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ayab\Downloads\Excel Dashboard - Project All Practice Files SD124\Excel Dashboard - Project All Practice Files\"/>
    </mc:Choice>
  </mc:AlternateContent>
  <xr:revisionPtr revIDLastSave="0" documentId="13_ncr:1_{B127F2C2-97BB-484C-AD5A-BC10A3E9C46C}" xr6:coauthVersionLast="47" xr6:coauthVersionMax="47" xr10:uidLastSave="{00000000-0000-0000-0000-000000000000}"/>
  <bookViews>
    <workbookView xWindow="-108" yWindow="-108" windowWidth="23256" windowHeight="12456" activeTab="3" xr2:uid="{898BC839-F2CA-4348-948C-D75AD4BD2CFC}"/>
  </bookViews>
  <sheets>
    <sheet name="Data" sheetId="1" r:id="rId1"/>
    <sheet name="Kpi's Pivot table" sheetId="4" r:id="rId2"/>
    <sheet name="Chart Pivots" sheetId="6" r:id="rId3"/>
    <sheet name="Dashboard" sheetId="5" r:id="rId4"/>
  </sheets>
  <definedNames>
    <definedName name="_xlchart.v5.0" hidden="1">'Chart Pivots'!$K$10</definedName>
    <definedName name="_xlchart.v5.1" hidden="1">'Chart Pivots'!$K$11:$K$28</definedName>
    <definedName name="_xlchart.v5.2" hidden="1">'Chart Pivots'!$L$10</definedName>
    <definedName name="_xlchart.v5.3" hidden="1">'Chart Pivots'!$L$11:$L$28</definedName>
    <definedName name="_xlcn.WorksheetConnection_ExcelSalesDashboard.xlsxSalesDataTable1" hidden="1">SalesDataTable[]</definedName>
    <definedName name="age">#REF!</definedName>
    <definedName name="count">#REF!</definedName>
    <definedName name="Slicer_Country">#N/A</definedName>
    <definedName name="Slicer_Product_Category">#N/A</definedName>
    <definedName name="Slicer_Quarter">#N/A</definedName>
    <definedName name="Slicer_Sales_Channel">#N/A</definedName>
    <definedName name="worth">#REF!</definedName>
  </definedNames>
  <calcPr calcId="191029"/>
  <pivotCaches>
    <pivotCache cacheId="43" r:id="rId5"/>
    <pivotCache cacheId="46" r:id="rId6"/>
    <pivotCache cacheId="49" r:id="rId7"/>
    <pivotCache cacheId="52" r:id="rId8"/>
    <pivotCache cacheId="55" r:id="rId9"/>
    <pivotCache cacheId="58" r:id="rId10"/>
    <pivotCache cacheId="61" r:id="rId11"/>
    <pivotCache cacheId="64" r:id="rId12"/>
    <pivotCache cacheId="67" r:id="rId13"/>
    <pivotCache cacheId="70"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6" l="1"/>
  <c r="L11" i="6"/>
  <c r="L12" i="6"/>
  <c r="L13" i="6"/>
  <c r="L14" i="6"/>
  <c r="L15" i="6"/>
  <c r="L16" i="6"/>
  <c r="L17" i="6"/>
  <c r="L18" i="6"/>
  <c r="L19" i="6"/>
  <c r="L20" i="6"/>
  <c r="L21" i="6"/>
  <c r="L22" i="6"/>
  <c r="L23" i="6"/>
  <c r="L24" i="6"/>
  <c r="L25" i="6"/>
  <c r="L26" i="6"/>
  <c r="L27" i="6"/>
  <c r="L28" i="6"/>
  <c r="K11" i="6"/>
  <c r="K12" i="6"/>
  <c r="K13" i="6"/>
  <c r="K14" i="6"/>
  <c r="K15" i="6"/>
  <c r="K16" i="6"/>
  <c r="K17" i="6"/>
  <c r="K18" i="6"/>
  <c r="K19" i="6"/>
  <c r="K20" i="6"/>
  <c r="K21" i="6"/>
  <c r="K22" i="6"/>
  <c r="K23" i="6"/>
  <c r="K24" i="6"/>
  <c r="K25" i="6"/>
  <c r="K26" i="6"/>
  <c r="K27" i="6"/>
  <c r="K28" i="6"/>
  <c r="K10" i="6"/>
  <c r="K4" i="4"/>
  <c r="M3" i="1"/>
  <c r="N3" i="1"/>
  <c r="M4" i="1"/>
  <c r="N4" i="1"/>
  <c r="M5" i="1"/>
  <c r="N5" i="1"/>
  <c r="M6" i="1"/>
  <c r="N6" i="1"/>
  <c r="O6" i="1" s="1"/>
  <c r="P6" i="1" s="1"/>
  <c r="M7" i="1"/>
  <c r="N7" i="1"/>
  <c r="M8" i="1"/>
  <c r="N8" i="1"/>
  <c r="M9" i="1"/>
  <c r="N9" i="1"/>
  <c r="M10" i="1"/>
  <c r="N10" i="1"/>
  <c r="O10" i="1" s="1"/>
  <c r="P10" i="1" s="1"/>
  <c r="M11" i="1"/>
  <c r="N11" i="1"/>
  <c r="M12" i="1"/>
  <c r="N12" i="1"/>
  <c r="M13" i="1"/>
  <c r="N13" i="1"/>
  <c r="M14" i="1"/>
  <c r="N14" i="1"/>
  <c r="O14" i="1" s="1"/>
  <c r="P14" i="1" s="1"/>
  <c r="M15" i="1"/>
  <c r="N15" i="1"/>
  <c r="M16" i="1"/>
  <c r="N16" i="1"/>
  <c r="M17" i="1"/>
  <c r="N17" i="1"/>
  <c r="M18" i="1"/>
  <c r="N18" i="1"/>
  <c r="O18" i="1" s="1"/>
  <c r="P18" i="1" s="1"/>
  <c r="M19" i="1"/>
  <c r="N19" i="1"/>
  <c r="M20" i="1"/>
  <c r="N20" i="1"/>
  <c r="M21" i="1"/>
  <c r="N21" i="1"/>
  <c r="M22" i="1"/>
  <c r="N22" i="1"/>
  <c r="O22" i="1" s="1"/>
  <c r="P22" i="1" s="1"/>
  <c r="M23" i="1"/>
  <c r="N23" i="1"/>
  <c r="M24" i="1"/>
  <c r="N24" i="1"/>
  <c r="M25" i="1"/>
  <c r="N25" i="1"/>
  <c r="M26" i="1"/>
  <c r="N26" i="1"/>
  <c r="O26" i="1" s="1"/>
  <c r="P26" i="1" s="1"/>
  <c r="M27" i="1"/>
  <c r="N27" i="1"/>
  <c r="M28" i="1"/>
  <c r="N28" i="1"/>
  <c r="M29" i="1"/>
  <c r="N29" i="1"/>
  <c r="M30" i="1"/>
  <c r="N30" i="1"/>
  <c r="O30" i="1" s="1"/>
  <c r="P30" i="1" s="1"/>
  <c r="M31" i="1"/>
  <c r="N31" i="1"/>
  <c r="M32" i="1"/>
  <c r="N32" i="1"/>
  <c r="M33" i="1"/>
  <c r="N33" i="1"/>
  <c r="M34" i="1"/>
  <c r="N34" i="1"/>
  <c r="O34" i="1" s="1"/>
  <c r="P34" i="1" s="1"/>
  <c r="M35" i="1"/>
  <c r="N35" i="1"/>
  <c r="M36" i="1"/>
  <c r="N36" i="1"/>
  <c r="M37" i="1"/>
  <c r="N37" i="1"/>
  <c r="M38" i="1"/>
  <c r="N38" i="1"/>
  <c r="O38" i="1" s="1"/>
  <c r="P38" i="1" s="1"/>
  <c r="M39" i="1"/>
  <c r="N39" i="1"/>
  <c r="M40" i="1"/>
  <c r="N40" i="1"/>
  <c r="M41" i="1"/>
  <c r="N41" i="1"/>
  <c r="M42" i="1"/>
  <c r="N42" i="1"/>
  <c r="M43" i="1"/>
  <c r="N43" i="1"/>
  <c r="M44" i="1"/>
  <c r="N44" i="1"/>
  <c r="M45" i="1"/>
  <c r="N45" i="1"/>
  <c r="M46" i="1"/>
  <c r="N46" i="1"/>
  <c r="O46" i="1" s="1"/>
  <c r="P46" i="1" s="1"/>
  <c r="M47" i="1"/>
  <c r="N47" i="1"/>
  <c r="M48" i="1"/>
  <c r="N48" i="1"/>
  <c r="M49" i="1"/>
  <c r="N49" i="1"/>
  <c r="M50" i="1"/>
  <c r="N50" i="1"/>
  <c r="O50" i="1" s="1"/>
  <c r="P50" i="1" s="1"/>
  <c r="M51" i="1"/>
  <c r="N51" i="1"/>
  <c r="M52" i="1"/>
  <c r="N52" i="1"/>
  <c r="M53" i="1"/>
  <c r="N53" i="1"/>
  <c r="M54" i="1"/>
  <c r="N54" i="1"/>
  <c r="M55" i="1"/>
  <c r="N55" i="1"/>
  <c r="M56" i="1"/>
  <c r="N56" i="1"/>
  <c r="M57" i="1"/>
  <c r="N57" i="1"/>
  <c r="M58" i="1"/>
  <c r="N58" i="1"/>
  <c r="O58" i="1" s="1"/>
  <c r="P58" i="1" s="1"/>
  <c r="M59" i="1"/>
  <c r="N59" i="1"/>
  <c r="M60" i="1"/>
  <c r="N60" i="1"/>
  <c r="M61" i="1"/>
  <c r="N61" i="1"/>
  <c r="M62" i="1"/>
  <c r="N62" i="1"/>
  <c r="M63" i="1"/>
  <c r="N63" i="1"/>
  <c r="M64" i="1"/>
  <c r="N64" i="1"/>
  <c r="M65" i="1"/>
  <c r="N65" i="1"/>
  <c r="M66" i="1"/>
  <c r="N66" i="1"/>
  <c r="O66" i="1" s="1"/>
  <c r="P66" i="1" s="1"/>
  <c r="M67" i="1"/>
  <c r="N67" i="1"/>
  <c r="M68" i="1"/>
  <c r="N68" i="1"/>
  <c r="M69" i="1"/>
  <c r="N69" i="1"/>
  <c r="M70" i="1"/>
  <c r="N70" i="1"/>
  <c r="O70" i="1" s="1"/>
  <c r="P70" i="1" s="1"/>
  <c r="M71" i="1"/>
  <c r="N71" i="1"/>
  <c r="M72" i="1"/>
  <c r="N72" i="1"/>
  <c r="M73" i="1"/>
  <c r="N73" i="1"/>
  <c r="M74" i="1"/>
  <c r="N74" i="1"/>
  <c r="O74" i="1" s="1"/>
  <c r="P74" i="1" s="1"/>
  <c r="M75" i="1"/>
  <c r="N75" i="1"/>
  <c r="M76" i="1"/>
  <c r="N76" i="1"/>
  <c r="M77" i="1"/>
  <c r="N77" i="1"/>
  <c r="M78" i="1"/>
  <c r="N78" i="1"/>
  <c r="O78" i="1" s="1"/>
  <c r="P78" i="1" s="1"/>
  <c r="M79" i="1"/>
  <c r="N79" i="1"/>
  <c r="M80" i="1"/>
  <c r="N80" i="1"/>
  <c r="M81" i="1"/>
  <c r="N81" i="1"/>
  <c r="M82" i="1"/>
  <c r="N82" i="1"/>
  <c r="O82" i="1" s="1"/>
  <c r="P82" i="1" s="1"/>
  <c r="M83" i="1"/>
  <c r="N83" i="1"/>
  <c r="M84" i="1"/>
  <c r="N84" i="1"/>
  <c r="M85" i="1"/>
  <c r="N85" i="1"/>
  <c r="M86" i="1"/>
  <c r="N86" i="1"/>
  <c r="O86" i="1" s="1"/>
  <c r="P86" i="1" s="1"/>
  <c r="M87" i="1"/>
  <c r="N87" i="1"/>
  <c r="M88" i="1"/>
  <c r="N88" i="1"/>
  <c r="M89" i="1"/>
  <c r="N89" i="1"/>
  <c r="M90" i="1"/>
  <c r="N90" i="1"/>
  <c r="O90" i="1" s="1"/>
  <c r="P90" i="1" s="1"/>
  <c r="M91" i="1"/>
  <c r="N91" i="1"/>
  <c r="M92" i="1"/>
  <c r="N92" i="1"/>
  <c r="M93" i="1"/>
  <c r="N93" i="1"/>
  <c r="M94" i="1"/>
  <c r="N94" i="1"/>
  <c r="O94" i="1" s="1"/>
  <c r="P94" i="1" s="1"/>
  <c r="M95" i="1"/>
  <c r="N95" i="1"/>
  <c r="M96" i="1"/>
  <c r="N96" i="1"/>
  <c r="M97" i="1"/>
  <c r="N97" i="1"/>
  <c r="M98" i="1"/>
  <c r="N98" i="1"/>
  <c r="O98" i="1" s="1"/>
  <c r="P98" i="1" s="1"/>
  <c r="M99" i="1"/>
  <c r="N99" i="1"/>
  <c r="M100" i="1"/>
  <c r="N100" i="1"/>
  <c r="M101" i="1"/>
  <c r="N101" i="1"/>
  <c r="M102" i="1"/>
  <c r="N102" i="1"/>
  <c r="M103" i="1"/>
  <c r="N103" i="1"/>
  <c r="M104" i="1"/>
  <c r="N104" i="1"/>
  <c r="M105" i="1"/>
  <c r="N105" i="1"/>
  <c r="M106" i="1"/>
  <c r="N106" i="1"/>
  <c r="O106" i="1" s="1"/>
  <c r="P106" i="1" s="1"/>
  <c r="M107" i="1"/>
  <c r="N107" i="1"/>
  <c r="M108" i="1"/>
  <c r="N108" i="1"/>
  <c r="M109" i="1"/>
  <c r="N109" i="1"/>
  <c r="M110" i="1"/>
  <c r="N110" i="1"/>
  <c r="M111" i="1"/>
  <c r="N111" i="1"/>
  <c r="M112" i="1"/>
  <c r="N112" i="1"/>
  <c r="M113" i="1"/>
  <c r="N113" i="1"/>
  <c r="M114" i="1"/>
  <c r="N114" i="1"/>
  <c r="O114" i="1" s="1"/>
  <c r="P114" i="1" s="1"/>
  <c r="M115" i="1"/>
  <c r="N115" i="1"/>
  <c r="M116" i="1"/>
  <c r="N116" i="1"/>
  <c r="M117" i="1"/>
  <c r="N117" i="1"/>
  <c r="M118" i="1"/>
  <c r="N118" i="1"/>
  <c r="M119" i="1"/>
  <c r="N119" i="1"/>
  <c r="M120" i="1"/>
  <c r="N120" i="1"/>
  <c r="M121" i="1"/>
  <c r="N121" i="1"/>
  <c r="M122" i="1"/>
  <c r="N122" i="1"/>
  <c r="O122" i="1" s="1"/>
  <c r="P122" i="1" s="1"/>
  <c r="M123" i="1"/>
  <c r="N123" i="1"/>
  <c r="M124" i="1"/>
  <c r="N124" i="1"/>
  <c r="M125" i="1"/>
  <c r="N125" i="1"/>
  <c r="M126" i="1"/>
  <c r="N126" i="1"/>
  <c r="M127" i="1"/>
  <c r="N127" i="1"/>
  <c r="M128" i="1"/>
  <c r="N128" i="1"/>
  <c r="M129" i="1"/>
  <c r="N129" i="1"/>
  <c r="M130" i="1"/>
  <c r="N130" i="1"/>
  <c r="O130" i="1" s="1"/>
  <c r="P130" i="1" s="1"/>
  <c r="M131" i="1"/>
  <c r="N131" i="1"/>
  <c r="M132" i="1"/>
  <c r="N132" i="1"/>
  <c r="M133" i="1"/>
  <c r="N133" i="1"/>
  <c r="M134" i="1"/>
  <c r="N134" i="1"/>
  <c r="M135" i="1"/>
  <c r="N135" i="1"/>
  <c r="M136" i="1"/>
  <c r="N136" i="1"/>
  <c r="M137" i="1"/>
  <c r="N137" i="1"/>
  <c r="M138" i="1"/>
  <c r="N138" i="1"/>
  <c r="O138" i="1" s="1"/>
  <c r="P138" i="1" s="1"/>
  <c r="M139" i="1"/>
  <c r="N139" i="1"/>
  <c r="M140" i="1"/>
  <c r="N140" i="1"/>
  <c r="M141" i="1"/>
  <c r="N141" i="1"/>
  <c r="M142" i="1"/>
  <c r="N142" i="1"/>
  <c r="M143" i="1"/>
  <c r="N143" i="1"/>
  <c r="M144" i="1"/>
  <c r="N144" i="1"/>
  <c r="M145" i="1"/>
  <c r="N145" i="1"/>
  <c r="M146" i="1"/>
  <c r="N146" i="1"/>
  <c r="O146" i="1" s="1"/>
  <c r="P146" i="1" s="1"/>
  <c r="M147" i="1"/>
  <c r="N147" i="1"/>
  <c r="M148" i="1"/>
  <c r="N148" i="1"/>
  <c r="M149" i="1"/>
  <c r="N149" i="1"/>
  <c r="M150" i="1"/>
  <c r="N150" i="1"/>
  <c r="M151" i="1"/>
  <c r="N151" i="1"/>
  <c r="M152" i="1"/>
  <c r="N152" i="1"/>
  <c r="M153" i="1"/>
  <c r="N153" i="1"/>
  <c r="M154" i="1"/>
  <c r="N154" i="1"/>
  <c r="O154" i="1" s="1"/>
  <c r="P154" i="1" s="1"/>
  <c r="M155" i="1"/>
  <c r="N155" i="1"/>
  <c r="M156" i="1"/>
  <c r="N156" i="1"/>
  <c r="M157" i="1"/>
  <c r="N157" i="1"/>
  <c r="M158" i="1"/>
  <c r="N158" i="1"/>
  <c r="M159" i="1"/>
  <c r="N159" i="1"/>
  <c r="M160" i="1"/>
  <c r="N160" i="1"/>
  <c r="M161" i="1"/>
  <c r="N161" i="1"/>
  <c r="M162" i="1"/>
  <c r="N162" i="1"/>
  <c r="O162" i="1" s="1"/>
  <c r="P162" i="1" s="1"/>
  <c r="M163" i="1"/>
  <c r="N163" i="1"/>
  <c r="M164" i="1"/>
  <c r="N164" i="1"/>
  <c r="M165" i="1"/>
  <c r="N165" i="1"/>
  <c r="M166" i="1"/>
  <c r="N166" i="1"/>
  <c r="M167" i="1"/>
  <c r="N167" i="1"/>
  <c r="M168" i="1"/>
  <c r="N168" i="1"/>
  <c r="M169" i="1"/>
  <c r="N169" i="1"/>
  <c r="M170" i="1"/>
  <c r="N170" i="1"/>
  <c r="O170" i="1" s="1"/>
  <c r="P170" i="1" s="1"/>
  <c r="M171" i="1"/>
  <c r="N171" i="1"/>
  <c r="M172" i="1"/>
  <c r="N172" i="1"/>
  <c r="M173" i="1"/>
  <c r="N173" i="1"/>
  <c r="M174" i="1"/>
  <c r="N174" i="1"/>
  <c r="O174" i="1" s="1"/>
  <c r="P174" i="1" s="1"/>
  <c r="M175" i="1"/>
  <c r="N175" i="1"/>
  <c r="M176" i="1"/>
  <c r="N176" i="1"/>
  <c r="M177" i="1"/>
  <c r="N177" i="1"/>
  <c r="M178" i="1"/>
  <c r="N178" i="1"/>
  <c r="M179" i="1"/>
  <c r="N179" i="1"/>
  <c r="M180" i="1"/>
  <c r="N180" i="1"/>
  <c r="M181" i="1"/>
  <c r="N181" i="1"/>
  <c r="M182" i="1"/>
  <c r="N182" i="1"/>
  <c r="O182" i="1" s="1"/>
  <c r="P182" i="1" s="1"/>
  <c r="M183" i="1"/>
  <c r="N183" i="1"/>
  <c r="M184" i="1"/>
  <c r="N184" i="1"/>
  <c r="M185" i="1"/>
  <c r="N185" i="1"/>
  <c r="M186" i="1"/>
  <c r="N186" i="1"/>
  <c r="O186" i="1" s="1"/>
  <c r="P186" i="1" s="1"/>
  <c r="M187" i="1"/>
  <c r="N187" i="1"/>
  <c r="M188" i="1"/>
  <c r="N188" i="1"/>
  <c r="M189" i="1"/>
  <c r="N189" i="1"/>
  <c r="M190" i="1"/>
  <c r="N190" i="1"/>
  <c r="M191" i="1"/>
  <c r="N191" i="1"/>
  <c r="M192" i="1"/>
  <c r="N192" i="1"/>
  <c r="M193" i="1"/>
  <c r="N193" i="1"/>
  <c r="M194" i="1"/>
  <c r="N194" i="1"/>
  <c r="O194" i="1" s="1"/>
  <c r="P194" i="1" s="1"/>
  <c r="M195" i="1"/>
  <c r="N195" i="1"/>
  <c r="M196" i="1"/>
  <c r="N196" i="1"/>
  <c r="M197" i="1"/>
  <c r="N197" i="1"/>
  <c r="M198" i="1"/>
  <c r="N198" i="1"/>
  <c r="O198" i="1" s="1"/>
  <c r="P198" i="1" s="1"/>
  <c r="M199" i="1"/>
  <c r="N199" i="1"/>
  <c r="M200" i="1"/>
  <c r="N200" i="1"/>
  <c r="M201" i="1"/>
  <c r="N201" i="1"/>
  <c r="M202" i="1"/>
  <c r="N202" i="1"/>
  <c r="O202" i="1" s="1"/>
  <c r="P202" i="1" s="1"/>
  <c r="M203" i="1"/>
  <c r="N203" i="1"/>
  <c r="M204" i="1"/>
  <c r="N204" i="1"/>
  <c r="M205" i="1"/>
  <c r="N205" i="1"/>
  <c r="M206" i="1"/>
  <c r="N206" i="1"/>
  <c r="O206" i="1" s="1"/>
  <c r="P206" i="1" s="1"/>
  <c r="M207" i="1"/>
  <c r="N207" i="1"/>
  <c r="M208" i="1"/>
  <c r="N208" i="1"/>
  <c r="M209" i="1"/>
  <c r="N209" i="1"/>
  <c r="M210" i="1"/>
  <c r="N210" i="1"/>
  <c r="O210" i="1" s="1"/>
  <c r="P210" i="1" s="1"/>
  <c r="M211" i="1"/>
  <c r="N211" i="1"/>
  <c r="M212" i="1"/>
  <c r="N212" i="1"/>
  <c r="M213" i="1"/>
  <c r="N213" i="1"/>
  <c r="M214" i="1"/>
  <c r="N214" i="1"/>
  <c r="O214" i="1" s="1"/>
  <c r="P214" i="1" s="1"/>
  <c r="M215" i="1"/>
  <c r="N215" i="1"/>
  <c r="M216" i="1"/>
  <c r="N216" i="1"/>
  <c r="M217" i="1"/>
  <c r="N217" i="1"/>
  <c r="M218" i="1"/>
  <c r="N218" i="1"/>
  <c r="M219" i="1"/>
  <c r="N219" i="1"/>
  <c r="M220" i="1"/>
  <c r="N220" i="1"/>
  <c r="M221" i="1"/>
  <c r="N221" i="1"/>
  <c r="M222" i="1"/>
  <c r="N222" i="1"/>
  <c r="O222" i="1" s="1"/>
  <c r="P222" i="1" s="1"/>
  <c r="M223" i="1"/>
  <c r="N223" i="1"/>
  <c r="M224" i="1"/>
  <c r="N224" i="1"/>
  <c r="M225" i="1"/>
  <c r="N225" i="1"/>
  <c r="M226" i="1"/>
  <c r="N226" i="1"/>
  <c r="O226" i="1" s="1"/>
  <c r="P226" i="1" s="1"/>
  <c r="M227" i="1"/>
  <c r="N227" i="1"/>
  <c r="M228" i="1"/>
  <c r="N228" i="1"/>
  <c r="M229" i="1"/>
  <c r="N229" i="1"/>
  <c r="M230" i="1"/>
  <c r="N230" i="1"/>
  <c r="O230" i="1" s="1"/>
  <c r="P230" i="1" s="1"/>
  <c r="M231" i="1"/>
  <c r="N231" i="1"/>
  <c r="M232" i="1"/>
  <c r="N232" i="1"/>
  <c r="M233" i="1"/>
  <c r="N233" i="1"/>
  <c r="M234" i="1"/>
  <c r="N234" i="1"/>
  <c r="O234" i="1" s="1"/>
  <c r="P234" i="1" s="1"/>
  <c r="M235" i="1"/>
  <c r="N235" i="1"/>
  <c r="M236" i="1"/>
  <c r="N236" i="1"/>
  <c r="M237" i="1"/>
  <c r="N237" i="1"/>
  <c r="M238" i="1"/>
  <c r="N238" i="1"/>
  <c r="O238" i="1" s="1"/>
  <c r="P238" i="1" s="1"/>
  <c r="M239" i="1"/>
  <c r="N239" i="1"/>
  <c r="M240" i="1"/>
  <c r="N240" i="1"/>
  <c r="M241" i="1"/>
  <c r="N241" i="1"/>
  <c r="M242" i="1"/>
  <c r="N242" i="1"/>
  <c r="O242" i="1" s="1"/>
  <c r="P242" i="1" s="1"/>
  <c r="M243" i="1"/>
  <c r="N243" i="1"/>
  <c r="M244" i="1"/>
  <c r="N244" i="1"/>
  <c r="M245" i="1"/>
  <c r="N245" i="1"/>
  <c r="M246" i="1"/>
  <c r="N246" i="1"/>
  <c r="O246" i="1" s="1"/>
  <c r="P246" i="1" s="1"/>
  <c r="M247" i="1"/>
  <c r="N247" i="1"/>
  <c r="M248" i="1"/>
  <c r="N248" i="1"/>
  <c r="M249" i="1"/>
  <c r="N249" i="1"/>
  <c r="M250" i="1"/>
  <c r="N250" i="1"/>
  <c r="O250" i="1" s="1"/>
  <c r="P250" i="1" s="1"/>
  <c r="M251" i="1"/>
  <c r="N251" i="1"/>
  <c r="M252" i="1"/>
  <c r="N252" i="1"/>
  <c r="M253" i="1"/>
  <c r="N253" i="1"/>
  <c r="M254" i="1"/>
  <c r="N254" i="1"/>
  <c r="O254" i="1" s="1"/>
  <c r="P254" i="1" s="1"/>
  <c r="M255" i="1"/>
  <c r="N255" i="1"/>
  <c r="M256" i="1"/>
  <c r="N256" i="1"/>
  <c r="M257" i="1"/>
  <c r="N257" i="1"/>
  <c r="M258" i="1"/>
  <c r="N258" i="1"/>
  <c r="O258" i="1" s="1"/>
  <c r="P258" i="1" s="1"/>
  <c r="M259" i="1"/>
  <c r="N259" i="1"/>
  <c r="M260" i="1"/>
  <c r="N260" i="1"/>
  <c r="M261" i="1"/>
  <c r="N261" i="1"/>
  <c r="M262" i="1"/>
  <c r="N262" i="1"/>
  <c r="O262" i="1" s="1"/>
  <c r="P262" i="1" s="1"/>
  <c r="M263" i="1"/>
  <c r="N263" i="1"/>
  <c r="M264" i="1"/>
  <c r="N264" i="1"/>
  <c r="M265" i="1"/>
  <c r="N265" i="1"/>
  <c r="M266" i="1"/>
  <c r="N266" i="1"/>
  <c r="O266" i="1" s="1"/>
  <c r="P266" i="1" s="1"/>
  <c r="M267" i="1"/>
  <c r="N267" i="1"/>
  <c r="M268" i="1"/>
  <c r="N268" i="1"/>
  <c r="M269" i="1"/>
  <c r="N269" i="1"/>
  <c r="M270" i="1"/>
  <c r="N270" i="1"/>
  <c r="O270" i="1" s="1"/>
  <c r="P270" i="1" s="1"/>
  <c r="M271" i="1"/>
  <c r="N271" i="1"/>
  <c r="M272" i="1"/>
  <c r="N272" i="1"/>
  <c r="M273" i="1"/>
  <c r="N273" i="1"/>
  <c r="M274" i="1"/>
  <c r="N274" i="1"/>
  <c r="O274" i="1" s="1"/>
  <c r="P274" i="1" s="1"/>
  <c r="M275" i="1"/>
  <c r="N275" i="1"/>
  <c r="M276" i="1"/>
  <c r="N276" i="1"/>
  <c r="M277" i="1"/>
  <c r="N277" i="1"/>
  <c r="M278" i="1"/>
  <c r="N278" i="1"/>
  <c r="O278" i="1" s="1"/>
  <c r="P278" i="1" s="1"/>
  <c r="M279" i="1"/>
  <c r="N279" i="1"/>
  <c r="M280" i="1"/>
  <c r="N280" i="1"/>
  <c r="M281" i="1"/>
  <c r="N281" i="1"/>
  <c r="M282" i="1"/>
  <c r="N282" i="1"/>
  <c r="O282" i="1" s="1"/>
  <c r="P282" i="1" s="1"/>
  <c r="M283" i="1"/>
  <c r="N283" i="1"/>
  <c r="M284" i="1"/>
  <c r="N284" i="1"/>
  <c r="M285" i="1"/>
  <c r="N285" i="1"/>
  <c r="M286" i="1"/>
  <c r="N286" i="1"/>
  <c r="O286" i="1" s="1"/>
  <c r="P286" i="1" s="1"/>
  <c r="M287" i="1"/>
  <c r="N287" i="1"/>
  <c r="M288" i="1"/>
  <c r="N288" i="1"/>
  <c r="M289" i="1"/>
  <c r="N289" i="1"/>
  <c r="M290" i="1"/>
  <c r="N290" i="1"/>
  <c r="O290" i="1" s="1"/>
  <c r="P290" i="1" s="1"/>
  <c r="M291" i="1"/>
  <c r="N291" i="1"/>
  <c r="M292" i="1"/>
  <c r="N292" i="1"/>
  <c r="M293" i="1"/>
  <c r="N293" i="1"/>
  <c r="M294" i="1"/>
  <c r="N294" i="1"/>
  <c r="O294" i="1" s="1"/>
  <c r="P294" i="1" s="1"/>
  <c r="M295" i="1"/>
  <c r="N295" i="1"/>
  <c r="M296" i="1"/>
  <c r="N296" i="1"/>
  <c r="M297" i="1"/>
  <c r="N297" i="1"/>
  <c r="M298" i="1"/>
  <c r="N298" i="1"/>
  <c r="M299" i="1"/>
  <c r="N299" i="1"/>
  <c r="M300" i="1"/>
  <c r="N300" i="1"/>
  <c r="M301" i="1"/>
  <c r="N301" i="1"/>
  <c r="M302" i="1"/>
  <c r="N302" i="1"/>
  <c r="O302" i="1" s="1"/>
  <c r="P302" i="1" s="1"/>
  <c r="M303" i="1"/>
  <c r="N303" i="1"/>
  <c r="M304" i="1"/>
  <c r="N304" i="1"/>
  <c r="M305" i="1"/>
  <c r="N305" i="1"/>
  <c r="M306" i="1"/>
  <c r="N306" i="1"/>
  <c r="M307" i="1"/>
  <c r="N307" i="1"/>
  <c r="M308" i="1"/>
  <c r="N308" i="1"/>
  <c r="M309" i="1"/>
  <c r="N309" i="1"/>
  <c r="M310" i="1"/>
  <c r="N310" i="1"/>
  <c r="O310" i="1" s="1"/>
  <c r="P310" i="1" s="1"/>
  <c r="M311" i="1"/>
  <c r="N311" i="1"/>
  <c r="M312" i="1"/>
  <c r="N312" i="1"/>
  <c r="M313" i="1"/>
  <c r="N313" i="1"/>
  <c r="M314" i="1"/>
  <c r="N314" i="1"/>
  <c r="O314" i="1" s="1"/>
  <c r="P314" i="1" s="1"/>
  <c r="M315" i="1"/>
  <c r="N315" i="1"/>
  <c r="M316" i="1"/>
  <c r="N316" i="1"/>
  <c r="M317" i="1"/>
  <c r="N317" i="1"/>
  <c r="M318" i="1"/>
  <c r="N318" i="1"/>
  <c r="O318" i="1" s="1"/>
  <c r="P318" i="1" s="1"/>
  <c r="M319" i="1"/>
  <c r="N319" i="1"/>
  <c r="M320" i="1"/>
  <c r="N320" i="1"/>
  <c r="M321" i="1"/>
  <c r="N321" i="1"/>
  <c r="M322" i="1"/>
  <c r="N322" i="1"/>
  <c r="O322" i="1" s="1"/>
  <c r="P322" i="1" s="1"/>
  <c r="M323" i="1"/>
  <c r="N323" i="1"/>
  <c r="M324" i="1"/>
  <c r="N324" i="1"/>
  <c r="M325" i="1"/>
  <c r="N325" i="1"/>
  <c r="M326" i="1"/>
  <c r="N326" i="1"/>
  <c r="O326" i="1" s="1"/>
  <c r="P326" i="1" s="1"/>
  <c r="M327" i="1"/>
  <c r="N327" i="1"/>
  <c r="M328" i="1"/>
  <c r="N328" i="1"/>
  <c r="M329" i="1"/>
  <c r="N329" i="1"/>
  <c r="M330" i="1"/>
  <c r="N330" i="1"/>
  <c r="O330" i="1" s="1"/>
  <c r="P330" i="1" s="1"/>
  <c r="M331" i="1"/>
  <c r="N331" i="1"/>
  <c r="M332" i="1"/>
  <c r="N332" i="1"/>
  <c r="M333" i="1"/>
  <c r="N333" i="1"/>
  <c r="M334" i="1"/>
  <c r="N334" i="1"/>
  <c r="O334" i="1" s="1"/>
  <c r="P334" i="1" s="1"/>
  <c r="M335" i="1"/>
  <c r="N335" i="1"/>
  <c r="M336" i="1"/>
  <c r="N336" i="1"/>
  <c r="M337" i="1"/>
  <c r="N337" i="1"/>
  <c r="M338" i="1"/>
  <c r="N338" i="1"/>
  <c r="O338" i="1" s="1"/>
  <c r="P338" i="1" s="1"/>
  <c r="M339" i="1"/>
  <c r="N339" i="1"/>
  <c r="M340" i="1"/>
  <c r="N340" i="1"/>
  <c r="M341" i="1"/>
  <c r="N341" i="1"/>
  <c r="M342" i="1"/>
  <c r="N342" i="1"/>
  <c r="O342" i="1" s="1"/>
  <c r="P342" i="1" s="1"/>
  <c r="M343" i="1"/>
  <c r="N343" i="1"/>
  <c r="M344" i="1"/>
  <c r="N344" i="1"/>
  <c r="M345" i="1"/>
  <c r="N345" i="1"/>
  <c r="M346" i="1"/>
  <c r="N346" i="1"/>
  <c r="O346" i="1" s="1"/>
  <c r="P346" i="1" s="1"/>
  <c r="M347" i="1"/>
  <c r="N347" i="1"/>
  <c r="M348" i="1"/>
  <c r="N348" i="1"/>
  <c r="M349" i="1"/>
  <c r="N349" i="1"/>
  <c r="M350" i="1"/>
  <c r="N350" i="1"/>
  <c r="O350" i="1" s="1"/>
  <c r="P350" i="1" s="1"/>
  <c r="M351" i="1"/>
  <c r="N351" i="1"/>
  <c r="M352" i="1"/>
  <c r="N352" i="1"/>
  <c r="M353" i="1"/>
  <c r="N353" i="1"/>
  <c r="M354" i="1"/>
  <c r="N354" i="1"/>
  <c r="O354" i="1" s="1"/>
  <c r="P354" i="1" s="1"/>
  <c r="M355" i="1"/>
  <c r="N355" i="1"/>
  <c r="M356" i="1"/>
  <c r="N356" i="1"/>
  <c r="M357" i="1"/>
  <c r="N357" i="1"/>
  <c r="M358" i="1"/>
  <c r="N358" i="1"/>
  <c r="O358" i="1" s="1"/>
  <c r="P358" i="1" s="1"/>
  <c r="M359" i="1"/>
  <c r="N359" i="1"/>
  <c r="M360" i="1"/>
  <c r="N360" i="1"/>
  <c r="M361" i="1"/>
  <c r="N361" i="1"/>
  <c r="M362" i="1"/>
  <c r="N362" i="1"/>
  <c r="O362" i="1" s="1"/>
  <c r="P362" i="1" s="1"/>
  <c r="M363" i="1"/>
  <c r="N363" i="1"/>
  <c r="M364" i="1"/>
  <c r="N364" i="1"/>
  <c r="M365" i="1"/>
  <c r="N365" i="1"/>
  <c r="M366" i="1"/>
  <c r="N366" i="1"/>
  <c r="O366" i="1" s="1"/>
  <c r="P366" i="1" s="1"/>
  <c r="M367" i="1"/>
  <c r="N367" i="1"/>
  <c r="M368" i="1"/>
  <c r="N368" i="1"/>
  <c r="M369" i="1"/>
  <c r="N369" i="1"/>
  <c r="M370" i="1"/>
  <c r="N370" i="1"/>
  <c r="O370" i="1" s="1"/>
  <c r="P370" i="1" s="1"/>
  <c r="M371" i="1"/>
  <c r="N371" i="1"/>
  <c r="M372" i="1"/>
  <c r="N372" i="1"/>
  <c r="M373" i="1"/>
  <c r="N373" i="1"/>
  <c r="M374" i="1"/>
  <c r="N374" i="1"/>
  <c r="O374" i="1" s="1"/>
  <c r="P374" i="1" s="1"/>
  <c r="M375" i="1"/>
  <c r="N375" i="1"/>
  <c r="M376" i="1"/>
  <c r="N376" i="1"/>
  <c r="M377" i="1"/>
  <c r="N377" i="1"/>
  <c r="M378" i="1"/>
  <c r="N378" i="1"/>
  <c r="O378" i="1" s="1"/>
  <c r="P378" i="1" s="1"/>
  <c r="M379" i="1"/>
  <c r="N379" i="1"/>
  <c r="M380" i="1"/>
  <c r="N380" i="1"/>
  <c r="M381" i="1"/>
  <c r="N381" i="1"/>
  <c r="M382" i="1"/>
  <c r="N382" i="1"/>
  <c r="O382" i="1" s="1"/>
  <c r="P382" i="1" s="1"/>
  <c r="M383" i="1"/>
  <c r="N383" i="1"/>
  <c r="M384" i="1"/>
  <c r="N384" i="1"/>
  <c r="M385" i="1"/>
  <c r="N385" i="1"/>
  <c r="M386" i="1"/>
  <c r="N386" i="1"/>
  <c r="O386" i="1" s="1"/>
  <c r="P386" i="1" s="1"/>
  <c r="M387" i="1"/>
  <c r="N387" i="1"/>
  <c r="M388" i="1"/>
  <c r="N388" i="1"/>
  <c r="M389" i="1"/>
  <c r="N389" i="1"/>
  <c r="M390" i="1"/>
  <c r="N390" i="1"/>
  <c r="O390" i="1" s="1"/>
  <c r="P390" i="1" s="1"/>
  <c r="M391" i="1"/>
  <c r="N391" i="1"/>
  <c r="M392" i="1"/>
  <c r="N392" i="1"/>
  <c r="M393" i="1"/>
  <c r="N393" i="1"/>
  <c r="M394" i="1"/>
  <c r="N394" i="1"/>
  <c r="M395" i="1"/>
  <c r="N395" i="1"/>
  <c r="M396" i="1"/>
  <c r="N396" i="1"/>
  <c r="M397" i="1"/>
  <c r="N397" i="1"/>
  <c r="M398" i="1"/>
  <c r="N398" i="1"/>
  <c r="O398" i="1" s="1"/>
  <c r="P398" i="1" s="1"/>
  <c r="M399" i="1"/>
  <c r="N399" i="1"/>
  <c r="M400" i="1"/>
  <c r="N400" i="1"/>
  <c r="M401" i="1"/>
  <c r="N401" i="1"/>
  <c r="M402" i="1"/>
  <c r="N402" i="1"/>
  <c r="O402" i="1" s="1"/>
  <c r="P402" i="1" s="1"/>
  <c r="M403" i="1"/>
  <c r="N403" i="1"/>
  <c r="M404" i="1"/>
  <c r="N404" i="1"/>
  <c r="M405" i="1"/>
  <c r="N405" i="1"/>
  <c r="M406" i="1"/>
  <c r="N406" i="1"/>
  <c r="M407" i="1"/>
  <c r="N407" i="1"/>
  <c r="M408" i="1"/>
  <c r="N408" i="1"/>
  <c r="M409" i="1"/>
  <c r="N409" i="1"/>
  <c r="M410" i="1"/>
  <c r="N410" i="1"/>
  <c r="O410" i="1" s="1"/>
  <c r="P410" i="1" s="1"/>
  <c r="M411" i="1"/>
  <c r="N411" i="1"/>
  <c r="M412" i="1"/>
  <c r="N412" i="1"/>
  <c r="M413" i="1"/>
  <c r="N413" i="1"/>
  <c r="M414" i="1"/>
  <c r="N414" i="1"/>
  <c r="O414" i="1" s="1"/>
  <c r="P414" i="1" s="1"/>
  <c r="M415" i="1"/>
  <c r="N415" i="1"/>
  <c r="M416" i="1"/>
  <c r="N416" i="1"/>
  <c r="M417" i="1"/>
  <c r="N417" i="1"/>
  <c r="M418" i="1"/>
  <c r="N418" i="1"/>
  <c r="O418" i="1" s="1"/>
  <c r="P418" i="1" s="1"/>
  <c r="M419" i="1"/>
  <c r="N419" i="1"/>
  <c r="M420" i="1"/>
  <c r="N420" i="1"/>
  <c r="M421" i="1"/>
  <c r="N421" i="1"/>
  <c r="M422" i="1"/>
  <c r="N422" i="1"/>
  <c r="O422" i="1" s="1"/>
  <c r="P422" i="1" s="1"/>
  <c r="M423" i="1"/>
  <c r="N423" i="1"/>
  <c r="M424" i="1"/>
  <c r="N424" i="1"/>
  <c r="M425" i="1"/>
  <c r="N425" i="1"/>
  <c r="M426" i="1"/>
  <c r="N426" i="1"/>
  <c r="O426" i="1" s="1"/>
  <c r="P426" i="1" s="1"/>
  <c r="M427" i="1"/>
  <c r="N427" i="1"/>
  <c r="M428" i="1"/>
  <c r="N428" i="1"/>
  <c r="M429" i="1"/>
  <c r="N429" i="1"/>
  <c r="M430" i="1"/>
  <c r="N430" i="1"/>
  <c r="O430" i="1" s="1"/>
  <c r="P430" i="1" s="1"/>
  <c r="M431" i="1"/>
  <c r="N431" i="1"/>
  <c r="M432" i="1"/>
  <c r="N432" i="1"/>
  <c r="M433" i="1"/>
  <c r="N433" i="1"/>
  <c r="M434" i="1"/>
  <c r="N434" i="1"/>
  <c r="O434" i="1" s="1"/>
  <c r="P434" i="1" s="1"/>
  <c r="M435" i="1"/>
  <c r="N435" i="1"/>
  <c r="M436" i="1"/>
  <c r="N436" i="1"/>
  <c r="M437" i="1"/>
  <c r="N437" i="1"/>
  <c r="M438" i="1"/>
  <c r="N438" i="1"/>
  <c r="O438" i="1" s="1"/>
  <c r="P438" i="1" s="1"/>
  <c r="M439" i="1"/>
  <c r="N439" i="1"/>
  <c r="M440" i="1"/>
  <c r="N440" i="1"/>
  <c r="M441" i="1"/>
  <c r="N441" i="1"/>
  <c r="M442" i="1"/>
  <c r="N442" i="1"/>
  <c r="O442" i="1" s="1"/>
  <c r="P442" i="1" s="1"/>
  <c r="M443" i="1"/>
  <c r="N443" i="1"/>
  <c r="M444" i="1"/>
  <c r="N444" i="1"/>
  <c r="M445" i="1"/>
  <c r="N445" i="1"/>
  <c r="M446" i="1"/>
  <c r="N446" i="1"/>
  <c r="O446" i="1" s="1"/>
  <c r="P446" i="1" s="1"/>
  <c r="M447" i="1"/>
  <c r="N447" i="1"/>
  <c r="M448" i="1"/>
  <c r="N448" i="1"/>
  <c r="M449" i="1"/>
  <c r="N449" i="1"/>
  <c r="M450" i="1"/>
  <c r="N450" i="1"/>
  <c r="O450" i="1" s="1"/>
  <c r="P450" i="1" s="1"/>
  <c r="M451" i="1"/>
  <c r="N451" i="1"/>
  <c r="M452" i="1"/>
  <c r="N452" i="1"/>
  <c r="M453" i="1"/>
  <c r="N453" i="1"/>
  <c r="M454" i="1"/>
  <c r="N454" i="1"/>
  <c r="O454" i="1" s="1"/>
  <c r="P454" i="1" s="1"/>
  <c r="M455" i="1"/>
  <c r="N455" i="1"/>
  <c r="M456" i="1"/>
  <c r="N456" i="1"/>
  <c r="M457" i="1"/>
  <c r="N457" i="1"/>
  <c r="M458" i="1"/>
  <c r="N458" i="1"/>
  <c r="O458" i="1" s="1"/>
  <c r="P458" i="1" s="1"/>
  <c r="M459" i="1"/>
  <c r="N459" i="1"/>
  <c r="M460" i="1"/>
  <c r="N460" i="1"/>
  <c r="M461" i="1"/>
  <c r="N461" i="1"/>
  <c r="M462" i="1"/>
  <c r="N462" i="1"/>
  <c r="O462" i="1" s="1"/>
  <c r="P462" i="1" s="1"/>
  <c r="M463" i="1"/>
  <c r="N463" i="1"/>
  <c r="M464" i="1"/>
  <c r="N464" i="1"/>
  <c r="M465" i="1"/>
  <c r="N465" i="1"/>
  <c r="M466" i="1"/>
  <c r="N466" i="1"/>
  <c r="O466" i="1" s="1"/>
  <c r="P466" i="1" s="1"/>
  <c r="M467" i="1"/>
  <c r="N467" i="1"/>
  <c r="M468" i="1"/>
  <c r="N468" i="1"/>
  <c r="M469" i="1"/>
  <c r="N469" i="1"/>
  <c r="M470" i="1"/>
  <c r="N470" i="1"/>
  <c r="O470" i="1" s="1"/>
  <c r="P470" i="1" s="1"/>
  <c r="M471" i="1"/>
  <c r="N471" i="1"/>
  <c r="M472" i="1"/>
  <c r="N472" i="1"/>
  <c r="M473" i="1"/>
  <c r="N473" i="1"/>
  <c r="M474" i="1"/>
  <c r="N474" i="1"/>
  <c r="O474" i="1" s="1"/>
  <c r="P474" i="1" s="1"/>
  <c r="M475" i="1"/>
  <c r="N475" i="1"/>
  <c r="M476" i="1"/>
  <c r="N476" i="1"/>
  <c r="M477" i="1"/>
  <c r="N477" i="1"/>
  <c r="M478" i="1"/>
  <c r="N478" i="1"/>
  <c r="O478" i="1" s="1"/>
  <c r="P478" i="1" s="1"/>
  <c r="M479" i="1"/>
  <c r="N479" i="1"/>
  <c r="M480" i="1"/>
  <c r="N480" i="1"/>
  <c r="M481" i="1"/>
  <c r="N481" i="1"/>
  <c r="M482" i="1"/>
  <c r="N482" i="1"/>
  <c r="O482" i="1" s="1"/>
  <c r="P482" i="1" s="1"/>
  <c r="M483" i="1"/>
  <c r="N483" i="1"/>
  <c r="M484" i="1"/>
  <c r="N484" i="1"/>
  <c r="M485" i="1"/>
  <c r="N485" i="1"/>
  <c r="M486" i="1"/>
  <c r="N486" i="1"/>
  <c r="M487" i="1"/>
  <c r="N487" i="1"/>
  <c r="M488" i="1"/>
  <c r="N488" i="1"/>
  <c r="M489" i="1"/>
  <c r="N489" i="1"/>
  <c r="M490" i="1"/>
  <c r="N490" i="1"/>
  <c r="O490" i="1" s="1"/>
  <c r="P490" i="1" s="1"/>
  <c r="M491" i="1"/>
  <c r="N491" i="1"/>
  <c r="M492" i="1"/>
  <c r="N492" i="1"/>
  <c r="M493" i="1"/>
  <c r="N493" i="1"/>
  <c r="M494" i="1"/>
  <c r="N494" i="1"/>
  <c r="O494" i="1" s="1"/>
  <c r="P494" i="1" s="1"/>
  <c r="M495" i="1"/>
  <c r="N495" i="1"/>
  <c r="M496" i="1"/>
  <c r="N496" i="1"/>
  <c r="M497" i="1"/>
  <c r="N497" i="1"/>
  <c r="M498" i="1"/>
  <c r="N498" i="1"/>
  <c r="O498" i="1" s="1"/>
  <c r="P498" i="1" s="1"/>
  <c r="M499" i="1"/>
  <c r="N499" i="1"/>
  <c r="M500" i="1"/>
  <c r="N500" i="1"/>
  <c r="M501" i="1"/>
  <c r="N501" i="1"/>
  <c r="M502" i="1"/>
  <c r="N502" i="1"/>
  <c r="O502" i="1" s="1"/>
  <c r="P502" i="1" s="1"/>
  <c r="M503" i="1"/>
  <c r="N503" i="1"/>
  <c r="M504" i="1"/>
  <c r="N504" i="1"/>
  <c r="M505" i="1"/>
  <c r="N505" i="1"/>
  <c r="M506" i="1"/>
  <c r="N506" i="1"/>
  <c r="O506" i="1" s="1"/>
  <c r="P506" i="1" s="1"/>
  <c r="M507" i="1"/>
  <c r="N507" i="1"/>
  <c r="M508" i="1"/>
  <c r="N508" i="1"/>
  <c r="M509" i="1"/>
  <c r="N509" i="1"/>
  <c r="M510" i="1"/>
  <c r="N510" i="1"/>
  <c r="O510" i="1" s="1"/>
  <c r="P510" i="1" s="1"/>
  <c r="M511" i="1"/>
  <c r="N511" i="1"/>
  <c r="M512" i="1"/>
  <c r="N512" i="1"/>
  <c r="M513" i="1"/>
  <c r="N513" i="1"/>
  <c r="M514" i="1"/>
  <c r="N514" i="1"/>
  <c r="O514" i="1" s="1"/>
  <c r="P514" i="1" s="1"/>
  <c r="M515" i="1"/>
  <c r="N515" i="1"/>
  <c r="M516" i="1"/>
  <c r="N516" i="1"/>
  <c r="M517" i="1"/>
  <c r="N517" i="1"/>
  <c r="M518" i="1"/>
  <c r="N518" i="1"/>
  <c r="O518" i="1" s="1"/>
  <c r="P518" i="1" s="1"/>
  <c r="M519" i="1"/>
  <c r="N519" i="1"/>
  <c r="M520" i="1"/>
  <c r="N520" i="1"/>
  <c r="M521" i="1"/>
  <c r="N521" i="1"/>
  <c r="M522" i="1"/>
  <c r="N522" i="1"/>
  <c r="O522" i="1" s="1"/>
  <c r="P522" i="1" s="1"/>
  <c r="M523" i="1"/>
  <c r="N523" i="1"/>
  <c r="M524" i="1"/>
  <c r="N524" i="1"/>
  <c r="M525" i="1"/>
  <c r="N525" i="1"/>
  <c r="M526" i="1"/>
  <c r="N526" i="1"/>
  <c r="O526" i="1" s="1"/>
  <c r="P526" i="1" s="1"/>
  <c r="M527" i="1"/>
  <c r="N527" i="1"/>
  <c r="M528" i="1"/>
  <c r="N528" i="1"/>
  <c r="M529" i="1"/>
  <c r="N529" i="1"/>
  <c r="M530" i="1"/>
  <c r="N530" i="1"/>
  <c r="O530" i="1" s="1"/>
  <c r="P530" i="1" s="1"/>
  <c r="M531" i="1"/>
  <c r="N531" i="1"/>
  <c r="M532" i="1"/>
  <c r="N532" i="1"/>
  <c r="M533" i="1"/>
  <c r="N533" i="1"/>
  <c r="M534" i="1"/>
  <c r="N534" i="1"/>
  <c r="O534" i="1" s="1"/>
  <c r="P534" i="1" s="1"/>
  <c r="M535" i="1"/>
  <c r="N535" i="1"/>
  <c r="M536" i="1"/>
  <c r="N536" i="1"/>
  <c r="M537" i="1"/>
  <c r="N537" i="1"/>
  <c r="M538" i="1"/>
  <c r="N538" i="1"/>
  <c r="M539" i="1"/>
  <c r="N539" i="1"/>
  <c r="M540" i="1"/>
  <c r="N540" i="1"/>
  <c r="M541" i="1"/>
  <c r="N541" i="1"/>
  <c r="M542" i="1"/>
  <c r="N542" i="1"/>
  <c r="O542" i="1" s="1"/>
  <c r="P542" i="1" s="1"/>
  <c r="M543" i="1"/>
  <c r="N543" i="1"/>
  <c r="M544" i="1"/>
  <c r="N544" i="1"/>
  <c r="M545" i="1"/>
  <c r="N545" i="1"/>
  <c r="M546" i="1"/>
  <c r="N546" i="1"/>
  <c r="O546" i="1" s="1"/>
  <c r="P546" i="1" s="1"/>
  <c r="M547" i="1"/>
  <c r="N547" i="1"/>
  <c r="M548" i="1"/>
  <c r="N548" i="1"/>
  <c r="M549" i="1"/>
  <c r="N549" i="1"/>
  <c r="M550" i="1"/>
  <c r="N550" i="1"/>
  <c r="O550" i="1" s="1"/>
  <c r="P550" i="1" s="1"/>
  <c r="M551" i="1"/>
  <c r="N551" i="1"/>
  <c r="M552" i="1"/>
  <c r="N552" i="1"/>
  <c r="M553" i="1"/>
  <c r="N553" i="1"/>
  <c r="M554" i="1"/>
  <c r="N554" i="1"/>
  <c r="M555" i="1"/>
  <c r="N555" i="1"/>
  <c r="M556" i="1"/>
  <c r="N556" i="1"/>
  <c r="M557" i="1"/>
  <c r="N557" i="1"/>
  <c r="M558" i="1"/>
  <c r="N558" i="1"/>
  <c r="O558" i="1" s="1"/>
  <c r="P558" i="1" s="1"/>
  <c r="M559" i="1"/>
  <c r="N559" i="1"/>
  <c r="M560" i="1"/>
  <c r="N560" i="1"/>
  <c r="M561" i="1"/>
  <c r="N561" i="1"/>
  <c r="M562" i="1"/>
  <c r="N562" i="1"/>
  <c r="M563" i="1"/>
  <c r="N563" i="1"/>
  <c r="M564" i="1"/>
  <c r="N564" i="1"/>
  <c r="M565" i="1"/>
  <c r="N565" i="1"/>
  <c r="M566" i="1"/>
  <c r="N566" i="1"/>
  <c r="O566" i="1" s="1"/>
  <c r="P566" i="1" s="1"/>
  <c r="M567" i="1"/>
  <c r="N567" i="1"/>
  <c r="M568" i="1"/>
  <c r="N568" i="1"/>
  <c r="M569" i="1"/>
  <c r="N569" i="1"/>
  <c r="M570" i="1"/>
  <c r="N570" i="1"/>
  <c r="M571" i="1"/>
  <c r="N571" i="1"/>
  <c r="M572" i="1"/>
  <c r="N572" i="1"/>
  <c r="M573" i="1"/>
  <c r="N573" i="1"/>
  <c r="M574" i="1"/>
  <c r="N574" i="1"/>
  <c r="M575" i="1"/>
  <c r="N575" i="1"/>
  <c r="M576" i="1"/>
  <c r="N576" i="1"/>
  <c r="M577" i="1"/>
  <c r="N577" i="1"/>
  <c r="M578" i="1"/>
  <c r="N578" i="1"/>
  <c r="O578" i="1" s="1"/>
  <c r="P578" i="1" s="1"/>
  <c r="M579" i="1"/>
  <c r="N579" i="1"/>
  <c r="M580" i="1"/>
  <c r="N580" i="1"/>
  <c r="M581" i="1"/>
  <c r="N581" i="1"/>
  <c r="M582" i="1"/>
  <c r="N582" i="1"/>
  <c r="O582" i="1" s="1"/>
  <c r="P582" i="1" s="1"/>
  <c r="M583" i="1"/>
  <c r="N583" i="1"/>
  <c r="M584" i="1"/>
  <c r="N584" i="1"/>
  <c r="M585" i="1"/>
  <c r="N585" i="1"/>
  <c r="M586" i="1"/>
  <c r="N586" i="1"/>
  <c r="O586" i="1" s="1"/>
  <c r="P586" i="1" s="1"/>
  <c r="M587" i="1"/>
  <c r="N587" i="1"/>
  <c r="M588" i="1"/>
  <c r="N588" i="1"/>
  <c r="M589" i="1"/>
  <c r="N589" i="1"/>
  <c r="M590" i="1"/>
  <c r="N590" i="1"/>
  <c r="O590" i="1" s="1"/>
  <c r="P590" i="1" s="1"/>
  <c r="M591" i="1"/>
  <c r="N591" i="1"/>
  <c r="M592" i="1"/>
  <c r="N592" i="1"/>
  <c r="M593" i="1"/>
  <c r="N593" i="1"/>
  <c r="M594" i="1"/>
  <c r="N594" i="1"/>
  <c r="O594" i="1" s="1"/>
  <c r="P594" i="1" s="1"/>
  <c r="M595" i="1"/>
  <c r="N595" i="1"/>
  <c r="M596" i="1"/>
  <c r="N596" i="1"/>
  <c r="M597" i="1"/>
  <c r="N597" i="1"/>
  <c r="M598" i="1"/>
  <c r="N598" i="1"/>
  <c r="O598" i="1" s="1"/>
  <c r="P598" i="1" s="1"/>
  <c r="M599" i="1"/>
  <c r="N599" i="1"/>
  <c r="M600" i="1"/>
  <c r="N600" i="1"/>
  <c r="M601" i="1"/>
  <c r="N601" i="1"/>
  <c r="M602" i="1"/>
  <c r="N602" i="1"/>
  <c r="O602" i="1" s="1"/>
  <c r="P602" i="1" s="1"/>
  <c r="M603" i="1"/>
  <c r="N603" i="1"/>
  <c r="M604" i="1"/>
  <c r="N604" i="1"/>
  <c r="M605" i="1"/>
  <c r="N605" i="1"/>
  <c r="M606" i="1"/>
  <c r="N606" i="1"/>
  <c r="O606" i="1" s="1"/>
  <c r="P606" i="1" s="1"/>
  <c r="M607" i="1"/>
  <c r="N607" i="1"/>
  <c r="M608" i="1"/>
  <c r="N608" i="1"/>
  <c r="M609" i="1"/>
  <c r="N609" i="1"/>
  <c r="M610" i="1"/>
  <c r="N610" i="1"/>
  <c r="O610" i="1" s="1"/>
  <c r="P610" i="1" s="1"/>
  <c r="M611" i="1"/>
  <c r="N611" i="1"/>
  <c r="M612" i="1"/>
  <c r="N612" i="1"/>
  <c r="M613" i="1"/>
  <c r="N613" i="1"/>
  <c r="M614" i="1"/>
  <c r="N614" i="1"/>
  <c r="M615" i="1"/>
  <c r="N615" i="1"/>
  <c r="M616" i="1"/>
  <c r="N616" i="1"/>
  <c r="M617" i="1"/>
  <c r="N617" i="1"/>
  <c r="M618" i="1"/>
  <c r="N618" i="1"/>
  <c r="O618" i="1" s="1"/>
  <c r="P618" i="1" s="1"/>
  <c r="M619" i="1"/>
  <c r="N619" i="1"/>
  <c r="M620" i="1"/>
  <c r="N620" i="1"/>
  <c r="M621" i="1"/>
  <c r="N621" i="1"/>
  <c r="M622" i="1"/>
  <c r="N622" i="1"/>
  <c r="M623" i="1"/>
  <c r="N623" i="1"/>
  <c r="M624" i="1"/>
  <c r="N624" i="1"/>
  <c r="M625" i="1"/>
  <c r="N625" i="1"/>
  <c r="M626" i="1"/>
  <c r="N626" i="1"/>
  <c r="O626" i="1" s="1"/>
  <c r="P626" i="1" s="1"/>
  <c r="M627" i="1"/>
  <c r="N627" i="1"/>
  <c r="M628" i="1"/>
  <c r="N628" i="1"/>
  <c r="M629" i="1"/>
  <c r="N629" i="1"/>
  <c r="M630" i="1"/>
  <c r="N630" i="1"/>
  <c r="M631" i="1"/>
  <c r="N631" i="1"/>
  <c r="M632" i="1"/>
  <c r="N632" i="1"/>
  <c r="M633" i="1"/>
  <c r="N633" i="1"/>
  <c r="M634" i="1"/>
  <c r="N634" i="1"/>
  <c r="O634" i="1" s="1"/>
  <c r="P634" i="1" s="1"/>
  <c r="M635" i="1"/>
  <c r="N635" i="1"/>
  <c r="M636" i="1"/>
  <c r="N636" i="1"/>
  <c r="M637" i="1"/>
  <c r="N637" i="1"/>
  <c r="M638" i="1"/>
  <c r="N638" i="1"/>
  <c r="M639" i="1"/>
  <c r="N639" i="1"/>
  <c r="M640" i="1"/>
  <c r="N640" i="1"/>
  <c r="M641" i="1"/>
  <c r="N641" i="1"/>
  <c r="M642" i="1"/>
  <c r="N642" i="1"/>
  <c r="M643" i="1"/>
  <c r="N643" i="1"/>
  <c r="M644" i="1"/>
  <c r="N644" i="1"/>
  <c r="M645" i="1"/>
  <c r="N645" i="1"/>
  <c r="M646" i="1"/>
  <c r="N646" i="1"/>
  <c r="M647" i="1"/>
  <c r="N647" i="1"/>
  <c r="M648" i="1"/>
  <c r="N648" i="1"/>
  <c r="M649" i="1"/>
  <c r="N649" i="1"/>
  <c r="M650" i="1"/>
  <c r="N650" i="1"/>
  <c r="M651" i="1"/>
  <c r="N651" i="1"/>
  <c r="M652" i="1"/>
  <c r="N652" i="1"/>
  <c r="M653" i="1"/>
  <c r="N653" i="1"/>
  <c r="M654" i="1"/>
  <c r="N654" i="1"/>
  <c r="O654" i="1" s="1"/>
  <c r="P654" i="1" s="1"/>
  <c r="M655" i="1"/>
  <c r="N655" i="1"/>
  <c r="M656" i="1"/>
  <c r="N656" i="1"/>
  <c r="M657" i="1"/>
  <c r="N657" i="1"/>
  <c r="M658" i="1"/>
  <c r="N658" i="1"/>
  <c r="M659" i="1"/>
  <c r="N659" i="1"/>
  <c r="M660" i="1"/>
  <c r="N660" i="1"/>
  <c r="M661" i="1"/>
  <c r="N661" i="1"/>
  <c r="M662" i="1"/>
  <c r="N662" i="1"/>
  <c r="O662" i="1" s="1"/>
  <c r="P662" i="1" s="1"/>
  <c r="M663" i="1"/>
  <c r="N663" i="1"/>
  <c r="M664" i="1"/>
  <c r="N664" i="1"/>
  <c r="M665" i="1"/>
  <c r="N665" i="1"/>
  <c r="M666" i="1"/>
  <c r="N666" i="1"/>
  <c r="O666" i="1" s="1"/>
  <c r="P666" i="1" s="1"/>
  <c r="M667" i="1"/>
  <c r="N667" i="1"/>
  <c r="M668" i="1"/>
  <c r="N668" i="1"/>
  <c r="M669" i="1"/>
  <c r="N669" i="1"/>
  <c r="M670" i="1"/>
  <c r="N670" i="1"/>
  <c r="O670" i="1" s="1"/>
  <c r="P670" i="1" s="1"/>
  <c r="M671" i="1"/>
  <c r="N671" i="1"/>
  <c r="M672" i="1"/>
  <c r="N672" i="1"/>
  <c r="M673" i="1"/>
  <c r="N673" i="1"/>
  <c r="M674" i="1"/>
  <c r="N674" i="1"/>
  <c r="O674" i="1" s="1"/>
  <c r="P674" i="1" s="1"/>
  <c r="M675" i="1"/>
  <c r="N675" i="1"/>
  <c r="M676" i="1"/>
  <c r="N676" i="1"/>
  <c r="M677" i="1"/>
  <c r="N677" i="1"/>
  <c r="M678" i="1"/>
  <c r="N678" i="1"/>
  <c r="O678" i="1" s="1"/>
  <c r="P678" i="1" s="1"/>
  <c r="M679" i="1"/>
  <c r="N679" i="1"/>
  <c r="M680" i="1"/>
  <c r="N680" i="1"/>
  <c r="M681" i="1"/>
  <c r="N681" i="1"/>
  <c r="M682" i="1"/>
  <c r="N682" i="1"/>
  <c r="M683" i="1"/>
  <c r="N683" i="1"/>
  <c r="M684" i="1"/>
  <c r="N684" i="1"/>
  <c r="M685" i="1"/>
  <c r="N685" i="1"/>
  <c r="M686" i="1"/>
  <c r="N686" i="1"/>
  <c r="O686" i="1" s="1"/>
  <c r="P686" i="1" s="1"/>
  <c r="M687" i="1"/>
  <c r="N687" i="1"/>
  <c r="M688" i="1"/>
  <c r="N688" i="1"/>
  <c r="M689" i="1"/>
  <c r="N689" i="1"/>
  <c r="M690" i="1"/>
  <c r="N690" i="1"/>
  <c r="M691" i="1"/>
  <c r="N691" i="1"/>
  <c r="M692" i="1"/>
  <c r="N692" i="1"/>
  <c r="M693" i="1"/>
  <c r="N693" i="1"/>
  <c r="M694" i="1"/>
  <c r="N694" i="1"/>
  <c r="O694" i="1" s="1"/>
  <c r="P694" i="1" s="1"/>
  <c r="M695" i="1"/>
  <c r="N695" i="1"/>
  <c r="M696" i="1"/>
  <c r="N696" i="1"/>
  <c r="M697" i="1"/>
  <c r="N697" i="1"/>
  <c r="M698" i="1"/>
  <c r="N698" i="1"/>
  <c r="O698" i="1" s="1"/>
  <c r="P698" i="1" s="1"/>
  <c r="M699" i="1"/>
  <c r="N699" i="1"/>
  <c r="M700" i="1"/>
  <c r="N700" i="1"/>
  <c r="M701" i="1"/>
  <c r="N701" i="1"/>
  <c r="M702" i="1"/>
  <c r="N702" i="1"/>
  <c r="O702" i="1" s="1"/>
  <c r="P702" i="1" s="1"/>
  <c r="M703" i="1"/>
  <c r="N703" i="1"/>
  <c r="M704" i="1"/>
  <c r="N704" i="1"/>
  <c r="M705" i="1"/>
  <c r="N705" i="1"/>
  <c r="M706" i="1"/>
  <c r="N706" i="1"/>
  <c r="O706" i="1" s="1"/>
  <c r="P706" i="1" s="1"/>
  <c r="M707" i="1"/>
  <c r="N707" i="1"/>
  <c r="M708" i="1"/>
  <c r="N708" i="1"/>
  <c r="M709" i="1"/>
  <c r="N709" i="1"/>
  <c r="M710" i="1"/>
  <c r="N710" i="1"/>
  <c r="O710" i="1" s="1"/>
  <c r="P710" i="1" s="1"/>
  <c r="M711" i="1"/>
  <c r="N711" i="1"/>
  <c r="M712" i="1"/>
  <c r="N712" i="1"/>
  <c r="M713" i="1"/>
  <c r="N713" i="1"/>
  <c r="M714" i="1"/>
  <c r="N714" i="1"/>
  <c r="M715" i="1"/>
  <c r="N715" i="1"/>
  <c r="M716" i="1"/>
  <c r="N716" i="1"/>
  <c r="M717" i="1"/>
  <c r="N717" i="1"/>
  <c r="M718" i="1"/>
  <c r="N718" i="1"/>
  <c r="M719" i="1"/>
  <c r="N719" i="1"/>
  <c r="M720" i="1"/>
  <c r="N720" i="1"/>
  <c r="M721" i="1"/>
  <c r="N721" i="1"/>
  <c r="M722" i="1"/>
  <c r="N722" i="1"/>
  <c r="O722" i="1" s="1"/>
  <c r="P722" i="1" s="1"/>
  <c r="M723" i="1"/>
  <c r="N723" i="1"/>
  <c r="M724" i="1"/>
  <c r="N724" i="1"/>
  <c r="M725" i="1"/>
  <c r="N725" i="1"/>
  <c r="M726" i="1"/>
  <c r="N726" i="1"/>
  <c r="M727" i="1"/>
  <c r="N727" i="1"/>
  <c r="M728" i="1"/>
  <c r="N728" i="1"/>
  <c r="M729" i="1"/>
  <c r="N729" i="1"/>
  <c r="M730" i="1"/>
  <c r="N730" i="1"/>
  <c r="O730" i="1" s="1"/>
  <c r="P730" i="1" s="1"/>
  <c r="M731" i="1"/>
  <c r="N731" i="1"/>
  <c r="M732" i="1"/>
  <c r="N732" i="1"/>
  <c r="M733" i="1"/>
  <c r="N733" i="1"/>
  <c r="M734" i="1"/>
  <c r="N734" i="1"/>
  <c r="M735" i="1"/>
  <c r="N735" i="1"/>
  <c r="M736" i="1"/>
  <c r="N736" i="1"/>
  <c r="M737" i="1"/>
  <c r="N737" i="1"/>
  <c r="M738" i="1"/>
  <c r="N738" i="1"/>
  <c r="M739" i="1"/>
  <c r="N739" i="1"/>
  <c r="M740" i="1"/>
  <c r="N740" i="1"/>
  <c r="M741" i="1"/>
  <c r="N741" i="1"/>
  <c r="M742" i="1"/>
  <c r="N742" i="1"/>
  <c r="O742" i="1" s="1"/>
  <c r="P742" i="1" s="1"/>
  <c r="M743" i="1"/>
  <c r="N743" i="1"/>
  <c r="M744" i="1"/>
  <c r="N744" i="1"/>
  <c r="M745" i="1"/>
  <c r="N745" i="1"/>
  <c r="M746" i="1"/>
  <c r="N746" i="1"/>
  <c r="O746" i="1" s="1"/>
  <c r="P746" i="1" s="1"/>
  <c r="M747" i="1"/>
  <c r="N747" i="1"/>
  <c r="M748" i="1"/>
  <c r="N748" i="1"/>
  <c r="M749" i="1"/>
  <c r="N749" i="1"/>
  <c r="M750" i="1"/>
  <c r="N750" i="1"/>
  <c r="O750" i="1" s="1"/>
  <c r="P750" i="1" s="1"/>
  <c r="M751" i="1"/>
  <c r="N751" i="1"/>
  <c r="M752" i="1"/>
  <c r="N752" i="1"/>
  <c r="M753" i="1"/>
  <c r="N753" i="1"/>
  <c r="M754" i="1"/>
  <c r="N754" i="1"/>
  <c r="O754" i="1" s="1"/>
  <c r="P754" i="1" s="1"/>
  <c r="M755" i="1"/>
  <c r="N755" i="1"/>
  <c r="M756" i="1"/>
  <c r="N756" i="1"/>
  <c r="M757" i="1"/>
  <c r="N757" i="1"/>
  <c r="M758" i="1"/>
  <c r="N758" i="1"/>
  <c r="O758" i="1" s="1"/>
  <c r="P758" i="1" s="1"/>
  <c r="M759" i="1"/>
  <c r="N759" i="1"/>
  <c r="M760" i="1"/>
  <c r="N760" i="1"/>
  <c r="M761" i="1"/>
  <c r="N761" i="1"/>
  <c r="M762" i="1"/>
  <c r="N762" i="1"/>
  <c r="M763" i="1"/>
  <c r="N763" i="1"/>
  <c r="M764" i="1"/>
  <c r="N764" i="1"/>
  <c r="M765" i="1"/>
  <c r="N765" i="1"/>
  <c r="M766" i="1"/>
  <c r="N766" i="1"/>
  <c r="O766" i="1" s="1"/>
  <c r="P766" i="1" s="1"/>
  <c r="M767" i="1"/>
  <c r="N767" i="1"/>
  <c r="M768" i="1"/>
  <c r="N768" i="1"/>
  <c r="M769" i="1"/>
  <c r="N769" i="1"/>
  <c r="M770" i="1"/>
  <c r="N770" i="1"/>
  <c r="O770" i="1" s="1"/>
  <c r="P770" i="1" s="1"/>
  <c r="M771" i="1"/>
  <c r="N771" i="1"/>
  <c r="M772" i="1"/>
  <c r="N772" i="1"/>
  <c r="M773" i="1"/>
  <c r="N773" i="1"/>
  <c r="M774" i="1"/>
  <c r="N774" i="1"/>
  <c r="O774" i="1" s="1"/>
  <c r="P774" i="1" s="1"/>
  <c r="M775" i="1"/>
  <c r="N775" i="1"/>
  <c r="M776" i="1"/>
  <c r="N776" i="1"/>
  <c r="M777" i="1"/>
  <c r="N777" i="1"/>
  <c r="M778" i="1"/>
  <c r="N778" i="1"/>
  <c r="M779" i="1"/>
  <c r="N779" i="1"/>
  <c r="M780" i="1"/>
  <c r="N780" i="1"/>
  <c r="M781" i="1"/>
  <c r="N781" i="1"/>
  <c r="M782" i="1"/>
  <c r="N782" i="1"/>
  <c r="M783" i="1"/>
  <c r="N783" i="1"/>
  <c r="M784" i="1"/>
  <c r="N784" i="1"/>
  <c r="M785" i="1"/>
  <c r="N785" i="1"/>
  <c r="M786" i="1"/>
  <c r="N786" i="1"/>
  <c r="O786" i="1" s="1"/>
  <c r="P786" i="1" s="1"/>
  <c r="M787" i="1"/>
  <c r="N787" i="1"/>
  <c r="M788" i="1"/>
  <c r="N788" i="1"/>
  <c r="M789" i="1"/>
  <c r="N789" i="1"/>
  <c r="M790" i="1"/>
  <c r="N790" i="1"/>
  <c r="M791" i="1"/>
  <c r="N791" i="1"/>
  <c r="M792" i="1"/>
  <c r="N792" i="1"/>
  <c r="M793" i="1"/>
  <c r="N793" i="1"/>
  <c r="M794" i="1"/>
  <c r="N794" i="1"/>
  <c r="O794" i="1" s="1"/>
  <c r="P794" i="1" s="1"/>
  <c r="M795" i="1"/>
  <c r="N795" i="1"/>
  <c r="M796" i="1"/>
  <c r="N796" i="1"/>
  <c r="M797" i="1"/>
  <c r="N797" i="1"/>
  <c r="M798" i="1"/>
  <c r="N798" i="1"/>
  <c r="O798" i="1" s="1"/>
  <c r="P798" i="1" s="1"/>
  <c r="M799" i="1"/>
  <c r="N799" i="1"/>
  <c r="M800" i="1"/>
  <c r="N800" i="1"/>
  <c r="M801" i="1"/>
  <c r="N801" i="1"/>
  <c r="M802" i="1"/>
  <c r="N802" i="1"/>
  <c r="O802" i="1" s="1"/>
  <c r="P802" i="1" s="1"/>
  <c r="M803" i="1"/>
  <c r="N803" i="1"/>
  <c r="M804" i="1"/>
  <c r="N804" i="1"/>
  <c r="M805" i="1"/>
  <c r="N805" i="1"/>
  <c r="M806" i="1"/>
  <c r="N806" i="1"/>
  <c r="O806" i="1" s="1"/>
  <c r="P806" i="1" s="1"/>
  <c r="M807" i="1"/>
  <c r="N807" i="1"/>
  <c r="M808" i="1"/>
  <c r="N808" i="1"/>
  <c r="M809" i="1"/>
  <c r="N809" i="1"/>
  <c r="M810" i="1"/>
  <c r="N810" i="1"/>
  <c r="M811" i="1"/>
  <c r="N811" i="1"/>
  <c r="M812" i="1"/>
  <c r="N812" i="1"/>
  <c r="M813" i="1"/>
  <c r="N813" i="1"/>
  <c r="M814" i="1"/>
  <c r="N814" i="1"/>
  <c r="O814" i="1" s="1"/>
  <c r="P814" i="1" s="1"/>
  <c r="M815" i="1"/>
  <c r="N815" i="1"/>
  <c r="M816" i="1"/>
  <c r="N816" i="1"/>
  <c r="M817" i="1"/>
  <c r="N817" i="1"/>
  <c r="M818" i="1"/>
  <c r="N818" i="1"/>
  <c r="M819" i="1"/>
  <c r="N819" i="1"/>
  <c r="M820" i="1"/>
  <c r="N820" i="1"/>
  <c r="M821" i="1"/>
  <c r="N821" i="1"/>
  <c r="M822" i="1"/>
  <c r="N822" i="1"/>
  <c r="O822" i="1" s="1"/>
  <c r="P822" i="1" s="1"/>
  <c r="M823" i="1"/>
  <c r="N823" i="1"/>
  <c r="M824" i="1"/>
  <c r="N824" i="1"/>
  <c r="M825" i="1"/>
  <c r="N825" i="1"/>
  <c r="M826" i="1"/>
  <c r="N826" i="1"/>
  <c r="O826" i="1" s="1"/>
  <c r="P826" i="1" s="1"/>
  <c r="M827" i="1"/>
  <c r="N827" i="1"/>
  <c r="M828" i="1"/>
  <c r="N828" i="1"/>
  <c r="M829" i="1"/>
  <c r="N829" i="1"/>
  <c r="M830" i="1"/>
  <c r="N830" i="1"/>
  <c r="O830" i="1" s="1"/>
  <c r="P830" i="1" s="1"/>
  <c r="M831" i="1"/>
  <c r="N831" i="1"/>
  <c r="M832" i="1"/>
  <c r="N832" i="1"/>
  <c r="M833" i="1"/>
  <c r="N833" i="1"/>
  <c r="M834" i="1"/>
  <c r="N834" i="1"/>
  <c r="O834" i="1" s="1"/>
  <c r="P834" i="1" s="1"/>
  <c r="M835" i="1"/>
  <c r="N835" i="1"/>
  <c r="M836" i="1"/>
  <c r="N836" i="1"/>
  <c r="M837" i="1"/>
  <c r="N837" i="1"/>
  <c r="M838" i="1"/>
  <c r="N838" i="1"/>
  <c r="O838" i="1" s="1"/>
  <c r="P838" i="1" s="1"/>
  <c r="M839" i="1"/>
  <c r="N839" i="1"/>
  <c r="M840" i="1"/>
  <c r="N840" i="1"/>
  <c r="M841" i="1"/>
  <c r="N841" i="1"/>
  <c r="M842" i="1"/>
  <c r="N842" i="1"/>
  <c r="O842" i="1" s="1"/>
  <c r="P842" i="1" s="1"/>
  <c r="M843" i="1"/>
  <c r="N843" i="1"/>
  <c r="M844" i="1"/>
  <c r="N844" i="1"/>
  <c r="M845" i="1"/>
  <c r="N845" i="1"/>
  <c r="M846" i="1"/>
  <c r="N846" i="1"/>
  <c r="O846" i="1" s="1"/>
  <c r="P846" i="1" s="1"/>
  <c r="M847" i="1"/>
  <c r="N847" i="1"/>
  <c r="M848" i="1"/>
  <c r="N848" i="1"/>
  <c r="M849" i="1"/>
  <c r="N849" i="1"/>
  <c r="M850" i="1"/>
  <c r="N850" i="1"/>
  <c r="O850" i="1" s="1"/>
  <c r="P850" i="1" s="1"/>
  <c r="M851" i="1"/>
  <c r="N851" i="1"/>
  <c r="M852" i="1"/>
  <c r="N852" i="1"/>
  <c r="M853" i="1"/>
  <c r="N853" i="1"/>
  <c r="M854" i="1"/>
  <c r="N854" i="1"/>
  <c r="O854" i="1" s="1"/>
  <c r="P854" i="1" s="1"/>
  <c r="M855" i="1"/>
  <c r="N855" i="1"/>
  <c r="M856" i="1"/>
  <c r="N856" i="1"/>
  <c r="M857" i="1"/>
  <c r="N857" i="1"/>
  <c r="M858" i="1"/>
  <c r="N858" i="1"/>
  <c r="O858" i="1" s="1"/>
  <c r="P858" i="1" s="1"/>
  <c r="M859" i="1"/>
  <c r="N859" i="1"/>
  <c r="M860" i="1"/>
  <c r="N860" i="1"/>
  <c r="M861" i="1"/>
  <c r="N861" i="1"/>
  <c r="M862" i="1"/>
  <c r="N862" i="1"/>
  <c r="O862" i="1" s="1"/>
  <c r="P862" i="1" s="1"/>
  <c r="M863" i="1"/>
  <c r="N863" i="1"/>
  <c r="M864" i="1"/>
  <c r="N864" i="1"/>
  <c r="M865" i="1"/>
  <c r="N865" i="1"/>
  <c r="M866" i="1"/>
  <c r="N866" i="1"/>
  <c r="O866" i="1" s="1"/>
  <c r="P866" i="1" s="1"/>
  <c r="M867" i="1"/>
  <c r="N867" i="1"/>
  <c r="M868" i="1"/>
  <c r="N868" i="1"/>
  <c r="M869" i="1"/>
  <c r="N869" i="1"/>
  <c r="M870" i="1"/>
  <c r="N870" i="1"/>
  <c r="O870" i="1" s="1"/>
  <c r="P870" i="1" s="1"/>
  <c r="M871" i="1"/>
  <c r="N871" i="1"/>
  <c r="M872" i="1"/>
  <c r="N872" i="1"/>
  <c r="M873" i="1"/>
  <c r="N873" i="1"/>
  <c r="M874" i="1"/>
  <c r="N874" i="1"/>
  <c r="O874" i="1" s="1"/>
  <c r="P874" i="1" s="1"/>
  <c r="M875" i="1"/>
  <c r="N875" i="1"/>
  <c r="M876" i="1"/>
  <c r="N876" i="1"/>
  <c r="M877" i="1"/>
  <c r="N877" i="1"/>
  <c r="M878" i="1"/>
  <c r="N878" i="1"/>
  <c r="O878" i="1" s="1"/>
  <c r="P878" i="1" s="1"/>
  <c r="M879" i="1"/>
  <c r="N879" i="1"/>
  <c r="M880" i="1"/>
  <c r="N880" i="1"/>
  <c r="M881" i="1"/>
  <c r="N881" i="1"/>
  <c r="M882" i="1"/>
  <c r="N882" i="1"/>
  <c r="O882" i="1" s="1"/>
  <c r="P882" i="1" s="1"/>
  <c r="M883" i="1"/>
  <c r="N883" i="1"/>
  <c r="M884" i="1"/>
  <c r="N884" i="1"/>
  <c r="M885" i="1"/>
  <c r="N885" i="1"/>
  <c r="M886" i="1"/>
  <c r="N886" i="1"/>
  <c r="O886" i="1" s="1"/>
  <c r="P886" i="1" s="1"/>
  <c r="M887" i="1"/>
  <c r="N887" i="1"/>
  <c r="M888" i="1"/>
  <c r="N888" i="1"/>
  <c r="M889" i="1"/>
  <c r="N889" i="1"/>
  <c r="M890" i="1"/>
  <c r="N890" i="1"/>
  <c r="O890" i="1" s="1"/>
  <c r="P890" i="1" s="1"/>
  <c r="M891" i="1"/>
  <c r="N891" i="1"/>
  <c r="M892" i="1"/>
  <c r="N892" i="1"/>
  <c r="M893" i="1"/>
  <c r="N893" i="1"/>
  <c r="M894" i="1"/>
  <c r="N894" i="1"/>
  <c r="O894" i="1" s="1"/>
  <c r="P894" i="1" s="1"/>
  <c r="M895" i="1"/>
  <c r="N895" i="1"/>
  <c r="M896" i="1"/>
  <c r="N896" i="1"/>
  <c r="M897" i="1"/>
  <c r="N897" i="1"/>
  <c r="M898" i="1"/>
  <c r="N898" i="1"/>
  <c r="M899" i="1"/>
  <c r="N899" i="1"/>
  <c r="M900" i="1"/>
  <c r="N900" i="1"/>
  <c r="M901" i="1"/>
  <c r="N901" i="1"/>
  <c r="M902" i="1"/>
  <c r="N902" i="1"/>
  <c r="O902" i="1" s="1"/>
  <c r="P902" i="1" s="1"/>
  <c r="M903" i="1"/>
  <c r="N903" i="1"/>
  <c r="M904" i="1"/>
  <c r="N904" i="1"/>
  <c r="M905" i="1"/>
  <c r="N905" i="1"/>
  <c r="M906" i="1"/>
  <c r="N906" i="1"/>
  <c r="O906" i="1" s="1"/>
  <c r="P906" i="1" s="1"/>
  <c r="M907" i="1"/>
  <c r="N907" i="1"/>
  <c r="M908" i="1"/>
  <c r="N908" i="1"/>
  <c r="M909" i="1"/>
  <c r="N909" i="1"/>
  <c r="M910" i="1"/>
  <c r="N910" i="1"/>
  <c r="O910" i="1" s="1"/>
  <c r="P910" i="1" s="1"/>
  <c r="M911" i="1"/>
  <c r="N911" i="1"/>
  <c r="M912" i="1"/>
  <c r="N912" i="1"/>
  <c r="M913" i="1"/>
  <c r="N913" i="1"/>
  <c r="M914" i="1"/>
  <c r="N914" i="1"/>
  <c r="M915" i="1"/>
  <c r="N915" i="1"/>
  <c r="M916" i="1"/>
  <c r="N916" i="1"/>
  <c r="M917" i="1"/>
  <c r="N917" i="1"/>
  <c r="M918" i="1"/>
  <c r="N918" i="1"/>
  <c r="O918" i="1" s="1"/>
  <c r="P918" i="1" s="1"/>
  <c r="M919" i="1"/>
  <c r="N919" i="1"/>
  <c r="M920" i="1"/>
  <c r="N920" i="1"/>
  <c r="M921" i="1"/>
  <c r="N921" i="1"/>
  <c r="M922" i="1"/>
  <c r="N922" i="1"/>
  <c r="M923" i="1"/>
  <c r="N923" i="1"/>
  <c r="M924" i="1"/>
  <c r="N924" i="1"/>
  <c r="M925" i="1"/>
  <c r="N925" i="1"/>
  <c r="M926" i="1"/>
  <c r="N926" i="1"/>
  <c r="O926" i="1" s="1"/>
  <c r="P926" i="1" s="1"/>
  <c r="M927" i="1"/>
  <c r="N927" i="1"/>
  <c r="M928" i="1"/>
  <c r="N928" i="1"/>
  <c r="M929" i="1"/>
  <c r="N929" i="1"/>
  <c r="M930" i="1"/>
  <c r="N930" i="1"/>
  <c r="O930" i="1" s="1"/>
  <c r="P930" i="1" s="1"/>
  <c r="M931" i="1"/>
  <c r="N931" i="1"/>
  <c r="M932" i="1"/>
  <c r="N932" i="1"/>
  <c r="M933" i="1"/>
  <c r="N933" i="1"/>
  <c r="M934" i="1"/>
  <c r="N934" i="1"/>
  <c r="O934" i="1" s="1"/>
  <c r="P934" i="1" s="1"/>
  <c r="M935" i="1"/>
  <c r="N935" i="1"/>
  <c r="M936" i="1"/>
  <c r="N936" i="1"/>
  <c r="M937" i="1"/>
  <c r="N937" i="1"/>
  <c r="M938" i="1"/>
  <c r="N938" i="1"/>
  <c r="O938" i="1" s="1"/>
  <c r="P938" i="1" s="1"/>
  <c r="M939" i="1"/>
  <c r="N939" i="1"/>
  <c r="M940" i="1"/>
  <c r="N940" i="1"/>
  <c r="M941" i="1"/>
  <c r="N941" i="1"/>
  <c r="M942" i="1"/>
  <c r="N942" i="1"/>
  <c r="O942" i="1" s="1"/>
  <c r="P942" i="1" s="1"/>
  <c r="M943" i="1"/>
  <c r="N943" i="1"/>
  <c r="M944" i="1"/>
  <c r="N944" i="1"/>
  <c r="M945" i="1"/>
  <c r="N945" i="1"/>
  <c r="M946" i="1"/>
  <c r="N946" i="1"/>
  <c r="M947" i="1"/>
  <c r="N947" i="1"/>
  <c r="M948" i="1"/>
  <c r="N948" i="1"/>
  <c r="M949" i="1"/>
  <c r="N949" i="1"/>
  <c r="M950" i="1"/>
  <c r="N950" i="1"/>
  <c r="O950" i="1" s="1"/>
  <c r="P950" i="1" s="1"/>
  <c r="M951" i="1"/>
  <c r="N951" i="1"/>
  <c r="M952" i="1"/>
  <c r="N952" i="1"/>
  <c r="M953" i="1"/>
  <c r="N953" i="1"/>
  <c r="M954" i="1"/>
  <c r="N954" i="1"/>
  <c r="O954" i="1" s="1"/>
  <c r="P954" i="1" s="1"/>
  <c r="M955" i="1"/>
  <c r="N955" i="1"/>
  <c r="M956" i="1"/>
  <c r="N956" i="1"/>
  <c r="M957" i="1"/>
  <c r="N957" i="1"/>
  <c r="M958" i="1"/>
  <c r="N958" i="1"/>
  <c r="O958" i="1" s="1"/>
  <c r="P958" i="1" s="1"/>
  <c r="M959" i="1"/>
  <c r="N959" i="1"/>
  <c r="M960" i="1"/>
  <c r="N960" i="1"/>
  <c r="M961" i="1"/>
  <c r="N961" i="1"/>
  <c r="M962" i="1"/>
  <c r="N962" i="1"/>
  <c r="O962" i="1" s="1"/>
  <c r="P962" i="1" s="1"/>
  <c r="M963" i="1"/>
  <c r="N963" i="1"/>
  <c r="M964" i="1"/>
  <c r="N964" i="1"/>
  <c r="M965" i="1"/>
  <c r="N965" i="1"/>
  <c r="M966" i="1"/>
  <c r="N966" i="1"/>
  <c r="M967" i="1"/>
  <c r="N967" i="1"/>
  <c r="M968" i="1"/>
  <c r="N968" i="1"/>
  <c r="M969" i="1"/>
  <c r="N969" i="1"/>
  <c r="M970" i="1"/>
  <c r="N970" i="1"/>
  <c r="O970" i="1" s="1"/>
  <c r="P970" i="1" s="1"/>
  <c r="M971" i="1"/>
  <c r="N971" i="1"/>
  <c r="M972" i="1"/>
  <c r="N972" i="1"/>
  <c r="M973" i="1"/>
  <c r="N973" i="1"/>
  <c r="M974" i="1"/>
  <c r="N974" i="1"/>
  <c r="M975" i="1"/>
  <c r="N975" i="1"/>
  <c r="M976" i="1"/>
  <c r="N976" i="1"/>
  <c r="M977" i="1"/>
  <c r="N977" i="1"/>
  <c r="M978" i="1"/>
  <c r="N978" i="1"/>
  <c r="O978" i="1" s="1"/>
  <c r="P978" i="1" s="1"/>
  <c r="M979" i="1"/>
  <c r="N979" i="1"/>
  <c r="M980" i="1"/>
  <c r="N980" i="1"/>
  <c r="M981" i="1"/>
  <c r="N981" i="1"/>
  <c r="M982" i="1"/>
  <c r="N982" i="1"/>
  <c r="M983" i="1"/>
  <c r="N983" i="1"/>
  <c r="M984" i="1"/>
  <c r="N984" i="1"/>
  <c r="M985" i="1"/>
  <c r="N985" i="1"/>
  <c r="M986" i="1"/>
  <c r="N986" i="1"/>
  <c r="M987" i="1"/>
  <c r="N987" i="1"/>
  <c r="M988" i="1"/>
  <c r="N988" i="1"/>
  <c r="M989" i="1"/>
  <c r="N989" i="1"/>
  <c r="M990" i="1"/>
  <c r="N990" i="1"/>
  <c r="M991" i="1"/>
  <c r="N991" i="1"/>
  <c r="M992" i="1"/>
  <c r="N992" i="1"/>
  <c r="M993" i="1"/>
  <c r="N993" i="1"/>
  <c r="M994" i="1"/>
  <c r="N994" i="1"/>
  <c r="O994" i="1" s="1"/>
  <c r="P994" i="1" s="1"/>
  <c r="M995" i="1"/>
  <c r="N995" i="1"/>
  <c r="M996" i="1"/>
  <c r="N996" i="1"/>
  <c r="M997" i="1"/>
  <c r="N997" i="1"/>
  <c r="M998" i="1"/>
  <c r="N998" i="1"/>
  <c r="O998" i="1" s="1"/>
  <c r="P998" i="1" s="1"/>
  <c r="M999" i="1"/>
  <c r="N999" i="1"/>
  <c r="M1000" i="1"/>
  <c r="N1000" i="1"/>
  <c r="M1001" i="1"/>
  <c r="N1001" i="1"/>
  <c r="M1002" i="1"/>
  <c r="N1002" i="1"/>
  <c r="M1003" i="1"/>
  <c r="N1003" i="1"/>
  <c r="M1004" i="1"/>
  <c r="N1004" i="1"/>
  <c r="M1005" i="1"/>
  <c r="N1005" i="1"/>
  <c r="M1006" i="1"/>
  <c r="N1006" i="1"/>
  <c r="O1006" i="1" s="1"/>
  <c r="P1006" i="1" s="1"/>
  <c r="M1007" i="1"/>
  <c r="N1007" i="1"/>
  <c r="M1008" i="1"/>
  <c r="N1008" i="1"/>
  <c r="M1009" i="1"/>
  <c r="N1009" i="1"/>
  <c r="M1010" i="1"/>
  <c r="N1010" i="1"/>
  <c r="O1010" i="1" s="1"/>
  <c r="P1010" i="1" s="1"/>
  <c r="M1011" i="1"/>
  <c r="N1011" i="1"/>
  <c r="M1012" i="1"/>
  <c r="N1012" i="1"/>
  <c r="M1013" i="1"/>
  <c r="N1013" i="1"/>
  <c r="M1014" i="1"/>
  <c r="N1014" i="1"/>
  <c r="O1014" i="1" s="1"/>
  <c r="P1014" i="1" s="1"/>
  <c r="M1015" i="1"/>
  <c r="N1015" i="1"/>
  <c r="M1016" i="1"/>
  <c r="N1016" i="1"/>
  <c r="M1017" i="1"/>
  <c r="N1017" i="1"/>
  <c r="M1018" i="1"/>
  <c r="N1018" i="1"/>
  <c r="O1018" i="1" s="1"/>
  <c r="P1018" i="1" s="1"/>
  <c r="M1019" i="1"/>
  <c r="N1019" i="1"/>
  <c r="M1020" i="1"/>
  <c r="N1020" i="1"/>
  <c r="M1021" i="1"/>
  <c r="N1021" i="1"/>
  <c r="M1022" i="1"/>
  <c r="N1022" i="1"/>
  <c r="O1022" i="1" s="1"/>
  <c r="P1022" i="1" s="1"/>
  <c r="M1023" i="1"/>
  <c r="N1023" i="1"/>
  <c r="M1024" i="1"/>
  <c r="N1024" i="1"/>
  <c r="M1025" i="1"/>
  <c r="N1025" i="1"/>
  <c r="M1026" i="1"/>
  <c r="N1026" i="1"/>
  <c r="O1026" i="1" s="1"/>
  <c r="P1026" i="1" s="1"/>
  <c r="M1027" i="1"/>
  <c r="N1027" i="1"/>
  <c r="M1028" i="1"/>
  <c r="N1028" i="1"/>
  <c r="M1029" i="1"/>
  <c r="N1029" i="1"/>
  <c r="M1030" i="1"/>
  <c r="N1030" i="1"/>
  <c r="M1031" i="1"/>
  <c r="N1031" i="1"/>
  <c r="M1032" i="1"/>
  <c r="N1032" i="1"/>
  <c r="M1033" i="1"/>
  <c r="N1033" i="1"/>
  <c r="M1034" i="1"/>
  <c r="N1034" i="1"/>
  <c r="M1035" i="1"/>
  <c r="N1035" i="1"/>
  <c r="M1036" i="1"/>
  <c r="N1036" i="1"/>
  <c r="M1037" i="1"/>
  <c r="N1037" i="1"/>
  <c r="M1038" i="1"/>
  <c r="N1038" i="1"/>
  <c r="O1038" i="1" s="1"/>
  <c r="P1038" i="1" s="1"/>
  <c r="M1039" i="1"/>
  <c r="N1039" i="1"/>
  <c r="M1040" i="1"/>
  <c r="N1040" i="1"/>
  <c r="M1041" i="1"/>
  <c r="N1041" i="1"/>
  <c r="M1042" i="1"/>
  <c r="N1042" i="1"/>
  <c r="M1043" i="1"/>
  <c r="N1043" i="1"/>
  <c r="M1044" i="1"/>
  <c r="N1044" i="1"/>
  <c r="M1045" i="1"/>
  <c r="N1045" i="1"/>
  <c r="M1046" i="1"/>
  <c r="N1046" i="1"/>
  <c r="O1046" i="1" s="1"/>
  <c r="P1046" i="1" s="1"/>
  <c r="M1047" i="1"/>
  <c r="N1047" i="1"/>
  <c r="M1048" i="1"/>
  <c r="N1048" i="1"/>
  <c r="M1049" i="1"/>
  <c r="N1049" i="1"/>
  <c r="M1050" i="1"/>
  <c r="N1050" i="1"/>
  <c r="O1050" i="1" s="1"/>
  <c r="P1050" i="1" s="1"/>
  <c r="M1051" i="1"/>
  <c r="N1051" i="1"/>
  <c r="M1052" i="1"/>
  <c r="N1052" i="1"/>
  <c r="M1053" i="1"/>
  <c r="N1053" i="1"/>
  <c r="M1054" i="1"/>
  <c r="N1054" i="1"/>
  <c r="O1054" i="1" s="1"/>
  <c r="P1054" i="1" s="1"/>
  <c r="M1055" i="1"/>
  <c r="N1055" i="1"/>
  <c r="M1056" i="1"/>
  <c r="N1056" i="1"/>
  <c r="M1057" i="1"/>
  <c r="N1057" i="1"/>
  <c r="M1058" i="1"/>
  <c r="N1058" i="1"/>
  <c r="O1058" i="1" s="1"/>
  <c r="P1058" i="1" s="1"/>
  <c r="M1059" i="1"/>
  <c r="N1059" i="1"/>
  <c r="M1060" i="1"/>
  <c r="N1060" i="1"/>
  <c r="M1061" i="1"/>
  <c r="N1061" i="1"/>
  <c r="M1062" i="1"/>
  <c r="N1062" i="1"/>
  <c r="O1062" i="1" s="1"/>
  <c r="P1062" i="1" s="1"/>
  <c r="M1063" i="1"/>
  <c r="N1063" i="1"/>
  <c r="M1064" i="1"/>
  <c r="N1064" i="1"/>
  <c r="M1065" i="1"/>
  <c r="N1065" i="1"/>
  <c r="M1066" i="1"/>
  <c r="N1066" i="1"/>
  <c r="O1066" i="1" s="1"/>
  <c r="P1066" i="1" s="1"/>
  <c r="M1067" i="1"/>
  <c r="N1067" i="1"/>
  <c r="M1068" i="1"/>
  <c r="N1068" i="1"/>
  <c r="M1069" i="1"/>
  <c r="N1069" i="1"/>
  <c r="M1070" i="1"/>
  <c r="N1070" i="1"/>
  <c r="O1070" i="1" s="1"/>
  <c r="P1070" i="1" s="1"/>
  <c r="M1071" i="1"/>
  <c r="N1071" i="1"/>
  <c r="M1072" i="1"/>
  <c r="N1072" i="1"/>
  <c r="M1073" i="1"/>
  <c r="N1073" i="1"/>
  <c r="M1074" i="1"/>
  <c r="N1074" i="1"/>
  <c r="O1074" i="1" s="1"/>
  <c r="P1074" i="1" s="1"/>
  <c r="M1075" i="1"/>
  <c r="N1075" i="1"/>
  <c r="M1076" i="1"/>
  <c r="N1076" i="1"/>
  <c r="M1077" i="1"/>
  <c r="N1077" i="1"/>
  <c r="M1078" i="1"/>
  <c r="N1078" i="1"/>
  <c r="O1078" i="1" s="1"/>
  <c r="P1078" i="1" s="1"/>
  <c r="M1079" i="1"/>
  <c r="N1079" i="1"/>
  <c r="M1080" i="1"/>
  <c r="N1080" i="1"/>
  <c r="M1081" i="1"/>
  <c r="N1081" i="1"/>
  <c r="M1082" i="1"/>
  <c r="N1082" i="1"/>
  <c r="O1082" i="1" s="1"/>
  <c r="P1082" i="1" s="1"/>
  <c r="M1083" i="1"/>
  <c r="N1083" i="1"/>
  <c r="M1084" i="1"/>
  <c r="N1084" i="1"/>
  <c r="M1085" i="1"/>
  <c r="N1085" i="1"/>
  <c r="M1086" i="1"/>
  <c r="N1086" i="1"/>
  <c r="O1086" i="1" s="1"/>
  <c r="P1086" i="1" s="1"/>
  <c r="M1087" i="1"/>
  <c r="N1087" i="1"/>
  <c r="M1088" i="1"/>
  <c r="N1088" i="1"/>
  <c r="M1089" i="1"/>
  <c r="N1089" i="1"/>
  <c r="M1090" i="1"/>
  <c r="N1090" i="1"/>
  <c r="O1090" i="1" s="1"/>
  <c r="P1090" i="1" s="1"/>
  <c r="M1091" i="1"/>
  <c r="N1091" i="1"/>
  <c r="M1092" i="1"/>
  <c r="N1092" i="1"/>
  <c r="M1093" i="1"/>
  <c r="N1093" i="1"/>
  <c r="M1094" i="1"/>
  <c r="N1094" i="1"/>
  <c r="O1094" i="1" s="1"/>
  <c r="P1094" i="1" s="1"/>
  <c r="M1095" i="1"/>
  <c r="N1095" i="1"/>
  <c r="M1096" i="1"/>
  <c r="N1096" i="1"/>
  <c r="M1097" i="1"/>
  <c r="N1097" i="1"/>
  <c r="M1098" i="1"/>
  <c r="N1098" i="1"/>
  <c r="O1098" i="1" s="1"/>
  <c r="P1098" i="1" s="1"/>
  <c r="M1099" i="1"/>
  <c r="N1099" i="1"/>
  <c r="M1100" i="1"/>
  <c r="N1100" i="1"/>
  <c r="M1101" i="1"/>
  <c r="N1101" i="1"/>
  <c r="M1102" i="1"/>
  <c r="N1102" i="1"/>
  <c r="O1102" i="1" s="1"/>
  <c r="P1102" i="1" s="1"/>
  <c r="M1103" i="1"/>
  <c r="N1103" i="1"/>
  <c r="M1104" i="1"/>
  <c r="N1104" i="1"/>
  <c r="M1105" i="1"/>
  <c r="N1105" i="1"/>
  <c r="M1106" i="1"/>
  <c r="N1106" i="1"/>
  <c r="M1107" i="1"/>
  <c r="N1107" i="1"/>
  <c r="M1108" i="1"/>
  <c r="N1108" i="1"/>
  <c r="M1109" i="1"/>
  <c r="N1109" i="1"/>
  <c r="M1110" i="1"/>
  <c r="N1110" i="1"/>
  <c r="O1110" i="1" s="1"/>
  <c r="P1110" i="1" s="1"/>
  <c r="M1111" i="1"/>
  <c r="N1111" i="1"/>
  <c r="M1112" i="1"/>
  <c r="N1112" i="1"/>
  <c r="M1113" i="1"/>
  <c r="N1113" i="1"/>
  <c r="M1114" i="1"/>
  <c r="N1114" i="1"/>
  <c r="O1114" i="1" s="1"/>
  <c r="P1114" i="1" s="1"/>
  <c r="M1115" i="1"/>
  <c r="N1115" i="1"/>
  <c r="M1116" i="1"/>
  <c r="N1116" i="1"/>
  <c r="M1117" i="1"/>
  <c r="N1117" i="1"/>
  <c r="M1118" i="1"/>
  <c r="N1118" i="1"/>
  <c r="O1118" i="1" s="1"/>
  <c r="P1118" i="1" s="1"/>
  <c r="M1119" i="1"/>
  <c r="N1119" i="1"/>
  <c r="M1120" i="1"/>
  <c r="N1120" i="1"/>
  <c r="M1121" i="1"/>
  <c r="N1121" i="1"/>
  <c r="M1122" i="1"/>
  <c r="N1122" i="1"/>
  <c r="O1122" i="1" s="1"/>
  <c r="P1122" i="1" s="1"/>
  <c r="M1123" i="1"/>
  <c r="N1123" i="1"/>
  <c r="M1124" i="1"/>
  <c r="N1124" i="1"/>
  <c r="M1125" i="1"/>
  <c r="N1125" i="1"/>
  <c r="M1126" i="1"/>
  <c r="N1126" i="1"/>
  <c r="O1126" i="1" s="1"/>
  <c r="P1126" i="1" s="1"/>
  <c r="M1127" i="1"/>
  <c r="N1127" i="1"/>
  <c r="M1128" i="1"/>
  <c r="N1128" i="1"/>
  <c r="M1129" i="1"/>
  <c r="N1129" i="1"/>
  <c r="M1130" i="1"/>
  <c r="N1130" i="1"/>
  <c r="O1130" i="1" s="1"/>
  <c r="P1130" i="1" s="1"/>
  <c r="M1131" i="1"/>
  <c r="N1131" i="1"/>
  <c r="M1132" i="1"/>
  <c r="N1132" i="1"/>
  <c r="M1133" i="1"/>
  <c r="N1133" i="1"/>
  <c r="M1134" i="1"/>
  <c r="N1134" i="1"/>
  <c r="O1134" i="1" s="1"/>
  <c r="P1134" i="1" s="1"/>
  <c r="M1135" i="1"/>
  <c r="N1135" i="1"/>
  <c r="M1136" i="1"/>
  <c r="N1136" i="1"/>
  <c r="M1137" i="1"/>
  <c r="N1137" i="1"/>
  <c r="M1138" i="1"/>
  <c r="N1138" i="1"/>
  <c r="O1138" i="1" s="1"/>
  <c r="P1138" i="1" s="1"/>
  <c r="M1139" i="1"/>
  <c r="N1139" i="1"/>
  <c r="M1140" i="1"/>
  <c r="N1140" i="1"/>
  <c r="M1141" i="1"/>
  <c r="N1141" i="1"/>
  <c r="M1142" i="1"/>
  <c r="N1142" i="1"/>
  <c r="O1142" i="1" s="1"/>
  <c r="P1142" i="1" s="1"/>
  <c r="M1143" i="1"/>
  <c r="N1143" i="1"/>
  <c r="M1144" i="1"/>
  <c r="N1144" i="1"/>
  <c r="M1145" i="1"/>
  <c r="N1145" i="1"/>
  <c r="M1146" i="1"/>
  <c r="N1146" i="1"/>
  <c r="O1146" i="1" s="1"/>
  <c r="P1146" i="1" s="1"/>
  <c r="M1147" i="1"/>
  <c r="N1147" i="1"/>
  <c r="M1148" i="1"/>
  <c r="N1148" i="1"/>
  <c r="M1149" i="1"/>
  <c r="N1149" i="1"/>
  <c r="M1150" i="1"/>
  <c r="N1150" i="1"/>
  <c r="O1150" i="1" s="1"/>
  <c r="P1150" i="1" s="1"/>
  <c r="M1151" i="1"/>
  <c r="N1151" i="1"/>
  <c r="M1152" i="1"/>
  <c r="N1152" i="1"/>
  <c r="M1153" i="1"/>
  <c r="N1153" i="1"/>
  <c r="M1154" i="1"/>
  <c r="N1154" i="1"/>
  <c r="O1154" i="1" s="1"/>
  <c r="P1154" i="1" s="1"/>
  <c r="M1155" i="1"/>
  <c r="N1155" i="1"/>
  <c r="M1156" i="1"/>
  <c r="N1156" i="1"/>
  <c r="M1157" i="1"/>
  <c r="N1157" i="1"/>
  <c r="M1158" i="1"/>
  <c r="N1158" i="1"/>
  <c r="O1158" i="1" s="1"/>
  <c r="P1158" i="1" s="1"/>
  <c r="M1159" i="1"/>
  <c r="N1159" i="1"/>
  <c r="M1160" i="1"/>
  <c r="N1160" i="1"/>
  <c r="M1161" i="1"/>
  <c r="N1161" i="1"/>
  <c r="M1162" i="1"/>
  <c r="N1162" i="1"/>
  <c r="O1162" i="1" s="1"/>
  <c r="P1162" i="1" s="1"/>
  <c r="M1163" i="1"/>
  <c r="N1163" i="1"/>
  <c r="M1164" i="1"/>
  <c r="N1164" i="1"/>
  <c r="M1165" i="1"/>
  <c r="N1165" i="1"/>
  <c r="M1166" i="1"/>
  <c r="N1166" i="1"/>
  <c r="O1166" i="1" s="1"/>
  <c r="P1166" i="1" s="1"/>
  <c r="M1167" i="1"/>
  <c r="N1167" i="1"/>
  <c r="M1168" i="1"/>
  <c r="N1168" i="1"/>
  <c r="M1169" i="1"/>
  <c r="N1169" i="1"/>
  <c r="M1170" i="1"/>
  <c r="N1170" i="1"/>
  <c r="O1170" i="1" s="1"/>
  <c r="P1170" i="1" s="1"/>
  <c r="M1171" i="1"/>
  <c r="N1171" i="1"/>
  <c r="M1172" i="1"/>
  <c r="N1172" i="1"/>
  <c r="M1173" i="1"/>
  <c r="N1173" i="1"/>
  <c r="M1174" i="1"/>
  <c r="N1174" i="1"/>
  <c r="M1175" i="1"/>
  <c r="N1175" i="1"/>
  <c r="M1176" i="1"/>
  <c r="N1176" i="1"/>
  <c r="M1177" i="1"/>
  <c r="N1177" i="1"/>
  <c r="M1178" i="1"/>
  <c r="N1178" i="1"/>
  <c r="O1178" i="1" s="1"/>
  <c r="P1178" i="1" s="1"/>
  <c r="M1179" i="1"/>
  <c r="N1179" i="1"/>
  <c r="M1180" i="1"/>
  <c r="N1180" i="1"/>
  <c r="M1181" i="1"/>
  <c r="N1181" i="1"/>
  <c r="M1182" i="1"/>
  <c r="N1182" i="1"/>
  <c r="O1182" i="1" s="1"/>
  <c r="P1182" i="1" s="1"/>
  <c r="M1183" i="1"/>
  <c r="N1183" i="1"/>
  <c r="M1184" i="1"/>
  <c r="N1184" i="1"/>
  <c r="M1185" i="1"/>
  <c r="N1185" i="1"/>
  <c r="M1186" i="1"/>
  <c r="N1186" i="1"/>
  <c r="O1186" i="1" s="1"/>
  <c r="P1186" i="1" s="1"/>
  <c r="M1187" i="1"/>
  <c r="N1187" i="1"/>
  <c r="M1188" i="1"/>
  <c r="N1188" i="1"/>
  <c r="M1189" i="1"/>
  <c r="N1189" i="1"/>
  <c r="M1190" i="1"/>
  <c r="N1190" i="1"/>
  <c r="O1190" i="1" s="1"/>
  <c r="P1190" i="1" s="1"/>
  <c r="M1191" i="1"/>
  <c r="N1191" i="1"/>
  <c r="M1192" i="1"/>
  <c r="N1192" i="1"/>
  <c r="M1193" i="1"/>
  <c r="N1193" i="1"/>
  <c r="M1194" i="1"/>
  <c r="N1194" i="1"/>
  <c r="M1195" i="1"/>
  <c r="N1195" i="1"/>
  <c r="M1196" i="1"/>
  <c r="N1196" i="1"/>
  <c r="M1197" i="1"/>
  <c r="N1197" i="1"/>
  <c r="M1198" i="1"/>
  <c r="N1198" i="1"/>
  <c r="M1199" i="1"/>
  <c r="N1199" i="1"/>
  <c r="M1200" i="1"/>
  <c r="N1200" i="1"/>
  <c r="M1201" i="1"/>
  <c r="N1201" i="1"/>
  <c r="M1202" i="1"/>
  <c r="N1202" i="1"/>
  <c r="M1203" i="1"/>
  <c r="N1203" i="1"/>
  <c r="M1204" i="1"/>
  <c r="N1204" i="1"/>
  <c r="M1205" i="1"/>
  <c r="N1205" i="1"/>
  <c r="M1206" i="1"/>
  <c r="N1206" i="1"/>
  <c r="O1206" i="1" s="1"/>
  <c r="P1206" i="1" s="1"/>
  <c r="M1207" i="1"/>
  <c r="N1207" i="1"/>
  <c r="M1208" i="1"/>
  <c r="N1208" i="1"/>
  <c r="M1209" i="1"/>
  <c r="N1209" i="1"/>
  <c r="M1210" i="1"/>
  <c r="N1210" i="1"/>
  <c r="O1210" i="1" s="1"/>
  <c r="P1210" i="1" s="1"/>
  <c r="M1211" i="1"/>
  <c r="N1211" i="1"/>
  <c r="M1212" i="1"/>
  <c r="N1212" i="1"/>
  <c r="M1213" i="1"/>
  <c r="N1213" i="1"/>
  <c r="M1214" i="1"/>
  <c r="N1214" i="1"/>
  <c r="O1214" i="1" s="1"/>
  <c r="P1214" i="1" s="1"/>
  <c r="M1215" i="1"/>
  <c r="N1215" i="1"/>
  <c r="M1216" i="1"/>
  <c r="N1216" i="1"/>
  <c r="M1217" i="1"/>
  <c r="N1217" i="1"/>
  <c r="M1218" i="1"/>
  <c r="N1218" i="1"/>
  <c r="O1218" i="1" s="1"/>
  <c r="P1218" i="1" s="1"/>
  <c r="M1219" i="1"/>
  <c r="N1219" i="1"/>
  <c r="M1220" i="1"/>
  <c r="N1220" i="1"/>
  <c r="M1221" i="1"/>
  <c r="N1221" i="1"/>
  <c r="M1222" i="1"/>
  <c r="N1222" i="1"/>
  <c r="O1222" i="1" s="1"/>
  <c r="P1222" i="1" s="1"/>
  <c r="M1223" i="1"/>
  <c r="N1223" i="1"/>
  <c r="M1224" i="1"/>
  <c r="N1224" i="1"/>
  <c r="M1225" i="1"/>
  <c r="N1225" i="1"/>
  <c r="M1226" i="1"/>
  <c r="N1226" i="1"/>
  <c r="O1226" i="1" s="1"/>
  <c r="P1226" i="1" s="1"/>
  <c r="M1227" i="1"/>
  <c r="N1227" i="1"/>
  <c r="M1228" i="1"/>
  <c r="N1228" i="1"/>
  <c r="M1229" i="1"/>
  <c r="N1229" i="1"/>
  <c r="M1230" i="1"/>
  <c r="N1230" i="1"/>
  <c r="O1230" i="1" s="1"/>
  <c r="P1230" i="1" s="1"/>
  <c r="M1231" i="1"/>
  <c r="N1231" i="1"/>
  <c r="M1232" i="1"/>
  <c r="N1232" i="1"/>
  <c r="M1233" i="1"/>
  <c r="N1233" i="1"/>
  <c r="M1234" i="1"/>
  <c r="N1234" i="1"/>
  <c r="O1234" i="1" s="1"/>
  <c r="P1234" i="1" s="1"/>
  <c r="M1235" i="1"/>
  <c r="N1235" i="1"/>
  <c r="M1236" i="1"/>
  <c r="N1236" i="1"/>
  <c r="M1237" i="1"/>
  <c r="N1237" i="1"/>
  <c r="M1238" i="1"/>
  <c r="N1238" i="1"/>
  <c r="O1238" i="1" s="1"/>
  <c r="P1238" i="1" s="1"/>
  <c r="M1239" i="1"/>
  <c r="N1239" i="1"/>
  <c r="M1240" i="1"/>
  <c r="N1240" i="1"/>
  <c r="M1241" i="1"/>
  <c r="N1241" i="1"/>
  <c r="M1242" i="1"/>
  <c r="N1242" i="1"/>
  <c r="O1242" i="1" s="1"/>
  <c r="P1242" i="1" s="1"/>
  <c r="M1243" i="1"/>
  <c r="N1243" i="1"/>
  <c r="M1244" i="1"/>
  <c r="N1244" i="1"/>
  <c r="M1245" i="1"/>
  <c r="N1245" i="1"/>
  <c r="M1246" i="1"/>
  <c r="N1246" i="1"/>
  <c r="O1246" i="1" s="1"/>
  <c r="P1246" i="1" s="1"/>
  <c r="M1247" i="1"/>
  <c r="N1247" i="1"/>
  <c r="M1248" i="1"/>
  <c r="N1248" i="1"/>
  <c r="M1249" i="1"/>
  <c r="N1249" i="1"/>
  <c r="M1250" i="1"/>
  <c r="N1250" i="1"/>
  <c r="O1250" i="1" s="1"/>
  <c r="P1250" i="1" s="1"/>
  <c r="M1251" i="1"/>
  <c r="N1251" i="1"/>
  <c r="M1252" i="1"/>
  <c r="N1252" i="1"/>
  <c r="M1253" i="1"/>
  <c r="N1253" i="1"/>
  <c r="M1254" i="1"/>
  <c r="N1254" i="1"/>
  <c r="M1255" i="1"/>
  <c r="N1255" i="1"/>
  <c r="M1256" i="1"/>
  <c r="N1256" i="1"/>
  <c r="M1257" i="1"/>
  <c r="N1257" i="1"/>
  <c r="M1258" i="1"/>
  <c r="N1258" i="1"/>
  <c r="O1258" i="1" s="1"/>
  <c r="P1258" i="1" s="1"/>
  <c r="M1259" i="1"/>
  <c r="N1259" i="1"/>
  <c r="M1260" i="1"/>
  <c r="N1260" i="1"/>
  <c r="M1261" i="1"/>
  <c r="N1261" i="1"/>
  <c r="M1262" i="1"/>
  <c r="N1262" i="1"/>
  <c r="O1262" i="1" s="1"/>
  <c r="P1262" i="1" s="1"/>
  <c r="M1263" i="1"/>
  <c r="N1263" i="1"/>
  <c r="M1264" i="1"/>
  <c r="N1264" i="1"/>
  <c r="M1265" i="1"/>
  <c r="N1265" i="1"/>
  <c r="M1266" i="1"/>
  <c r="N1266" i="1"/>
  <c r="O1266" i="1" s="1"/>
  <c r="P1266" i="1" s="1"/>
  <c r="M1267" i="1"/>
  <c r="N1267" i="1"/>
  <c r="M1268" i="1"/>
  <c r="N1268" i="1"/>
  <c r="M1269" i="1"/>
  <c r="N1269" i="1"/>
  <c r="M1270" i="1"/>
  <c r="N1270" i="1"/>
  <c r="M1271" i="1"/>
  <c r="N1271" i="1"/>
  <c r="M1272" i="1"/>
  <c r="N1272" i="1"/>
  <c r="M1273" i="1"/>
  <c r="N1273" i="1"/>
  <c r="M1274" i="1"/>
  <c r="N1274" i="1"/>
  <c r="O1274" i="1" s="1"/>
  <c r="P1274" i="1" s="1"/>
  <c r="M1275" i="1"/>
  <c r="N1275" i="1"/>
  <c r="M1276" i="1"/>
  <c r="N1276" i="1"/>
  <c r="M1277" i="1"/>
  <c r="N1277" i="1"/>
  <c r="M1278" i="1"/>
  <c r="N1278" i="1"/>
  <c r="O1278" i="1" s="1"/>
  <c r="P1278" i="1" s="1"/>
  <c r="M1279" i="1"/>
  <c r="N1279" i="1"/>
  <c r="M1280" i="1"/>
  <c r="N1280" i="1"/>
  <c r="M1281" i="1"/>
  <c r="N1281" i="1"/>
  <c r="M1282" i="1"/>
  <c r="N1282" i="1"/>
  <c r="O1282" i="1" s="1"/>
  <c r="P1282" i="1" s="1"/>
  <c r="M1283" i="1"/>
  <c r="N1283" i="1"/>
  <c r="M1284" i="1"/>
  <c r="N1284" i="1"/>
  <c r="M1285" i="1"/>
  <c r="N1285" i="1"/>
  <c r="M1286" i="1"/>
  <c r="N1286" i="1"/>
  <c r="O1286" i="1" s="1"/>
  <c r="P1286" i="1" s="1"/>
  <c r="M1287" i="1"/>
  <c r="N1287" i="1"/>
  <c r="M1288" i="1"/>
  <c r="N1288" i="1"/>
  <c r="M1289" i="1"/>
  <c r="N1289" i="1"/>
  <c r="M1290" i="1"/>
  <c r="N1290" i="1"/>
  <c r="O1290" i="1" s="1"/>
  <c r="P1290" i="1" s="1"/>
  <c r="M1291" i="1"/>
  <c r="N1291" i="1"/>
  <c r="M1292" i="1"/>
  <c r="N1292" i="1"/>
  <c r="M1293" i="1"/>
  <c r="N1293" i="1"/>
  <c r="M1294" i="1"/>
  <c r="N1294" i="1"/>
  <c r="O1294" i="1" s="1"/>
  <c r="P1294" i="1" s="1"/>
  <c r="M1295" i="1"/>
  <c r="N1295" i="1"/>
  <c r="M1296" i="1"/>
  <c r="N1296" i="1"/>
  <c r="M1297" i="1"/>
  <c r="N1297" i="1"/>
  <c r="M1298" i="1"/>
  <c r="N1298" i="1"/>
  <c r="M1299" i="1"/>
  <c r="N1299" i="1"/>
  <c r="M1300" i="1"/>
  <c r="N1300" i="1"/>
  <c r="M1301" i="1"/>
  <c r="N1301" i="1"/>
  <c r="M1302" i="1"/>
  <c r="N1302" i="1"/>
  <c r="M1303" i="1"/>
  <c r="N1303" i="1"/>
  <c r="M1304" i="1"/>
  <c r="N1304" i="1"/>
  <c r="M1305" i="1"/>
  <c r="N1305" i="1"/>
  <c r="M1306" i="1"/>
  <c r="N1306" i="1"/>
  <c r="O1306" i="1" s="1"/>
  <c r="P1306" i="1" s="1"/>
  <c r="M1307" i="1"/>
  <c r="N1307" i="1"/>
  <c r="M1308" i="1"/>
  <c r="N1308" i="1"/>
  <c r="M1309" i="1"/>
  <c r="N1309" i="1"/>
  <c r="M1310" i="1"/>
  <c r="N1310" i="1"/>
  <c r="O1310" i="1" s="1"/>
  <c r="P1310" i="1" s="1"/>
  <c r="M1311" i="1"/>
  <c r="N1311" i="1"/>
  <c r="M1312" i="1"/>
  <c r="N1312" i="1"/>
  <c r="M1313" i="1"/>
  <c r="N1313" i="1"/>
  <c r="M1314" i="1"/>
  <c r="N1314" i="1"/>
  <c r="O1314" i="1" s="1"/>
  <c r="P1314" i="1" s="1"/>
  <c r="M1315" i="1"/>
  <c r="N1315" i="1"/>
  <c r="M1316" i="1"/>
  <c r="N1316" i="1"/>
  <c r="M1317" i="1"/>
  <c r="N1317" i="1"/>
  <c r="M1318" i="1"/>
  <c r="N1318" i="1"/>
  <c r="O1318" i="1" s="1"/>
  <c r="P1318" i="1" s="1"/>
  <c r="M1319" i="1"/>
  <c r="N1319" i="1"/>
  <c r="M1320" i="1"/>
  <c r="N1320" i="1"/>
  <c r="M1321" i="1"/>
  <c r="N1321" i="1"/>
  <c r="M1322" i="1"/>
  <c r="N1322" i="1"/>
  <c r="O1322" i="1" s="1"/>
  <c r="P1322" i="1" s="1"/>
  <c r="M1323" i="1"/>
  <c r="N1323" i="1"/>
  <c r="M1324" i="1"/>
  <c r="N1324" i="1"/>
  <c r="M1325" i="1"/>
  <c r="N1325" i="1"/>
  <c r="M1326" i="1"/>
  <c r="N1326" i="1"/>
  <c r="O1326" i="1" s="1"/>
  <c r="P1326" i="1" s="1"/>
  <c r="M1327" i="1"/>
  <c r="N1327" i="1"/>
  <c r="M1328" i="1"/>
  <c r="N1328" i="1"/>
  <c r="M1329" i="1"/>
  <c r="N1329" i="1"/>
  <c r="M1330" i="1"/>
  <c r="N1330" i="1"/>
  <c r="O1330" i="1" s="1"/>
  <c r="P1330" i="1" s="1"/>
  <c r="M1331" i="1"/>
  <c r="N1331" i="1"/>
  <c r="M1332" i="1"/>
  <c r="N1332" i="1"/>
  <c r="M1333" i="1"/>
  <c r="N1333" i="1"/>
  <c r="M1334" i="1"/>
  <c r="N1334" i="1"/>
  <c r="M1335" i="1"/>
  <c r="N1335" i="1"/>
  <c r="M1336" i="1"/>
  <c r="N1336" i="1"/>
  <c r="M1337" i="1"/>
  <c r="N1337" i="1"/>
  <c r="M1338" i="1"/>
  <c r="N1338" i="1"/>
  <c r="O1338" i="1" s="1"/>
  <c r="P1338" i="1" s="1"/>
  <c r="M1339" i="1"/>
  <c r="N1339" i="1"/>
  <c r="M1340" i="1"/>
  <c r="N1340" i="1"/>
  <c r="M1341" i="1"/>
  <c r="N1341" i="1"/>
  <c r="M1342" i="1"/>
  <c r="N1342" i="1"/>
  <c r="M1343" i="1"/>
  <c r="O1343" i="1" s="1"/>
  <c r="P1343" i="1" s="1"/>
  <c r="N1343" i="1"/>
  <c r="M1344" i="1"/>
  <c r="N1344" i="1"/>
  <c r="M1345" i="1"/>
  <c r="N1345" i="1"/>
  <c r="M1346" i="1"/>
  <c r="N1346" i="1"/>
  <c r="O1346" i="1" s="1"/>
  <c r="P1346" i="1" s="1"/>
  <c r="M1347" i="1"/>
  <c r="N1347" i="1"/>
  <c r="M1348" i="1"/>
  <c r="N1348" i="1"/>
  <c r="M1349" i="1"/>
  <c r="N1349" i="1"/>
  <c r="M1350" i="1"/>
  <c r="N1350" i="1"/>
  <c r="O1350" i="1" s="1"/>
  <c r="P1350" i="1" s="1"/>
  <c r="M1351" i="1"/>
  <c r="N1351" i="1"/>
  <c r="M1352" i="1"/>
  <c r="N1352" i="1"/>
  <c r="M1353" i="1"/>
  <c r="N1353" i="1"/>
  <c r="M1354" i="1"/>
  <c r="N1354" i="1"/>
  <c r="O1354" i="1" s="1"/>
  <c r="P1354" i="1" s="1"/>
  <c r="M1355" i="1"/>
  <c r="N1355" i="1"/>
  <c r="M1356" i="1"/>
  <c r="N1356" i="1"/>
  <c r="M1357" i="1"/>
  <c r="N1357" i="1"/>
  <c r="M1358" i="1"/>
  <c r="N1358" i="1"/>
  <c r="M1359" i="1"/>
  <c r="N1359" i="1"/>
  <c r="M1360" i="1"/>
  <c r="N1360" i="1"/>
  <c r="M1361" i="1"/>
  <c r="N1361" i="1"/>
  <c r="M1362" i="1"/>
  <c r="N1362" i="1"/>
  <c r="O1362" i="1" s="1"/>
  <c r="P1362" i="1" s="1"/>
  <c r="M1363" i="1"/>
  <c r="N1363" i="1"/>
  <c r="M1364" i="1"/>
  <c r="N1364" i="1"/>
  <c r="M1365" i="1"/>
  <c r="N1365" i="1"/>
  <c r="M1366" i="1"/>
  <c r="N1366" i="1"/>
  <c r="O1366" i="1" s="1"/>
  <c r="P1366" i="1" s="1"/>
  <c r="M1367" i="1"/>
  <c r="N1367" i="1"/>
  <c r="M1368" i="1"/>
  <c r="N1368" i="1"/>
  <c r="M1369" i="1"/>
  <c r="N1369" i="1"/>
  <c r="M1370" i="1"/>
  <c r="N1370" i="1"/>
  <c r="O1370" i="1" s="1"/>
  <c r="P1370" i="1" s="1"/>
  <c r="M1371" i="1"/>
  <c r="O1371" i="1" s="1"/>
  <c r="P1371" i="1" s="1"/>
  <c r="N1371" i="1"/>
  <c r="M1372" i="1"/>
  <c r="N1372" i="1"/>
  <c r="M1373" i="1"/>
  <c r="N1373" i="1"/>
  <c r="M1374" i="1"/>
  <c r="N1374" i="1"/>
  <c r="O1374" i="1" s="1"/>
  <c r="P1374" i="1" s="1"/>
  <c r="M1375" i="1"/>
  <c r="N1375" i="1"/>
  <c r="M1376" i="1"/>
  <c r="N1376" i="1"/>
  <c r="M1377" i="1"/>
  <c r="N1377" i="1"/>
  <c r="M1378" i="1"/>
  <c r="N1378" i="1"/>
  <c r="O1378" i="1" s="1"/>
  <c r="P1378" i="1" s="1"/>
  <c r="M1379" i="1"/>
  <c r="N1379" i="1"/>
  <c r="M1380" i="1"/>
  <c r="N1380" i="1"/>
  <c r="M1381" i="1"/>
  <c r="N1381" i="1"/>
  <c r="M1382" i="1"/>
  <c r="N1382" i="1"/>
  <c r="O1382" i="1" s="1"/>
  <c r="P1382" i="1" s="1"/>
  <c r="M1383" i="1"/>
  <c r="N1383" i="1"/>
  <c r="M1384" i="1"/>
  <c r="N1384" i="1"/>
  <c r="M1385" i="1"/>
  <c r="N1385" i="1"/>
  <c r="M1386" i="1"/>
  <c r="N1386" i="1"/>
  <c r="O1386" i="1" s="1"/>
  <c r="P1386" i="1" s="1"/>
  <c r="M1387" i="1"/>
  <c r="N1387" i="1"/>
  <c r="M1388" i="1"/>
  <c r="N1388" i="1"/>
  <c r="M1389" i="1"/>
  <c r="N1389" i="1"/>
  <c r="M1390" i="1"/>
  <c r="N1390" i="1"/>
  <c r="O1390" i="1" s="1"/>
  <c r="P1390" i="1" s="1"/>
  <c r="M1391" i="1"/>
  <c r="N1391" i="1"/>
  <c r="M1392" i="1"/>
  <c r="N1392" i="1"/>
  <c r="M1393" i="1"/>
  <c r="N1393" i="1"/>
  <c r="M1394" i="1"/>
  <c r="N1394" i="1"/>
  <c r="O1394" i="1" s="1"/>
  <c r="P1394" i="1" s="1"/>
  <c r="M1395" i="1"/>
  <c r="N1395" i="1"/>
  <c r="M1396" i="1"/>
  <c r="N1396" i="1"/>
  <c r="M1397" i="1"/>
  <c r="N1397" i="1"/>
  <c r="M1398" i="1"/>
  <c r="N1398" i="1"/>
  <c r="O1398" i="1" s="1"/>
  <c r="P1398" i="1" s="1"/>
  <c r="M1399" i="1"/>
  <c r="N1399" i="1"/>
  <c r="M1400" i="1"/>
  <c r="N1400" i="1"/>
  <c r="M1401" i="1"/>
  <c r="N1401" i="1"/>
  <c r="M1402" i="1"/>
  <c r="N1402" i="1"/>
  <c r="O1402" i="1" s="1"/>
  <c r="P1402" i="1" s="1"/>
  <c r="M1403" i="1"/>
  <c r="N1403" i="1"/>
  <c r="M1404" i="1"/>
  <c r="N1404" i="1"/>
  <c r="M1405" i="1"/>
  <c r="N1405" i="1"/>
  <c r="M1406" i="1"/>
  <c r="N1406" i="1"/>
  <c r="O1406" i="1" s="1"/>
  <c r="P1406" i="1" s="1"/>
  <c r="M1407" i="1"/>
  <c r="N1407" i="1"/>
  <c r="M1408" i="1"/>
  <c r="N1408" i="1"/>
  <c r="M1409" i="1"/>
  <c r="N1409" i="1"/>
  <c r="M1410" i="1"/>
  <c r="N1410" i="1"/>
  <c r="M1411" i="1"/>
  <c r="N1411" i="1"/>
  <c r="M1412" i="1"/>
  <c r="N1412" i="1"/>
  <c r="M1413" i="1"/>
  <c r="N1413" i="1"/>
  <c r="M1414" i="1"/>
  <c r="N1414" i="1"/>
  <c r="O1414" i="1" s="1"/>
  <c r="P1414" i="1" s="1"/>
  <c r="M1415" i="1"/>
  <c r="O1415" i="1" s="1"/>
  <c r="P1415" i="1" s="1"/>
  <c r="N1415" i="1"/>
  <c r="M1416" i="1"/>
  <c r="N1416" i="1"/>
  <c r="M1417" i="1"/>
  <c r="N1417" i="1"/>
  <c r="M1418" i="1"/>
  <c r="N1418" i="1"/>
  <c r="O1418" i="1" s="1"/>
  <c r="P1418" i="1" s="1"/>
  <c r="M1419" i="1"/>
  <c r="N1419" i="1"/>
  <c r="M1420" i="1"/>
  <c r="N1420" i="1"/>
  <c r="M1421" i="1"/>
  <c r="N1421" i="1"/>
  <c r="M1422" i="1"/>
  <c r="N1422" i="1"/>
  <c r="M1423" i="1"/>
  <c r="N1423" i="1"/>
  <c r="M1424" i="1"/>
  <c r="N1424" i="1"/>
  <c r="M1425" i="1"/>
  <c r="N1425" i="1"/>
  <c r="M1426" i="1"/>
  <c r="N1426" i="1"/>
  <c r="O1426" i="1" s="1"/>
  <c r="P1426" i="1" s="1"/>
  <c r="M1427" i="1"/>
  <c r="N1427" i="1"/>
  <c r="M1428" i="1"/>
  <c r="N1428" i="1"/>
  <c r="M1429" i="1"/>
  <c r="N1429" i="1"/>
  <c r="M1430" i="1"/>
  <c r="N1430" i="1"/>
  <c r="O1430" i="1" s="1"/>
  <c r="P1430" i="1" s="1"/>
  <c r="M1431" i="1"/>
  <c r="N1431" i="1"/>
  <c r="M1432" i="1"/>
  <c r="N1432" i="1"/>
  <c r="M1433" i="1"/>
  <c r="N1433" i="1"/>
  <c r="M1434" i="1"/>
  <c r="N1434" i="1"/>
  <c r="O1434" i="1" s="1"/>
  <c r="P1434" i="1" s="1"/>
  <c r="M1435" i="1"/>
  <c r="N1435" i="1"/>
  <c r="M1436" i="1"/>
  <c r="N1436" i="1"/>
  <c r="M1437" i="1"/>
  <c r="N1437" i="1"/>
  <c r="M1438" i="1"/>
  <c r="N1438" i="1"/>
  <c r="O1438" i="1" s="1"/>
  <c r="P1438" i="1" s="1"/>
  <c r="M1439" i="1"/>
  <c r="N1439" i="1"/>
  <c r="M1440" i="1"/>
  <c r="N1440" i="1"/>
  <c r="M1441" i="1"/>
  <c r="N1441" i="1"/>
  <c r="M1442" i="1"/>
  <c r="N1442" i="1"/>
  <c r="O1442" i="1" s="1"/>
  <c r="P1442" i="1" s="1"/>
  <c r="M1443" i="1"/>
  <c r="N1443" i="1"/>
  <c r="M1444" i="1"/>
  <c r="N1444" i="1"/>
  <c r="M1445" i="1"/>
  <c r="N1445" i="1"/>
  <c r="M1446" i="1"/>
  <c r="N1446" i="1"/>
  <c r="O1446" i="1" s="1"/>
  <c r="P1446" i="1" s="1"/>
  <c r="M1447" i="1"/>
  <c r="N1447" i="1"/>
  <c r="M1448" i="1"/>
  <c r="N1448" i="1"/>
  <c r="M1449" i="1"/>
  <c r="N1449" i="1"/>
  <c r="M1450" i="1"/>
  <c r="N1450" i="1"/>
  <c r="O1450" i="1" s="1"/>
  <c r="P1450" i="1" s="1"/>
  <c r="M1451" i="1"/>
  <c r="N1451" i="1"/>
  <c r="M1452" i="1"/>
  <c r="N1452" i="1"/>
  <c r="M1453" i="1"/>
  <c r="N1453" i="1"/>
  <c r="M1454" i="1"/>
  <c r="N1454" i="1"/>
  <c r="O1454" i="1" s="1"/>
  <c r="P1454" i="1" s="1"/>
  <c r="M1455" i="1"/>
  <c r="N1455" i="1"/>
  <c r="M1456" i="1"/>
  <c r="N1456" i="1"/>
  <c r="M1457" i="1"/>
  <c r="N1457" i="1"/>
  <c r="M1458" i="1"/>
  <c r="N1458" i="1"/>
  <c r="O1458" i="1" s="1"/>
  <c r="P1458" i="1" s="1"/>
  <c r="M1459" i="1"/>
  <c r="N1459" i="1"/>
  <c r="M1460" i="1"/>
  <c r="N1460" i="1"/>
  <c r="M1461" i="1"/>
  <c r="N1461" i="1"/>
  <c r="M1462" i="1"/>
  <c r="N1462" i="1"/>
  <c r="O1462" i="1" s="1"/>
  <c r="P1462" i="1" s="1"/>
  <c r="M1463" i="1"/>
  <c r="N1463" i="1"/>
  <c r="M1464" i="1"/>
  <c r="N1464" i="1"/>
  <c r="M1465" i="1"/>
  <c r="N1465" i="1"/>
  <c r="M1466" i="1"/>
  <c r="N1466" i="1"/>
  <c r="O1466" i="1" s="1"/>
  <c r="P1466" i="1" s="1"/>
  <c r="M1467" i="1"/>
  <c r="N1467" i="1"/>
  <c r="M1468" i="1"/>
  <c r="N1468" i="1"/>
  <c r="M1469" i="1"/>
  <c r="N1469" i="1"/>
  <c r="M1470" i="1"/>
  <c r="N1470" i="1"/>
  <c r="O1470" i="1" s="1"/>
  <c r="P1470" i="1" s="1"/>
  <c r="M1471" i="1"/>
  <c r="N1471" i="1"/>
  <c r="M1472" i="1"/>
  <c r="N1472" i="1"/>
  <c r="M1473" i="1"/>
  <c r="N1473" i="1"/>
  <c r="M1474" i="1"/>
  <c r="N1474" i="1"/>
  <c r="O1474" i="1" s="1"/>
  <c r="P1474" i="1" s="1"/>
  <c r="M1475" i="1"/>
  <c r="N1475" i="1"/>
  <c r="M1476" i="1"/>
  <c r="N1476" i="1"/>
  <c r="M1477" i="1"/>
  <c r="N1477" i="1"/>
  <c r="M1478" i="1"/>
  <c r="N1478" i="1"/>
  <c r="O1478" i="1" s="1"/>
  <c r="P1478" i="1" s="1"/>
  <c r="M1479" i="1"/>
  <c r="N1479" i="1"/>
  <c r="M1480" i="1"/>
  <c r="N1480" i="1"/>
  <c r="M1481" i="1"/>
  <c r="N1481" i="1"/>
  <c r="M1482" i="1"/>
  <c r="N1482" i="1"/>
  <c r="O1482" i="1" s="1"/>
  <c r="P1482" i="1" s="1"/>
  <c r="M1483" i="1"/>
  <c r="N1483" i="1"/>
  <c r="M1484" i="1"/>
  <c r="N1484" i="1"/>
  <c r="M1485" i="1"/>
  <c r="N1485" i="1"/>
  <c r="M1486" i="1"/>
  <c r="N1486" i="1"/>
  <c r="O1486" i="1" s="1"/>
  <c r="P1486" i="1" s="1"/>
  <c r="M1487" i="1"/>
  <c r="N1487" i="1"/>
  <c r="M1488" i="1"/>
  <c r="N1488" i="1"/>
  <c r="M1489" i="1"/>
  <c r="N1489" i="1"/>
  <c r="M1490" i="1"/>
  <c r="N1490" i="1"/>
  <c r="O1490" i="1" s="1"/>
  <c r="P1490" i="1" s="1"/>
  <c r="M1491" i="1"/>
  <c r="N1491" i="1"/>
  <c r="M1492" i="1"/>
  <c r="N1492" i="1"/>
  <c r="M1493" i="1"/>
  <c r="N1493" i="1"/>
  <c r="M1494" i="1"/>
  <c r="N1494" i="1"/>
  <c r="O1494" i="1" s="1"/>
  <c r="P1494" i="1" s="1"/>
  <c r="M1495" i="1"/>
  <c r="N1495" i="1"/>
  <c r="M1496" i="1"/>
  <c r="N1496" i="1"/>
  <c r="M1497" i="1"/>
  <c r="N1497" i="1"/>
  <c r="M1498" i="1"/>
  <c r="N1498" i="1"/>
  <c r="O1498" i="1" s="1"/>
  <c r="P1498" i="1" s="1"/>
  <c r="M1499" i="1"/>
  <c r="N1499" i="1"/>
  <c r="M1500" i="1"/>
  <c r="N1500" i="1"/>
  <c r="M1501" i="1"/>
  <c r="N1501" i="1"/>
  <c r="M1502" i="1"/>
  <c r="N1502" i="1"/>
  <c r="M1503" i="1"/>
  <c r="N1503" i="1"/>
  <c r="M1504" i="1"/>
  <c r="N1504" i="1"/>
  <c r="M1505" i="1"/>
  <c r="N1505" i="1"/>
  <c r="M1506" i="1"/>
  <c r="N1506" i="1"/>
  <c r="O1506" i="1" s="1"/>
  <c r="P1506" i="1" s="1"/>
  <c r="M1507" i="1"/>
  <c r="N1507" i="1"/>
  <c r="M1508" i="1"/>
  <c r="N1508" i="1"/>
  <c r="M1509" i="1"/>
  <c r="N1509" i="1"/>
  <c r="M1510" i="1"/>
  <c r="N1510" i="1"/>
  <c r="O1510" i="1" s="1"/>
  <c r="P1510" i="1" s="1"/>
  <c r="M1511" i="1"/>
  <c r="N1511" i="1"/>
  <c r="M1512" i="1"/>
  <c r="N1512" i="1"/>
  <c r="M1513" i="1"/>
  <c r="N1513" i="1"/>
  <c r="M1514" i="1"/>
  <c r="N1514" i="1"/>
  <c r="O1514" i="1" s="1"/>
  <c r="P1514" i="1" s="1"/>
  <c r="M1515" i="1"/>
  <c r="N1515" i="1"/>
  <c r="M1516" i="1"/>
  <c r="N1516" i="1"/>
  <c r="M1517" i="1"/>
  <c r="N1517" i="1"/>
  <c r="M1518" i="1"/>
  <c r="N1518" i="1"/>
  <c r="O1518" i="1" s="1"/>
  <c r="P1518" i="1" s="1"/>
  <c r="M1519" i="1"/>
  <c r="N1519" i="1"/>
  <c r="M1520" i="1"/>
  <c r="N1520" i="1"/>
  <c r="M1521" i="1"/>
  <c r="N1521" i="1"/>
  <c r="M1522" i="1"/>
  <c r="N1522" i="1"/>
  <c r="O1522" i="1" s="1"/>
  <c r="P1522" i="1" s="1"/>
  <c r="M1523" i="1"/>
  <c r="O1523" i="1" s="1"/>
  <c r="P1523" i="1" s="1"/>
  <c r="N1523" i="1"/>
  <c r="M1524" i="1"/>
  <c r="N1524" i="1"/>
  <c r="M1525" i="1"/>
  <c r="N1525" i="1"/>
  <c r="M1526" i="1"/>
  <c r="N1526" i="1"/>
  <c r="O1526" i="1" s="1"/>
  <c r="P1526" i="1" s="1"/>
  <c r="M1527" i="1"/>
  <c r="N1527" i="1"/>
  <c r="M1528" i="1"/>
  <c r="N1528" i="1"/>
  <c r="M1529" i="1"/>
  <c r="N1529" i="1"/>
  <c r="M1530" i="1"/>
  <c r="N1530" i="1"/>
  <c r="O1530" i="1" s="1"/>
  <c r="P1530" i="1" s="1"/>
  <c r="M1531" i="1"/>
  <c r="N1531" i="1"/>
  <c r="M1532" i="1"/>
  <c r="N1532" i="1"/>
  <c r="M1533" i="1"/>
  <c r="N1533" i="1"/>
  <c r="M1534" i="1"/>
  <c r="N1534" i="1"/>
  <c r="O1534" i="1" s="1"/>
  <c r="P1534" i="1" s="1"/>
  <c r="M1535" i="1"/>
  <c r="N1535" i="1"/>
  <c r="M1536" i="1"/>
  <c r="N1536" i="1"/>
  <c r="M1537" i="1"/>
  <c r="N1537" i="1"/>
  <c r="M1538" i="1"/>
  <c r="N1538" i="1"/>
  <c r="O1538" i="1" s="1"/>
  <c r="P1538" i="1" s="1"/>
  <c r="M1539" i="1"/>
  <c r="N1539" i="1"/>
  <c r="M1540" i="1"/>
  <c r="N1540" i="1"/>
  <c r="M1541" i="1"/>
  <c r="N1541" i="1"/>
  <c r="M1542" i="1"/>
  <c r="N1542" i="1"/>
  <c r="M1543" i="1"/>
  <c r="N1543" i="1"/>
  <c r="M1544" i="1"/>
  <c r="N1544" i="1"/>
  <c r="M1545" i="1"/>
  <c r="N1545" i="1"/>
  <c r="M1546" i="1"/>
  <c r="N1546" i="1"/>
  <c r="O1546" i="1" s="1"/>
  <c r="P1546" i="1" s="1"/>
  <c r="M1547" i="1"/>
  <c r="N1547" i="1"/>
  <c r="M1548" i="1"/>
  <c r="N1548" i="1"/>
  <c r="M1549" i="1"/>
  <c r="N1549" i="1"/>
  <c r="M1550" i="1"/>
  <c r="N1550" i="1"/>
  <c r="O1550" i="1" s="1"/>
  <c r="P1550" i="1" s="1"/>
  <c r="M1551" i="1"/>
  <c r="N1551" i="1"/>
  <c r="M1552" i="1"/>
  <c r="N1552" i="1"/>
  <c r="M1553" i="1"/>
  <c r="N1553" i="1"/>
  <c r="M1554" i="1"/>
  <c r="N1554" i="1"/>
  <c r="M1555" i="1"/>
  <c r="N1555" i="1"/>
  <c r="M1556" i="1"/>
  <c r="N1556" i="1"/>
  <c r="M1557" i="1"/>
  <c r="N1557" i="1"/>
  <c r="M1558" i="1"/>
  <c r="N1558" i="1"/>
  <c r="O1558" i="1" s="1"/>
  <c r="P1558" i="1" s="1"/>
  <c r="M1559" i="1"/>
  <c r="N1559" i="1"/>
  <c r="M1560" i="1"/>
  <c r="N1560" i="1"/>
  <c r="M1561" i="1"/>
  <c r="N1561" i="1"/>
  <c r="M1562" i="1"/>
  <c r="N1562" i="1"/>
  <c r="M1563" i="1"/>
  <c r="N1563" i="1"/>
  <c r="M1564" i="1"/>
  <c r="N1564" i="1"/>
  <c r="M1565" i="1"/>
  <c r="N1565" i="1"/>
  <c r="M1566" i="1"/>
  <c r="N1566" i="1"/>
  <c r="O1566" i="1" s="1"/>
  <c r="P1566" i="1" s="1"/>
  <c r="M1567" i="1"/>
  <c r="N1567" i="1"/>
  <c r="M1568" i="1"/>
  <c r="N1568" i="1"/>
  <c r="M1569" i="1"/>
  <c r="N1569" i="1"/>
  <c r="M1570" i="1"/>
  <c r="N1570" i="1"/>
  <c r="O1570" i="1" s="1"/>
  <c r="P1570" i="1" s="1"/>
  <c r="M1571" i="1"/>
  <c r="N1571" i="1"/>
  <c r="M1572" i="1"/>
  <c r="N1572" i="1"/>
  <c r="M1573" i="1"/>
  <c r="N1573" i="1"/>
  <c r="M1574" i="1"/>
  <c r="N1574" i="1"/>
  <c r="O1574" i="1" s="1"/>
  <c r="P1574" i="1" s="1"/>
  <c r="M1575" i="1"/>
  <c r="N1575" i="1"/>
  <c r="M1576" i="1"/>
  <c r="N1576" i="1"/>
  <c r="M1577" i="1"/>
  <c r="N1577" i="1"/>
  <c r="M1578" i="1"/>
  <c r="N1578" i="1"/>
  <c r="O1578" i="1" s="1"/>
  <c r="P1578" i="1" s="1"/>
  <c r="M1579" i="1"/>
  <c r="N1579" i="1"/>
  <c r="M1580" i="1"/>
  <c r="N1580" i="1"/>
  <c r="M1581" i="1"/>
  <c r="N1581" i="1"/>
  <c r="M1582" i="1"/>
  <c r="N1582" i="1"/>
  <c r="O1582" i="1" s="1"/>
  <c r="P1582" i="1" s="1"/>
  <c r="M1583" i="1"/>
  <c r="N1583" i="1"/>
  <c r="M1584" i="1"/>
  <c r="N1584" i="1"/>
  <c r="M1585" i="1"/>
  <c r="N1585" i="1"/>
  <c r="M1586" i="1"/>
  <c r="N1586" i="1"/>
  <c r="O1586" i="1" s="1"/>
  <c r="P1586" i="1" s="1"/>
  <c r="M1587" i="1"/>
  <c r="N1587" i="1"/>
  <c r="M1588" i="1"/>
  <c r="N1588" i="1"/>
  <c r="M1589" i="1"/>
  <c r="N1589" i="1"/>
  <c r="M1590" i="1"/>
  <c r="N1590" i="1"/>
  <c r="O1590" i="1" s="1"/>
  <c r="P1590" i="1" s="1"/>
  <c r="M1591" i="1"/>
  <c r="N1591" i="1"/>
  <c r="M1592" i="1"/>
  <c r="N1592" i="1"/>
  <c r="M1593" i="1"/>
  <c r="N1593" i="1"/>
  <c r="M1594" i="1"/>
  <c r="N1594" i="1"/>
  <c r="O1594" i="1" s="1"/>
  <c r="P1594" i="1" s="1"/>
  <c r="M1595" i="1"/>
  <c r="N1595" i="1"/>
  <c r="M1596" i="1"/>
  <c r="N1596" i="1"/>
  <c r="M1597" i="1"/>
  <c r="N1597" i="1"/>
  <c r="M1598" i="1"/>
  <c r="N1598" i="1"/>
  <c r="M1599" i="1"/>
  <c r="N1599" i="1"/>
  <c r="M1600" i="1"/>
  <c r="N1600" i="1"/>
  <c r="M1601" i="1"/>
  <c r="N1601" i="1"/>
  <c r="M1602" i="1"/>
  <c r="N1602" i="1"/>
  <c r="O1602" i="1" s="1"/>
  <c r="P1602" i="1" s="1"/>
  <c r="M1603" i="1"/>
  <c r="N1603" i="1"/>
  <c r="M1604" i="1"/>
  <c r="N1604" i="1"/>
  <c r="M1605" i="1"/>
  <c r="N1605" i="1"/>
  <c r="M1606" i="1"/>
  <c r="N1606" i="1"/>
  <c r="O1606" i="1" s="1"/>
  <c r="P1606" i="1" s="1"/>
  <c r="M1607" i="1"/>
  <c r="N1607" i="1"/>
  <c r="M1608" i="1"/>
  <c r="O1608" i="1" s="1"/>
  <c r="P1608" i="1" s="1"/>
  <c r="N1608" i="1"/>
  <c r="M1609" i="1"/>
  <c r="N1609" i="1"/>
  <c r="M1610" i="1"/>
  <c r="N1610" i="1"/>
  <c r="O1610" i="1" s="1"/>
  <c r="P1610" i="1" s="1"/>
  <c r="M1611" i="1"/>
  <c r="N1611" i="1"/>
  <c r="M1612" i="1"/>
  <c r="N1612" i="1"/>
  <c r="M1613" i="1"/>
  <c r="N1613" i="1"/>
  <c r="M1614" i="1"/>
  <c r="N1614" i="1"/>
  <c r="O1614" i="1" s="1"/>
  <c r="P1614" i="1" s="1"/>
  <c r="M1615" i="1"/>
  <c r="N1615" i="1"/>
  <c r="M1616" i="1"/>
  <c r="N1616" i="1"/>
  <c r="M1617" i="1"/>
  <c r="N1617" i="1"/>
  <c r="M1618" i="1"/>
  <c r="N1618" i="1"/>
  <c r="O1618" i="1" s="1"/>
  <c r="P1618" i="1" s="1"/>
  <c r="M1619" i="1"/>
  <c r="N1619" i="1"/>
  <c r="M1620" i="1"/>
  <c r="O1620" i="1" s="1"/>
  <c r="P1620" i="1" s="1"/>
  <c r="N1620" i="1"/>
  <c r="M1621" i="1"/>
  <c r="N1621" i="1"/>
  <c r="M1622" i="1"/>
  <c r="N1622" i="1"/>
  <c r="O1622" i="1" s="1"/>
  <c r="P1622" i="1" s="1"/>
  <c r="M1623" i="1"/>
  <c r="N1623" i="1"/>
  <c r="M1624" i="1"/>
  <c r="N1624" i="1"/>
  <c r="M1625" i="1"/>
  <c r="N1625" i="1"/>
  <c r="M1626" i="1"/>
  <c r="N1626" i="1"/>
  <c r="O1626" i="1" s="1"/>
  <c r="P1626" i="1" s="1"/>
  <c r="M1627" i="1"/>
  <c r="N1627" i="1"/>
  <c r="M1628" i="1"/>
  <c r="N1628" i="1"/>
  <c r="M1629" i="1"/>
  <c r="N1629" i="1"/>
  <c r="M1630" i="1"/>
  <c r="N1630" i="1"/>
  <c r="O1630" i="1" s="1"/>
  <c r="P1630" i="1" s="1"/>
  <c r="M1631" i="1"/>
  <c r="N1631" i="1"/>
  <c r="M1632" i="1"/>
  <c r="O1632" i="1" s="1"/>
  <c r="P1632" i="1" s="1"/>
  <c r="N1632" i="1"/>
  <c r="M1633" i="1"/>
  <c r="N1633" i="1"/>
  <c r="M1634" i="1"/>
  <c r="N1634" i="1"/>
  <c r="O1634" i="1" s="1"/>
  <c r="P1634" i="1" s="1"/>
  <c r="M1635" i="1"/>
  <c r="O1635" i="1" s="1"/>
  <c r="P1635" i="1" s="1"/>
  <c r="N1635" i="1"/>
  <c r="M1636" i="1"/>
  <c r="O1636" i="1" s="1"/>
  <c r="P1636" i="1" s="1"/>
  <c r="N1636" i="1"/>
  <c r="M1637" i="1"/>
  <c r="N1637" i="1"/>
  <c r="M1638" i="1"/>
  <c r="N1638" i="1"/>
  <c r="O1638" i="1" s="1"/>
  <c r="P1638" i="1" s="1"/>
  <c r="M1639" i="1"/>
  <c r="N1639" i="1"/>
  <c r="M1640" i="1"/>
  <c r="N1640" i="1"/>
  <c r="M1641" i="1"/>
  <c r="N1641" i="1"/>
  <c r="M1642" i="1"/>
  <c r="N1642" i="1"/>
  <c r="O1642" i="1" s="1"/>
  <c r="P1642" i="1" s="1"/>
  <c r="M1643" i="1"/>
  <c r="N1643" i="1"/>
  <c r="M1644" i="1"/>
  <c r="N1644" i="1"/>
  <c r="M1645" i="1"/>
  <c r="N1645" i="1"/>
  <c r="M1646" i="1"/>
  <c r="N1646" i="1"/>
  <c r="O1646" i="1" s="1"/>
  <c r="P1646" i="1" s="1"/>
  <c r="M1647" i="1"/>
  <c r="N1647" i="1"/>
  <c r="M1648" i="1"/>
  <c r="O1648" i="1" s="1"/>
  <c r="P1648" i="1" s="1"/>
  <c r="N1648" i="1"/>
  <c r="M1649" i="1"/>
  <c r="N1649" i="1"/>
  <c r="M1650" i="1"/>
  <c r="N1650" i="1"/>
  <c r="O1650" i="1" s="1"/>
  <c r="P1650" i="1" s="1"/>
  <c r="M1651" i="1"/>
  <c r="N1651" i="1"/>
  <c r="M1652" i="1"/>
  <c r="N1652" i="1"/>
  <c r="M1653" i="1"/>
  <c r="N1653" i="1"/>
  <c r="M1654" i="1"/>
  <c r="N1654" i="1"/>
  <c r="O1654" i="1" s="1"/>
  <c r="P1654" i="1" s="1"/>
  <c r="M1655" i="1"/>
  <c r="N1655" i="1"/>
  <c r="M1656" i="1"/>
  <c r="N1656" i="1"/>
  <c r="M1657" i="1"/>
  <c r="N1657" i="1"/>
  <c r="M1658" i="1"/>
  <c r="N1658" i="1"/>
  <c r="O1658" i="1" s="1"/>
  <c r="P1658" i="1" s="1"/>
  <c r="M1659" i="1"/>
  <c r="N1659" i="1"/>
  <c r="M1660" i="1"/>
  <c r="N1660" i="1"/>
  <c r="M1661" i="1"/>
  <c r="N1661" i="1"/>
  <c r="M1662" i="1"/>
  <c r="N1662" i="1"/>
  <c r="O1662" i="1" s="1"/>
  <c r="P1662" i="1" s="1"/>
  <c r="M1663" i="1"/>
  <c r="N1663" i="1"/>
  <c r="M1664" i="1"/>
  <c r="N1664" i="1"/>
  <c r="M1665" i="1"/>
  <c r="N1665" i="1"/>
  <c r="M1666" i="1"/>
  <c r="N1666" i="1"/>
  <c r="O1666" i="1" s="1"/>
  <c r="P1666" i="1" s="1"/>
  <c r="M1667" i="1"/>
  <c r="O1667" i="1" s="1"/>
  <c r="P1667" i="1" s="1"/>
  <c r="N1667" i="1"/>
  <c r="M1668" i="1"/>
  <c r="O1668" i="1" s="1"/>
  <c r="P1668" i="1" s="1"/>
  <c r="N1668" i="1"/>
  <c r="M1669" i="1"/>
  <c r="N1669" i="1"/>
  <c r="M1670" i="1"/>
  <c r="N1670" i="1"/>
  <c r="O1670" i="1" s="1"/>
  <c r="P1670" i="1" s="1"/>
  <c r="M1671" i="1"/>
  <c r="N1671" i="1"/>
  <c r="M1672" i="1"/>
  <c r="N1672" i="1"/>
  <c r="M1673" i="1"/>
  <c r="N1673" i="1"/>
  <c r="M1674" i="1"/>
  <c r="N1674" i="1"/>
  <c r="M1675" i="1"/>
  <c r="N1675" i="1"/>
  <c r="M1676" i="1"/>
  <c r="N1676" i="1"/>
  <c r="M1677" i="1"/>
  <c r="N1677" i="1"/>
  <c r="M1678" i="1"/>
  <c r="N1678" i="1"/>
  <c r="O1678" i="1" s="1"/>
  <c r="P1678" i="1" s="1"/>
  <c r="M1679" i="1"/>
  <c r="N1679" i="1"/>
  <c r="M1680" i="1"/>
  <c r="N1680" i="1"/>
  <c r="M1681" i="1"/>
  <c r="N1681" i="1"/>
  <c r="M1682" i="1"/>
  <c r="N1682" i="1"/>
  <c r="M1683" i="1"/>
  <c r="N1683" i="1"/>
  <c r="M1684" i="1"/>
  <c r="O1684" i="1" s="1"/>
  <c r="P1684" i="1" s="1"/>
  <c r="N1684" i="1"/>
  <c r="M1685" i="1"/>
  <c r="N1685" i="1"/>
  <c r="M1686" i="1"/>
  <c r="N1686" i="1"/>
  <c r="O1686" i="1" s="1"/>
  <c r="P1686" i="1" s="1"/>
  <c r="M1687" i="1"/>
  <c r="N1687" i="1"/>
  <c r="M1688" i="1"/>
  <c r="N1688" i="1"/>
  <c r="M1689" i="1"/>
  <c r="N1689" i="1"/>
  <c r="M1690" i="1"/>
  <c r="N1690" i="1"/>
  <c r="O1690" i="1" s="1"/>
  <c r="P1690" i="1" s="1"/>
  <c r="M1691" i="1"/>
  <c r="N1691" i="1"/>
  <c r="M1692" i="1"/>
  <c r="O1692" i="1" s="1"/>
  <c r="P1692" i="1" s="1"/>
  <c r="N1692" i="1"/>
  <c r="M1693" i="1"/>
  <c r="N1693" i="1"/>
  <c r="M1694" i="1"/>
  <c r="N1694" i="1"/>
  <c r="O1694" i="1" s="1"/>
  <c r="P1694" i="1" s="1"/>
  <c r="M1695" i="1"/>
  <c r="N1695" i="1"/>
  <c r="M1696" i="1"/>
  <c r="O1696" i="1" s="1"/>
  <c r="P1696" i="1" s="1"/>
  <c r="N1696" i="1"/>
  <c r="M1697" i="1"/>
  <c r="N1697" i="1"/>
  <c r="M1698" i="1"/>
  <c r="N1698" i="1"/>
  <c r="M1699" i="1"/>
  <c r="N1699" i="1"/>
  <c r="M1700" i="1"/>
  <c r="O1700" i="1" s="1"/>
  <c r="P1700" i="1" s="1"/>
  <c r="N1700" i="1"/>
  <c r="M1701" i="1"/>
  <c r="N1701" i="1"/>
  <c r="M1702" i="1"/>
  <c r="N1702" i="1"/>
  <c r="O1702" i="1" s="1"/>
  <c r="P1702" i="1" s="1"/>
  <c r="M1703" i="1"/>
  <c r="N1703" i="1"/>
  <c r="M1704" i="1"/>
  <c r="N1704" i="1"/>
  <c r="M1705" i="1"/>
  <c r="N1705" i="1"/>
  <c r="M1706" i="1"/>
  <c r="N1706" i="1"/>
  <c r="O1706" i="1" s="1"/>
  <c r="P1706" i="1" s="1"/>
  <c r="M1707" i="1"/>
  <c r="N1707" i="1"/>
  <c r="M1708" i="1"/>
  <c r="N1708" i="1"/>
  <c r="M1709" i="1"/>
  <c r="N1709" i="1"/>
  <c r="M1710" i="1"/>
  <c r="N1710" i="1"/>
  <c r="O1710" i="1" s="1"/>
  <c r="P1710" i="1" s="1"/>
  <c r="M1711" i="1"/>
  <c r="N1711" i="1"/>
  <c r="M1712" i="1"/>
  <c r="N1712" i="1"/>
  <c r="M1713" i="1"/>
  <c r="N1713" i="1"/>
  <c r="M1714" i="1"/>
  <c r="N1714" i="1"/>
  <c r="O1714" i="1" s="1"/>
  <c r="P1714" i="1" s="1"/>
  <c r="M1715" i="1"/>
  <c r="N1715" i="1"/>
  <c r="M1716" i="1"/>
  <c r="N1716" i="1"/>
  <c r="M1717" i="1"/>
  <c r="N1717" i="1"/>
  <c r="M1718" i="1"/>
  <c r="N1718" i="1"/>
  <c r="O1718" i="1" s="1"/>
  <c r="P1718" i="1" s="1"/>
  <c r="M1719" i="1"/>
  <c r="N1719" i="1"/>
  <c r="M1720" i="1"/>
  <c r="N1720" i="1"/>
  <c r="M1721" i="1"/>
  <c r="N1721" i="1"/>
  <c r="M1722" i="1"/>
  <c r="N1722" i="1"/>
  <c r="M1723" i="1"/>
  <c r="N1723" i="1"/>
  <c r="M1724" i="1"/>
  <c r="N1724" i="1"/>
  <c r="M1725" i="1"/>
  <c r="N1725" i="1"/>
  <c r="M1726" i="1"/>
  <c r="N1726" i="1"/>
  <c r="O1726" i="1" s="1"/>
  <c r="P1726" i="1" s="1"/>
  <c r="M1727" i="1"/>
  <c r="O1727" i="1" s="1"/>
  <c r="P1727" i="1" s="1"/>
  <c r="N1727" i="1"/>
  <c r="M1728" i="1"/>
  <c r="N1728" i="1"/>
  <c r="M1729" i="1"/>
  <c r="N1729" i="1"/>
  <c r="M1730" i="1"/>
  <c r="N1730" i="1"/>
  <c r="O1730" i="1" s="1"/>
  <c r="P1730" i="1" s="1"/>
  <c r="M1731" i="1"/>
  <c r="N1731" i="1"/>
  <c r="M1732" i="1"/>
  <c r="O1732" i="1" s="1"/>
  <c r="P1732" i="1" s="1"/>
  <c r="N1732" i="1"/>
  <c r="M1733" i="1"/>
  <c r="N1733" i="1"/>
  <c r="M1734" i="1"/>
  <c r="N1734" i="1"/>
  <c r="O1734" i="1" s="1"/>
  <c r="P1734" i="1" s="1"/>
  <c r="M1735" i="1"/>
  <c r="N1735" i="1"/>
  <c r="M1736" i="1"/>
  <c r="N1736" i="1"/>
  <c r="M1737" i="1"/>
  <c r="N1737" i="1"/>
  <c r="M1738" i="1"/>
  <c r="N1738" i="1"/>
  <c r="O1738" i="1" s="1"/>
  <c r="P1738" i="1" s="1"/>
  <c r="M1739" i="1"/>
  <c r="O1739" i="1" s="1"/>
  <c r="P1739" i="1" s="1"/>
  <c r="N1739" i="1"/>
  <c r="M1740" i="1"/>
  <c r="N1740" i="1"/>
  <c r="M1741" i="1"/>
  <c r="N1741" i="1"/>
  <c r="M1742" i="1"/>
  <c r="N1742" i="1"/>
  <c r="M1743" i="1"/>
  <c r="N1743" i="1"/>
  <c r="M1744" i="1"/>
  <c r="N1744" i="1"/>
  <c r="M1745" i="1"/>
  <c r="N1745" i="1"/>
  <c r="M1746" i="1"/>
  <c r="N1746" i="1"/>
  <c r="O1746" i="1" s="1"/>
  <c r="P1746" i="1" s="1"/>
  <c r="M1747" i="1"/>
  <c r="N1747" i="1"/>
  <c r="M1748" i="1"/>
  <c r="O1748" i="1" s="1"/>
  <c r="P1748" i="1" s="1"/>
  <c r="N1748" i="1"/>
  <c r="M1749" i="1"/>
  <c r="N1749" i="1"/>
  <c r="M1750" i="1"/>
  <c r="N1750" i="1"/>
  <c r="O1750" i="1" s="1"/>
  <c r="P1750" i="1" s="1"/>
  <c r="M1751" i="1"/>
  <c r="N1751" i="1"/>
  <c r="M1752" i="1"/>
  <c r="O1752" i="1" s="1"/>
  <c r="P1752" i="1" s="1"/>
  <c r="N1752" i="1"/>
  <c r="M1753" i="1"/>
  <c r="N1753" i="1"/>
  <c r="M1754" i="1"/>
  <c r="N1754" i="1"/>
  <c r="O1754" i="1" s="1"/>
  <c r="P1754" i="1" s="1"/>
  <c r="M1755" i="1"/>
  <c r="N1755" i="1"/>
  <c r="M1756" i="1"/>
  <c r="N1756" i="1"/>
  <c r="M1757" i="1"/>
  <c r="N1757" i="1"/>
  <c r="M1758" i="1"/>
  <c r="N1758" i="1"/>
  <c r="O1758" i="1" s="1"/>
  <c r="P1758" i="1" s="1"/>
  <c r="M1759" i="1"/>
  <c r="N1759" i="1"/>
  <c r="M1760" i="1"/>
  <c r="O1760" i="1" s="1"/>
  <c r="P1760" i="1" s="1"/>
  <c r="N1760" i="1"/>
  <c r="M1761" i="1"/>
  <c r="N1761" i="1"/>
  <c r="M1762" i="1"/>
  <c r="N1762" i="1"/>
  <c r="O1762" i="1" s="1"/>
  <c r="P1762" i="1" s="1"/>
  <c r="M1763" i="1"/>
  <c r="N1763" i="1"/>
  <c r="M1764" i="1"/>
  <c r="N1764" i="1"/>
  <c r="M1765" i="1"/>
  <c r="N1765" i="1"/>
  <c r="M1766" i="1"/>
  <c r="N1766" i="1"/>
  <c r="O1766" i="1" s="1"/>
  <c r="P1766" i="1" s="1"/>
  <c r="M1767" i="1"/>
  <c r="N1767" i="1"/>
  <c r="M1768" i="1"/>
  <c r="N1768" i="1"/>
  <c r="M1769" i="1"/>
  <c r="N1769" i="1"/>
  <c r="M1770" i="1"/>
  <c r="N1770" i="1"/>
  <c r="O1770" i="1" s="1"/>
  <c r="P1770" i="1" s="1"/>
  <c r="M1771" i="1"/>
  <c r="N1771" i="1"/>
  <c r="M1772" i="1"/>
  <c r="O1772" i="1" s="1"/>
  <c r="P1772" i="1" s="1"/>
  <c r="N1772" i="1"/>
  <c r="M1773" i="1"/>
  <c r="N1773" i="1"/>
  <c r="M1774" i="1"/>
  <c r="N1774" i="1"/>
  <c r="O1774" i="1" s="1"/>
  <c r="P1774" i="1" s="1"/>
  <c r="M1775" i="1"/>
  <c r="N1775" i="1"/>
  <c r="M1776" i="1"/>
  <c r="O1776" i="1" s="1"/>
  <c r="P1776" i="1" s="1"/>
  <c r="N1776" i="1"/>
  <c r="M1777" i="1"/>
  <c r="N1777" i="1"/>
  <c r="M1778" i="1"/>
  <c r="N1778" i="1"/>
  <c r="O1778" i="1" s="1"/>
  <c r="P1778" i="1" s="1"/>
  <c r="M1779" i="1"/>
  <c r="N1779" i="1"/>
  <c r="M1780" i="1"/>
  <c r="N1780" i="1"/>
  <c r="M1781" i="1"/>
  <c r="N1781" i="1"/>
  <c r="M1782" i="1"/>
  <c r="N1782" i="1"/>
  <c r="M1783" i="1"/>
  <c r="N1783" i="1"/>
  <c r="M1784" i="1"/>
  <c r="O1784" i="1" s="1"/>
  <c r="P1784" i="1" s="1"/>
  <c r="N1784" i="1"/>
  <c r="M1785" i="1"/>
  <c r="N1785" i="1"/>
  <c r="M1786" i="1"/>
  <c r="N1786" i="1"/>
  <c r="M1787" i="1"/>
  <c r="N1787" i="1"/>
  <c r="M1788" i="1"/>
  <c r="O1788" i="1" s="1"/>
  <c r="P1788" i="1" s="1"/>
  <c r="N1788" i="1"/>
  <c r="M1789" i="1"/>
  <c r="N1789" i="1"/>
  <c r="M1790" i="1"/>
  <c r="N1790" i="1"/>
  <c r="O1790" i="1" s="1"/>
  <c r="P1790" i="1" s="1"/>
  <c r="M1791" i="1"/>
  <c r="N1791" i="1"/>
  <c r="M1792" i="1"/>
  <c r="N1792" i="1"/>
  <c r="M1793" i="1"/>
  <c r="N1793" i="1"/>
  <c r="M1794" i="1"/>
  <c r="N1794" i="1"/>
  <c r="O1794" i="1" s="1"/>
  <c r="P1794" i="1" s="1"/>
  <c r="M1795" i="1"/>
  <c r="N1795" i="1"/>
  <c r="M1796" i="1"/>
  <c r="O1796" i="1" s="1"/>
  <c r="P1796" i="1" s="1"/>
  <c r="N1796" i="1"/>
  <c r="M1797" i="1"/>
  <c r="N1797" i="1"/>
  <c r="M1798" i="1"/>
  <c r="N1798" i="1"/>
  <c r="O1798" i="1" s="1"/>
  <c r="P1798" i="1" s="1"/>
  <c r="M1799" i="1"/>
  <c r="N1799" i="1"/>
  <c r="M1800" i="1"/>
  <c r="N1800" i="1"/>
  <c r="M1801" i="1"/>
  <c r="N1801" i="1"/>
  <c r="M1802" i="1"/>
  <c r="N1802" i="1"/>
  <c r="O1802" i="1" s="1"/>
  <c r="P1802" i="1" s="1"/>
  <c r="M1803" i="1"/>
  <c r="N1803" i="1"/>
  <c r="M1804" i="1"/>
  <c r="N1804" i="1"/>
  <c r="M1805" i="1"/>
  <c r="N1805" i="1"/>
  <c r="M1806" i="1"/>
  <c r="N1806" i="1"/>
  <c r="O1806" i="1" s="1"/>
  <c r="P1806" i="1" s="1"/>
  <c r="M1807" i="1"/>
  <c r="N1807" i="1"/>
  <c r="M1808" i="1"/>
  <c r="N1808" i="1"/>
  <c r="M1809" i="1"/>
  <c r="N1809" i="1"/>
  <c r="M1810" i="1"/>
  <c r="N1810" i="1"/>
  <c r="M1811" i="1"/>
  <c r="N1811" i="1"/>
  <c r="M1812" i="1"/>
  <c r="O1812" i="1" s="1"/>
  <c r="P1812" i="1" s="1"/>
  <c r="N1812" i="1"/>
  <c r="M1813" i="1"/>
  <c r="N1813" i="1"/>
  <c r="M1814" i="1"/>
  <c r="N1814" i="1"/>
  <c r="O1814" i="1" s="1"/>
  <c r="P1814" i="1" s="1"/>
  <c r="M1815" i="1"/>
  <c r="N1815" i="1"/>
  <c r="M1816" i="1"/>
  <c r="O1816" i="1" s="1"/>
  <c r="P1816" i="1" s="1"/>
  <c r="N1816" i="1"/>
  <c r="M1817" i="1"/>
  <c r="N1817" i="1"/>
  <c r="M1818" i="1"/>
  <c r="N1818" i="1"/>
  <c r="M1819" i="1"/>
  <c r="N1819" i="1"/>
  <c r="M1820" i="1"/>
  <c r="N1820" i="1"/>
  <c r="M1821" i="1"/>
  <c r="N1821" i="1"/>
  <c r="M1822" i="1"/>
  <c r="N1822" i="1"/>
  <c r="O1822" i="1" s="1"/>
  <c r="P1822" i="1" s="1"/>
  <c r="M1823" i="1"/>
  <c r="N1823" i="1"/>
  <c r="M1824" i="1"/>
  <c r="O1824" i="1" s="1"/>
  <c r="P1824" i="1" s="1"/>
  <c r="N1824" i="1"/>
  <c r="M1825" i="1"/>
  <c r="N1825" i="1"/>
  <c r="M1826" i="1"/>
  <c r="N1826" i="1"/>
  <c r="O1826" i="1" s="1"/>
  <c r="P1826" i="1" s="1"/>
  <c r="M1827" i="1"/>
  <c r="N1827" i="1"/>
  <c r="M1828" i="1"/>
  <c r="N1828" i="1"/>
  <c r="M1829" i="1"/>
  <c r="N1829" i="1"/>
  <c r="M1830" i="1"/>
  <c r="N1830" i="1"/>
  <c r="O1830" i="1" s="1"/>
  <c r="P1830" i="1" s="1"/>
  <c r="M1831" i="1"/>
  <c r="N1831" i="1"/>
  <c r="M1832" i="1"/>
  <c r="N1832" i="1"/>
  <c r="M1833" i="1"/>
  <c r="N1833" i="1"/>
  <c r="M1834" i="1"/>
  <c r="N1834" i="1"/>
  <c r="O1834" i="1" s="1"/>
  <c r="P1834" i="1" s="1"/>
  <c r="M1835" i="1"/>
  <c r="N1835" i="1"/>
  <c r="M1836" i="1"/>
  <c r="N1836" i="1"/>
  <c r="M1837" i="1"/>
  <c r="N1837" i="1"/>
  <c r="M1838" i="1"/>
  <c r="N1838" i="1"/>
  <c r="O1838" i="1" s="1"/>
  <c r="P1838" i="1" s="1"/>
  <c r="M1839" i="1"/>
  <c r="N1839" i="1"/>
  <c r="M1840" i="1"/>
  <c r="N1840" i="1"/>
  <c r="M1841" i="1"/>
  <c r="N1841" i="1"/>
  <c r="M1842" i="1"/>
  <c r="N1842" i="1"/>
  <c r="O1842" i="1" s="1"/>
  <c r="P1842" i="1" s="1"/>
  <c r="M1843" i="1"/>
  <c r="N1843" i="1"/>
  <c r="M1844" i="1"/>
  <c r="O1844" i="1" s="1"/>
  <c r="P1844" i="1" s="1"/>
  <c r="N1844" i="1"/>
  <c r="M1845" i="1"/>
  <c r="N1845" i="1"/>
  <c r="M1846" i="1"/>
  <c r="N1846" i="1"/>
  <c r="O1846" i="1" s="1"/>
  <c r="P1846" i="1" s="1"/>
  <c r="M1847" i="1"/>
  <c r="O1847" i="1" s="1"/>
  <c r="P1847" i="1" s="1"/>
  <c r="N1847" i="1"/>
  <c r="M1848" i="1"/>
  <c r="N1848" i="1"/>
  <c r="M1849" i="1"/>
  <c r="N1849" i="1"/>
  <c r="M1850" i="1"/>
  <c r="N1850" i="1"/>
  <c r="M1851" i="1"/>
  <c r="N1851" i="1"/>
  <c r="M1852" i="1"/>
  <c r="O1852" i="1" s="1"/>
  <c r="P1852" i="1" s="1"/>
  <c r="N1852" i="1"/>
  <c r="M1853" i="1"/>
  <c r="N1853" i="1"/>
  <c r="M1854" i="1"/>
  <c r="N1854" i="1"/>
  <c r="O1854" i="1" s="1"/>
  <c r="P1854" i="1" s="1"/>
  <c r="M1855" i="1"/>
  <c r="N1855" i="1"/>
  <c r="M1856" i="1"/>
  <c r="O1856" i="1" s="1"/>
  <c r="P1856" i="1" s="1"/>
  <c r="N1856" i="1"/>
  <c r="M1857" i="1"/>
  <c r="N1857" i="1"/>
  <c r="M1858" i="1"/>
  <c r="N1858" i="1"/>
  <c r="O1858" i="1" s="1"/>
  <c r="P1858" i="1" s="1"/>
  <c r="M1859" i="1"/>
  <c r="N1859" i="1"/>
  <c r="M1860" i="1"/>
  <c r="N1860" i="1"/>
  <c r="M1861" i="1"/>
  <c r="N1861" i="1"/>
  <c r="M1862" i="1"/>
  <c r="N1862" i="1"/>
  <c r="O1862" i="1" s="1"/>
  <c r="P1862" i="1" s="1"/>
  <c r="M1863" i="1"/>
  <c r="N1863" i="1"/>
  <c r="M1864" i="1"/>
  <c r="N1864" i="1"/>
  <c r="M1865" i="1"/>
  <c r="N1865" i="1"/>
  <c r="M1866" i="1"/>
  <c r="N1866" i="1"/>
  <c r="O1866" i="1" s="1"/>
  <c r="P1866" i="1" s="1"/>
  <c r="M1867" i="1"/>
  <c r="O1867" i="1" s="1"/>
  <c r="P1867" i="1" s="1"/>
  <c r="N1867" i="1"/>
  <c r="M1868" i="1"/>
  <c r="O1868" i="1" s="1"/>
  <c r="P1868" i="1" s="1"/>
  <c r="N1868" i="1"/>
  <c r="M1869" i="1"/>
  <c r="N1869" i="1"/>
  <c r="M1870" i="1"/>
  <c r="N1870" i="1"/>
  <c r="O1870" i="1" s="1"/>
  <c r="P1870" i="1" s="1"/>
  <c r="M1871" i="1"/>
  <c r="N1871" i="1"/>
  <c r="M1872" i="1"/>
  <c r="N1872" i="1"/>
  <c r="M1873" i="1"/>
  <c r="N1873" i="1"/>
  <c r="M1874" i="1"/>
  <c r="N1874" i="1"/>
  <c r="O1874" i="1" s="1"/>
  <c r="P1874" i="1" s="1"/>
  <c r="M1875" i="1"/>
  <c r="N1875" i="1"/>
  <c r="M1876" i="1"/>
  <c r="O1876" i="1" s="1"/>
  <c r="P1876" i="1" s="1"/>
  <c r="N1876" i="1"/>
  <c r="M1877" i="1"/>
  <c r="N1877" i="1"/>
  <c r="M1878" i="1"/>
  <c r="N1878" i="1"/>
  <c r="O1878" i="1" s="1"/>
  <c r="P1878" i="1" s="1"/>
  <c r="M1879" i="1"/>
  <c r="N1879" i="1"/>
  <c r="M1880" i="1"/>
  <c r="N1880" i="1"/>
  <c r="M1881" i="1"/>
  <c r="N1881" i="1"/>
  <c r="M1882" i="1"/>
  <c r="N1882" i="1"/>
  <c r="O1882" i="1" s="1"/>
  <c r="P1882" i="1" s="1"/>
  <c r="M1883" i="1"/>
  <c r="O1883" i="1" s="1"/>
  <c r="P1883" i="1" s="1"/>
  <c r="N1883" i="1"/>
  <c r="M1884" i="1"/>
  <c r="N1884" i="1"/>
  <c r="M1885" i="1"/>
  <c r="N1885" i="1"/>
  <c r="M1886" i="1"/>
  <c r="N1886" i="1"/>
  <c r="O1886" i="1" s="1"/>
  <c r="P1886" i="1" s="1"/>
  <c r="M1887" i="1"/>
  <c r="N1887" i="1"/>
  <c r="M1888" i="1"/>
  <c r="N1888" i="1"/>
  <c r="M1889" i="1"/>
  <c r="N1889" i="1"/>
  <c r="M1890" i="1"/>
  <c r="N1890" i="1"/>
  <c r="M1891" i="1"/>
  <c r="N1891" i="1"/>
  <c r="M1892" i="1"/>
  <c r="O1892" i="1" s="1"/>
  <c r="P1892" i="1" s="1"/>
  <c r="N1892" i="1"/>
  <c r="M1893" i="1"/>
  <c r="N1893" i="1"/>
  <c r="M1894" i="1"/>
  <c r="N1894" i="1"/>
  <c r="O1894" i="1" s="1"/>
  <c r="P1894" i="1" s="1"/>
  <c r="M1895" i="1"/>
  <c r="N1895" i="1"/>
  <c r="M1896" i="1"/>
  <c r="N1896" i="1"/>
  <c r="M1897" i="1"/>
  <c r="N1897" i="1"/>
  <c r="M1898" i="1"/>
  <c r="N1898" i="1"/>
  <c r="O1898" i="1" s="1"/>
  <c r="P1898" i="1" s="1"/>
  <c r="M1899" i="1"/>
  <c r="N1899" i="1"/>
  <c r="M1900" i="1"/>
  <c r="O1900" i="1" s="1"/>
  <c r="P1900" i="1" s="1"/>
  <c r="N1900" i="1"/>
  <c r="M1901" i="1"/>
  <c r="N1901" i="1"/>
  <c r="M1902" i="1"/>
  <c r="N1902" i="1"/>
  <c r="O1902" i="1" s="1"/>
  <c r="P1902" i="1" s="1"/>
  <c r="M1903" i="1"/>
  <c r="N1903" i="1"/>
  <c r="M1904" i="1"/>
  <c r="O1904" i="1" s="1"/>
  <c r="P1904" i="1" s="1"/>
  <c r="N1904" i="1"/>
  <c r="M1905" i="1"/>
  <c r="N1905" i="1"/>
  <c r="M1906" i="1"/>
  <c r="N1906" i="1"/>
  <c r="O1906" i="1" s="1"/>
  <c r="P1906" i="1" s="1"/>
  <c r="M1907" i="1"/>
  <c r="O1907" i="1" s="1"/>
  <c r="P1907" i="1" s="1"/>
  <c r="N1907" i="1"/>
  <c r="M1908" i="1"/>
  <c r="N1908" i="1"/>
  <c r="M1909" i="1"/>
  <c r="N1909" i="1"/>
  <c r="M1910" i="1"/>
  <c r="N1910" i="1"/>
  <c r="O1910" i="1" s="1"/>
  <c r="P1910" i="1" s="1"/>
  <c r="M1911" i="1"/>
  <c r="N1911" i="1"/>
  <c r="M1912" i="1"/>
  <c r="O1912" i="1" s="1"/>
  <c r="P1912" i="1" s="1"/>
  <c r="N1912" i="1"/>
  <c r="M1913" i="1"/>
  <c r="N1913" i="1"/>
  <c r="M1914" i="1"/>
  <c r="N1914" i="1"/>
  <c r="M1915" i="1"/>
  <c r="N1915" i="1"/>
  <c r="M1916" i="1"/>
  <c r="O1916" i="1" s="1"/>
  <c r="P1916" i="1" s="1"/>
  <c r="N1916" i="1"/>
  <c r="M1917" i="1"/>
  <c r="N1917" i="1"/>
  <c r="M1918" i="1"/>
  <c r="N1918" i="1"/>
  <c r="O1918" i="1" s="1"/>
  <c r="P1918" i="1" s="1"/>
  <c r="M1919" i="1"/>
  <c r="N1919" i="1"/>
  <c r="M1920" i="1"/>
  <c r="N1920" i="1"/>
  <c r="M1921" i="1"/>
  <c r="N1921" i="1"/>
  <c r="M1922" i="1"/>
  <c r="N1922" i="1"/>
  <c r="O1922" i="1" s="1"/>
  <c r="P1922" i="1" s="1"/>
  <c r="M1923" i="1"/>
  <c r="N1923" i="1"/>
  <c r="M1924" i="1"/>
  <c r="N1924" i="1"/>
  <c r="M1925" i="1"/>
  <c r="N1925" i="1"/>
  <c r="M1926" i="1"/>
  <c r="N1926" i="1"/>
  <c r="M1927" i="1"/>
  <c r="N1927" i="1"/>
  <c r="M1928" i="1"/>
  <c r="O1928" i="1" s="1"/>
  <c r="P1928" i="1" s="1"/>
  <c r="N1928" i="1"/>
  <c r="M1929" i="1"/>
  <c r="N1929" i="1"/>
  <c r="M1930" i="1"/>
  <c r="N1930" i="1"/>
  <c r="O1930" i="1" s="1"/>
  <c r="P1930" i="1" s="1"/>
  <c r="M1931" i="1"/>
  <c r="N1931" i="1"/>
  <c r="M1932" i="1"/>
  <c r="O1932" i="1" s="1"/>
  <c r="P1932" i="1" s="1"/>
  <c r="N1932" i="1"/>
  <c r="M1933" i="1"/>
  <c r="N1933" i="1"/>
  <c r="M1934" i="1"/>
  <c r="N1934" i="1"/>
  <c r="M1935" i="1"/>
  <c r="O1935" i="1" s="1"/>
  <c r="P1935" i="1" s="1"/>
  <c r="N1935" i="1"/>
  <c r="M1936" i="1"/>
  <c r="O1936" i="1" s="1"/>
  <c r="P1936" i="1" s="1"/>
  <c r="N1936" i="1"/>
  <c r="M1937" i="1"/>
  <c r="N1937" i="1"/>
  <c r="M1938" i="1"/>
  <c r="N1938" i="1"/>
  <c r="O1938" i="1" s="1"/>
  <c r="P1938" i="1" s="1"/>
  <c r="M1939" i="1"/>
  <c r="O1939" i="1" s="1"/>
  <c r="P1939" i="1" s="1"/>
  <c r="N1939" i="1"/>
  <c r="M1940" i="1"/>
  <c r="N1940" i="1"/>
  <c r="M1941" i="1"/>
  <c r="N1941" i="1"/>
  <c r="M1942" i="1"/>
  <c r="N1942" i="1"/>
  <c r="O1942" i="1" s="1"/>
  <c r="P1942" i="1" s="1"/>
  <c r="M1943" i="1"/>
  <c r="O1943" i="1" s="1"/>
  <c r="P1943" i="1" s="1"/>
  <c r="N1943" i="1"/>
  <c r="M1944" i="1"/>
  <c r="N1944" i="1"/>
  <c r="M1945" i="1"/>
  <c r="N1945" i="1"/>
  <c r="M1946" i="1"/>
  <c r="N1946" i="1"/>
  <c r="O1946" i="1" s="1"/>
  <c r="P1946" i="1" s="1"/>
  <c r="M1947" i="1"/>
  <c r="N1947" i="1"/>
  <c r="M1948" i="1"/>
  <c r="O1948" i="1" s="1"/>
  <c r="P1948" i="1" s="1"/>
  <c r="N1948" i="1"/>
  <c r="M1949" i="1"/>
  <c r="N1949" i="1"/>
  <c r="M1950" i="1"/>
  <c r="N1950" i="1"/>
  <c r="M1951" i="1"/>
  <c r="N1951" i="1"/>
  <c r="M1952" i="1"/>
  <c r="N1952" i="1"/>
  <c r="M1953" i="1"/>
  <c r="N1953" i="1"/>
  <c r="M1954" i="1"/>
  <c r="N1954" i="1"/>
  <c r="O1954" i="1" s="1"/>
  <c r="P1954" i="1" s="1"/>
  <c r="M1955" i="1"/>
  <c r="N1955" i="1"/>
  <c r="M1956" i="1"/>
  <c r="N1956" i="1"/>
  <c r="M1957" i="1"/>
  <c r="N1957" i="1"/>
  <c r="M1958" i="1"/>
  <c r="N1958" i="1"/>
  <c r="O1958" i="1" s="1"/>
  <c r="P1958" i="1" s="1"/>
  <c r="M1959" i="1"/>
  <c r="N1959" i="1"/>
  <c r="M1960" i="1"/>
  <c r="N1960" i="1"/>
  <c r="M1961" i="1"/>
  <c r="N1961" i="1"/>
  <c r="M1962" i="1"/>
  <c r="N1962" i="1"/>
  <c r="O1962" i="1" s="1"/>
  <c r="P1962" i="1" s="1"/>
  <c r="M1963" i="1"/>
  <c r="N1963" i="1"/>
  <c r="M1964" i="1"/>
  <c r="N1964" i="1"/>
  <c r="M1965" i="1"/>
  <c r="N1965" i="1"/>
  <c r="M1966" i="1"/>
  <c r="N1966" i="1"/>
  <c r="O1966" i="1" s="1"/>
  <c r="P1966" i="1" s="1"/>
  <c r="M1967" i="1"/>
  <c r="N1967" i="1"/>
  <c r="M1968" i="1"/>
  <c r="O1968" i="1" s="1"/>
  <c r="P1968" i="1" s="1"/>
  <c r="N1968" i="1"/>
  <c r="M1969" i="1"/>
  <c r="N1969" i="1"/>
  <c r="M1970" i="1"/>
  <c r="N1970" i="1"/>
  <c r="O1970" i="1" s="1"/>
  <c r="P1970" i="1" s="1"/>
  <c r="M1971" i="1"/>
  <c r="N1971" i="1"/>
  <c r="M1972" i="1"/>
  <c r="N1972" i="1"/>
  <c r="M1973" i="1"/>
  <c r="N1973" i="1"/>
  <c r="M1974" i="1"/>
  <c r="N1974" i="1"/>
  <c r="O1974" i="1" s="1"/>
  <c r="P1974" i="1" s="1"/>
  <c r="M1975" i="1"/>
  <c r="N1975" i="1"/>
  <c r="M1976" i="1"/>
  <c r="O1976" i="1" s="1"/>
  <c r="P1976" i="1" s="1"/>
  <c r="N1976" i="1"/>
  <c r="M1977" i="1"/>
  <c r="N1977" i="1"/>
  <c r="M1978" i="1"/>
  <c r="N1978" i="1"/>
  <c r="O1978" i="1" s="1"/>
  <c r="P1978" i="1" s="1"/>
  <c r="M1979" i="1"/>
  <c r="N1979" i="1"/>
  <c r="M1980" i="1"/>
  <c r="N1980" i="1"/>
  <c r="M1981" i="1"/>
  <c r="N1981" i="1"/>
  <c r="M1982" i="1"/>
  <c r="N1982" i="1"/>
  <c r="M1983" i="1"/>
  <c r="N1983" i="1"/>
  <c r="M1984" i="1"/>
  <c r="N1984" i="1"/>
  <c r="M1985" i="1"/>
  <c r="N1985" i="1"/>
  <c r="M1986" i="1"/>
  <c r="N1986" i="1"/>
  <c r="O1986" i="1" s="1"/>
  <c r="P1986" i="1" s="1"/>
  <c r="M1987" i="1"/>
  <c r="N1987" i="1"/>
  <c r="M1988" i="1"/>
  <c r="N1988" i="1"/>
  <c r="M1989" i="1"/>
  <c r="N1989" i="1"/>
  <c r="M1990" i="1"/>
  <c r="N1990" i="1"/>
  <c r="O1990" i="1" s="1"/>
  <c r="P1990" i="1" s="1"/>
  <c r="M1991" i="1"/>
  <c r="N1991" i="1"/>
  <c r="M1992" i="1"/>
  <c r="N1992" i="1"/>
  <c r="M1993" i="1"/>
  <c r="N1993" i="1"/>
  <c r="M1994" i="1"/>
  <c r="N1994" i="1"/>
  <c r="O1994" i="1" s="1"/>
  <c r="P1994" i="1" s="1"/>
  <c r="M1995" i="1"/>
  <c r="N1995" i="1"/>
  <c r="M1996" i="1"/>
  <c r="N1996" i="1"/>
  <c r="M1997" i="1"/>
  <c r="N1997" i="1"/>
  <c r="M1998" i="1"/>
  <c r="N1998" i="1"/>
  <c r="O1998" i="1" s="1"/>
  <c r="P1998" i="1" s="1"/>
  <c r="M1999" i="1"/>
  <c r="O1999" i="1" s="1"/>
  <c r="P1999" i="1" s="1"/>
  <c r="N1999" i="1"/>
  <c r="M2000" i="1"/>
  <c r="N2000" i="1"/>
  <c r="M2001" i="1"/>
  <c r="N2001" i="1"/>
  <c r="M2002" i="1"/>
  <c r="N2002" i="1"/>
  <c r="O2002" i="1" s="1"/>
  <c r="P2002" i="1" s="1"/>
  <c r="M2003" i="1"/>
  <c r="N2003" i="1"/>
  <c r="M2004" i="1"/>
  <c r="O2004" i="1" s="1"/>
  <c r="P2004" i="1" s="1"/>
  <c r="N2004" i="1"/>
  <c r="M2005" i="1"/>
  <c r="N2005" i="1"/>
  <c r="M2006" i="1"/>
  <c r="N2006" i="1"/>
  <c r="O2006" i="1" s="1"/>
  <c r="P2006" i="1" s="1"/>
  <c r="M2007" i="1"/>
  <c r="N2007" i="1"/>
  <c r="M2008" i="1"/>
  <c r="N2008" i="1"/>
  <c r="M2009" i="1"/>
  <c r="N2009" i="1"/>
  <c r="M2010" i="1"/>
  <c r="N2010" i="1"/>
  <c r="O2010" i="1" s="1"/>
  <c r="P2010" i="1" s="1"/>
  <c r="M2011" i="1"/>
  <c r="O2011" i="1" s="1"/>
  <c r="P2011" i="1" s="1"/>
  <c r="N2011" i="1"/>
  <c r="M2012" i="1"/>
  <c r="N2012" i="1"/>
  <c r="M2013" i="1"/>
  <c r="N2013" i="1"/>
  <c r="M2014" i="1"/>
  <c r="N2014" i="1"/>
  <c r="O2014" i="1" s="1"/>
  <c r="P2014" i="1" s="1"/>
  <c r="M2015" i="1"/>
  <c r="N2015" i="1"/>
  <c r="M2016" i="1"/>
  <c r="N2016" i="1"/>
  <c r="M2017" i="1"/>
  <c r="N2017" i="1"/>
  <c r="M2018" i="1"/>
  <c r="N2018" i="1"/>
  <c r="O2018" i="1" s="1"/>
  <c r="P2018" i="1" s="1"/>
  <c r="M2019" i="1"/>
  <c r="N2019" i="1"/>
  <c r="M2020" i="1"/>
  <c r="O2020" i="1" s="1"/>
  <c r="P2020" i="1" s="1"/>
  <c r="N2020" i="1"/>
  <c r="M2021" i="1"/>
  <c r="N2021" i="1"/>
  <c r="M2022" i="1"/>
  <c r="N2022" i="1"/>
  <c r="O2022" i="1" s="1"/>
  <c r="P2022" i="1" s="1"/>
  <c r="M2023" i="1"/>
  <c r="O2023" i="1" s="1"/>
  <c r="P2023" i="1" s="1"/>
  <c r="N2023" i="1"/>
  <c r="M2024" i="1"/>
  <c r="O2024" i="1" s="1"/>
  <c r="P2024" i="1" s="1"/>
  <c r="N2024" i="1"/>
  <c r="M2025" i="1"/>
  <c r="N2025" i="1"/>
  <c r="M2026" i="1"/>
  <c r="N2026" i="1"/>
  <c r="O2026" i="1" s="1"/>
  <c r="P2026" i="1" s="1"/>
  <c r="M2027" i="1"/>
  <c r="N2027" i="1"/>
  <c r="M2028" i="1"/>
  <c r="O2028" i="1" s="1"/>
  <c r="P2028" i="1" s="1"/>
  <c r="N2028" i="1"/>
  <c r="M2029" i="1"/>
  <c r="N2029" i="1"/>
  <c r="M2030" i="1"/>
  <c r="N2030" i="1"/>
  <c r="O2030" i="1" s="1"/>
  <c r="P2030" i="1" s="1"/>
  <c r="M2031" i="1"/>
  <c r="N2031" i="1"/>
  <c r="M2032" i="1"/>
  <c r="N2032" i="1"/>
  <c r="M2033" i="1"/>
  <c r="N2033" i="1"/>
  <c r="M2034" i="1"/>
  <c r="N2034" i="1"/>
  <c r="O2034" i="1" s="1"/>
  <c r="P2034" i="1" s="1"/>
  <c r="M2035" i="1"/>
  <c r="N2035" i="1"/>
  <c r="M2036" i="1"/>
  <c r="O2036" i="1" s="1"/>
  <c r="P2036" i="1" s="1"/>
  <c r="N2036" i="1"/>
  <c r="M2037" i="1"/>
  <c r="N2037" i="1"/>
  <c r="M2038" i="1"/>
  <c r="N2038" i="1"/>
  <c r="O2038" i="1" s="1"/>
  <c r="P2038" i="1" s="1"/>
  <c r="M2039" i="1"/>
  <c r="O2039" i="1" s="1"/>
  <c r="P2039" i="1" s="1"/>
  <c r="N2039" i="1"/>
  <c r="M2040" i="1"/>
  <c r="N2040" i="1"/>
  <c r="M2041" i="1"/>
  <c r="N2041" i="1"/>
  <c r="M2042" i="1"/>
  <c r="N2042" i="1"/>
  <c r="O2042" i="1" s="1"/>
  <c r="P2042" i="1" s="1"/>
  <c r="M2043" i="1"/>
  <c r="N2043" i="1"/>
  <c r="M2044" i="1"/>
  <c r="N2044" i="1"/>
  <c r="M2045" i="1"/>
  <c r="N2045" i="1"/>
  <c r="M2046" i="1"/>
  <c r="N2046" i="1"/>
  <c r="M2047" i="1"/>
  <c r="N2047" i="1"/>
  <c r="M2048" i="1"/>
  <c r="O2048" i="1" s="1"/>
  <c r="P2048" i="1" s="1"/>
  <c r="N2048" i="1"/>
  <c r="M2049" i="1"/>
  <c r="N2049" i="1"/>
  <c r="M2050" i="1"/>
  <c r="N2050" i="1"/>
  <c r="O2050" i="1" s="1"/>
  <c r="P2050" i="1" s="1"/>
  <c r="M2051" i="1"/>
  <c r="N2051" i="1"/>
  <c r="M2052" i="1"/>
  <c r="O2052" i="1" s="1"/>
  <c r="P2052" i="1" s="1"/>
  <c r="N2052" i="1"/>
  <c r="M2053" i="1"/>
  <c r="N2053" i="1"/>
  <c r="M2054" i="1"/>
  <c r="N2054" i="1"/>
  <c r="M2055" i="1"/>
  <c r="N2055" i="1"/>
  <c r="M2056" i="1"/>
  <c r="N2056" i="1"/>
  <c r="M2057" i="1"/>
  <c r="N2057" i="1"/>
  <c r="M2058" i="1"/>
  <c r="N2058" i="1"/>
  <c r="O2058" i="1" s="1"/>
  <c r="P2058" i="1" s="1"/>
  <c r="M2059" i="1"/>
  <c r="N2059" i="1"/>
  <c r="M2060" i="1"/>
  <c r="O2060" i="1" s="1"/>
  <c r="P2060" i="1" s="1"/>
  <c r="N2060" i="1"/>
  <c r="M2061" i="1"/>
  <c r="N2061" i="1"/>
  <c r="M2062" i="1"/>
  <c r="N2062" i="1"/>
  <c r="O2062" i="1" s="1"/>
  <c r="P2062" i="1" s="1"/>
  <c r="M2063" i="1"/>
  <c r="O2063" i="1" s="1"/>
  <c r="P2063" i="1" s="1"/>
  <c r="N2063" i="1"/>
  <c r="M2064" i="1"/>
  <c r="O2064" i="1" s="1"/>
  <c r="P2064" i="1" s="1"/>
  <c r="N2064" i="1"/>
  <c r="M2065" i="1"/>
  <c r="N2065" i="1"/>
  <c r="M2066" i="1"/>
  <c r="N2066" i="1"/>
  <c r="O2066" i="1" s="1"/>
  <c r="P2066" i="1" s="1"/>
  <c r="M2067" i="1"/>
  <c r="N2067" i="1"/>
  <c r="M2068" i="1"/>
  <c r="O2068" i="1" s="1"/>
  <c r="P2068" i="1" s="1"/>
  <c r="N2068" i="1"/>
  <c r="M2069" i="1"/>
  <c r="N2069" i="1"/>
  <c r="M2070" i="1"/>
  <c r="N2070" i="1"/>
  <c r="O2070" i="1" s="1"/>
  <c r="P2070" i="1" s="1"/>
  <c r="M2071" i="1"/>
  <c r="N2071" i="1"/>
  <c r="M2072" i="1"/>
  <c r="N2072" i="1"/>
  <c r="M2073" i="1"/>
  <c r="N2073" i="1"/>
  <c r="M2074" i="1"/>
  <c r="N2074" i="1"/>
  <c r="O2074" i="1" s="1"/>
  <c r="P2074" i="1" s="1"/>
  <c r="M2075" i="1"/>
  <c r="N2075" i="1"/>
  <c r="M2076" i="1"/>
  <c r="O2076" i="1" s="1"/>
  <c r="P2076" i="1" s="1"/>
  <c r="N2076" i="1"/>
  <c r="M2077" i="1"/>
  <c r="N2077" i="1"/>
  <c r="M2078" i="1"/>
  <c r="N2078" i="1"/>
  <c r="O2078" i="1" s="1"/>
  <c r="P2078" i="1" s="1"/>
  <c r="M2079" i="1"/>
  <c r="N2079" i="1"/>
  <c r="M2080" i="1"/>
  <c r="O2080" i="1" s="1"/>
  <c r="P2080" i="1" s="1"/>
  <c r="N2080" i="1"/>
  <c r="M2081" i="1"/>
  <c r="N2081" i="1"/>
  <c r="M2082" i="1"/>
  <c r="N2082" i="1"/>
  <c r="O2082" i="1" s="1"/>
  <c r="P2082" i="1" s="1"/>
  <c r="M2083" i="1"/>
  <c r="N2083" i="1"/>
  <c r="M2084" i="1"/>
  <c r="O2084" i="1" s="1"/>
  <c r="P2084" i="1" s="1"/>
  <c r="N2084" i="1"/>
  <c r="M2085" i="1"/>
  <c r="N2085" i="1"/>
  <c r="M2086" i="1"/>
  <c r="N2086" i="1"/>
  <c r="M2087" i="1"/>
  <c r="N2087" i="1"/>
  <c r="M2088" i="1"/>
  <c r="N2088" i="1"/>
  <c r="M2089" i="1"/>
  <c r="N2089" i="1"/>
  <c r="M2090" i="1"/>
  <c r="N2090" i="1"/>
  <c r="O2090" i="1" s="1"/>
  <c r="P2090" i="1" s="1"/>
  <c r="M2091" i="1"/>
  <c r="N2091" i="1"/>
  <c r="M2092" i="1"/>
  <c r="O2092" i="1" s="1"/>
  <c r="P2092" i="1" s="1"/>
  <c r="N2092" i="1"/>
  <c r="M2093" i="1"/>
  <c r="N2093" i="1"/>
  <c r="M2094" i="1"/>
  <c r="N2094" i="1"/>
  <c r="O2094" i="1" s="1"/>
  <c r="P2094" i="1" s="1"/>
  <c r="M2095" i="1"/>
  <c r="N2095" i="1"/>
  <c r="M2096" i="1"/>
  <c r="N2096" i="1"/>
  <c r="M2097" i="1"/>
  <c r="N2097" i="1"/>
  <c r="M2098" i="1"/>
  <c r="N2098" i="1"/>
  <c r="O2098" i="1" s="1"/>
  <c r="P2098" i="1" s="1"/>
  <c r="M2099" i="1"/>
  <c r="N2099" i="1"/>
  <c r="M2100" i="1"/>
  <c r="N2100" i="1"/>
  <c r="M2101" i="1"/>
  <c r="N2101" i="1"/>
  <c r="M2102" i="1"/>
  <c r="N2102" i="1"/>
  <c r="O2102" i="1" s="1"/>
  <c r="P2102" i="1" s="1"/>
  <c r="M2103" i="1"/>
  <c r="N2103" i="1"/>
  <c r="M2104" i="1"/>
  <c r="N2104" i="1"/>
  <c r="M2105" i="1"/>
  <c r="N2105" i="1"/>
  <c r="M2106" i="1"/>
  <c r="N2106" i="1"/>
  <c r="O2106" i="1" s="1"/>
  <c r="P2106" i="1" s="1"/>
  <c r="M2107" i="1"/>
  <c r="N2107" i="1"/>
  <c r="M2108" i="1"/>
  <c r="O2108" i="1" s="1"/>
  <c r="P2108" i="1" s="1"/>
  <c r="N2108" i="1"/>
  <c r="M2109" i="1"/>
  <c r="N2109" i="1"/>
  <c r="M2110" i="1"/>
  <c r="N2110" i="1"/>
  <c r="O2110" i="1" s="1"/>
  <c r="P2110" i="1" s="1"/>
  <c r="M2111" i="1"/>
  <c r="N2111" i="1"/>
  <c r="M2112" i="1"/>
  <c r="N2112" i="1"/>
  <c r="M2113" i="1"/>
  <c r="N2113" i="1"/>
  <c r="M2114" i="1"/>
  <c r="N2114" i="1"/>
  <c r="O2114" i="1" s="1"/>
  <c r="P2114" i="1" s="1"/>
  <c r="M2115" i="1"/>
  <c r="N2115" i="1"/>
  <c r="M2116" i="1"/>
  <c r="N2116" i="1"/>
  <c r="M2117" i="1"/>
  <c r="N2117" i="1"/>
  <c r="M2118" i="1"/>
  <c r="N2118" i="1"/>
  <c r="O2118" i="1" s="1"/>
  <c r="P2118" i="1" s="1"/>
  <c r="M2119" i="1"/>
  <c r="N2119" i="1"/>
  <c r="M2120" i="1"/>
  <c r="N2120" i="1"/>
  <c r="M2121" i="1"/>
  <c r="N2121" i="1"/>
  <c r="M2122" i="1"/>
  <c r="N2122" i="1"/>
  <c r="O2122" i="1" s="1"/>
  <c r="P2122" i="1" s="1"/>
  <c r="M2123" i="1"/>
  <c r="N2123" i="1"/>
  <c r="M2124" i="1"/>
  <c r="N2124" i="1"/>
  <c r="M2125" i="1"/>
  <c r="N2125" i="1"/>
  <c r="M2126" i="1"/>
  <c r="N2126" i="1"/>
  <c r="O2126" i="1" s="1"/>
  <c r="P2126" i="1" s="1"/>
  <c r="M2127" i="1"/>
  <c r="N2127" i="1"/>
  <c r="M2128" i="1"/>
  <c r="O2128" i="1" s="1"/>
  <c r="P2128" i="1" s="1"/>
  <c r="N2128" i="1"/>
  <c r="M2129" i="1"/>
  <c r="N2129" i="1"/>
  <c r="M2130" i="1"/>
  <c r="N2130" i="1"/>
  <c r="O2130" i="1" s="1"/>
  <c r="P2130" i="1" s="1"/>
  <c r="M2131" i="1"/>
  <c r="N2131" i="1"/>
  <c r="M2132" i="1"/>
  <c r="N2132" i="1"/>
  <c r="M2133" i="1"/>
  <c r="N2133" i="1"/>
  <c r="M2134" i="1"/>
  <c r="N2134" i="1"/>
  <c r="M2135" i="1"/>
  <c r="N2135" i="1"/>
  <c r="M2136" i="1"/>
  <c r="N2136" i="1"/>
  <c r="M2137" i="1"/>
  <c r="N2137" i="1"/>
  <c r="M2138" i="1"/>
  <c r="N2138" i="1"/>
  <c r="O2138" i="1" s="1"/>
  <c r="P2138" i="1" s="1"/>
  <c r="M2139" i="1"/>
  <c r="O2139" i="1" s="1"/>
  <c r="P2139" i="1" s="1"/>
  <c r="N2139" i="1"/>
  <c r="M2140" i="1"/>
  <c r="N2140" i="1"/>
  <c r="M2141" i="1"/>
  <c r="N2141" i="1"/>
  <c r="M2142" i="1"/>
  <c r="N2142" i="1"/>
  <c r="O2142" i="1" s="1"/>
  <c r="P2142" i="1" s="1"/>
  <c r="M2143" i="1"/>
  <c r="N2143" i="1"/>
  <c r="M2144" i="1"/>
  <c r="N2144" i="1"/>
  <c r="M2145" i="1"/>
  <c r="N2145" i="1"/>
  <c r="M2146" i="1"/>
  <c r="N2146" i="1"/>
  <c r="M2147" i="1"/>
  <c r="N2147" i="1"/>
  <c r="M2148" i="1"/>
  <c r="O2148" i="1" s="1"/>
  <c r="P2148" i="1" s="1"/>
  <c r="N2148" i="1"/>
  <c r="M2149" i="1"/>
  <c r="N2149" i="1"/>
  <c r="M2150" i="1"/>
  <c r="N2150" i="1"/>
  <c r="M2151" i="1"/>
  <c r="O2151" i="1" s="1"/>
  <c r="P2151" i="1" s="1"/>
  <c r="N2151" i="1"/>
  <c r="M2152" i="1"/>
  <c r="N2152" i="1"/>
  <c r="M2153" i="1"/>
  <c r="N2153" i="1"/>
  <c r="M2154" i="1"/>
  <c r="N2154" i="1"/>
  <c r="O2154" i="1" s="1"/>
  <c r="P2154" i="1" s="1"/>
  <c r="M2155" i="1"/>
  <c r="N2155" i="1"/>
  <c r="M2156" i="1"/>
  <c r="O2156" i="1" s="1"/>
  <c r="P2156" i="1" s="1"/>
  <c r="N2156" i="1"/>
  <c r="M2157" i="1"/>
  <c r="N2157" i="1"/>
  <c r="M2158" i="1"/>
  <c r="N2158" i="1"/>
  <c r="M2159" i="1"/>
  <c r="N2159" i="1"/>
  <c r="M2160" i="1"/>
  <c r="N2160" i="1"/>
  <c r="M2161" i="1"/>
  <c r="N2161" i="1"/>
  <c r="M2162" i="1"/>
  <c r="N2162" i="1"/>
  <c r="O2162" i="1" s="1"/>
  <c r="P2162" i="1" s="1"/>
  <c r="M2163" i="1"/>
  <c r="N2163" i="1"/>
  <c r="M2164" i="1"/>
  <c r="N2164" i="1"/>
  <c r="M2165" i="1"/>
  <c r="N2165" i="1"/>
  <c r="M2166" i="1"/>
  <c r="N2166" i="1"/>
  <c r="O2166" i="1" s="1"/>
  <c r="P2166" i="1" s="1"/>
  <c r="M2167" i="1"/>
  <c r="N2167" i="1"/>
  <c r="M2168" i="1"/>
  <c r="N2168" i="1"/>
  <c r="M2169" i="1"/>
  <c r="N2169" i="1"/>
  <c r="M2170" i="1"/>
  <c r="N2170" i="1"/>
  <c r="O2170" i="1" s="1"/>
  <c r="P2170" i="1" s="1"/>
  <c r="M2171" i="1"/>
  <c r="N2171" i="1"/>
  <c r="M2172" i="1"/>
  <c r="N2172" i="1"/>
  <c r="M2173" i="1"/>
  <c r="N2173" i="1"/>
  <c r="M2174" i="1"/>
  <c r="N2174" i="1"/>
  <c r="O2174" i="1" s="1"/>
  <c r="P2174" i="1" s="1"/>
  <c r="M2175" i="1"/>
  <c r="N2175" i="1"/>
  <c r="M2176" i="1"/>
  <c r="O2176" i="1" s="1"/>
  <c r="P2176" i="1" s="1"/>
  <c r="N2176" i="1"/>
  <c r="M2177" i="1"/>
  <c r="N2177" i="1"/>
  <c r="M2178" i="1"/>
  <c r="N2178" i="1"/>
  <c r="O2178" i="1" s="1"/>
  <c r="P2178" i="1" s="1"/>
  <c r="M2179" i="1"/>
  <c r="N2179" i="1"/>
  <c r="M2180" i="1"/>
  <c r="O2180" i="1" s="1"/>
  <c r="P2180" i="1" s="1"/>
  <c r="N2180" i="1"/>
  <c r="M2181" i="1"/>
  <c r="N2181" i="1"/>
  <c r="M2182" i="1"/>
  <c r="N2182" i="1"/>
  <c r="O2182" i="1" s="1"/>
  <c r="P2182" i="1" s="1"/>
  <c r="M2183" i="1"/>
  <c r="O2183" i="1" s="1"/>
  <c r="P2183" i="1" s="1"/>
  <c r="N2183" i="1"/>
  <c r="M2184" i="1"/>
  <c r="N2184" i="1"/>
  <c r="M2185" i="1"/>
  <c r="N2185" i="1"/>
  <c r="M2186" i="1"/>
  <c r="N2186" i="1"/>
  <c r="O2186" i="1" s="1"/>
  <c r="P2186" i="1" s="1"/>
  <c r="M2187" i="1"/>
  <c r="N2187" i="1"/>
  <c r="M2188" i="1"/>
  <c r="O2188" i="1" s="1"/>
  <c r="P2188" i="1" s="1"/>
  <c r="N2188" i="1"/>
  <c r="M2189" i="1"/>
  <c r="N2189" i="1"/>
  <c r="M2190" i="1"/>
  <c r="N2190" i="1"/>
  <c r="O2190" i="1" s="1"/>
  <c r="P2190" i="1" s="1"/>
  <c r="M2191" i="1"/>
  <c r="N2191" i="1"/>
  <c r="M2192" i="1"/>
  <c r="O2192" i="1" s="1"/>
  <c r="P2192" i="1" s="1"/>
  <c r="N2192" i="1"/>
  <c r="M2193" i="1"/>
  <c r="N2193" i="1"/>
  <c r="M2194" i="1"/>
  <c r="N2194" i="1"/>
  <c r="O2194" i="1" s="1"/>
  <c r="P2194" i="1" s="1"/>
  <c r="M2195" i="1"/>
  <c r="N2195" i="1"/>
  <c r="M2196" i="1"/>
  <c r="O2196" i="1" s="1"/>
  <c r="P2196" i="1" s="1"/>
  <c r="N2196" i="1"/>
  <c r="M2197" i="1"/>
  <c r="N2197" i="1"/>
  <c r="M2198" i="1"/>
  <c r="N2198" i="1"/>
  <c r="M2199" i="1"/>
  <c r="N2199" i="1"/>
  <c r="M2200" i="1"/>
  <c r="N2200" i="1"/>
  <c r="M2201" i="1"/>
  <c r="N2201" i="1"/>
  <c r="M2202" i="1"/>
  <c r="N2202" i="1"/>
  <c r="O2202" i="1" s="1"/>
  <c r="P2202" i="1" s="1"/>
  <c r="M2203" i="1"/>
  <c r="N2203" i="1"/>
  <c r="M2204" i="1"/>
  <c r="N2204" i="1"/>
  <c r="M2205" i="1"/>
  <c r="N2205" i="1"/>
  <c r="M2206" i="1"/>
  <c r="N2206" i="1"/>
  <c r="O2206" i="1" s="1"/>
  <c r="P2206" i="1" s="1"/>
  <c r="M2207" i="1"/>
  <c r="O2207" i="1" s="1"/>
  <c r="P2207" i="1" s="1"/>
  <c r="N2207" i="1"/>
  <c r="M2208" i="1"/>
  <c r="O2208" i="1" s="1"/>
  <c r="P2208" i="1" s="1"/>
  <c r="N2208" i="1"/>
  <c r="M2209" i="1"/>
  <c r="N2209" i="1"/>
  <c r="M2210" i="1"/>
  <c r="N2210" i="1"/>
  <c r="O2210" i="1" s="1"/>
  <c r="P2210" i="1" s="1"/>
  <c r="M2211" i="1"/>
  <c r="N2211" i="1"/>
  <c r="M2212" i="1"/>
  <c r="N2212" i="1"/>
  <c r="M2213" i="1"/>
  <c r="N2213" i="1"/>
  <c r="M2214" i="1"/>
  <c r="N2214" i="1"/>
  <c r="O2214" i="1" s="1"/>
  <c r="P2214" i="1" s="1"/>
  <c r="M2215" i="1"/>
  <c r="N2215" i="1"/>
  <c r="M2216" i="1"/>
  <c r="N2216" i="1"/>
  <c r="M2217" i="1"/>
  <c r="N2217" i="1"/>
  <c r="M2218" i="1"/>
  <c r="N2218" i="1"/>
  <c r="O2218" i="1" s="1"/>
  <c r="P2218" i="1" s="1"/>
  <c r="M2219" i="1"/>
  <c r="N2219" i="1"/>
  <c r="M2220" i="1"/>
  <c r="O2220" i="1" s="1"/>
  <c r="P2220" i="1" s="1"/>
  <c r="N2220" i="1"/>
  <c r="M2221" i="1"/>
  <c r="N2221" i="1"/>
  <c r="M2222" i="1"/>
  <c r="N2222" i="1"/>
  <c r="O2222" i="1" s="1"/>
  <c r="P2222" i="1" s="1"/>
  <c r="M2223" i="1"/>
  <c r="N2223" i="1"/>
  <c r="M2224" i="1"/>
  <c r="N2224" i="1"/>
  <c r="M2225" i="1"/>
  <c r="N2225" i="1"/>
  <c r="M2226" i="1"/>
  <c r="N2226" i="1"/>
  <c r="O2226" i="1" s="1"/>
  <c r="P2226" i="1" s="1"/>
  <c r="M2227" i="1"/>
  <c r="O2227" i="1" s="1"/>
  <c r="P2227" i="1" s="1"/>
  <c r="N2227" i="1"/>
  <c r="M2228" i="1"/>
  <c r="N2228" i="1"/>
  <c r="M2229" i="1"/>
  <c r="N2229" i="1"/>
  <c r="M2230" i="1"/>
  <c r="N2230" i="1"/>
  <c r="O2230" i="1" s="1"/>
  <c r="P2230" i="1" s="1"/>
  <c r="M2231" i="1"/>
  <c r="N2231" i="1"/>
  <c r="M2232" i="1"/>
  <c r="O2232" i="1" s="1"/>
  <c r="P2232" i="1" s="1"/>
  <c r="N2232" i="1"/>
  <c r="M2233" i="1"/>
  <c r="N2233" i="1"/>
  <c r="M2234" i="1"/>
  <c r="N2234" i="1"/>
  <c r="O2234" i="1" s="1"/>
  <c r="P2234" i="1" s="1"/>
  <c r="M2235" i="1"/>
  <c r="N2235" i="1"/>
  <c r="M2236" i="1"/>
  <c r="N2236" i="1"/>
  <c r="M2237" i="1"/>
  <c r="N2237" i="1"/>
  <c r="M2238" i="1"/>
  <c r="N2238" i="1"/>
  <c r="O2238" i="1" s="1"/>
  <c r="P2238" i="1" s="1"/>
  <c r="M2239" i="1"/>
  <c r="N2239" i="1"/>
  <c r="M2240" i="1"/>
  <c r="N2240" i="1"/>
  <c r="M2241" i="1"/>
  <c r="N2241" i="1"/>
  <c r="M2242" i="1"/>
  <c r="N2242" i="1"/>
  <c r="M2243" i="1"/>
  <c r="N2243" i="1"/>
  <c r="M2244" i="1"/>
  <c r="N2244" i="1"/>
  <c r="M2245" i="1"/>
  <c r="N2245" i="1"/>
  <c r="M2246" i="1"/>
  <c r="N2246" i="1"/>
  <c r="O2246" i="1" s="1"/>
  <c r="P2246" i="1" s="1"/>
  <c r="M2247" i="1"/>
  <c r="N2247" i="1"/>
  <c r="M2248" i="1"/>
  <c r="N2248" i="1"/>
  <c r="M2249" i="1"/>
  <c r="N2249" i="1"/>
  <c r="M2250" i="1"/>
  <c r="N2250" i="1"/>
  <c r="O2250" i="1" s="1"/>
  <c r="P2250" i="1" s="1"/>
  <c r="M2251" i="1"/>
  <c r="N2251" i="1"/>
  <c r="M2252" i="1"/>
  <c r="O2252" i="1" s="1"/>
  <c r="P2252" i="1" s="1"/>
  <c r="N2252" i="1"/>
  <c r="M2253" i="1"/>
  <c r="N2253" i="1"/>
  <c r="M2254" i="1"/>
  <c r="N2254" i="1"/>
  <c r="O2254" i="1" s="1"/>
  <c r="P2254" i="1" s="1"/>
  <c r="M2255" i="1"/>
  <c r="O2255" i="1" s="1"/>
  <c r="P2255" i="1" s="1"/>
  <c r="N2255" i="1"/>
  <c r="M2256" i="1"/>
  <c r="N2256" i="1"/>
  <c r="M2257" i="1"/>
  <c r="N2257" i="1"/>
  <c r="M2258" i="1"/>
  <c r="N2258" i="1"/>
  <c r="M2259" i="1"/>
  <c r="N2259" i="1"/>
  <c r="M2260" i="1"/>
  <c r="N2260" i="1"/>
  <c r="M2261" i="1"/>
  <c r="N2261" i="1"/>
  <c r="M2262" i="1"/>
  <c r="N2262" i="1"/>
  <c r="O2262" i="1" s="1"/>
  <c r="P2262" i="1" s="1"/>
  <c r="M2263" i="1"/>
  <c r="N2263" i="1"/>
  <c r="M2264" i="1"/>
  <c r="N2264" i="1"/>
  <c r="M2265" i="1"/>
  <c r="N2265" i="1"/>
  <c r="M2266" i="1"/>
  <c r="N2266" i="1"/>
  <c r="O2266" i="1" s="1"/>
  <c r="P2266" i="1" s="1"/>
  <c r="M2267" i="1"/>
  <c r="N2267" i="1"/>
  <c r="M2268" i="1"/>
  <c r="N2268" i="1"/>
  <c r="M2269" i="1"/>
  <c r="N2269" i="1"/>
  <c r="M2270" i="1"/>
  <c r="N2270" i="1"/>
  <c r="O2270" i="1" s="1"/>
  <c r="P2270" i="1" s="1"/>
  <c r="M2271" i="1"/>
  <c r="N2271" i="1"/>
  <c r="M2272" i="1"/>
  <c r="N2272" i="1"/>
  <c r="M2273" i="1"/>
  <c r="N2273" i="1"/>
  <c r="M2274" i="1"/>
  <c r="N2274" i="1"/>
  <c r="O2274" i="1" s="1"/>
  <c r="P2274" i="1" s="1"/>
  <c r="M2275" i="1"/>
  <c r="N2275" i="1"/>
  <c r="M2276" i="1"/>
  <c r="N2276" i="1"/>
  <c r="M2277" i="1"/>
  <c r="N2277" i="1"/>
  <c r="M2278" i="1"/>
  <c r="N2278" i="1"/>
  <c r="M2279" i="1"/>
  <c r="N2279" i="1"/>
  <c r="M2280" i="1"/>
  <c r="O2280" i="1" s="1"/>
  <c r="P2280" i="1" s="1"/>
  <c r="N2280" i="1"/>
  <c r="M2281" i="1"/>
  <c r="N2281" i="1"/>
  <c r="M2282" i="1"/>
  <c r="N2282" i="1"/>
  <c r="O2282" i="1" s="1"/>
  <c r="P2282" i="1" s="1"/>
  <c r="M2283" i="1"/>
  <c r="O2283" i="1" s="1"/>
  <c r="P2283" i="1" s="1"/>
  <c r="N2283" i="1"/>
  <c r="M2284" i="1"/>
  <c r="N2284" i="1"/>
  <c r="M2285" i="1"/>
  <c r="N2285" i="1"/>
  <c r="M2286" i="1"/>
  <c r="N2286" i="1"/>
  <c r="O2286" i="1" s="1"/>
  <c r="P2286" i="1" s="1"/>
  <c r="M2287" i="1"/>
  <c r="N2287" i="1"/>
  <c r="M2288" i="1"/>
  <c r="N2288" i="1"/>
  <c r="M2289" i="1"/>
  <c r="N2289" i="1"/>
  <c r="M2290" i="1"/>
  <c r="N2290" i="1"/>
  <c r="O2290" i="1" s="1"/>
  <c r="P2290" i="1" s="1"/>
  <c r="M2291" i="1"/>
  <c r="N2291" i="1"/>
  <c r="M2292" i="1"/>
  <c r="N2292" i="1"/>
  <c r="M2293" i="1"/>
  <c r="N2293" i="1"/>
  <c r="M2294" i="1"/>
  <c r="N2294" i="1"/>
  <c r="O2294" i="1" s="1"/>
  <c r="P2294" i="1" s="1"/>
  <c r="M2295" i="1"/>
  <c r="O2295" i="1" s="1"/>
  <c r="P2295" i="1" s="1"/>
  <c r="N2295" i="1"/>
  <c r="M2296" i="1"/>
  <c r="O2296" i="1" s="1"/>
  <c r="P2296" i="1" s="1"/>
  <c r="N2296" i="1"/>
  <c r="M2297" i="1"/>
  <c r="O2297" i="1" s="1"/>
  <c r="P2297" i="1" s="1"/>
  <c r="N2297" i="1"/>
  <c r="M2298" i="1"/>
  <c r="N2298" i="1"/>
  <c r="O2298" i="1" s="1"/>
  <c r="P2298" i="1" s="1"/>
  <c r="M2299" i="1"/>
  <c r="N2299" i="1"/>
  <c r="M2300" i="1"/>
  <c r="N2300" i="1"/>
  <c r="M2301" i="1"/>
  <c r="O2301" i="1" s="1"/>
  <c r="P2301" i="1" s="1"/>
  <c r="N2301" i="1"/>
  <c r="M2302" i="1"/>
  <c r="N2302" i="1"/>
  <c r="O2302" i="1" s="1"/>
  <c r="P2302" i="1" s="1"/>
  <c r="M2303" i="1"/>
  <c r="N2303" i="1"/>
  <c r="M2304" i="1"/>
  <c r="O2304" i="1" s="1"/>
  <c r="P2304" i="1" s="1"/>
  <c r="N2304" i="1"/>
  <c r="M2305" i="1"/>
  <c r="N2305" i="1"/>
  <c r="M2306" i="1"/>
  <c r="N2306" i="1"/>
  <c r="O2306" i="1" s="1"/>
  <c r="P2306" i="1" s="1"/>
  <c r="M2307" i="1"/>
  <c r="N2307" i="1"/>
  <c r="M2308" i="1"/>
  <c r="N2308" i="1"/>
  <c r="M2309" i="1"/>
  <c r="O2309" i="1" s="1"/>
  <c r="P2309" i="1" s="1"/>
  <c r="N2309" i="1"/>
  <c r="M2310" i="1"/>
  <c r="N2310" i="1"/>
  <c r="M2311" i="1"/>
  <c r="N2311" i="1"/>
  <c r="M2312" i="1"/>
  <c r="N2312" i="1"/>
  <c r="M2313" i="1"/>
  <c r="N2313" i="1"/>
  <c r="M2314" i="1"/>
  <c r="N2314" i="1"/>
  <c r="O2314" i="1" s="1"/>
  <c r="P2314" i="1" s="1"/>
  <c r="M2315" i="1"/>
  <c r="O2315" i="1" s="1"/>
  <c r="P2315" i="1" s="1"/>
  <c r="N2315" i="1"/>
  <c r="M2316" i="1"/>
  <c r="O2316" i="1" s="1"/>
  <c r="P2316" i="1" s="1"/>
  <c r="N2316" i="1"/>
  <c r="M2317" i="1"/>
  <c r="N2317" i="1"/>
  <c r="M2318" i="1"/>
  <c r="N2318" i="1"/>
  <c r="M2319" i="1"/>
  <c r="N2319" i="1"/>
  <c r="M2320" i="1"/>
  <c r="O2320" i="1" s="1"/>
  <c r="P2320" i="1" s="1"/>
  <c r="N2320" i="1"/>
  <c r="M2321" i="1"/>
  <c r="O2321" i="1" s="1"/>
  <c r="P2321" i="1" s="1"/>
  <c r="N2321" i="1"/>
  <c r="M2322" i="1"/>
  <c r="N2322" i="1"/>
  <c r="O2322" i="1" s="1"/>
  <c r="P2322" i="1" s="1"/>
  <c r="M2323" i="1"/>
  <c r="N2323" i="1"/>
  <c r="M2324" i="1"/>
  <c r="N2324" i="1"/>
  <c r="M2325" i="1"/>
  <c r="N2325" i="1"/>
  <c r="M2326" i="1"/>
  <c r="N2326" i="1"/>
  <c r="O2326" i="1" s="1"/>
  <c r="P2326" i="1" s="1"/>
  <c r="M2327" i="1"/>
  <c r="N2327" i="1"/>
  <c r="M2328" i="1"/>
  <c r="N2328" i="1"/>
  <c r="M2329" i="1"/>
  <c r="O2329" i="1" s="1"/>
  <c r="P2329" i="1" s="1"/>
  <c r="N2329" i="1"/>
  <c r="M2330" i="1"/>
  <c r="N2330" i="1"/>
  <c r="O2330" i="1" s="1"/>
  <c r="P2330" i="1" s="1"/>
  <c r="M2331" i="1"/>
  <c r="N2331" i="1"/>
  <c r="M2332" i="1"/>
  <c r="N2332" i="1"/>
  <c r="M2333" i="1"/>
  <c r="N2333" i="1"/>
  <c r="M2334" i="1"/>
  <c r="N2334" i="1"/>
  <c r="O2334" i="1" s="1"/>
  <c r="P2334" i="1" s="1"/>
  <c r="M2335" i="1"/>
  <c r="O2335" i="1" s="1"/>
  <c r="P2335" i="1" s="1"/>
  <c r="N2335" i="1"/>
  <c r="M2336" i="1"/>
  <c r="N2336" i="1"/>
  <c r="M2337" i="1"/>
  <c r="N2337" i="1"/>
  <c r="M2338" i="1"/>
  <c r="N2338" i="1"/>
  <c r="O2338" i="1" s="1"/>
  <c r="P2338" i="1" s="1"/>
  <c r="M2339" i="1"/>
  <c r="N2339" i="1"/>
  <c r="M2340" i="1"/>
  <c r="N2340" i="1"/>
  <c r="M2341" i="1"/>
  <c r="N2341" i="1"/>
  <c r="M2342" i="1"/>
  <c r="N2342" i="1"/>
  <c r="O2342" i="1" s="1"/>
  <c r="P2342" i="1" s="1"/>
  <c r="M2343" i="1"/>
  <c r="N2343" i="1"/>
  <c r="M2344" i="1"/>
  <c r="O2344" i="1" s="1"/>
  <c r="P2344" i="1" s="1"/>
  <c r="N2344" i="1"/>
  <c r="M2345" i="1"/>
  <c r="O2345" i="1" s="1"/>
  <c r="P2345" i="1" s="1"/>
  <c r="N2345" i="1"/>
  <c r="M2346" i="1"/>
  <c r="N2346" i="1"/>
  <c r="M2347" i="1"/>
  <c r="N2347" i="1"/>
  <c r="M2348" i="1"/>
  <c r="N2348" i="1"/>
  <c r="M2349" i="1"/>
  <c r="N2349" i="1"/>
  <c r="M2350" i="1"/>
  <c r="N2350" i="1"/>
  <c r="O2350" i="1" s="1"/>
  <c r="P2350" i="1" s="1"/>
  <c r="M2351" i="1"/>
  <c r="N2351" i="1"/>
  <c r="M2352" i="1"/>
  <c r="N2352" i="1"/>
  <c r="M2353" i="1"/>
  <c r="N2353" i="1"/>
  <c r="M2354" i="1"/>
  <c r="N2354" i="1"/>
  <c r="O2354" i="1" s="1"/>
  <c r="P2354" i="1" s="1"/>
  <c r="M2355" i="1"/>
  <c r="N2355" i="1"/>
  <c r="M2356" i="1"/>
  <c r="N2356" i="1"/>
  <c r="M2357" i="1"/>
  <c r="N2357" i="1"/>
  <c r="M2358" i="1"/>
  <c r="N2358" i="1"/>
  <c r="O2358" i="1" s="1"/>
  <c r="P2358" i="1" s="1"/>
  <c r="M2359" i="1"/>
  <c r="N2359" i="1"/>
  <c r="M2360" i="1"/>
  <c r="O2360" i="1" s="1"/>
  <c r="P2360" i="1" s="1"/>
  <c r="N2360" i="1"/>
  <c r="M2361" i="1"/>
  <c r="O2361" i="1" s="1"/>
  <c r="P2361" i="1" s="1"/>
  <c r="N2361" i="1"/>
  <c r="M2362" i="1"/>
  <c r="N2362" i="1"/>
  <c r="O2362" i="1" s="1"/>
  <c r="P2362" i="1" s="1"/>
  <c r="M2363" i="1"/>
  <c r="N2363" i="1"/>
  <c r="M2364" i="1"/>
  <c r="N2364" i="1"/>
  <c r="M2365" i="1"/>
  <c r="N2365" i="1"/>
  <c r="M2366" i="1"/>
  <c r="N2366" i="1"/>
  <c r="O2366" i="1" s="1"/>
  <c r="P2366" i="1" s="1"/>
  <c r="M2367" i="1"/>
  <c r="N2367" i="1"/>
  <c r="M2368" i="1"/>
  <c r="N2368" i="1"/>
  <c r="M2369" i="1"/>
  <c r="O2369" i="1" s="1"/>
  <c r="P2369" i="1" s="1"/>
  <c r="N2369" i="1"/>
  <c r="M2370" i="1"/>
  <c r="N2370" i="1"/>
  <c r="O2370" i="1" s="1"/>
  <c r="P2370" i="1" s="1"/>
  <c r="M2371" i="1"/>
  <c r="N2371" i="1"/>
  <c r="M2372" i="1"/>
  <c r="N2372" i="1"/>
  <c r="M2373" i="1"/>
  <c r="N2373" i="1"/>
  <c r="M2374" i="1"/>
  <c r="N2374" i="1"/>
  <c r="O2374" i="1" s="1"/>
  <c r="P2374" i="1" s="1"/>
  <c r="M2375" i="1"/>
  <c r="N2375" i="1"/>
  <c r="M2376" i="1"/>
  <c r="N2376" i="1"/>
  <c r="M2377" i="1"/>
  <c r="N2377" i="1"/>
  <c r="M2378" i="1"/>
  <c r="N2378" i="1"/>
  <c r="O2378" i="1" s="1"/>
  <c r="P2378" i="1" s="1"/>
  <c r="M2379" i="1"/>
  <c r="N2379" i="1"/>
  <c r="M2380" i="1"/>
  <c r="N2380" i="1"/>
  <c r="M2381" i="1"/>
  <c r="O2381" i="1" s="1"/>
  <c r="P2381" i="1" s="1"/>
  <c r="N2381" i="1"/>
  <c r="M2382" i="1"/>
  <c r="N2382" i="1"/>
  <c r="O2382" i="1" s="1"/>
  <c r="P2382" i="1" s="1"/>
  <c r="M2383" i="1"/>
  <c r="O2383" i="1" s="1"/>
  <c r="P2383" i="1" s="1"/>
  <c r="N2383" i="1"/>
  <c r="M2384" i="1"/>
  <c r="N2384" i="1"/>
  <c r="M2385" i="1"/>
  <c r="N2385" i="1"/>
  <c r="M2386" i="1"/>
  <c r="N2386" i="1"/>
  <c r="O2386" i="1" s="1"/>
  <c r="P2386" i="1" s="1"/>
  <c r="M2387" i="1"/>
  <c r="N2387" i="1"/>
  <c r="M2388" i="1"/>
  <c r="O2388" i="1" s="1"/>
  <c r="P2388" i="1" s="1"/>
  <c r="N2388" i="1"/>
  <c r="M2389" i="1"/>
  <c r="N2389" i="1"/>
  <c r="M2390" i="1"/>
  <c r="N2390" i="1"/>
  <c r="O2390" i="1" s="1"/>
  <c r="P2390" i="1" s="1"/>
  <c r="M2391" i="1"/>
  <c r="N2391" i="1"/>
  <c r="M2392" i="1"/>
  <c r="N2392" i="1"/>
  <c r="M2393" i="1"/>
  <c r="O2393" i="1" s="1"/>
  <c r="P2393" i="1" s="1"/>
  <c r="N2393" i="1"/>
  <c r="M2394" i="1"/>
  <c r="N2394" i="1"/>
  <c r="O2394" i="1" s="1"/>
  <c r="P2394" i="1" s="1"/>
  <c r="M2395" i="1"/>
  <c r="N2395" i="1"/>
  <c r="M2396" i="1"/>
  <c r="O2396" i="1" s="1"/>
  <c r="P2396" i="1" s="1"/>
  <c r="N2396" i="1"/>
  <c r="M2397" i="1"/>
  <c r="N2397" i="1"/>
  <c r="M2398" i="1"/>
  <c r="N2398" i="1"/>
  <c r="O2398" i="1" s="1"/>
  <c r="P2398" i="1" s="1"/>
  <c r="M2399" i="1"/>
  <c r="N2399" i="1"/>
  <c r="M2400" i="1"/>
  <c r="N2400" i="1"/>
  <c r="M2401" i="1"/>
  <c r="O2401" i="1" s="1"/>
  <c r="P2401" i="1" s="1"/>
  <c r="N2401" i="1"/>
  <c r="M2402" i="1"/>
  <c r="N2402" i="1"/>
  <c r="O2402" i="1" s="1"/>
  <c r="P2402" i="1" s="1"/>
  <c r="M2403" i="1"/>
  <c r="N2403" i="1"/>
  <c r="M2404" i="1"/>
  <c r="O2404" i="1" s="1"/>
  <c r="P2404" i="1" s="1"/>
  <c r="N2404" i="1"/>
  <c r="M2405" i="1"/>
  <c r="N2405" i="1"/>
  <c r="M2406" i="1"/>
  <c r="N2406" i="1"/>
  <c r="O2406" i="1" s="1"/>
  <c r="P2406" i="1" s="1"/>
  <c r="M2407" i="1"/>
  <c r="N2407" i="1"/>
  <c r="M2408" i="1"/>
  <c r="O2408" i="1" s="1"/>
  <c r="P2408" i="1" s="1"/>
  <c r="N2408" i="1"/>
  <c r="M2409" i="1"/>
  <c r="N2409" i="1"/>
  <c r="M2410" i="1"/>
  <c r="N2410" i="1"/>
  <c r="O2410" i="1" s="1"/>
  <c r="P2410" i="1" s="1"/>
  <c r="M2411" i="1"/>
  <c r="N2411" i="1"/>
  <c r="M2412" i="1"/>
  <c r="N2412" i="1"/>
  <c r="M2413" i="1"/>
  <c r="O2413" i="1" s="1"/>
  <c r="P2413" i="1" s="1"/>
  <c r="N2413" i="1"/>
  <c r="M2414" i="1"/>
  <c r="N2414" i="1"/>
  <c r="O2414" i="1" s="1"/>
  <c r="P2414" i="1" s="1"/>
  <c r="M2415" i="1"/>
  <c r="N2415" i="1"/>
  <c r="M2416" i="1"/>
  <c r="N2416" i="1"/>
  <c r="M2417" i="1"/>
  <c r="N2417" i="1"/>
  <c r="M2418" i="1"/>
  <c r="N2418" i="1"/>
  <c r="O2418" i="1" s="1"/>
  <c r="P2418" i="1" s="1"/>
  <c r="M2419" i="1"/>
  <c r="N2419" i="1"/>
  <c r="M2420" i="1"/>
  <c r="N2420" i="1"/>
  <c r="M2421" i="1"/>
  <c r="O2421" i="1" s="1"/>
  <c r="P2421" i="1" s="1"/>
  <c r="N2421" i="1"/>
  <c r="M2422" i="1"/>
  <c r="N2422" i="1"/>
  <c r="O2422" i="1" s="1"/>
  <c r="P2422" i="1" s="1"/>
  <c r="M2423" i="1"/>
  <c r="N2423" i="1"/>
  <c r="M2424" i="1"/>
  <c r="N2424" i="1"/>
  <c r="M2425" i="1"/>
  <c r="N2425" i="1"/>
  <c r="M2426" i="1"/>
  <c r="N2426" i="1"/>
  <c r="M2427" i="1"/>
  <c r="N2427" i="1"/>
  <c r="M2428" i="1"/>
  <c r="N2428" i="1"/>
  <c r="M2429" i="1"/>
  <c r="N2429" i="1"/>
  <c r="M2430" i="1"/>
  <c r="N2430" i="1"/>
  <c r="O2430" i="1" s="1"/>
  <c r="P2430" i="1" s="1"/>
  <c r="M2431" i="1"/>
  <c r="N2431" i="1"/>
  <c r="M2432" i="1"/>
  <c r="N2432" i="1"/>
  <c r="M2433" i="1"/>
  <c r="N2433" i="1"/>
  <c r="M2434" i="1"/>
  <c r="N2434" i="1"/>
  <c r="O2434" i="1" s="1"/>
  <c r="P2434" i="1" s="1"/>
  <c r="M2435" i="1"/>
  <c r="N2435" i="1"/>
  <c r="M2436" i="1"/>
  <c r="N2436" i="1"/>
  <c r="M2437" i="1"/>
  <c r="N2437" i="1"/>
  <c r="M2438" i="1"/>
  <c r="N2438" i="1"/>
  <c r="O2438" i="1" s="1"/>
  <c r="P2438" i="1" s="1"/>
  <c r="M2439" i="1"/>
  <c r="N2439" i="1"/>
  <c r="M2440" i="1"/>
  <c r="N2440" i="1"/>
  <c r="M2441" i="1"/>
  <c r="N2441" i="1"/>
  <c r="M2442" i="1"/>
  <c r="N2442" i="1"/>
  <c r="O2442" i="1" s="1"/>
  <c r="P2442" i="1" s="1"/>
  <c r="M2443" i="1"/>
  <c r="N2443" i="1"/>
  <c r="M2444" i="1"/>
  <c r="N2444" i="1"/>
  <c r="M2445" i="1"/>
  <c r="N2445" i="1"/>
  <c r="M2446" i="1"/>
  <c r="N2446" i="1"/>
  <c r="O2446" i="1" s="1"/>
  <c r="P2446" i="1" s="1"/>
  <c r="M2447" i="1"/>
  <c r="N2447" i="1"/>
  <c r="M2448" i="1"/>
  <c r="N2448" i="1"/>
  <c r="M2449" i="1"/>
  <c r="N2449" i="1"/>
  <c r="M2450" i="1"/>
  <c r="N2450" i="1"/>
  <c r="M2451" i="1"/>
  <c r="N2451" i="1"/>
  <c r="M2452" i="1"/>
  <c r="O2452" i="1" s="1"/>
  <c r="P2452" i="1" s="1"/>
  <c r="N2452" i="1"/>
  <c r="M2453" i="1"/>
  <c r="N2453" i="1"/>
  <c r="M2454" i="1"/>
  <c r="N2454" i="1"/>
  <c r="O2454" i="1" s="1"/>
  <c r="P2454" i="1" s="1"/>
  <c r="M2455" i="1"/>
  <c r="N2455" i="1"/>
  <c r="M2456" i="1"/>
  <c r="O2456" i="1" s="1"/>
  <c r="P2456" i="1" s="1"/>
  <c r="N2456" i="1"/>
  <c r="M2457" i="1"/>
  <c r="N2457" i="1"/>
  <c r="M2458" i="1"/>
  <c r="N2458" i="1"/>
  <c r="O2458" i="1" s="1"/>
  <c r="P2458" i="1" s="1"/>
  <c r="M2459" i="1"/>
  <c r="N2459" i="1"/>
  <c r="M2460" i="1"/>
  <c r="N2460" i="1"/>
  <c r="M2461" i="1"/>
  <c r="N2461" i="1"/>
  <c r="M2462" i="1"/>
  <c r="N2462" i="1"/>
  <c r="O2462" i="1" s="1"/>
  <c r="P2462" i="1" s="1"/>
  <c r="M2463" i="1"/>
  <c r="N2463" i="1"/>
  <c r="M2464" i="1"/>
  <c r="N2464" i="1"/>
  <c r="M2465" i="1"/>
  <c r="N2465" i="1"/>
  <c r="M2466" i="1"/>
  <c r="N2466" i="1"/>
  <c r="O2466" i="1" s="1"/>
  <c r="P2466" i="1" s="1"/>
  <c r="M2467" i="1"/>
  <c r="O2467" i="1" s="1"/>
  <c r="P2467" i="1" s="1"/>
  <c r="N2467" i="1"/>
  <c r="M2468" i="1"/>
  <c r="N2468" i="1"/>
  <c r="M2469" i="1"/>
  <c r="N2469" i="1"/>
  <c r="M2470" i="1"/>
  <c r="N2470" i="1"/>
  <c r="O2470" i="1" s="1"/>
  <c r="P2470" i="1" s="1"/>
  <c r="M2471" i="1"/>
  <c r="N2471" i="1"/>
  <c r="M2472" i="1"/>
  <c r="N2472" i="1"/>
  <c r="M2473" i="1"/>
  <c r="N2473" i="1"/>
  <c r="M2474" i="1"/>
  <c r="N2474" i="1"/>
  <c r="O2474" i="1" s="1"/>
  <c r="P2474" i="1" s="1"/>
  <c r="M2475" i="1"/>
  <c r="O2475" i="1" s="1"/>
  <c r="P2475" i="1" s="1"/>
  <c r="N2475" i="1"/>
  <c r="M2476" i="1"/>
  <c r="N2476" i="1"/>
  <c r="M2477" i="1"/>
  <c r="N2477" i="1"/>
  <c r="M2478" i="1"/>
  <c r="N2478" i="1"/>
  <c r="O2478" i="1" s="1"/>
  <c r="P2478" i="1" s="1"/>
  <c r="M2479" i="1"/>
  <c r="N2479" i="1"/>
  <c r="M2480" i="1"/>
  <c r="N2480" i="1"/>
  <c r="M2481" i="1"/>
  <c r="O2481" i="1" s="1"/>
  <c r="P2481" i="1" s="1"/>
  <c r="N2481" i="1"/>
  <c r="M2482" i="1"/>
  <c r="N2482" i="1"/>
  <c r="O2482" i="1" s="1"/>
  <c r="P2482" i="1" s="1"/>
  <c r="M2483" i="1"/>
  <c r="N2483" i="1"/>
  <c r="M2484" i="1"/>
  <c r="N2484" i="1"/>
  <c r="M2485" i="1"/>
  <c r="N2485" i="1"/>
  <c r="M2486" i="1"/>
  <c r="N2486" i="1"/>
  <c r="O2486" i="1" s="1"/>
  <c r="P2486" i="1" s="1"/>
  <c r="M2487" i="1"/>
  <c r="N2487" i="1"/>
  <c r="M2488" i="1"/>
  <c r="N2488" i="1"/>
  <c r="M2489" i="1"/>
  <c r="N2489" i="1"/>
  <c r="M2490" i="1"/>
  <c r="N2490" i="1"/>
  <c r="O2490" i="1" s="1"/>
  <c r="P2490" i="1" s="1"/>
  <c r="M2491" i="1"/>
  <c r="N2491" i="1"/>
  <c r="M2492" i="1"/>
  <c r="N2492" i="1"/>
  <c r="M2493" i="1"/>
  <c r="N2493" i="1"/>
  <c r="M2494" i="1"/>
  <c r="N2494" i="1"/>
  <c r="O2494" i="1" s="1"/>
  <c r="P2494" i="1" s="1"/>
  <c r="M2495" i="1"/>
  <c r="N2495" i="1"/>
  <c r="M2496" i="1"/>
  <c r="N2496" i="1"/>
  <c r="M2497" i="1"/>
  <c r="N2497" i="1"/>
  <c r="M2498" i="1"/>
  <c r="N2498" i="1"/>
  <c r="O2498" i="1" s="1"/>
  <c r="P2498" i="1" s="1"/>
  <c r="M2499" i="1"/>
  <c r="N2499" i="1"/>
  <c r="M2500" i="1"/>
  <c r="N2500" i="1"/>
  <c r="M2501" i="1"/>
  <c r="O2501" i="1" s="1"/>
  <c r="P2501" i="1" s="1"/>
  <c r="N2501" i="1"/>
  <c r="M2502" i="1"/>
  <c r="N2502" i="1"/>
  <c r="O2502" i="1" s="1"/>
  <c r="P2502" i="1" s="1"/>
  <c r="M2503" i="1"/>
  <c r="N2503" i="1"/>
  <c r="M2504" i="1"/>
  <c r="N2504" i="1"/>
  <c r="M2505" i="1"/>
  <c r="N2505" i="1"/>
  <c r="M2506" i="1"/>
  <c r="N2506" i="1"/>
  <c r="O2506" i="1" s="1"/>
  <c r="P2506" i="1" s="1"/>
  <c r="M2507" i="1"/>
  <c r="N2507" i="1"/>
  <c r="M2508" i="1"/>
  <c r="N2508" i="1"/>
  <c r="M2509" i="1"/>
  <c r="O2509" i="1" s="1"/>
  <c r="P2509" i="1" s="1"/>
  <c r="N2509" i="1"/>
  <c r="M2510" i="1"/>
  <c r="N2510" i="1"/>
  <c r="O2510" i="1" s="1"/>
  <c r="P2510" i="1" s="1"/>
  <c r="M2511" i="1"/>
  <c r="N2511" i="1"/>
  <c r="M2512" i="1"/>
  <c r="N2512" i="1"/>
  <c r="M2513" i="1"/>
  <c r="O2513" i="1" s="1"/>
  <c r="P2513" i="1" s="1"/>
  <c r="N2513" i="1"/>
  <c r="M2514" i="1"/>
  <c r="N2514" i="1"/>
  <c r="M2515" i="1"/>
  <c r="N2515" i="1"/>
  <c r="M2516" i="1"/>
  <c r="N2516" i="1"/>
  <c r="M2517" i="1"/>
  <c r="N2517" i="1"/>
  <c r="M2518" i="1"/>
  <c r="N2518" i="1"/>
  <c r="O2518" i="1" s="1"/>
  <c r="P2518" i="1" s="1"/>
  <c r="M2519" i="1"/>
  <c r="N2519" i="1"/>
  <c r="M2520" i="1"/>
  <c r="N2520" i="1"/>
  <c r="M2521" i="1"/>
  <c r="N2521" i="1"/>
  <c r="M2522" i="1"/>
  <c r="N2522" i="1"/>
  <c r="O2522" i="1" s="1"/>
  <c r="P2522" i="1" s="1"/>
  <c r="M2523" i="1"/>
  <c r="N2523" i="1"/>
  <c r="M2524" i="1"/>
  <c r="N2524" i="1"/>
  <c r="M2525" i="1"/>
  <c r="O2525" i="1" s="1"/>
  <c r="P2525" i="1" s="1"/>
  <c r="N2525" i="1"/>
  <c r="M2526" i="1"/>
  <c r="N2526" i="1"/>
  <c r="O2526" i="1" s="1"/>
  <c r="P2526" i="1" s="1"/>
  <c r="M2527" i="1"/>
  <c r="N2527" i="1"/>
  <c r="M2528" i="1"/>
  <c r="O2528" i="1" s="1"/>
  <c r="P2528" i="1" s="1"/>
  <c r="N2528" i="1"/>
  <c r="M2529" i="1"/>
  <c r="N2529" i="1"/>
  <c r="M2530" i="1"/>
  <c r="N2530" i="1"/>
  <c r="M2531" i="1"/>
  <c r="N2531" i="1"/>
  <c r="M2532" i="1"/>
  <c r="N2532" i="1"/>
  <c r="M2533" i="1"/>
  <c r="N2533" i="1"/>
  <c r="M2534" i="1"/>
  <c r="N2534" i="1"/>
  <c r="O2534" i="1" s="1"/>
  <c r="P2534" i="1" s="1"/>
  <c r="M2535" i="1"/>
  <c r="N2535" i="1"/>
  <c r="M2536" i="1"/>
  <c r="N2536" i="1"/>
  <c r="M2537" i="1"/>
  <c r="O2537" i="1" s="1"/>
  <c r="P2537" i="1" s="1"/>
  <c r="N2537" i="1"/>
  <c r="M2538" i="1"/>
  <c r="N2538" i="1"/>
  <c r="O2538" i="1" s="1"/>
  <c r="P2538" i="1" s="1"/>
  <c r="M2539" i="1"/>
  <c r="N2539" i="1"/>
  <c r="M2540" i="1"/>
  <c r="N2540" i="1"/>
  <c r="M2541" i="1"/>
  <c r="O2541" i="1" s="1"/>
  <c r="P2541" i="1" s="1"/>
  <c r="N2541" i="1"/>
  <c r="M2542" i="1"/>
  <c r="N2542" i="1"/>
  <c r="O2542" i="1" s="1"/>
  <c r="P2542" i="1" s="1"/>
  <c r="M2543" i="1"/>
  <c r="N2543" i="1"/>
  <c r="M2544" i="1"/>
  <c r="N2544" i="1"/>
  <c r="M2545" i="1"/>
  <c r="N2545" i="1"/>
  <c r="M2546" i="1"/>
  <c r="N2546" i="1"/>
  <c r="M2547" i="1"/>
  <c r="N2547" i="1"/>
  <c r="M2548" i="1"/>
  <c r="N2548" i="1"/>
  <c r="M2549" i="1"/>
  <c r="N2549" i="1"/>
  <c r="M2550" i="1"/>
  <c r="N2550" i="1"/>
  <c r="O2550" i="1" s="1"/>
  <c r="P2550" i="1" s="1"/>
  <c r="M2551" i="1"/>
  <c r="N2551" i="1"/>
  <c r="M2552" i="1"/>
  <c r="N2552" i="1"/>
  <c r="M2553" i="1"/>
  <c r="N2553" i="1"/>
  <c r="M2554" i="1"/>
  <c r="N2554" i="1"/>
  <c r="M2555" i="1"/>
  <c r="N2555" i="1"/>
  <c r="M2556" i="1"/>
  <c r="O2556" i="1" s="1"/>
  <c r="P2556" i="1" s="1"/>
  <c r="N2556" i="1"/>
  <c r="M2557" i="1"/>
  <c r="N2557" i="1"/>
  <c r="M2558" i="1"/>
  <c r="N2558" i="1"/>
  <c r="O2558" i="1" s="1"/>
  <c r="P2558" i="1" s="1"/>
  <c r="M2559" i="1"/>
  <c r="N2559" i="1"/>
  <c r="M2560" i="1"/>
  <c r="N2560" i="1"/>
  <c r="M2561" i="1"/>
  <c r="N2561" i="1"/>
  <c r="M2562" i="1"/>
  <c r="N2562" i="1"/>
  <c r="M2563" i="1"/>
  <c r="N2563" i="1"/>
  <c r="M2564" i="1"/>
  <c r="N2564" i="1"/>
  <c r="M2565" i="1"/>
  <c r="O2565" i="1" s="1"/>
  <c r="P2565" i="1" s="1"/>
  <c r="N2565" i="1"/>
  <c r="M2566" i="1"/>
  <c r="N2566" i="1"/>
  <c r="O2566" i="1" s="1"/>
  <c r="P2566" i="1" s="1"/>
  <c r="M2567" i="1"/>
  <c r="O2567" i="1" s="1"/>
  <c r="P2567" i="1" s="1"/>
  <c r="N2567" i="1"/>
  <c r="M2568" i="1"/>
  <c r="N2568" i="1"/>
  <c r="M2569" i="1"/>
  <c r="N2569" i="1"/>
  <c r="M2570" i="1"/>
  <c r="N2570" i="1"/>
  <c r="M2571" i="1"/>
  <c r="N2571" i="1"/>
  <c r="M2572" i="1"/>
  <c r="N2572" i="1"/>
  <c r="M2573" i="1"/>
  <c r="O2573" i="1" s="1"/>
  <c r="P2573" i="1" s="1"/>
  <c r="N2573" i="1"/>
  <c r="M2574" i="1"/>
  <c r="N2574" i="1"/>
  <c r="O2574" i="1" s="1"/>
  <c r="P2574" i="1" s="1"/>
  <c r="M2575" i="1"/>
  <c r="N2575" i="1"/>
  <c r="M2576" i="1"/>
  <c r="N2576" i="1"/>
  <c r="M2577" i="1"/>
  <c r="N2577" i="1"/>
  <c r="M2578" i="1"/>
  <c r="N2578" i="1"/>
  <c r="O2578" i="1" s="1"/>
  <c r="P2578" i="1" s="1"/>
  <c r="M2579" i="1"/>
  <c r="N2579" i="1"/>
  <c r="M2580" i="1"/>
  <c r="N2580" i="1"/>
  <c r="M2581" i="1"/>
  <c r="N2581" i="1"/>
  <c r="M2582" i="1"/>
  <c r="N2582" i="1"/>
  <c r="O2582" i="1" s="1"/>
  <c r="P2582" i="1" s="1"/>
  <c r="M2583" i="1"/>
  <c r="N2583" i="1"/>
  <c r="M2584" i="1"/>
  <c r="N2584" i="1"/>
  <c r="M2585" i="1"/>
  <c r="O2585" i="1" s="1"/>
  <c r="P2585" i="1" s="1"/>
  <c r="N2585" i="1"/>
  <c r="M2586" i="1"/>
  <c r="N2586" i="1"/>
  <c r="M2587" i="1"/>
  <c r="N2587" i="1"/>
  <c r="M2588" i="1"/>
  <c r="N2588" i="1"/>
  <c r="M2589" i="1"/>
  <c r="N2589" i="1"/>
  <c r="M2590" i="1"/>
  <c r="N2590" i="1"/>
  <c r="M2591" i="1"/>
  <c r="N2591" i="1"/>
  <c r="M2592" i="1"/>
  <c r="N2592" i="1"/>
  <c r="M2593" i="1"/>
  <c r="N2593" i="1"/>
  <c r="M2594" i="1"/>
  <c r="N2594" i="1"/>
  <c r="O2594" i="1" s="1"/>
  <c r="P2594" i="1" s="1"/>
  <c r="M2595" i="1"/>
  <c r="N2595" i="1"/>
  <c r="M2596" i="1"/>
  <c r="N2596" i="1"/>
  <c r="M2597" i="1"/>
  <c r="O2597" i="1" s="1"/>
  <c r="P2597" i="1" s="1"/>
  <c r="N2597" i="1"/>
  <c r="M2598" i="1"/>
  <c r="N2598" i="1"/>
  <c r="O2598" i="1" s="1"/>
  <c r="P2598" i="1" s="1"/>
  <c r="M2599" i="1"/>
  <c r="N2599" i="1"/>
  <c r="M2600" i="1"/>
  <c r="N2600" i="1"/>
  <c r="M2601" i="1"/>
  <c r="N2601" i="1"/>
  <c r="M2602" i="1"/>
  <c r="N2602" i="1"/>
  <c r="O2602" i="1" s="1"/>
  <c r="P2602" i="1" s="1"/>
  <c r="M2603" i="1"/>
  <c r="N2603" i="1"/>
  <c r="M2604" i="1"/>
  <c r="N2604" i="1"/>
  <c r="M2605" i="1"/>
  <c r="O2605" i="1" s="1"/>
  <c r="P2605" i="1" s="1"/>
  <c r="N2605" i="1"/>
  <c r="M2606" i="1"/>
  <c r="N2606" i="1"/>
  <c r="M2607" i="1"/>
  <c r="N2607" i="1"/>
  <c r="M2608" i="1"/>
  <c r="N2608" i="1"/>
  <c r="M2609" i="1"/>
  <c r="O2609" i="1" s="1"/>
  <c r="P2609" i="1" s="1"/>
  <c r="N2609" i="1"/>
  <c r="M2610" i="1"/>
  <c r="N2610" i="1"/>
  <c r="M2611" i="1"/>
  <c r="N2611" i="1"/>
  <c r="M2612" i="1"/>
  <c r="N2612" i="1"/>
  <c r="M2613" i="1"/>
  <c r="N2613" i="1"/>
  <c r="M2614" i="1"/>
  <c r="N2614" i="1"/>
  <c r="M2615" i="1"/>
  <c r="O2615" i="1" s="1"/>
  <c r="P2615" i="1" s="1"/>
  <c r="N2615" i="1"/>
  <c r="M2616" i="1"/>
  <c r="O2616" i="1" s="1"/>
  <c r="P2616" i="1" s="1"/>
  <c r="N2616" i="1"/>
  <c r="M2617" i="1"/>
  <c r="N2617" i="1"/>
  <c r="M2618" i="1"/>
  <c r="N2618" i="1"/>
  <c r="O2618" i="1" s="1"/>
  <c r="P2618" i="1" s="1"/>
  <c r="M2619" i="1"/>
  <c r="N2619" i="1"/>
  <c r="M2620" i="1"/>
  <c r="O2620" i="1" s="1"/>
  <c r="P2620" i="1" s="1"/>
  <c r="N2620" i="1"/>
  <c r="M2621" i="1"/>
  <c r="N2621" i="1"/>
  <c r="M2622" i="1"/>
  <c r="N2622" i="1"/>
  <c r="M2623" i="1"/>
  <c r="N2623" i="1"/>
  <c r="M2624" i="1"/>
  <c r="N2624" i="1"/>
  <c r="M2625" i="1"/>
  <c r="N2625" i="1"/>
  <c r="M2626" i="1"/>
  <c r="N2626" i="1"/>
  <c r="M2627" i="1"/>
  <c r="N2627" i="1"/>
  <c r="M2628" i="1"/>
  <c r="O2628" i="1" s="1"/>
  <c r="P2628" i="1" s="1"/>
  <c r="N2628" i="1"/>
  <c r="M2629" i="1"/>
  <c r="N2629" i="1"/>
  <c r="M2630" i="1"/>
  <c r="N2630" i="1"/>
  <c r="O2630" i="1" s="1"/>
  <c r="P2630" i="1" s="1"/>
  <c r="M2631" i="1"/>
  <c r="N2631" i="1"/>
  <c r="M2632" i="1"/>
  <c r="N2632" i="1"/>
  <c r="M2633" i="1"/>
  <c r="O2633" i="1" s="1"/>
  <c r="P2633" i="1" s="1"/>
  <c r="N2633" i="1"/>
  <c r="M2634" i="1"/>
  <c r="N2634" i="1"/>
  <c r="O2634" i="1" s="1"/>
  <c r="P2634" i="1" s="1"/>
  <c r="M2635" i="1"/>
  <c r="N2635" i="1"/>
  <c r="M2636" i="1"/>
  <c r="N2636" i="1"/>
  <c r="M2637" i="1"/>
  <c r="N2637" i="1"/>
  <c r="M2638" i="1"/>
  <c r="N2638" i="1"/>
  <c r="O2638" i="1" s="1"/>
  <c r="P2638" i="1" s="1"/>
  <c r="M2639" i="1"/>
  <c r="N2639" i="1"/>
  <c r="M2640" i="1"/>
  <c r="N2640" i="1"/>
  <c r="M2641" i="1"/>
  <c r="N2641" i="1"/>
  <c r="M2642" i="1"/>
  <c r="N2642" i="1"/>
  <c r="M2643" i="1"/>
  <c r="N2643" i="1"/>
  <c r="M2644" i="1"/>
  <c r="N2644" i="1"/>
  <c r="M2645" i="1"/>
  <c r="N2645" i="1"/>
  <c r="M2646" i="1"/>
  <c r="N2646" i="1"/>
  <c r="M2647" i="1"/>
  <c r="N2647" i="1"/>
  <c r="M2648" i="1"/>
  <c r="N2648" i="1"/>
  <c r="M2649" i="1"/>
  <c r="O2649" i="1" s="1"/>
  <c r="P2649" i="1" s="1"/>
  <c r="N2649" i="1"/>
  <c r="M2650" i="1"/>
  <c r="N2650" i="1"/>
  <c r="O2650" i="1" s="1"/>
  <c r="P2650" i="1" s="1"/>
  <c r="M2651" i="1"/>
  <c r="N2651" i="1"/>
  <c r="M2652" i="1"/>
  <c r="N2652" i="1"/>
  <c r="M2653" i="1"/>
  <c r="O2653" i="1" s="1"/>
  <c r="P2653" i="1" s="1"/>
  <c r="N2653" i="1"/>
  <c r="M2654" i="1"/>
  <c r="N2654" i="1"/>
  <c r="M2655" i="1"/>
  <c r="N2655" i="1"/>
  <c r="M2656" i="1"/>
  <c r="N2656" i="1"/>
  <c r="M2657" i="1"/>
  <c r="N2657" i="1"/>
  <c r="M2658" i="1"/>
  <c r="N2658" i="1"/>
  <c r="M2659" i="1"/>
  <c r="N2659" i="1"/>
  <c r="M2660" i="1"/>
  <c r="N2660" i="1"/>
  <c r="M2661" i="1"/>
  <c r="N2661" i="1"/>
  <c r="M2662" i="1"/>
  <c r="N2662" i="1"/>
  <c r="O2662" i="1" s="1"/>
  <c r="P2662" i="1" s="1"/>
  <c r="M2663" i="1"/>
  <c r="N2663" i="1"/>
  <c r="M2664" i="1"/>
  <c r="N2664" i="1"/>
  <c r="M2665" i="1"/>
  <c r="O2665" i="1" s="1"/>
  <c r="P2665" i="1" s="1"/>
  <c r="N2665" i="1"/>
  <c r="M2666" i="1"/>
  <c r="N2666" i="1"/>
  <c r="M2667" i="1"/>
  <c r="N2667" i="1"/>
  <c r="M2668" i="1"/>
  <c r="N2668" i="1"/>
  <c r="M2669" i="1"/>
  <c r="N2669" i="1"/>
  <c r="M2670" i="1"/>
  <c r="N2670" i="1"/>
  <c r="O2670" i="1" s="1"/>
  <c r="P2670" i="1" s="1"/>
  <c r="M2671" i="1"/>
  <c r="N2671" i="1"/>
  <c r="M2672" i="1"/>
  <c r="N2672" i="1"/>
  <c r="M2673" i="1"/>
  <c r="N2673" i="1"/>
  <c r="M2674" i="1"/>
  <c r="N2674" i="1"/>
  <c r="M2675" i="1"/>
  <c r="N2675" i="1"/>
  <c r="M2676" i="1"/>
  <c r="O2676" i="1" s="1"/>
  <c r="P2676" i="1" s="1"/>
  <c r="N2676" i="1"/>
  <c r="M2677" i="1"/>
  <c r="N2677" i="1"/>
  <c r="M2678" i="1"/>
  <c r="N2678" i="1"/>
  <c r="M2679" i="1"/>
  <c r="N2679" i="1"/>
  <c r="M2680" i="1"/>
  <c r="N2680" i="1"/>
  <c r="M2681" i="1"/>
  <c r="N2681" i="1"/>
  <c r="M2682" i="1"/>
  <c r="N2682" i="1"/>
  <c r="M2683" i="1"/>
  <c r="N2683" i="1"/>
  <c r="M2684" i="1"/>
  <c r="O2684" i="1" s="1"/>
  <c r="P2684" i="1" s="1"/>
  <c r="N2684" i="1"/>
  <c r="M2685" i="1"/>
  <c r="O2685" i="1" s="1"/>
  <c r="P2685" i="1" s="1"/>
  <c r="N2685" i="1"/>
  <c r="M2686" i="1"/>
  <c r="N2686" i="1"/>
  <c r="O2686" i="1" s="1"/>
  <c r="P2686" i="1" s="1"/>
  <c r="M2687" i="1"/>
  <c r="N2687" i="1"/>
  <c r="M2688" i="1"/>
  <c r="N2688" i="1"/>
  <c r="M2689" i="1"/>
  <c r="O2689" i="1" s="1"/>
  <c r="P2689" i="1" s="1"/>
  <c r="N2689" i="1"/>
  <c r="M2690" i="1"/>
  <c r="N2690" i="1"/>
  <c r="O2690" i="1" s="1"/>
  <c r="P2690" i="1" s="1"/>
  <c r="M2691" i="1"/>
  <c r="N2691" i="1"/>
  <c r="M2692" i="1"/>
  <c r="N2692" i="1"/>
  <c r="M2693" i="1"/>
  <c r="N2693" i="1"/>
  <c r="M2694" i="1"/>
  <c r="N2694" i="1"/>
  <c r="M2695" i="1"/>
  <c r="N2695" i="1"/>
  <c r="M2696" i="1"/>
  <c r="N2696" i="1"/>
  <c r="M2697" i="1"/>
  <c r="O2697" i="1" s="1"/>
  <c r="P2697" i="1" s="1"/>
  <c r="N2697" i="1"/>
  <c r="M2698" i="1"/>
  <c r="N2698" i="1"/>
  <c r="M2699" i="1"/>
  <c r="N2699" i="1"/>
  <c r="M2700" i="1"/>
  <c r="N2700" i="1"/>
  <c r="M2701" i="1"/>
  <c r="N2701" i="1"/>
  <c r="M2702" i="1"/>
  <c r="N2702" i="1"/>
  <c r="O2702" i="1" s="1"/>
  <c r="P2702" i="1" s="1"/>
  <c r="M2703" i="1"/>
  <c r="N2703" i="1"/>
  <c r="M2704" i="1"/>
  <c r="N2704" i="1"/>
  <c r="M2705" i="1"/>
  <c r="N2705" i="1"/>
  <c r="M2706" i="1"/>
  <c r="N2706" i="1"/>
  <c r="O2706" i="1" s="1"/>
  <c r="P2706" i="1" s="1"/>
  <c r="M2707" i="1"/>
  <c r="N2707" i="1"/>
  <c r="M2708" i="1"/>
  <c r="O2708" i="1" s="1"/>
  <c r="P2708" i="1" s="1"/>
  <c r="N2708" i="1"/>
  <c r="O1307" i="1"/>
  <c r="P1307" i="1" s="1"/>
  <c r="O1351" i="1"/>
  <c r="P1351" i="1" s="1"/>
  <c r="O1355" i="1"/>
  <c r="P1355" i="1" s="1"/>
  <c r="O1363" i="1"/>
  <c r="P1363" i="1" s="1"/>
  <c r="O1379" i="1"/>
  <c r="P1379" i="1" s="1"/>
  <c r="O1487" i="1"/>
  <c r="P1487" i="1" s="1"/>
  <c r="O1527" i="1"/>
  <c r="P1527" i="1" s="1"/>
  <c r="O1543" i="1"/>
  <c r="P1543" i="1" s="1"/>
  <c r="O1563" i="1"/>
  <c r="P1563" i="1" s="1"/>
  <c r="O1651" i="1"/>
  <c r="P1651" i="1" s="1"/>
  <c r="O1715" i="1"/>
  <c r="P1715" i="1" s="1"/>
  <c r="O1775" i="1"/>
  <c r="P1775" i="1" s="1"/>
  <c r="O1807" i="1"/>
  <c r="P1807" i="1" s="1"/>
  <c r="O1843" i="1"/>
  <c r="P1843" i="1" s="1"/>
  <c r="O1875" i="1"/>
  <c r="P1875" i="1" s="1"/>
  <c r="O1899" i="1"/>
  <c r="P1899" i="1" s="1"/>
  <c r="O1923" i="1"/>
  <c r="P1923" i="1" s="1"/>
  <c r="O1940" i="1"/>
  <c r="P1940" i="1" s="1"/>
  <c r="O1984" i="1"/>
  <c r="P1984" i="1" s="1"/>
  <c r="O1992" i="1"/>
  <c r="P1992" i="1" s="1"/>
  <c r="O2012" i="1"/>
  <c r="P2012" i="1" s="1"/>
  <c r="O2043" i="1"/>
  <c r="P2043" i="1" s="1"/>
  <c r="O2088" i="1"/>
  <c r="P2088" i="1" s="1"/>
  <c r="O2119" i="1"/>
  <c r="P2119" i="1" s="1"/>
  <c r="O2167" i="1"/>
  <c r="P2167" i="1" s="1"/>
  <c r="O2263" i="1"/>
  <c r="P2263" i="1" s="1"/>
  <c r="O2276" i="1"/>
  <c r="P2276" i="1" s="1"/>
  <c r="O2284" i="1"/>
  <c r="P2284" i="1" s="1"/>
  <c r="O2339" i="1"/>
  <c r="P2339" i="1" s="1"/>
  <c r="O2352" i="1"/>
  <c r="P2352" i="1" s="1"/>
  <c r="O2376" i="1"/>
  <c r="P2376" i="1" s="1"/>
  <c r="O2471" i="1"/>
  <c r="P2471" i="1" s="1"/>
  <c r="O2515" i="1"/>
  <c r="P2515" i="1" s="1"/>
  <c r="O2568" i="1"/>
  <c r="P2568" i="1" s="1"/>
  <c r="O2656" i="1"/>
  <c r="P2656" i="1" s="1"/>
  <c r="O2671" i="1"/>
  <c r="P2671" i="1" s="1"/>
  <c r="O2705" i="1"/>
  <c r="P2705" i="1" s="1"/>
  <c r="N2" i="1"/>
  <c r="M2" i="1"/>
  <c r="Q2" i="1"/>
  <c r="T2" i="1"/>
  <c r="S2" i="1"/>
  <c r="R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O2701" i="1"/>
  <c r="P2701" i="1" s="1"/>
  <c r="O2693" i="1"/>
  <c r="P2693" i="1" s="1"/>
  <c r="O2681" i="1"/>
  <c r="P2681" i="1" s="1"/>
  <c r="O2677" i="1"/>
  <c r="P2677" i="1" s="1"/>
  <c r="O2668" i="1"/>
  <c r="P2668" i="1" s="1"/>
  <c r="O2657" i="1"/>
  <c r="P2657" i="1" s="1"/>
  <c r="O2645" i="1"/>
  <c r="P2645" i="1" s="1"/>
  <c r="O2639" i="1"/>
  <c r="P2639" i="1" s="1"/>
  <c r="O2621" i="1"/>
  <c r="P2621" i="1" s="1"/>
  <c r="O2613" i="1"/>
  <c r="P2613" i="1" s="1"/>
  <c r="O2592" i="1"/>
  <c r="P2592" i="1" s="1"/>
  <c r="O2587" i="1"/>
  <c r="P2587" i="1" s="1"/>
  <c r="O2577" i="1"/>
  <c r="P2577" i="1" s="1"/>
  <c r="O2569" i="1"/>
  <c r="P2569" i="1" s="1"/>
  <c r="O2555" i="1"/>
  <c r="P2555" i="1" s="1"/>
  <c r="O2545" i="1"/>
  <c r="P2545" i="1" s="1"/>
  <c r="O2540" i="1"/>
  <c r="P2540" i="1" s="1"/>
  <c r="O2529" i="1"/>
  <c r="P2529" i="1" s="1"/>
  <c r="O2524" i="1"/>
  <c r="P2524" i="1" s="1"/>
  <c r="O2517" i="1"/>
  <c r="P2517" i="1" s="1"/>
  <c r="O2512" i="1"/>
  <c r="P2512" i="1" s="1"/>
  <c r="O2505" i="1"/>
  <c r="P2505" i="1" s="1"/>
  <c r="O2497" i="1"/>
  <c r="P2497" i="1" s="1"/>
  <c r="O2493" i="1"/>
  <c r="P2493" i="1" s="1"/>
  <c r="O2485" i="1"/>
  <c r="P2485" i="1" s="1"/>
  <c r="O2477" i="1"/>
  <c r="P2477" i="1" s="1"/>
  <c r="O2473" i="1"/>
  <c r="P2473" i="1" s="1"/>
  <c r="O2465" i="1"/>
  <c r="P2465" i="1" s="1"/>
  <c r="O2461" i="1"/>
  <c r="P2461" i="1" s="1"/>
  <c r="O2457" i="1"/>
  <c r="P2457" i="1" s="1"/>
  <c r="O2445" i="1"/>
  <c r="P2445" i="1" s="1"/>
  <c r="O2415" i="1"/>
  <c r="P2415" i="1" s="1"/>
  <c r="O2405" i="1"/>
  <c r="P2405" i="1" s="1"/>
  <c r="O2403" i="1"/>
  <c r="P2403" i="1" s="1"/>
  <c r="O2397" i="1"/>
  <c r="P2397" i="1" s="1"/>
  <c r="O2389" i="1"/>
  <c r="P2389" i="1" s="1"/>
  <c r="O2377" i="1"/>
  <c r="P2377" i="1" s="1"/>
  <c r="O2375" i="1"/>
  <c r="P2375" i="1" s="1"/>
  <c r="O2363" i="1"/>
  <c r="P2363" i="1" s="1"/>
  <c r="O2346" i="1"/>
  <c r="P2346" i="1" s="1"/>
  <c r="O2341" i="1"/>
  <c r="P2341" i="1" s="1"/>
  <c r="O2337" i="1"/>
  <c r="P2337" i="1" s="1"/>
  <c r="O2333" i="1"/>
  <c r="P2333" i="1" s="1"/>
  <c r="O2324" i="1"/>
  <c r="P2324" i="1" s="1"/>
  <c r="O2319" i="1"/>
  <c r="P2319" i="1" s="1"/>
  <c r="O2317" i="1"/>
  <c r="P2317" i="1" s="1"/>
  <c r="O2305" i="1"/>
  <c r="P2305" i="1" s="1"/>
  <c r="O2300" i="1"/>
  <c r="P2300" i="1" s="1"/>
  <c r="O2293" i="1"/>
  <c r="P2293" i="1" s="1"/>
  <c r="O2289" i="1"/>
  <c r="P2289" i="1" s="1"/>
  <c r="O2281" i="1"/>
  <c r="P2281" i="1" s="1"/>
  <c r="O2277" i="1"/>
  <c r="P2277" i="1" s="1"/>
  <c r="O2273" i="1"/>
  <c r="P2273" i="1" s="1"/>
  <c r="O2269" i="1"/>
  <c r="P2269" i="1" s="1"/>
  <c r="O2265" i="1"/>
  <c r="P2265" i="1" s="1"/>
  <c r="O2264" i="1"/>
  <c r="P2264" i="1" s="1"/>
  <c r="O2261" i="1"/>
  <c r="P2261" i="1" s="1"/>
  <c r="O2257" i="1"/>
  <c r="P2257" i="1" s="1"/>
  <c r="O2256" i="1"/>
  <c r="P2256" i="1" s="1"/>
  <c r="O2253" i="1"/>
  <c r="P2253" i="1" s="1"/>
  <c r="O2249" i="1"/>
  <c r="P2249" i="1" s="1"/>
  <c r="O2248" i="1"/>
  <c r="P2248" i="1" s="1"/>
  <c r="O2247" i="1"/>
  <c r="P2247" i="1" s="1"/>
  <c r="O2245" i="1"/>
  <c r="P2245" i="1" s="1"/>
  <c r="O2242" i="1"/>
  <c r="P2242" i="1" s="1"/>
  <c r="O2241" i="1"/>
  <c r="P2241" i="1" s="1"/>
  <c r="O2237" i="1"/>
  <c r="P2237" i="1" s="1"/>
  <c r="O2233" i="1"/>
  <c r="P2233" i="1" s="1"/>
  <c r="O2224" i="1"/>
  <c r="P2224" i="1" s="1"/>
  <c r="O2221" i="1"/>
  <c r="P2221" i="1" s="1"/>
  <c r="O2217" i="1"/>
  <c r="P2217" i="1" s="1"/>
  <c r="O2213" i="1"/>
  <c r="P2213" i="1" s="1"/>
  <c r="O2209" i="1"/>
  <c r="P2209" i="1" s="1"/>
  <c r="O2205" i="1"/>
  <c r="P2205" i="1" s="1"/>
  <c r="O2203" i="1"/>
  <c r="P2203" i="1" s="1"/>
  <c r="O2201" i="1"/>
  <c r="P2201" i="1" s="1"/>
  <c r="O2198" i="1"/>
  <c r="P2198" i="1" s="1"/>
  <c r="O2197" i="1"/>
  <c r="P2197" i="1" s="1"/>
  <c r="O2193" i="1"/>
  <c r="P2193" i="1" s="1"/>
  <c r="O2185" i="1"/>
  <c r="P2185" i="1" s="1"/>
  <c r="O2184" i="1"/>
  <c r="P2184" i="1" s="1"/>
  <c r="O2181" i="1"/>
  <c r="P2181" i="1" s="1"/>
  <c r="O2177" i="1"/>
  <c r="P2177" i="1" s="1"/>
  <c r="O2173" i="1"/>
  <c r="P2173" i="1" s="1"/>
  <c r="O2169" i="1"/>
  <c r="P2169" i="1" s="1"/>
  <c r="O2165" i="1"/>
  <c r="P2165" i="1" s="1"/>
  <c r="O2161" i="1"/>
  <c r="P2161" i="1" s="1"/>
  <c r="O2157" i="1"/>
  <c r="P2157" i="1" s="1"/>
  <c r="O2153" i="1"/>
  <c r="P2153" i="1" s="1"/>
  <c r="O2152" i="1"/>
  <c r="P2152" i="1" s="1"/>
  <c r="O2149" i="1"/>
  <c r="P2149" i="1" s="1"/>
  <c r="O2145" i="1"/>
  <c r="P2145" i="1" s="1"/>
  <c r="O2144" i="1"/>
  <c r="P2144" i="1" s="1"/>
  <c r="O2141" i="1"/>
  <c r="P2141" i="1" s="1"/>
  <c r="O2137" i="1"/>
  <c r="P2137" i="1" s="1"/>
  <c r="O2133" i="1"/>
  <c r="P2133" i="1" s="1"/>
  <c r="O2132" i="1"/>
  <c r="P2132" i="1" s="1"/>
  <c r="O2129" i="1"/>
  <c r="P2129" i="1" s="1"/>
  <c r="O2125" i="1"/>
  <c r="P2125" i="1" s="1"/>
  <c r="O2124" i="1"/>
  <c r="P2124" i="1" s="1"/>
  <c r="O2121" i="1"/>
  <c r="P2121" i="1" s="1"/>
  <c r="O2120" i="1"/>
  <c r="P2120" i="1" s="1"/>
  <c r="O2117" i="1"/>
  <c r="P2117" i="1" s="1"/>
  <c r="O2113" i="1"/>
  <c r="P2113" i="1" s="1"/>
  <c r="O2109" i="1"/>
  <c r="P2109" i="1" s="1"/>
  <c r="O2105" i="1"/>
  <c r="P2105" i="1" s="1"/>
  <c r="O2104" i="1"/>
  <c r="P2104" i="1" s="1"/>
  <c r="O2101" i="1"/>
  <c r="P2101" i="1" s="1"/>
  <c r="O2100" i="1"/>
  <c r="P2100" i="1" s="1"/>
  <c r="O2097" i="1"/>
  <c r="P2097" i="1" s="1"/>
  <c r="O2095" i="1"/>
  <c r="P2095" i="1" s="1"/>
  <c r="O2093" i="1"/>
  <c r="P2093" i="1" s="1"/>
  <c r="O2089" i="1"/>
  <c r="P2089" i="1" s="1"/>
  <c r="O2085" i="1"/>
  <c r="P2085" i="1" s="1"/>
  <c r="O2081" i="1"/>
  <c r="P2081" i="1" s="1"/>
  <c r="O2077" i="1"/>
  <c r="P2077" i="1" s="1"/>
  <c r="O2067" i="1"/>
  <c r="P2067" i="1" s="1"/>
  <c r="O2065" i="1"/>
  <c r="P2065" i="1" s="1"/>
  <c r="O2061" i="1"/>
  <c r="P2061" i="1" s="1"/>
  <c r="O2053" i="1"/>
  <c r="P2053" i="1" s="1"/>
  <c r="O2049" i="1"/>
  <c r="P2049" i="1" s="1"/>
  <c r="O2045" i="1"/>
  <c r="P2045" i="1" s="1"/>
  <c r="O2044" i="1"/>
  <c r="P2044" i="1" s="1"/>
  <c r="O2041" i="1"/>
  <c r="P2041" i="1" s="1"/>
  <c r="O2040" i="1"/>
  <c r="P2040" i="1" s="1"/>
  <c r="O2037" i="1"/>
  <c r="P2037" i="1" s="1"/>
  <c r="O2033" i="1"/>
  <c r="P2033" i="1" s="1"/>
  <c r="O2032" i="1"/>
  <c r="P2032" i="1" s="1"/>
  <c r="O2029" i="1"/>
  <c r="P2029" i="1" s="1"/>
  <c r="O2025" i="1"/>
  <c r="P2025" i="1" s="1"/>
  <c r="O2021" i="1"/>
  <c r="P2021" i="1" s="1"/>
  <c r="O2017" i="1"/>
  <c r="P2017" i="1" s="1"/>
  <c r="O2016" i="1"/>
  <c r="P2016" i="1" s="1"/>
  <c r="O2013" i="1"/>
  <c r="P2013" i="1" s="1"/>
  <c r="O2009" i="1"/>
  <c r="P2009" i="1" s="1"/>
  <c r="O2005" i="1"/>
  <c r="P2005" i="1" s="1"/>
  <c r="O2001" i="1"/>
  <c r="P2001" i="1" s="1"/>
  <c r="O1997" i="1"/>
  <c r="P1997" i="1" s="1"/>
  <c r="O1996" i="1"/>
  <c r="P1996" i="1" s="1"/>
  <c r="O1993" i="1"/>
  <c r="P1993" i="1" s="1"/>
  <c r="O1989" i="1"/>
  <c r="P1989" i="1" s="1"/>
  <c r="O1988" i="1"/>
  <c r="P1988" i="1" s="1"/>
  <c r="O1985" i="1"/>
  <c r="P1985" i="1" s="1"/>
  <c r="O1983" i="1"/>
  <c r="P1983" i="1" s="1"/>
  <c r="O1982" i="1"/>
  <c r="P1982" i="1" s="1"/>
  <c r="O1981" i="1"/>
  <c r="P1981" i="1" s="1"/>
  <c r="O1980" i="1"/>
  <c r="P1980" i="1" s="1"/>
  <c r="O1977" i="1"/>
  <c r="P1977" i="1" s="1"/>
  <c r="O1973" i="1"/>
  <c r="P1973" i="1" s="1"/>
  <c r="O1972" i="1"/>
  <c r="P1972" i="1" s="1"/>
  <c r="O1969" i="1"/>
  <c r="P1969" i="1" s="1"/>
  <c r="O1967" i="1"/>
  <c r="P1967" i="1" s="1"/>
  <c r="O1965" i="1"/>
  <c r="P1965" i="1" s="1"/>
  <c r="O1963" i="1"/>
  <c r="P1963" i="1" s="1"/>
  <c r="O1961" i="1"/>
  <c r="P1961" i="1" s="1"/>
  <c r="O1960" i="1"/>
  <c r="P1960" i="1" s="1"/>
  <c r="O1957" i="1"/>
  <c r="P1957" i="1" s="1"/>
  <c r="O1956" i="1"/>
  <c r="P1956" i="1" s="1"/>
  <c r="O1953" i="1"/>
  <c r="P1953" i="1" s="1"/>
  <c r="O1951" i="1"/>
  <c r="P1951" i="1" s="1"/>
  <c r="O1949" i="1"/>
  <c r="P1949" i="1" s="1"/>
  <c r="O1945" i="1"/>
  <c r="P1945" i="1" s="1"/>
  <c r="O1944" i="1"/>
  <c r="P1944" i="1" s="1"/>
  <c r="O1941" i="1"/>
  <c r="P1941" i="1" s="1"/>
  <c r="O1937" i="1"/>
  <c r="P1937" i="1" s="1"/>
  <c r="O1933" i="1"/>
  <c r="P1933" i="1" s="1"/>
  <c r="O1927" i="1"/>
  <c r="P1927" i="1" s="1"/>
  <c r="O1925" i="1"/>
  <c r="P1925" i="1" s="1"/>
  <c r="O1921" i="1"/>
  <c r="P1921" i="1" s="1"/>
  <c r="O1920" i="1"/>
  <c r="P1920" i="1" s="1"/>
  <c r="O1913" i="1"/>
  <c r="P1913" i="1" s="1"/>
  <c r="O1911" i="1"/>
  <c r="P1911" i="1" s="1"/>
  <c r="O1909" i="1"/>
  <c r="P1909" i="1" s="1"/>
  <c r="O1908" i="1"/>
  <c r="P1908" i="1" s="1"/>
  <c r="O1905" i="1"/>
  <c r="P1905" i="1" s="1"/>
  <c r="O1901" i="1"/>
  <c r="P1901" i="1" s="1"/>
  <c r="O1897" i="1"/>
  <c r="P1897" i="1" s="1"/>
  <c r="O1895" i="1"/>
  <c r="P1895" i="1" s="1"/>
  <c r="O1893" i="1"/>
  <c r="P1893" i="1" s="1"/>
  <c r="O1891" i="1"/>
  <c r="P1891" i="1" s="1"/>
  <c r="O1890" i="1"/>
  <c r="P1890" i="1" s="1"/>
  <c r="O1889" i="1"/>
  <c r="P1889" i="1" s="1"/>
  <c r="O1885" i="1"/>
  <c r="P1885" i="1" s="1"/>
  <c r="O1877" i="1"/>
  <c r="P1877" i="1" s="1"/>
  <c r="O1873" i="1"/>
  <c r="P1873" i="1" s="1"/>
  <c r="O1872" i="1"/>
  <c r="P1872" i="1" s="1"/>
  <c r="O1864" i="1"/>
  <c r="P1864" i="1" s="1"/>
  <c r="O1861" i="1"/>
  <c r="P1861" i="1" s="1"/>
  <c r="O1859" i="1"/>
  <c r="P1859" i="1" s="1"/>
  <c r="O1857" i="1"/>
  <c r="P1857" i="1" s="1"/>
  <c r="O1855" i="1"/>
  <c r="P1855" i="1" s="1"/>
  <c r="O1853" i="1"/>
  <c r="P1853" i="1" s="1"/>
  <c r="O1848" i="1"/>
  <c r="P1848" i="1" s="1"/>
  <c r="O1845" i="1"/>
  <c r="P1845" i="1" s="1"/>
  <c r="O1841" i="1"/>
  <c r="P1841" i="1" s="1"/>
  <c r="O1840" i="1"/>
  <c r="P1840" i="1" s="1"/>
  <c r="O1839" i="1"/>
  <c r="P1839" i="1" s="1"/>
  <c r="O1837" i="1"/>
  <c r="P1837" i="1" s="1"/>
  <c r="O1835" i="1"/>
  <c r="P1835" i="1" s="1"/>
  <c r="O1833" i="1"/>
  <c r="P1833" i="1" s="1"/>
  <c r="O1832" i="1"/>
  <c r="P1832" i="1" s="1"/>
  <c r="O1829" i="1"/>
  <c r="P1829" i="1" s="1"/>
  <c r="O1827" i="1"/>
  <c r="P1827" i="1" s="1"/>
  <c r="O1823" i="1"/>
  <c r="P1823" i="1" s="1"/>
  <c r="O1821" i="1"/>
  <c r="P1821" i="1" s="1"/>
  <c r="O1819" i="1"/>
  <c r="P1819" i="1" s="1"/>
  <c r="O1817" i="1"/>
  <c r="P1817" i="1" s="1"/>
  <c r="O1815" i="1"/>
  <c r="P1815" i="1" s="1"/>
  <c r="O1813" i="1"/>
  <c r="P1813" i="1" s="1"/>
  <c r="O1809" i="1"/>
  <c r="P1809" i="1" s="1"/>
  <c r="O1808" i="1"/>
  <c r="P1808" i="1" s="1"/>
  <c r="O1805" i="1"/>
  <c r="P1805" i="1" s="1"/>
  <c r="O1801" i="1"/>
  <c r="P1801" i="1" s="1"/>
  <c r="O1799" i="1"/>
  <c r="P1799" i="1" s="1"/>
  <c r="O1797" i="1"/>
  <c r="P1797" i="1" s="1"/>
  <c r="O1795" i="1"/>
  <c r="P1795" i="1" s="1"/>
  <c r="O1793" i="1"/>
  <c r="P1793" i="1" s="1"/>
  <c r="O1792" i="1"/>
  <c r="P1792" i="1" s="1"/>
  <c r="O1791" i="1"/>
  <c r="P1791" i="1" s="1"/>
  <c r="O1789" i="1"/>
  <c r="P1789" i="1" s="1"/>
  <c r="O1787" i="1"/>
  <c r="P1787" i="1" s="1"/>
  <c r="O1786" i="1"/>
  <c r="P1786" i="1" s="1"/>
  <c r="O1783" i="1"/>
  <c r="P1783" i="1" s="1"/>
  <c r="O1781" i="1"/>
  <c r="P1781" i="1" s="1"/>
  <c r="O1779" i="1"/>
  <c r="P1779" i="1" s="1"/>
  <c r="O1777" i="1"/>
  <c r="P1777" i="1" s="1"/>
  <c r="O1773" i="1"/>
  <c r="P1773" i="1" s="1"/>
  <c r="O1771" i="1"/>
  <c r="P1771" i="1" s="1"/>
  <c r="O1768" i="1"/>
  <c r="P1768" i="1" s="1"/>
  <c r="O1767" i="1"/>
  <c r="P1767" i="1" s="1"/>
  <c r="O1765" i="1"/>
  <c r="P1765" i="1" s="1"/>
  <c r="O1764" i="1"/>
  <c r="P1764" i="1" s="1"/>
  <c r="O1763" i="1"/>
  <c r="P1763" i="1" s="1"/>
  <c r="O1761" i="1"/>
  <c r="P1761" i="1" s="1"/>
  <c r="O1759" i="1"/>
  <c r="P1759" i="1" s="1"/>
  <c r="O1757" i="1"/>
  <c r="P1757" i="1" s="1"/>
  <c r="O1753" i="1"/>
  <c r="P1753" i="1" s="1"/>
  <c r="O1749" i="1"/>
  <c r="P1749" i="1" s="1"/>
  <c r="O1744" i="1"/>
  <c r="P1744" i="1" s="1"/>
  <c r="O1743" i="1"/>
  <c r="P1743" i="1" s="1"/>
  <c r="O1740" i="1"/>
  <c r="P1740" i="1" s="1"/>
  <c r="O1737" i="1"/>
  <c r="P1737" i="1" s="1"/>
  <c r="O1733" i="1"/>
  <c r="P1733" i="1" s="1"/>
  <c r="O1731" i="1"/>
  <c r="P1731" i="1" s="1"/>
  <c r="O1729" i="1"/>
  <c r="P1729" i="1" s="1"/>
  <c r="O1728" i="1"/>
  <c r="P1728" i="1" s="1"/>
  <c r="O1725" i="1"/>
  <c r="P1725" i="1" s="1"/>
  <c r="O1721" i="1"/>
  <c r="P1721" i="1" s="1"/>
  <c r="O1720" i="1"/>
  <c r="P1720" i="1" s="1"/>
  <c r="O1716" i="1"/>
  <c r="P1716" i="1" s="1"/>
  <c r="O1713" i="1"/>
  <c r="P1713" i="1" s="1"/>
  <c r="O1712" i="1"/>
  <c r="P1712" i="1" s="1"/>
  <c r="O1711" i="1"/>
  <c r="P1711" i="1" s="1"/>
  <c r="O1709" i="1"/>
  <c r="P1709" i="1" s="1"/>
  <c r="O1705" i="1"/>
  <c r="P1705" i="1" s="1"/>
  <c r="O1704" i="1"/>
  <c r="P1704" i="1" s="1"/>
  <c r="O1703" i="1"/>
  <c r="P1703" i="1" s="1"/>
  <c r="O1701" i="1"/>
  <c r="P1701" i="1" s="1"/>
  <c r="O1697" i="1"/>
  <c r="P1697" i="1" s="1"/>
  <c r="O1693" i="1"/>
  <c r="P1693" i="1" s="1"/>
  <c r="O1691" i="1"/>
  <c r="P1691" i="1" s="1"/>
  <c r="O1689" i="1"/>
  <c r="P1689" i="1" s="1"/>
  <c r="O1688" i="1"/>
  <c r="P1688" i="1" s="1"/>
  <c r="O1687" i="1"/>
  <c r="P1687" i="1" s="1"/>
  <c r="O1685" i="1"/>
  <c r="P1685" i="1" s="1"/>
  <c r="O1683" i="1"/>
  <c r="P1683" i="1" s="1"/>
  <c r="O1681" i="1"/>
  <c r="P1681" i="1" s="1"/>
  <c r="O1677" i="1"/>
  <c r="P1677" i="1" s="1"/>
  <c r="O1676" i="1"/>
  <c r="P1676" i="1" s="1"/>
  <c r="O1675" i="1"/>
  <c r="P1675" i="1" s="1"/>
  <c r="O1674" i="1"/>
  <c r="P1674" i="1" s="1"/>
  <c r="O1673" i="1"/>
  <c r="P1673" i="1" s="1"/>
  <c r="O1671" i="1"/>
  <c r="P1671" i="1" s="1"/>
  <c r="O1669" i="1"/>
  <c r="P1669" i="1" s="1"/>
  <c r="O1665" i="1"/>
  <c r="P1665" i="1" s="1"/>
  <c r="O1664" i="1"/>
  <c r="P1664" i="1" s="1"/>
  <c r="O1663" i="1"/>
  <c r="P1663" i="1" s="1"/>
  <c r="O1661" i="1"/>
  <c r="P1661" i="1" s="1"/>
  <c r="O1660" i="1"/>
  <c r="P1660" i="1" s="1"/>
  <c r="O1657" i="1"/>
  <c r="P1657" i="1" s="1"/>
  <c r="O1656" i="1"/>
  <c r="P1656" i="1" s="1"/>
  <c r="O1655" i="1"/>
  <c r="P1655" i="1" s="1"/>
  <c r="O1653" i="1"/>
  <c r="P1653" i="1" s="1"/>
  <c r="O1652" i="1"/>
  <c r="P1652" i="1" s="1"/>
  <c r="O1649" i="1"/>
  <c r="P1649" i="1" s="1"/>
  <c r="O1647" i="1"/>
  <c r="P1647" i="1" s="1"/>
  <c r="O1645" i="1"/>
  <c r="P1645" i="1" s="1"/>
  <c r="O1644" i="1"/>
  <c r="P1644" i="1" s="1"/>
  <c r="O1641" i="1"/>
  <c r="P1641" i="1" s="1"/>
  <c r="O1640" i="1"/>
  <c r="P1640" i="1" s="1"/>
  <c r="O1639" i="1"/>
  <c r="P1639" i="1" s="1"/>
  <c r="O1637" i="1"/>
  <c r="P1637" i="1" s="1"/>
  <c r="O1633" i="1"/>
  <c r="P1633" i="1" s="1"/>
  <c r="O1631" i="1"/>
  <c r="P1631" i="1" s="1"/>
  <c r="O1629" i="1"/>
  <c r="P1629" i="1" s="1"/>
  <c r="O1627" i="1"/>
  <c r="P1627" i="1" s="1"/>
  <c r="O1625" i="1"/>
  <c r="P1625" i="1" s="1"/>
  <c r="O1624" i="1"/>
  <c r="P1624" i="1" s="1"/>
  <c r="O1623" i="1"/>
  <c r="P1623" i="1" s="1"/>
  <c r="O1621" i="1"/>
  <c r="P1621" i="1" s="1"/>
  <c r="O1617" i="1"/>
  <c r="P1617" i="1" s="1"/>
  <c r="O1616" i="1"/>
  <c r="P1616" i="1" s="1"/>
  <c r="O1615" i="1"/>
  <c r="P1615" i="1" s="1"/>
  <c r="O1613" i="1"/>
  <c r="P1613" i="1" s="1"/>
  <c r="O1612" i="1"/>
  <c r="P1612" i="1" s="1"/>
  <c r="O1611" i="1"/>
  <c r="P1611" i="1" s="1"/>
  <c r="O1609" i="1"/>
  <c r="P1609" i="1" s="1"/>
  <c r="O1607" i="1"/>
  <c r="P1607" i="1" s="1"/>
  <c r="O1605" i="1"/>
  <c r="P1605" i="1" s="1"/>
  <c r="O1601" i="1"/>
  <c r="P1601" i="1" s="1"/>
  <c r="O1600" i="1"/>
  <c r="P1600" i="1" s="1"/>
  <c r="O1599" i="1"/>
  <c r="P1599" i="1" s="1"/>
  <c r="O1597" i="1"/>
  <c r="P1597" i="1" s="1"/>
  <c r="O1596" i="1"/>
  <c r="P1596" i="1" s="1"/>
  <c r="O1595" i="1"/>
  <c r="P1595" i="1" s="1"/>
  <c r="O1593" i="1"/>
  <c r="P1593" i="1" s="1"/>
  <c r="O1592" i="1"/>
  <c r="P1592" i="1" s="1"/>
  <c r="O1589" i="1"/>
  <c r="P1589" i="1" s="1"/>
  <c r="O1588" i="1"/>
  <c r="P1588" i="1" s="1"/>
  <c r="O1585" i="1"/>
  <c r="P1585" i="1" s="1"/>
  <c r="O1584" i="1"/>
  <c r="P1584" i="1" s="1"/>
  <c r="O1583" i="1"/>
  <c r="P1583" i="1" s="1"/>
  <c r="O1581" i="1"/>
  <c r="P1581" i="1" s="1"/>
  <c r="O1580" i="1"/>
  <c r="P1580" i="1" s="1"/>
  <c r="O1579" i="1"/>
  <c r="P1579" i="1" s="1"/>
  <c r="O1577" i="1"/>
  <c r="P1577" i="1" s="1"/>
  <c r="O1576" i="1"/>
  <c r="P1576" i="1" s="1"/>
  <c r="O1575" i="1"/>
  <c r="P1575" i="1" s="1"/>
  <c r="O1573" i="1"/>
  <c r="P1573" i="1" s="1"/>
  <c r="O1571" i="1"/>
  <c r="P1571" i="1" s="1"/>
  <c r="O1569" i="1"/>
  <c r="P1569" i="1" s="1"/>
  <c r="O1568" i="1"/>
  <c r="P1568" i="1" s="1"/>
  <c r="O1565" i="1"/>
  <c r="P1565" i="1" s="1"/>
  <c r="O1564" i="1"/>
  <c r="P1564" i="1" s="1"/>
  <c r="O1561" i="1"/>
  <c r="P1561" i="1" s="1"/>
  <c r="O1560" i="1"/>
  <c r="P1560" i="1" s="1"/>
  <c r="O1559" i="1"/>
  <c r="P1559" i="1" s="1"/>
  <c r="O1557" i="1"/>
  <c r="P1557" i="1" s="1"/>
  <c r="O1556" i="1"/>
  <c r="P1556" i="1" s="1"/>
  <c r="O1555" i="1"/>
  <c r="P1555" i="1" s="1"/>
  <c r="O1553" i="1"/>
  <c r="P1553" i="1" s="1"/>
  <c r="O1552" i="1"/>
  <c r="P1552" i="1" s="1"/>
  <c r="O1551" i="1"/>
  <c r="P1551" i="1" s="1"/>
  <c r="O1548" i="1"/>
  <c r="P1548" i="1" s="1"/>
  <c r="O1545" i="1"/>
  <c r="P1545" i="1" s="1"/>
  <c r="O1542" i="1"/>
  <c r="P1542" i="1" s="1"/>
  <c r="O1541" i="1"/>
  <c r="P1541" i="1" s="1"/>
  <c r="O1540" i="1"/>
  <c r="P1540" i="1" s="1"/>
  <c r="O1539" i="1"/>
  <c r="P1539" i="1" s="1"/>
  <c r="O1537" i="1"/>
  <c r="P1537" i="1" s="1"/>
  <c r="O1535" i="1"/>
  <c r="P1535" i="1" s="1"/>
  <c r="O1533" i="1"/>
  <c r="P1533" i="1" s="1"/>
  <c r="O1532" i="1"/>
  <c r="P1532" i="1" s="1"/>
  <c r="O1531" i="1"/>
  <c r="P1531" i="1" s="1"/>
  <c r="O1524" i="1"/>
  <c r="P1524" i="1" s="1"/>
  <c r="O1520" i="1"/>
  <c r="P1520" i="1" s="1"/>
  <c r="O1516" i="1"/>
  <c r="P1516" i="1" s="1"/>
  <c r="O1512" i="1"/>
  <c r="P1512" i="1" s="1"/>
  <c r="O1511" i="1"/>
  <c r="P1511" i="1" s="1"/>
  <c r="O1509" i="1"/>
  <c r="P1509" i="1" s="1"/>
  <c r="O1508" i="1"/>
  <c r="P1508" i="1" s="1"/>
  <c r="O1507" i="1"/>
  <c r="P1507" i="1" s="1"/>
  <c r="O1505" i="1"/>
  <c r="P1505" i="1" s="1"/>
  <c r="O1504" i="1"/>
  <c r="P1504" i="1" s="1"/>
  <c r="O1503" i="1"/>
  <c r="P1503" i="1" s="1"/>
  <c r="O1501" i="1"/>
  <c r="P1501" i="1" s="1"/>
  <c r="O1500" i="1"/>
  <c r="P1500" i="1" s="1"/>
  <c r="O1499" i="1"/>
  <c r="P1499" i="1" s="1"/>
  <c r="O1497" i="1"/>
  <c r="P1497" i="1" s="1"/>
  <c r="O1496" i="1"/>
  <c r="P1496" i="1" s="1"/>
  <c r="O1493" i="1"/>
  <c r="P1493" i="1" s="1"/>
  <c r="O1492" i="1"/>
  <c r="P1492" i="1" s="1"/>
  <c r="O1491" i="1"/>
  <c r="P1491" i="1" s="1"/>
  <c r="O1489" i="1"/>
  <c r="P1489" i="1" s="1"/>
  <c r="O1488" i="1"/>
  <c r="P1488" i="1" s="1"/>
  <c r="O1485" i="1"/>
  <c r="P1485" i="1" s="1"/>
  <c r="O1484" i="1"/>
  <c r="P1484" i="1" s="1"/>
  <c r="O1483" i="1"/>
  <c r="P1483" i="1" s="1"/>
  <c r="O1481" i="1"/>
  <c r="P1481" i="1" s="1"/>
  <c r="O1480" i="1"/>
  <c r="P1480" i="1" s="1"/>
  <c r="O1477" i="1"/>
  <c r="P1477" i="1" s="1"/>
  <c r="O1475" i="1"/>
  <c r="P1475" i="1" s="1"/>
  <c r="O1473" i="1"/>
  <c r="P1473" i="1" s="1"/>
  <c r="O1472" i="1"/>
  <c r="P1472" i="1" s="1"/>
  <c r="O1471" i="1"/>
  <c r="P1471" i="1" s="1"/>
  <c r="O1469" i="1"/>
  <c r="P1469" i="1" s="1"/>
  <c r="O1468" i="1"/>
  <c r="P1468" i="1" s="1"/>
  <c r="O1467" i="1"/>
  <c r="P1467" i="1" s="1"/>
  <c r="O1465" i="1"/>
  <c r="P1465" i="1" s="1"/>
  <c r="O1464" i="1"/>
  <c r="P1464" i="1" s="1"/>
  <c r="O1463" i="1"/>
  <c r="P1463" i="1" s="1"/>
  <c r="O1461" i="1"/>
  <c r="P1461" i="1" s="1"/>
  <c r="O1460" i="1"/>
  <c r="P1460" i="1" s="1"/>
  <c r="O1459" i="1"/>
  <c r="P1459" i="1" s="1"/>
  <c r="O1457" i="1"/>
  <c r="P1457" i="1" s="1"/>
  <c r="O1455" i="1"/>
  <c r="P1455" i="1" s="1"/>
  <c r="O1453" i="1"/>
  <c r="P1453" i="1" s="1"/>
  <c r="O1452" i="1"/>
  <c r="P1452" i="1" s="1"/>
  <c r="O1451" i="1"/>
  <c r="P1451" i="1" s="1"/>
  <c r="O1449" i="1"/>
  <c r="P1449" i="1" s="1"/>
  <c r="O1448" i="1"/>
  <c r="P1448" i="1" s="1"/>
  <c r="O1447" i="1"/>
  <c r="P1447" i="1" s="1"/>
  <c r="O1445" i="1"/>
  <c r="P1445" i="1" s="1"/>
  <c r="O1444" i="1"/>
  <c r="P1444" i="1" s="1"/>
  <c r="O1443" i="1"/>
  <c r="P1443" i="1" s="1"/>
  <c r="O1441" i="1"/>
  <c r="P1441" i="1" s="1"/>
  <c r="O1440" i="1"/>
  <c r="P1440" i="1" s="1"/>
  <c r="O1439" i="1"/>
  <c r="P1439" i="1" s="1"/>
  <c r="O1437" i="1"/>
  <c r="P1437" i="1" s="1"/>
  <c r="O1436" i="1"/>
  <c r="P1436" i="1" s="1"/>
  <c r="O1435" i="1"/>
  <c r="P1435" i="1" s="1"/>
  <c r="O1433" i="1"/>
  <c r="P1433" i="1" s="1"/>
  <c r="O1432" i="1"/>
  <c r="P1432" i="1" s="1"/>
  <c r="O1431" i="1"/>
  <c r="P1431" i="1" s="1"/>
  <c r="O1429" i="1"/>
  <c r="P1429" i="1" s="1"/>
  <c r="O1428" i="1"/>
  <c r="P1428" i="1" s="1"/>
  <c r="O1427" i="1"/>
  <c r="P1427" i="1" s="1"/>
  <c r="O1424" i="1"/>
  <c r="P1424" i="1" s="1"/>
  <c r="O1423" i="1"/>
  <c r="P1423" i="1" s="1"/>
  <c r="O1421" i="1"/>
  <c r="P1421" i="1" s="1"/>
  <c r="O1420" i="1"/>
  <c r="P1420" i="1" s="1"/>
  <c r="O1419" i="1"/>
  <c r="P1419" i="1" s="1"/>
  <c r="O1417" i="1"/>
  <c r="P1417" i="1" s="1"/>
  <c r="O1416" i="1"/>
  <c r="P1416" i="1" s="1"/>
  <c r="O1413" i="1"/>
  <c r="P1413" i="1" s="1"/>
  <c r="O1412" i="1"/>
  <c r="P1412" i="1" s="1"/>
  <c r="O1411" i="1"/>
  <c r="P1411" i="1" s="1"/>
  <c r="O1409" i="1"/>
  <c r="P1409" i="1" s="1"/>
  <c r="O1408" i="1"/>
  <c r="P1408" i="1" s="1"/>
  <c r="O1407" i="1"/>
  <c r="P1407" i="1" s="1"/>
  <c r="O1404" i="1"/>
  <c r="P1404" i="1" s="1"/>
  <c r="O1400" i="1"/>
  <c r="P1400" i="1" s="1"/>
  <c r="O1397" i="1"/>
  <c r="P1397" i="1" s="1"/>
  <c r="O1396" i="1"/>
  <c r="P1396" i="1" s="1"/>
  <c r="O1395" i="1"/>
  <c r="P1395" i="1" s="1"/>
  <c r="O1393" i="1"/>
  <c r="P1393" i="1" s="1"/>
  <c r="O1392" i="1"/>
  <c r="P1392" i="1" s="1"/>
  <c r="O1389" i="1"/>
  <c r="P1389" i="1" s="1"/>
  <c r="O1388" i="1"/>
  <c r="P1388" i="1" s="1"/>
  <c r="O1387" i="1"/>
  <c r="P1387" i="1" s="1"/>
  <c r="O1384" i="1"/>
  <c r="P1384" i="1" s="1"/>
  <c r="O1383" i="1"/>
  <c r="P1383" i="1" s="1"/>
  <c r="O1381" i="1"/>
  <c r="P1381" i="1" s="1"/>
  <c r="O1380" i="1"/>
  <c r="P1380" i="1" s="1"/>
  <c r="O1377" i="1"/>
  <c r="P1377" i="1" s="1"/>
  <c r="O1376" i="1"/>
  <c r="P1376" i="1" s="1"/>
  <c r="O1375" i="1"/>
  <c r="P1375" i="1" s="1"/>
  <c r="O1373" i="1"/>
  <c r="P1373" i="1" s="1"/>
  <c r="O1372" i="1"/>
  <c r="P1372" i="1" s="1"/>
  <c r="O1369" i="1"/>
  <c r="P1369" i="1" s="1"/>
  <c r="O1368" i="1"/>
  <c r="P1368" i="1" s="1"/>
  <c r="O1367" i="1"/>
  <c r="P1367" i="1" s="1"/>
  <c r="O1365" i="1"/>
  <c r="P1365" i="1" s="1"/>
  <c r="O1364" i="1"/>
  <c r="P1364" i="1" s="1"/>
  <c r="O1361" i="1"/>
  <c r="P1361" i="1" s="1"/>
  <c r="O1360" i="1"/>
  <c r="P1360" i="1" s="1"/>
  <c r="O1359" i="1"/>
  <c r="P1359" i="1" s="1"/>
  <c r="O1358" i="1"/>
  <c r="P1358" i="1" s="1"/>
  <c r="O1357" i="1"/>
  <c r="P1357" i="1" s="1"/>
  <c r="O1356" i="1"/>
  <c r="P1356" i="1" s="1"/>
  <c r="O1352" i="1"/>
  <c r="P1352" i="1" s="1"/>
  <c r="O1349" i="1"/>
  <c r="P1349" i="1" s="1"/>
  <c r="O1348" i="1"/>
  <c r="P1348" i="1" s="1"/>
  <c r="O1347" i="1"/>
  <c r="P1347" i="1" s="1"/>
  <c r="O1345" i="1"/>
  <c r="P1345" i="1" s="1"/>
  <c r="O1344" i="1"/>
  <c r="P1344" i="1" s="1"/>
  <c r="O1341" i="1"/>
  <c r="P1341" i="1" s="1"/>
  <c r="O1340" i="1"/>
  <c r="P1340" i="1" s="1"/>
  <c r="O1339" i="1"/>
  <c r="P1339" i="1" s="1"/>
  <c r="O1337" i="1"/>
  <c r="P1337" i="1" s="1"/>
  <c r="O1336" i="1"/>
  <c r="P1336" i="1" s="1"/>
  <c r="O1335" i="1"/>
  <c r="P1335" i="1" s="1"/>
  <c r="O1333" i="1"/>
  <c r="P1333" i="1" s="1"/>
  <c r="O1332" i="1"/>
  <c r="P1332" i="1" s="1"/>
  <c r="O1329" i="1"/>
  <c r="P1329" i="1" s="1"/>
  <c r="O1328" i="1"/>
  <c r="P1328" i="1" s="1"/>
  <c r="O1327" i="1"/>
  <c r="P1327" i="1" s="1"/>
  <c r="O1325" i="1"/>
  <c r="P1325" i="1" s="1"/>
  <c r="O1324" i="1"/>
  <c r="P1324" i="1" s="1"/>
  <c r="O1323" i="1"/>
  <c r="P1323" i="1" s="1"/>
  <c r="O1321" i="1"/>
  <c r="P1321" i="1" s="1"/>
  <c r="O1320" i="1"/>
  <c r="P1320" i="1" s="1"/>
  <c r="O1319" i="1"/>
  <c r="P1319" i="1" s="1"/>
  <c r="O1317" i="1"/>
  <c r="P1317" i="1" s="1"/>
  <c r="O1316" i="1"/>
  <c r="P1316" i="1" s="1"/>
  <c r="O1315" i="1"/>
  <c r="P1315" i="1" s="1"/>
  <c r="O1313" i="1"/>
  <c r="P1313" i="1" s="1"/>
  <c r="O1312" i="1"/>
  <c r="P1312" i="1" s="1"/>
  <c r="O1309" i="1"/>
  <c r="P1309" i="1" s="1"/>
  <c r="O1308" i="1"/>
  <c r="P1308" i="1" s="1"/>
  <c r="O1305" i="1"/>
  <c r="P1305" i="1" s="1"/>
  <c r="O1304" i="1"/>
  <c r="P1304" i="1" s="1"/>
  <c r="O1303" i="1"/>
  <c r="P1303" i="1" s="1"/>
  <c r="O1301" i="1"/>
  <c r="P1301" i="1" s="1"/>
  <c r="O1300" i="1"/>
  <c r="P1300" i="1" s="1"/>
  <c r="O1299" i="1"/>
  <c r="P1299" i="1" s="1"/>
  <c r="O1297" i="1"/>
  <c r="P1297" i="1" s="1"/>
  <c r="O1296" i="1"/>
  <c r="P1296" i="1" s="1"/>
  <c r="O1295" i="1"/>
  <c r="P1295" i="1" s="1"/>
  <c r="O1293" i="1"/>
  <c r="P1293" i="1" s="1"/>
  <c r="O1292" i="1"/>
  <c r="P1292" i="1" s="1"/>
  <c r="O1291" i="1"/>
  <c r="P1291" i="1" s="1"/>
  <c r="O1289" i="1"/>
  <c r="P1289" i="1" s="1"/>
  <c r="O1285" i="1"/>
  <c r="P1285" i="1" s="1"/>
  <c r="O1284" i="1"/>
  <c r="P1284" i="1" s="1"/>
  <c r="O1283" i="1"/>
  <c r="P1283" i="1" s="1"/>
  <c r="O1279" i="1"/>
  <c r="P1279" i="1" s="1"/>
  <c r="O1277" i="1"/>
  <c r="P1277" i="1" s="1"/>
  <c r="O1275" i="1"/>
  <c r="P1275" i="1" s="1"/>
  <c r="O1273" i="1"/>
  <c r="P1273" i="1" s="1"/>
  <c r="O1272" i="1"/>
  <c r="P1272" i="1" s="1"/>
  <c r="O1271" i="1"/>
  <c r="P1271" i="1" s="1"/>
  <c r="O1270" i="1"/>
  <c r="P1270" i="1" s="1"/>
  <c r="O1269" i="1"/>
  <c r="P1269" i="1" s="1"/>
  <c r="O1268" i="1"/>
  <c r="P1268" i="1" s="1"/>
  <c r="O1267" i="1"/>
  <c r="P1267" i="1" s="1"/>
  <c r="O1265" i="1"/>
  <c r="P1265" i="1" s="1"/>
  <c r="O1264" i="1"/>
  <c r="P1264" i="1" s="1"/>
  <c r="O1263" i="1"/>
  <c r="P1263" i="1" s="1"/>
  <c r="O1261" i="1"/>
  <c r="P1261" i="1" s="1"/>
  <c r="O1260" i="1"/>
  <c r="P1260" i="1" s="1"/>
  <c r="O1259" i="1"/>
  <c r="P1259" i="1" s="1"/>
  <c r="O1257" i="1"/>
  <c r="P1257" i="1" s="1"/>
  <c r="O1256" i="1"/>
  <c r="P1256" i="1" s="1"/>
  <c r="O1255" i="1"/>
  <c r="P1255" i="1" s="1"/>
  <c r="O1253" i="1"/>
  <c r="P1253" i="1" s="1"/>
  <c r="O1252" i="1"/>
  <c r="P1252" i="1" s="1"/>
  <c r="O1251" i="1"/>
  <c r="P1251" i="1" s="1"/>
  <c r="O1249" i="1"/>
  <c r="P1249" i="1" s="1"/>
  <c r="O1248" i="1"/>
  <c r="P1248" i="1" s="1"/>
  <c r="O1247" i="1"/>
  <c r="P1247" i="1" s="1"/>
  <c r="O1245" i="1"/>
  <c r="P1245" i="1" s="1"/>
  <c r="O1244" i="1"/>
  <c r="P1244" i="1" s="1"/>
  <c r="O1243" i="1"/>
  <c r="P1243" i="1" s="1"/>
  <c r="O1241" i="1"/>
  <c r="P1241" i="1" s="1"/>
  <c r="O1240" i="1"/>
  <c r="P1240" i="1" s="1"/>
  <c r="O1239" i="1"/>
  <c r="P1239" i="1" s="1"/>
  <c r="O1237" i="1"/>
  <c r="P1237" i="1" s="1"/>
  <c r="O1236" i="1"/>
  <c r="P1236" i="1" s="1"/>
  <c r="O1235" i="1"/>
  <c r="P1235" i="1" s="1"/>
  <c r="O1233" i="1"/>
  <c r="P1233" i="1" s="1"/>
  <c r="O1232" i="1"/>
  <c r="P1232" i="1" s="1"/>
  <c r="O1231" i="1"/>
  <c r="P1231" i="1" s="1"/>
  <c r="O1229" i="1"/>
  <c r="P1229" i="1" s="1"/>
  <c r="O1228" i="1"/>
  <c r="P1228" i="1" s="1"/>
  <c r="O1227" i="1"/>
  <c r="P1227" i="1" s="1"/>
  <c r="O1225" i="1"/>
  <c r="P1225" i="1" s="1"/>
  <c r="O1224" i="1"/>
  <c r="P1224" i="1" s="1"/>
  <c r="O1223" i="1"/>
  <c r="P1223" i="1" s="1"/>
  <c r="O1221" i="1"/>
  <c r="P1221" i="1" s="1"/>
  <c r="O1220" i="1"/>
  <c r="P1220" i="1" s="1"/>
  <c r="O1219" i="1"/>
  <c r="P1219" i="1" s="1"/>
  <c r="O1217" i="1"/>
  <c r="P1217" i="1" s="1"/>
  <c r="O1216" i="1"/>
  <c r="P1216" i="1" s="1"/>
  <c r="O1215" i="1"/>
  <c r="P1215" i="1" s="1"/>
  <c r="O1213" i="1"/>
  <c r="P1213" i="1" s="1"/>
  <c r="O1212" i="1"/>
  <c r="P1212" i="1" s="1"/>
  <c r="O1211" i="1"/>
  <c r="P1211" i="1" s="1"/>
  <c r="O1209" i="1"/>
  <c r="P1209" i="1" s="1"/>
  <c r="O1208" i="1"/>
  <c r="P1208" i="1" s="1"/>
  <c r="O1207" i="1"/>
  <c r="P1207" i="1" s="1"/>
  <c r="O1204" i="1"/>
  <c r="P1204" i="1" s="1"/>
  <c r="O1201" i="1"/>
  <c r="P1201" i="1" s="1"/>
  <c r="O1200" i="1"/>
  <c r="P1200" i="1" s="1"/>
  <c r="O1199" i="1"/>
  <c r="P1199" i="1" s="1"/>
  <c r="O1197" i="1"/>
  <c r="P1197" i="1" s="1"/>
  <c r="O1196" i="1"/>
  <c r="P1196" i="1" s="1"/>
  <c r="O1195" i="1"/>
  <c r="P1195" i="1" s="1"/>
  <c r="O1193" i="1"/>
  <c r="P1193" i="1" s="1"/>
  <c r="O1189" i="1"/>
  <c r="P1189" i="1" s="1"/>
  <c r="O1188" i="1"/>
  <c r="P1188" i="1" s="1"/>
  <c r="O1187" i="1"/>
  <c r="P1187" i="1" s="1"/>
  <c r="O1184" i="1"/>
  <c r="P1184" i="1" s="1"/>
  <c r="O1183" i="1"/>
  <c r="P1183" i="1" s="1"/>
  <c r="O1180" i="1"/>
  <c r="P1180" i="1" s="1"/>
  <c r="O1179" i="1"/>
  <c r="P1179" i="1" s="1"/>
  <c r="O1177" i="1"/>
  <c r="P1177" i="1" s="1"/>
  <c r="O1176" i="1"/>
  <c r="P1176" i="1" s="1"/>
  <c r="O1175" i="1"/>
  <c r="P1175" i="1" s="1"/>
  <c r="O1171" i="1"/>
  <c r="P1171" i="1" s="1"/>
  <c r="O1168" i="1"/>
  <c r="P1168" i="1" s="1"/>
  <c r="O1167" i="1"/>
  <c r="P1167" i="1" s="1"/>
  <c r="O1165" i="1"/>
  <c r="P1165" i="1" s="1"/>
  <c r="O1164" i="1"/>
  <c r="P1164" i="1" s="1"/>
  <c r="O1163" i="1"/>
  <c r="P1163" i="1" s="1"/>
  <c r="O1161" i="1"/>
  <c r="P1161" i="1" s="1"/>
  <c r="O1159" i="1"/>
  <c r="P1159" i="1" s="1"/>
  <c r="O1157" i="1"/>
  <c r="P1157" i="1" s="1"/>
  <c r="O1156" i="1"/>
  <c r="P1156" i="1" s="1"/>
  <c r="O1155" i="1"/>
  <c r="P1155" i="1" s="1"/>
  <c r="O1153" i="1"/>
  <c r="P1153" i="1" s="1"/>
  <c r="O1152" i="1"/>
  <c r="P1152" i="1" s="1"/>
  <c r="O1151" i="1"/>
  <c r="P1151" i="1" s="1"/>
  <c r="O1149" i="1"/>
  <c r="P1149" i="1" s="1"/>
  <c r="O1148" i="1"/>
  <c r="P1148" i="1" s="1"/>
  <c r="O1145" i="1"/>
  <c r="P1145" i="1" s="1"/>
  <c r="O1144" i="1"/>
  <c r="P1144" i="1" s="1"/>
  <c r="O1141" i="1"/>
  <c r="P1141" i="1" s="1"/>
  <c r="O1139" i="1"/>
  <c r="P1139" i="1" s="1"/>
  <c r="O1137" i="1"/>
  <c r="P1137" i="1" s="1"/>
  <c r="O1136" i="1"/>
  <c r="P1136" i="1" s="1"/>
  <c r="O1135" i="1"/>
  <c r="P1135" i="1" s="1"/>
  <c r="O1133" i="1"/>
  <c r="P1133" i="1" s="1"/>
  <c r="O1132" i="1"/>
  <c r="P1132" i="1" s="1"/>
  <c r="O1131" i="1"/>
  <c r="P1131" i="1" s="1"/>
  <c r="O1129" i="1"/>
  <c r="P1129" i="1" s="1"/>
  <c r="O1128" i="1"/>
  <c r="P1128" i="1" s="1"/>
  <c r="O1125" i="1"/>
  <c r="P1125" i="1" s="1"/>
  <c r="O1124" i="1"/>
  <c r="P1124" i="1" s="1"/>
  <c r="O1123" i="1"/>
  <c r="P1123" i="1" s="1"/>
  <c r="O1121" i="1"/>
  <c r="P1121" i="1" s="1"/>
  <c r="O1120" i="1"/>
  <c r="P1120" i="1" s="1"/>
  <c r="O1117" i="1"/>
  <c r="P1117" i="1" s="1"/>
  <c r="O1116" i="1"/>
  <c r="P1116" i="1" s="1"/>
  <c r="O1115" i="1"/>
  <c r="P1115" i="1" s="1"/>
  <c r="O1113" i="1"/>
  <c r="P1113" i="1" s="1"/>
  <c r="O1112" i="1"/>
  <c r="P1112" i="1" s="1"/>
  <c r="O1111" i="1"/>
  <c r="P1111" i="1" s="1"/>
  <c r="O1109" i="1"/>
  <c r="P1109" i="1" s="1"/>
  <c r="O1108" i="1"/>
  <c r="P1108" i="1" s="1"/>
  <c r="O1107" i="1"/>
  <c r="P1107" i="1" s="1"/>
  <c r="O1105" i="1"/>
  <c r="P1105" i="1" s="1"/>
  <c r="O1103" i="1"/>
  <c r="P1103" i="1" s="1"/>
  <c r="O1101" i="1"/>
  <c r="P1101" i="1" s="1"/>
  <c r="O1100" i="1"/>
  <c r="P1100" i="1" s="1"/>
  <c r="O1099" i="1"/>
  <c r="P1099" i="1" s="1"/>
  <c r="O1097" i="1"/>
  <c r="P1097" i="1" s="1"/>
  <c r="O1096" i="1"/>
  <c r="P1096" i="1" s="1"/>
  <c r="O1095" i="1"/>
  <c r="P1095" i="1" s="1"/>
  <c r="O1092" i="1"/>
  <c r="P1092" i="1" s="1"/>
  <c r="O1091" i="1"/>
  <c r="P1091" i="1" s="1"/>
  <c r="O1087" i="1"/>
  <c r="P1087" i="1" s="1"/>
  <c r="O1084" i="1"/>
  <c r="P1084" i="1" s="1"/>
  <c r="O1083" i="1"/>
  <c r="P1083" i="1" s="1"/>
  <c r="O1081" i="1"/>
  <c r="P1081" i="1" s="1"/>
  <c r="O1080" i="1"/>
  <c r="P1080" i="1" s="1"/>
  <c r="O1079" i="1"/>
  <c r="P1079" i="1" s="1"/>
  <c r="O1077" i="1"/>
  <c r="P1077" i="1" s="1"/>
  <c r="O1075" i="1"/>
  <c r="P1075" i="1" s="1"/>
  <c r="O1073" i="1"/>
  <c r="P1073" i="1" s="1"/>
  <c r="O1072" i="1"/>
  <c r="P1072" i="1" s="1"/>
  <c r="O1071" i="1"/>
  <c r="P1071" i="1" s="1"/>
  <c r="O1069" i="1"/>
  <c r="P1069" i="1" s="1"/>
  <c r="O1068" i="1"/>
  <c r="P1068" i="1" s="1"/>
  <c r="O1067" i="1"/>
  <c r="P1067" i="1" s="1"/>
  <c r="O1065" i="1"/>
  <c r="P1065" i="1" s="1"/>
  <c r="O1064" i="1"/>
  <c r="P1064" i="1" s="1"/>
  <c r="O1063" i="1"/>
  <c r="P1063" i="1" s="1"/>
  <c r="O1060" i="1"/>
  <c r="P1060" i="1" s="1"/>
  <c r="O1059" i="1"/>
  <c r="P1059" i="1" s="1"/>
  <c r="O1055" i="1"/>
  <c r="P1055" i="1" s="1"/>
  <c r="O1053" i="1"/>
  <c r="P1053" i="1" s="1"/>
  <c r="O1052" i="1"/>
  <c r="P1052" i="1" s="1"/>
  <c r="O1051" i="1"/>
  <c r="P1051" i="1" s="1"/>
  <c r="O1048" i="1"/>
  <c r="P1048" i="1" s="1"/>
  <c r="O1047" i="1"/>
  <c r="P1047" i="1" s="1"/>
  <c r="O1044" i="1"/>
  <c r="P1044" i="1" s="1"/>
  <c r="O1043" i="1"/>
  <c r="P1043" i="1" s="1"/>
  <c r="O1041" i="1"/>
  <c r="P1041" i="1" s="1"/>
  <c r="O1040" i="1"/>
  <c r="P1040" i="1" s="1"/>
  <c r="O1039" i="1"/>
  <c r="P1039" i="1" s="1"/>
  <c r="O1037" i="1"/>
  <c r="P1037" i="1" s="1"/>
  <c r="O1036" i="1"/>
  <c r="P1036" i="1" s="1"/>
  <c r="O1035" i="1"/>
  <c r="P1035" i="1" s="1"/>
  <c r="O1032" i="1"/>
  <c r="P1032" i="1" s="1"/>
  <c r="O1031" i="1"/>
  <c r="P1031" i="1" s="1"/>
  <c r="O1029" i="1"/>
  <c r="P1029" i="1" s="1"/>
  <c r="O1028" i="1"/>
  <c r="P1028" i="1" s="1"/>
  <c r="O1027" i="1"/>
  <c r="P1027" i="1" s="1"/>
  <c r="O1025" i="1"/>
  <c r="P1025" i="1" s="1"/>
  <c r="O1024" i="1"/>
  <c r="P1024" i="1" s="1"/>
  <c r="O1023" i="1"/>
  <c r="P1023" i="1" s="1"/>
  <c r="O1020" i="1"/>
  <c r="P1020" i="1" s="1"/>
  <c r="O1019" i="1"/>
  <c r="P1019" i="1" s="1"/>
  <c r="O1017" i="1"/>
  <c r="P1017" i="1" s="1"/>
  <c r="O1015" i="1"/>
  <c r="P1015" i="1" s="1"/>
  <c r="O1013" i="1"/>
  <c r="P1013" i="1" s="1"/>
  <c r="O1011" i="1"/>
  <c r="P1011" i="1" s="1"/>
  <c r="O1009" i="1"/>
  <c r="P1009" i="1" s="1"/>
  <c r="O1008" i="1"/>
  <c r="P1008" i="1" s="1"/>
  <c r="O1007" i="1"/>
  <c r="P1007" i="1" s="1"/>
  <c r="O1005" i="1"/>
  <c r="P1005" i="1" s="1"/>
  <c r="O1003" i="1"/>
  <c r="P1003" i="1" s="1"/>
  <c r="O1001" i="1"/>
  <c r="P1001" i="1" s="1"/>
  <c r="O1000" i="1"/>
  <c r="P1000" i="1" s="1"/>
  <c r="O997" i="1"/>
  <c r="P997" i="1" s="1"/>
  <c r="O996" i="1"/>
  <c r="P996" i="1" s="1"/>
  <c r="O995" i="1"/>
  <c r="P995" i="1" s="1"/>
  <c r="O993" i="1"/>
  <c r="P993" i="1" s="1"/>
  <c r="O991" i="1"/>
  <c r="P991" i="1" s="1"/>
  <c r="O989" i="1"/>
  <c r="P989" i="1" s="1"/>
  <c r="O988" i="1"/>
  <c r="P988" i="1" s="1"/>
  <c r="O987" i="1"/>
  <c r="P987" i="1" s="1"/>
  <c r="O986" i="1"/>
  <c r="P986" i="1" s="1"/>
  <c r="O985" i="1"/>
  <c r="P985" i="1" s="1"/>
  <c r="O984" i="1"/>
  <c r="P984" i="1" s="1"/>
  <c r="O981" i="1"/>
  <c r="P981" i="1" s="1"/>
  <c r="O980" i="1"/>
  <c r="P980" i="1" s="1"/>
  <c r="O979" i="1"/>
  <c r="P979" i="1" s="1"/>
  <c r="O977" i="1"/>
  <c r="P977" i="1" s="1"/>
  <c r="O976" i="1"/>
  <c r="P976" i="1" s="1"/>
  <c r="O975" i="1"/>
  <c r="P975" i="1" s="1"/>
  <c r="O973" i="1"/>
  <c r="P973" i="1" s="1"/>
  <c r="O972" i="1"/>
  <c r="P972" i="1" s="1"/>
  <c r="O971" i="1"/>
  <c r="P971" i="1" s="1"/>
  <c r="O969" i="1"/>
  <c r="P969" i="1" s="1"/>
  <c r="O968" i="1"/>
  <c r="P968" i="1" s="1"/>
  <c r="O967" i="1"/>
  <c r="P967" i="1" s="1"/>
  <c r="O965" i="1"/>
  <c r="P965" i="1" s="1"/>
  <c r="O964" i="1"/>
  <c r="P964" i="1" s="1"/>
  <c r="O963" i="1"/>
  <c r="P963" i="1" s="1"/>
  <c r="O961" i="1"/>
  <c r="P961" i="1" s="1"/>
  <c r="O960" i="1"/>
  <c r="P960" i="1" s="1"/>
  <c r="O959" i="1"/>
  <c r="P959" i="1" s="1"/>
  <c r="O957" i="1"/>
  <c r="P957" i="1" s="1"/>
  <c r="O956" i="1"/>
  <c r="P956" i="1" s="1"/>
  <c r="O955" i="1"/>
  <c r="P955" i="1" s="1"/>
  <c r="O953" i="1"/>
  <c r="P953" i="1" s="1"/>
  <c r="O952" i="1"/>
  <c r="P952" i="1" s="1"/>
  <c r="O949" i="1"/>
  <c r="P949" i="1" s="1"/>
  <c r="O948" i="1"/>
  <c r="P948" i="1" s="1"/>
  <c r="O947" i="1"/>
  <c r="P947" i="1" s="1"/>
  <c r="O945" i="1"/>
  <c r="P945" i="1" s="1"/>
  <c r="O943" i="1"/>
  <c r="P943" i="1" s="1"/>
  <c r="O941" i="1"/>
  <c r="P941" i="1" s="1"/>
  <c r="O940" i="1"/>
  <c r="P940" i="1" s="1"/>
  <c r="O939" i="1"/>
  <c r="P939" i="1" s="1"/>
  <c r="O936" i="1"/>
  <c r="P936" i="1" s="1"/>
  <c r="O935" i="1"/>
  <c r="P935" i="1" s="1"/>
  <c r="O933" i="1"/>
  <c r="P933" i="1" s="1"/>
  <c r="O932" i="1"/>
  <c r="P932" i="1" s="1"/>
  <c r="O931" i="1"/>
  <c r="P931" i="1" s="1"/>
  <c r="O929" i="1"/>
  <c r="P929" i="1" s="1"/>
  <c r="O928" i="1"/>
  <c r="P928" i="1" s="1"/>
  <c r="O927" i="1"/>
  <c r="P927" i="1" s="1"/>
  <c r="O925" i="1"/>
  <c r="P925" i="1" s="1"/>
  <c r="O924" i="1"/>
  <c r="P924" i="1" s="1"/>
  <c r="O923" i="1"/>
  <c r="P923" i="1" s="1"/>
  <c r="O922" i="1"/>
  <c r="P922" i="1" s="1"/>
  <c r="O920" i="1"/>
  <c r="P920" i="1" s="1"/>
  <c r="O919" i="1"/>
  <c r="P919" i="1" s="1"/>
  <c r="O917" i="1"/>
  <c r="P917" i="1" s="1"/>
  <c r="O916" i="1"/>
  <c r="P916" i="1" s="1"/>
  <c r="O915" i="1"/>
  <c r="P915" i="1" s="1"/>
  <c r="O913" i="1"/>
  <c r="P913" i="1" s="1"/>
  <c r="O912" i="1"/>
  <c r="P912" i="1" s="1"/>
  <c r="O911" i="1"/>
  <c r="P911" i="1" s="1"/>
  <c r="O908" i="1"/>
  <c r="P908" i="1" s="1"/>
  <c r="O905" i="1"/>
  <c r="P905" i="1" s="1"/>
  <c r="O904" i="1"/>
  <c r="P904" i="1" s="1"/>
  <c r="O903" i="1"/>
  <c r="P903" i="1" s="1"/>
  <c r="O901" i="1"/>
  <c r="P901" i="1" s="1"/>
  <c r="O900" i="1"/>
  <c r="P900" i="1" s="1"/>
  <c r="O899" i="1"/>
  <c r="P899" i="1" s="1"/>
  <c r="O897" i="1"/>
  <c r="P897" i="1" s="1"/>
  <c r="O896" i="1"/>
  <c r="P896" i="1" s="1"/>
  <c r="O895" i="1"/>
  <c r="P895" i="1" s="1"/>
  <c r="O893" i="1"/>
  <c r="P893" i="1" s="1"/>
  <c r="O892" i="1"/>
  <c r="P892" i="1" s="1"/>
  <c r="O891" i="1"/>
  <c r="P891" i="1" s="1"/>
  <c r="O889" i="1"/>
  <c r="P889" i="1" s="1"/>
  <c r="O888" i="1"/>
  <c r="P888" i="1" s="1"/>
  <c r="O887" i="1"/>
  <c r="P887" i="1" s="1"/>
  <c r="O885" i="1"/>
  <c r="P885" i="1" s="1"/>
  <c r="O884" i="1"/>
  <c r="P884" i="1" s="1"/>
  <c r="O883" i="1"/>
  <c r="P883" i="1" s="1"/>
  <c r="O881" i="1"/>
  <c r="P881" i="1" s="1"/>
  <c r="O880" i="1"/>
  <c r="P880" i="1" s="1"/>
  <c r="O879" i="1"/>
  <c r="P879" i="1" s="1"/>
  <c r="O877" i="1"/>
  <c r="P877" i="1" s="1"/>
  <c r="O876" i="1"/>
  <c r="P876" i="1" s="1"/>
  <c r="O875" i="1"/>
  <c r="P875" i="1" s="1"/>
  <c r="O873" i="1"/>
  <c r="P873" i="1" s="1"/>
  <c r="O871" i="1"/>
  <c r="P871" i="1" s="1"/>
  <c r="O868" i="1"/>
  <c r="P868" i="1" s="1"/>
  <c r="O867" i="1"/>
  <c r="P867" i="1" s="1"/>
  <c r="O864" i="1"/>
  <c r="P864" i="1" s="1"/>
  <c r="O863" i="1"/>
  <c r="P863" i="1" s="1"/>
  <c r="O861" i="1"/>
  <c r="P861" i="1" s="1"/>
  <c r="O859" i="1"/>
  <c r="P859" i="1" s="1"/>
  <c r="O857" i="1"/>
  <c r="P857" i="1" s="1"/>
  <c r="O853" i="1"/>
  <c r="P853" i="1" s="1"/>
  <c r="O852" i="1"/>
  <c r="P852" i="1" s="1"/>
  <c r="O851" i="1"/>
  <c r="P851" i="1" s="1"/>
  <c r="O849" i="1"/>
  <c r="P849" i="1" s="1"/>
  <c r="O847" i="1"/>
  <c r="P847" i="1" s="1"/>
  <c r="O845" i="1"/>
  <c r="P845" i="1" s="1"/>
  <c r="O843" i="1"/>
  <c r="P843" i="1" s="1"/>
  <c r="O841" i="1"/>
  <c r="P841" i="1" s="1"/>
  <c r="O840" i="1"/>
  <c r="P840" i="1" s="1"/>
  <c r="O839" i="1"/>
  <c r="P839" i="1" s="1"/>
  <c r="O837" i="1"/>
  <c r="P837" i="1" s="1"/>
  <c r="O836" i="1"/>
  <c r="P836" i="1" s="1"/>
  <c r="O835" i="1"/>
  <c r="P835" i="1" s="1"/>
  <c r="O833" i="1"/>
  <c r="P833" i="1" s="1"/>
  <c r="O831" i="1"/>
  <c r="P831" i="1" s="1"/>
  <c r="O829" i="1"/>
  <c r="P829" i="1" s="1"/>
  <c r="O828" i="1"/>
  <c r="P828" i="1" s="1"/>
  <c r="O827" i="1"/>
  <c r="P827" i="1" s="1"/>
  <c r="O825" i="1"/>
  <c r="P825" i="1" s="1"/>
  <c r="O824" i="1"/>
  <c r="P824" i="1" s="1"/>
  <c r="O823" i="1"/>
  <c r="P823" i="1" s="1"/>
  <c r="O819" i="1"/>
  <c r="P819" i="1" s="1"/>
  <c r="O816" i="1"/>
  <c r="P816" i="1" s="1"/>
  <c r="O813" i="1"/>
  <c r="P813" i="1" s="1"/>
  <c r="O812" i="1"/>
  <c r="P812" i="1" s="1"/>
  <c r="O811" i="1"/>
  <c r="P811" i="1" s="1"/>
  <c r="O808" i="1"/>
  <c r="P808" i="1" s="1"/>
  <c r="O807" i="1"/>
  <c r="P807" i="1" s="1"/>
  <c r="O805" i="1"/>
  <c r="P805" i="1" s="1"/>
  <c r="O804" i="1"/>
  <c r="P804" i="1" s="1"/>
  <c r="O803" i="1"/>
  <c r="P803" i="1" s="1"/>
  <c r="O800" i="1"/>
  <c r="P800" i="1" s="1"/>
  <c r="O799" i="1"/>
  <c r="P799" i="1" s="1"/>
  <c r="O797" i="1"/>
  <c r="P797" i="1" s="1"/>
  <c r="O796" i="1"/>
  <c r="P796" i="1" s="1"/>
  <c r="O795" i="1"/>
  <c r="P795" i="1" s="1"/>
  <c r="O793" i="1"/>
  <c r="P793" i="1" s="1"/>
  <c r="O792" i="1"/>
  <c r="P792" i="1" s="1"/>
  <c r="O791" i="1"/>
  <c r="P791" i="1" s="1"/>
  <c r="O788" i="1"/>
  <c r="P788" i="1" s="1"/>
  <c r="O787" i="1"/>
  <c r="P787" i="1" s="1"/>
  <c r="O785" i="1"/>
  <c r="P785" i="1" s="1"/>
  <c r="O784" i="1"/>
  <c r="P784" i="1" s="1"/>
  <c r="O783" i="1"/>
  <c r="P783" i="1" s="1"/>
  <c r="O782" i="1"/>
  <c r="P782" i="1" s="1"/>
  <c r="O781" i="1"/>
  <c r="P781" i="1" s="1"/>
  <c r="O780" i="1"/>
  <c r="P780" i="1" s="1"/>
  <c r="O779" i="1"/>
  <c r="P779" i="1" s="1"/>
  <c r="O777" i="1"/>
  <c r="P777" i="1" s="1"/>
  <c r="O776" i="1"/>
  <c r="P776" i="1" s="1"/>
  <c r="O775" i="1"/>
  <c r="P775" i="1" s="1"/>
  <c r="O773" i="1"/>
  <c r="P773" i="1" s="1"/>
  <c r="O772" i="1"/>
  <c r="P772" i="1" s="1"/>
  <c r="O771" i="1"/>
  <c r="P771" i="1" s="1"/>
  <c r="O769" i="1"/>
  <c r="P769" i="1" s="1"/>
  <c r="O768" i="1"/>
  <c r="P768" i="1" s="1"/>
  <c r="O767" i="1"/>
  <c r="P767" i="1" s="1"/>
  <c r="O765" i="1"/>
  <c r="P765" i="1" s="1"/>
  <c r="O764" i="1"/>
  <c r="P764" i="1" s="1"/>
  <c r="O759" i="1"/>
  <c r="P759" i="1" s="1"/>
  <c r="O757" i="1"/>
  <c r="P757" i="1" s="1"/>
  <c r="O756" i="1"/>
  <c r="P756" i="1" s="1"/>
  <c r="O753" i="1"/>
  <c r="P753" i="1" s="1"/>
  <c r="O751" i="1"/>
  <c r="P751" i="1" s="1"/>
  <c r="O749" i="1"/>
  <c r="P749" i="1" s="1"/>
  <c r="O748" i="1"/>
  <c r="P748" i="1" s="1"/>
  <c r="O747" i="1"/>
  <c r="P747" i="1" s="1"/>
  <c r="O745" i="1"/>
  <c r="P745" i="1" s="1"/>
  <c r="O744" i="1"/>
  <c r="P744" i="1" s="1"/>
  <c r="O743" i="1"/>
  <c r="P743" i="1" s="1"/>
  <c r="O741" i="1"/>
  <c r="P741" i="1" s="1"/>
  <c r="O740" i="1"/>
  <c r="P740" i="1" s="1"/>
  <c r="O739" i="1"/>
  <c r="P739" i="1" s="1"/>
  <c r="O737" i="1"/>
  <c r="P737" i="1" s="1"/>
  <c r="O736" i="1"/>
  <c r="P736" i="1" s="1"/>
  <c r="O735" i="1"/>
  <c r="P735" i="1" s="1"/>
  <c r="O734" i="1"/>
  <c r="P734" i="1" s="1"/>
  <c r="O733" i="1"/>
  <c r="P733" i="1" s="1"/>
  <c r="O732" i="1"/>
  <c r="P732" i="1" s="1"/>
  <c r="O731" i="1"/>
  <c r="P731" i="1" s="1"/>
  <c r="O729" i="1"/>
  <c r="P729" i="1" s="1"/>
  <c r="O728" i="1"/>
  <c r="P728" i="1" s="1"/>
  <c r="O727" i="1"/>
  <c r="P727" i="1" s="1"/>
  <c r="O724" i="1"/>
  <c r="P724" i="1" s="1"/>
  <c r="O723" i="1"/>
  <c r="P723" i="1" s="1"/>
  <c r="O721" i="1"/>
  <c r="P721" i="1" s="1"/>
  <c r="O719" i="1"/>
  <c r="P719" i="1" s="1"/>
  <c r="O716" i="1"/>
  <c r="P716" i="1" s="1"/>
  <c r="O715" i="1"/>
  <c r="P715" i="1" s="1"/>
  <c r="O713" i="1"/>
  <c r="P713" i="1" s="1"/>
  <c r="O712" i="1"/>
  <c r="P712" i="1" s="1"/>
  <c r="O711" i="1"/>
  <c r="P711" i="1" s="1"/>
  <c r="O709" i="1"/>
  <c r="P709" i="1" s="1"/>
  <c r="O707" i="1"/>
  <c r="P707" i="1" s="1"/>
  <c r="O705" i="1"/>
  <c r="P705" i="1" s="1"/>
  <c r="O704" i="1"/>
  <c r="P704" i="1" s="1"/>
  <c r="O703" i="1"/>
  <c r="P703" i="1" s="1"/>
  <c r="O701" i="1"/>
  <c r="P701" i="1" s="1"/>
  <c r="O700" i="1"/>
  <c r="P700" i="1" s="1"/>
  <c r="O699" i="1"/>
  <c r="P699" i="1" s="1"/>
  <c r="O696" i="1"/>
  <c r="P696" i="1" s="1"/>
  <c r="O695" i="1"/>
  <c r="P695" i="1" s="1"/>
  <c r="O693" i="1"/>
  <c r="P693" i="1" s="1"/>
  <c r="O692" i="1"/>
  <c r="P692" i="1" s="1"/>
  <c r="O691" i="1"/>
  <c r="P691" i="1" s="1"/>
  <c r="O689" i="1"/>
  <c r="P689" i="1" s="1"/>
  <c r="O688" i="1"/>
  <c r="P688" i="1" s="1"/>
  <c r="O687" i="1"/>
  <c r="P687" i="1" s="1"/>
  <c r="O684" i="1"/>
  <c r="P684" i="1" s="1"/>
  <c r="O683" i="1"/>
  <c r="P683" i="1" s="1"/>
  <c r="O682" i="1"/>
  <c r="P682" i="1" s="1"/>
  <c r="O680" i="1"/>
  <c r="P680" i="1" s="1"/>
  <c r="O677" i="1"/>
  <c r="P677" i="1" s="1"/>
  <c r="O676" i="1"/>
  <c r="P676" i="1" s="1"/>
  <c r="O673" i="1"/>
  <c r="P673" i="1" s="1"/>
  <c r="O671" i="1"/>
  <c r="P671" i="1" s="1"/>
  <c r="O669" i="1"/>
  <c r="P669" i="1" s="1"/>
  <c r="O667" i="1"/>
  <c r="P667" i="1" s="1"/>
  <c r="O665" i="1"/>
  <c r="P665" i="1" s="1"/>
  <c r="O664" i="1"/>
  <c r="P664" i="1" s="1"/>
  <c r="O663" i="1"/>
  <c r="P663" i="1" s="1"/>
  <c r="O661" i="1"/>
  <c r="P661" i="1" s="1"/>
  <c r="O660" i="1"/>
  <c r="P660" i="1" s="1"/>
  <c r="O658" i="1"/>
  <c r="P658" i="1" s="1"/>
  <c r="O657" i="1"/>
  <c r="P657" i="1" s="1"/>
  <c r="O656" i="1"/>
  <c r="P656" i="1" s="1"/>
  <c r="O655" i="1"/>
  <c r="P655" i="1" s="1"/>
  <c r="O653" i="1"/>
  <c r="P653" i="1" s="1"/>
  <c r="O652" i="1"/>
  <c r="P652" i="1" s="1"/>
  <c r="O651" i="1"/>
  <c r="P651" i="1" s="1"/>
  <c r="O649" i="1"/>
  <c r="P649" i="1" s="1"/>
  <c r="O648" i="1"/>
  <c r="P648" i="1" s="1"/>
  <c r="O647" i="1"/>
  <c r="P647" i="1" s="1"/>
  <c r="O645" i="1"/>
  <c r="P645" i="1" s="1"/>
  <c r="O644" i="1"/>
  <c r="P644" i="1" s="1"/>
  <c r="O643" i="1"/>
  <c r="P643" i="1" s="1"/>
  <c r="O641" i="1"/>
  <c r="P641" i="1" s="1"/>
  <c r="O639" i="1"/>
  <c r="P639" i="1" s="1"/>
  <c r="O638" i="1"/>
  <c r="P638" i="1" s="1"/>
  <c r="O637" i="1"/>
  <c r="P637" i="1" s="1"/>
  <c r="O636" i="1"/>
  <c r="P636" i="1" s="1"/>
  <c r="O635" i="1"/>
  <c r="P635" i="1" s="1"/>
  <c r="O633" i="1"/>
  <c r="P633" i="1" s="1"/>
  <c r="O632" i="1"/>
  <c r="P632" i="1" s="1"/>
  <c r="O631" i="1"/>
  <c r="P631" i="1" s="1"/>
  <c r="O630" i="1"/>
  <c r="P630" i="1" s="1"/>
  <c r="O629" i="1"/>
  <c r="P629" i="1" s="1"/>
  <c r="O628" i="1"/>
  <c r="P628" i="1" s="1"/>
  <c r="O627" i="1"/>
  <c r="P627" i="1" s="1"/>
  <c r="O625" i="1"/>
  <c r="P625" i="1" s="1"/>
  <c r="O624" i="1"/>
  <c r="P624" i="1" s="1"/>
  <c r="O623" i="1"/>
  <c r="P623" i="1" s="1"/>
  <c r="O622" i="1"/>
  <c r="P622" i="1" s="1"/>
  <c r="O621" i="1"/>
  <c r="P621" i="1" s="1"/>
  <c r="O620" i="1"/>
  <c r="P620" i="1" s="1"/>
  <c r="O619" i="1"/>
  <c r="P619" i="1" s="1"/>
  <c r="O617" i="1"/>
  <c r="P617" i="1" s="1"/>
  <c r="O616" i="1"/>
  <c r="P616" i="1" s="1"/>
  <c r="O615" i="1"/>
  <c r="P615" i="1" s="1"/>
  <c r="O614" i="1"/>
  <c r="P614" i="1" s="1"/>
  <c r="O613" i="1"/>
  <c r="P613" i="1" s="1"/>
  <c r="O611" i="1"/>
  <c r="P611" i="1" s="1"/>
  <c r="O609" i="1"/>
  <c r="P609" i="1" s="1"/>
  <c r="O608" i="1"/>
  <c r="P608" i="1" s="1"/>
  <c r="O607" i="1"/>
  <c r="P607" i="1" s="1"/>
  <c r="O605" i="1"/>
  <c r="P605" i="1" s="1"/>
  <c r="O604" i="1"/>
  <c r="P604" i="1" s="1"/>
  <c r="O603" i="1"/>
  <c r="P603" i="1" s="1"/>
  <c r="O601" i="1"/>
  <c r="P601" i="1" s="1"/>
  <c r="O600" i="1"/>
  <c r="P600" i="1" s="1"/>
  <c r="O599" i="1"/>
  <c r="P599" i="1" s="1"/>
  <c r="O597" i="1"/>
  <c r="P597" i="1" s="1"/>
  <c r="O596" i="1"/>
  <c r="P596" i="1" s="1"/>
  <c r="O595" i="1"/>
  <c r="P595" i="1" s="1"/>
  <c r="O593" i="1"/>
  <c r="P593" i="1" s="1"/>
  <c r="O592" i="1"/>
  <c r="P592" i="1" s="1"/>
  <c r="O591" i="1"/>
  <c r="P591" i="1" s="1"/>
  <c r="O589" i="1"/>
  <c r="P589" i="1" s="1"/>
  <c r="O588" i="1"/>
  <c r="P588" i="1" s="1"/>
  <c r="O585" i="1"/>
  <c r="P585" i="1" s="1"/>
  <c r="O584" i="1"/>
  <c r="P584" i="1" s="1"/>
  <c r="O581" i="1"/>
  <c r="P581" i="1" s="1"/>
  <c r="O580" i="1"/>
  <c r="P580" i="1" s="1"/>
  <c r="O579" i="1"/>
  <c r="P579" i="1" s="1"/>
  <c r="O577" i="1"/>
  <c r="P577" i="1" s="1"/>
  <c r="O576" i="1"/>
  <c r="P576" i="1" s="1"/>
  <c r="O575" i="1"/>
  <c r="P575" i="1" s="1"/>
  <c r="O573" i="1"/>
  <c r="P573" i="1" s="1"/>
  <c r="O572" i="1"/>
  <c r="P572" i="1" s="1"/>
  <c r="O571" i="1"/>
  <c r="P571" i="1" s="1"/>
  <c r="O570" i="1"/>
  <c r="P570" i="1" s="1"/>
  <c r="O569" i="1"/>
  <c r="P569" i="1" s="1"/>
  <c r="O568" i="1"/>
  <c r="P568" i="1" s="1"/>
  <c r="O567" i="1"/>
  <c r="P567" i="1" s="1"/>
  <c r="O565" i="1"/>
  <c r="P565" i="1" s="1"/>
  <c r="O564" i="1"/>
  <c r="P564" i="1" s="1"/>
  <c r="O563" i="1"/>
  <c r="P563" i="1" s="1"/>
  <c r="O562" i="1"/>
  <c r="P562" i="1" s="1"/>
  <c r="O561" i="1"/>
  <c r="P561" i="1" s="1"/>
  <c r="O560" i="1"/>
  <c r="P560" i="1" s="1"/>
  <c r="O559" i="1"/>
  <c r="P559" i="1" s="1"/>
  <c r="O557" i="1"/>
  <c r="P557" i="1" s="1"/>
  <c r="O556" i="1"/>
  <c r="P556" i="1" s="1"/>
  <c r="O555" i="1"/>
  <c r="P555" i="1" s="1"/>
  <c r="O554" i="1"/>
  <c r="P554" i="1" s="1"/>
  <c r="O553" i="1"/>
  <c r="P553" i="1" s="1"/>
  <c r="O552" i="1"/>
  <c r="P552" i="1" s="1"/>
  <c r="O551" i="1"/>
  <c r="P551" i="1" s="1"/>
  <c r="O549" i="1"/>
  <c r="P549" i="1" s="1"/>
  <c r="O547" i="1"/>
  <c r="P547" i="1" s="1"/>
  <c r="O545" i="1"/>
  <c r="P545" i="1" s="1"/>
  <c r="O544" i="1"/>
  <c r="P544" i="1" s="1"/>
  <c r="O543" i="1"/>
  <c r="P543" i="1" s="1"/>
  <c r="O541" i="1"/>
  <c r="P541" i="1" s="1"/>
  <c r="O540" i="1"/>
  <c r="P540" i="1" s="1"/>
  <c r="O539" i="1"/>
  <c r="P539" i="1" s="1"/>
  <c r="O537" i="1"/>
  <c r="P537" i="1" s="1"/>
  <c r="O536" i="1"/>
  <c r="P536" i="1" s="1"/>
  <c r="O535" i="1"/>
  <c r="P535" i="1" s="1"/>
  <c r="O533" i="1"/>
  <c r="P533" i="1" s="1"/>
  <c r="O532" i="1"/>
  <c r="P532" i="1" s="1"/>
  <c r="O531" i="1"/>
  <c r="P531" i="1" s="1"/>
  <c r="O529" i="1"/>
  <c r="P529" i="1" s="1"/>
  <c r="O528" i="1"/>
  <c r="P528" i="1" s="1"/>
  <c r="O527" i="1"/>
  <c r="P527" i="1" s="1"/>
  <c r="O525" i="1"/>
  <c r="P525" i="1" s="1"/>
  <c r="O524" i="1"/>
  <c r="P524" i="1" s="1"/>
  <c r="O523" i="1"/>
  <c r="P523" i="1" s="1"/>
  <c r="O521" i="1"/>
  <c r="P521" i="1" s="1"/>
  <c r="O520" i="1"/>
  <c r="P520" i="1" s="1"/>
  <c r="O519" i="1"/>
  <c r="P519" i="1" s="1"/>
  <c r="O517" i="1"/>
  <c r="P517" i="1" s="1"/>
  <c r="O516" i="1"/>
  <c r="P516" i="1" s="1"/>
  <c r="O515" i="1"/>
  <c r="P515" i="1" s="1"/>
  <c r="O513" i="1"/>
  <c r="P513" i="1" s="1"/>
  <c r="O512" i="1"/>
  <c r="P512" i="1" s="1"/>
  <c r="O511" i="1"/>
  <c r="P511" i="1" s="1"/>
  <c r="O508" i="1"/>
  <c r="P508" i="1" s="1"/>
  <c r="O507" i="1"/>
  <c r="P507" i="1" s="1"/>
  <c r="O505" i="1"/>
  <c r="P505" i="1" s="1"/>
  <c r="O504" i="1"/>
  <c r="P504" i="1" s="1"/>
  <c r="O503" i="1"/>
  <c r="P503" i="1" s="1"/>
  <c r="O501" i="1"/>
  <c r="P501" i="1" s="1"/>
  <c r="O500" i="1"/>
  <c r="P500" i="1" s="1"/>
  <c r="O499" i="1"/>
  <c r="P499" i="1" s="1"/>
  <c r="O497" i="1"/>
  <c r="P497" i="1" s="1"/>
  <c r="O496" i="1"/>
  <c r="P496" i="1" s="1"/>
  <c r="O495" i="1"/>
  <c r="P495" i="1" s="1"/>
  <c r="O493" i="1"/>
  <c r="P493" i="1" s="1"/>
  <c r="O492" i="1"/>
  <c r="P492" i="1" s="1"/>
  <c r="O491" i="1"/>
  <c r="P491" i="1" s="1"/>
  <c r="O489" i="1"/>
  <c r="P489" i="1" s="1"/>
  <c r="O488" i="1"/>
  <c r="P488" i="1" s="1"/>
  <c r="O487" i="1"/>
  <c r="P487" i="1" s="1"/>
  <c r="O486" i="1"/>
  <c r="P486" i="1" s="1"/>
  <c r="O485" i="1"/>
  <c r="P485" i="1" s="1"/>
  <c r="O484" i="1"/>
  <c r="P484" i="1" s="1"/>
  <c r="O483" i="1"/>
  <c r="P483" i="1" s="1"/>
  <c r="O480" i="1"/>
  <c r="P480" i="1" s="1"/>
  <c r="O479" i="1"/>
  <c r="P479" i="1" s="1"/>
  <c r="O477" i="1"/>
  <c r="P477" i="1" s="1"/>
  <c r="O476" i="1"/>
  <c r="P476" i="1" s="1"/>
  <c r="O475" i="1"/>
  <c r="P475" i="1" s="1"/>
  <c r="O473" i="1"/>
  <c r="P473" i="1" s="1"/>
  <c r="O472" i="1"/>
  <c r="P472" i="1" s="1"/>
  <c r="O471" i="1"/>
  <c r="P471" i="1" s="1"/>
  <c r="O469" i="1"/>
  <c r="P469" i="1" s="1"/>
  <c r="O468" i="1"/>
  <c r="P468" i="1" s="1"/>
  <c r="O467" i="1"/>
  <c r="P467" i="1" s="1"/>
  <c r="O465" i="1"/>
  <c r="P465" i="1" s="1"/>
  <c r="O464" i="1"/>
  <c r="P464" i="1" s="1"/>
  <c r="O461" i="1"/>
  <c r="P461" i="1" s="1"/>
  <c r="O460" i="1"/>
  <c r="P460" i="1" s="1"/>
  <c r="O459" i="1"/>
  <c r="P459" i="1" s="1"/>
  <c r="O457" i="1"/>
  <c r="P457" i="1" s="1"/>
  <c r="O456" i="1"/>
  <c r="P456" i="1" s="1"/>
  <c r="O455" i="1"/>
  <c r="P455" i="1" s="1"/>
  <c r="O453" i="1"/>
  <c r="P453" i="1" s="1"/>
  <c r="O452" i="1"/>
  <c r="P452" i="1" s="1"/>
  <c r="O451" i="1"/>
  <c r="P451" i="1" s="1"/>
  <c r="O449" i="1"/>
  <c r="P449" i="1" s="1"/>
  <c r="O448" i="1"/>
  <c r="P448" i="1" s="1"/>
  <c r="O447" i="1"/>
  <c r="P447" i="1" s="1"/>
  <c r="O445" i="1"/>
  <c r="P445" i="1" s="1"/>
  <c r="O444" i="1"/>
  <c r="P444" i="1" s="1"/>
  <c r="O443" i="1"/>
  <c r="P443" i="1" s="1"/>
  <c r="O441" i="1"/>
  <c r="P441" i="1" s="1"/>
  <c r="O440" i="1"/>
  <c r="P440" i="1" s="1"/>
  <c r="O439" i="1"/>
  <c r="P439" i="1" s="1"/>
  <c r="O437" i="1"/>
  <c r="P437" i="1" s="1"/>
  <c r="O436" i="1"/>
  <c r="P436" i="1" s="1"/>
  <c r="O433" i="1"/>
  <c r="P433" i="1" s="1"/>
  <c r="O432" i="1"/>
  <c r="P432" i="1" s="1"/>
  <c r="O431" i="1"/>
  <c r="P431" i="1" s="1"/>
  <c r="O429" i="1"/>
  <c r="P429" i="1" s="1"/>
  <c r="O428" i="1"/>
  <c r="P428" i="1" s="1"/>
  <c r="O427" i="1"/>
  <c r="P427" i="1" s="1"/>
  <c r="O425" i="1"/>
  <c r="P425" i="1" s="1"/>
  <c r="O424" i="1"/>
  <c r="P424" i="1" s="1"/>
  <c r="O423" i="1"/>
  <c r="P423" i="1" s="1"/>
  <c r="O421" i="1"/>
  <c r="P421" i="1" s="1"/>
  <c r="O420" i="1"/>
  <c r="P420" i="1" s="1"/>
  <c r="O419" i="1"/>
  <c r="P419" i="1" s="1"/>
  <c r="O417" i="1"/>
  <c r="P417" i="1" s="1"/>
  <c r="O416" i="1"/>
  <c r="P416" i="1" s="1"/>
  <c r="O415" i="1"/>
  <c r="P415" i="1" s="1"/>
  <c r="O413" i="1"/>
  <c r="P413" i="1" s="1"/>
  <c r="O412" i="1"/>
  <c r="P412" i="1" s="1"/>
  <c r="O411" i="1"/>
  <c r="P411" i="1" s="1"/>
  <c r="O409" i="1"/>
  <c r="P409" i="1" s="1"/>
  <c r="O408" i="1"/>
  <c r="P408" i="1" s="1"/>
  <c r="O407" i="1"/>
  <c r="P407" i="1" s="1"/>
  <c r="O405" i="1"/>
  <c r="P405" i="1" s="1"/>
  <c r="O404" i="1"/>
  <c r="P404" i="1" s="1"/>
  <c r="O403" i="1"/>
  <c r="P403" i="1" s="1"/>
  <c r="O401" i="1"/>
  <c r="P401" i="1" s="1"/>
  <c r="O400" i="1"/>
  <c r="P400" i="1" s="1"/>
  <c r="O399" i="1"/>
  <c r="P399" i="1" s="1"/>
  <c r="O397" i="1"/>
  <c r="P397" i="1" s="1"/>
  <c r="O396" i="1"/>
  <c r="P396" i="1" s="1"/>
  <c r="O393" i="1"/>
  <c r="P393" i="1" s="1"/>
  <c r="O392" i="1"/>
  <c r="P392" i="1" s="1"/>
  <c r="O391" i="1"/>
  <c r="P391" i="1" s="1"/>
  <c r="O389" i="1"/>
  <c r="P389" i="1" s="1"/>
  <c r="O388" i="1"/>
  <c r="P388" i="1" s="1"/>
  <c r="O387" i="1"/>
  <c r="P387" i="1" s="1"/>
  <c r="O384" i="1"/>
  <c r="P384" i="1" s="1"/>
  <c r="O383" i="1"/>
  <c r="P383" i="1" s="1"/>
  <c r="O381" i="1"/>
  <c r="P381" i="1" s="1"/>
  <c r="O380" i="1"/>
  <c r="P380" i="1" s="1"/>
  <c r="O376" i="1"/>
  <c r="P376" i="1" s="1"/>
  <c r="O375" i="1"/>
  <c r="P375" i="1" s="1"/>
  <c r="O373" i="1"/>
  <c r="P373" i="1" s="1"/>
  <c r="O372" i="1"/>
  <c r="P372" i="1" s="1"/>
  <c r="O371" i="1"/>
  <c r="P371" i="1" s="1"/>
  <c r="O369" i="1"/>
  <c r="P369" i="1" s="1"/>
  <c r="O368" i="1"/>
  <c r="P368" i="1" s="1"/>
  <c r="O367" i="1"/>
  <c r="P367" i="1" s="1"/>
  <c r="O365" i="1"/>
  <c r="P365" i="1" s="1"/>
  <c r="O363" i="1"/>
  <c r="P363" i="1" s="1"/>
  <c r="O361" i="1"/>
  <c r="P361" i="1" s="1"/>
  <c r="O360" i="1"/>
  <c r="P360" i="1" s="1"/>
  <c r="O359" i="1"/>
  <c r="P359" i="1" s="1"/>
  <c r="O357" i="1"/>
  <c r="P357" i="1" s="1"/>
  <c r="O356" i="1"/>
  <c r="P356" i="1" s="1"/>
  <c r="O355" i="1"/>
  <c r="P355" i="1" s="1"/>
  <c r="O353" i="1"/>
  <c r="P353" i="1" s="1"/>
  <c r="O352" i="1"/>
  <c r="P352" i="1" s="1"/>
  <c r="O351" i="1"/>
  <c r="P351" i="1" s="1"/>
  <c r="O349" i="1"/>
  <c r="P349" i="1" s="1"/>
  <c r="O348" i="1"/>
  <c r="P348" i="1" s="1"/>
  <c r="O347" i="1"/>
  <c r="P347" i="1" s="1"/>
  <c r="O344" i="1"/>
  <c r="P344" i="1" s="1"/>
  <c r="O343" i="1"/>
  <c r="P343" i="1" s="1"/>
  <c r="O341" i="1"/>
  <c r="P341" i="1" s="1"/>
  <c r="O340" i="1"/>
  <c r="P340" i="1" s="1"/>
  <c r="O339" i="1"/>
  <c r="P339" i="1" s="1"/>
  <c r="O336" i="1"/>
  <c r="P336" i="1" s="1"/>
  <c r="O335" i="1"/>
  <c r="P335" i="1" s="1"/>
  <c r="O332" i="1"/>
  <c r="P332" i="1" s="1"/>
  <c r="O331" i="1"/>
  <c r="P331" i="1" s="1"/>
  <c r="O328" i="1"/>
  <c r="P328" i="1" s="1"/>
  <c r="O327" i="1"/>
  <c r="P327" i="1" s="1"/>
  <c r="O325" i="1"/>
  <c r="P325" i="1" s="1"/>
  <c r="O324" i="1"/>
  <c r="P324" i="1" s="1"/>
  <c r="O323" i="1"/>
  <c r="P323" i="1" s="1"/>
  <c r="O321" i="1"/>
  <c r="P321" i="1" s="1"/>
  <c r="O320" i="1"/>
  <c r="P320" i="1" s="1"/>
  <c r="O319" i="1"/>
  <c r="P319" i="1" s="1"/>
  <c r="O317" i="1"/>
  <c r="P317" i="1" s="1"/>
  <c r="O316" i="1"/>
  <c r="P316" i="1" s="1"/>
  <c r="O315" i="1"/>
  <c r="P315" i="1" s="1"/>
  <c r="O313" i="1"/>
  <c r="P313" i="1" s="1"/>
  <c r="O312" i="1"/>
  <c r="P312" i="1" s="1"/>
  <c r="O311" i="1"/>
  <c r="P311" i="1" s="1"/>
  <c r="O309" i="1"/>
  <c r="P309" i="1" s="1"/>
  <c r="O307" i="1"/>
  <c r="P307" i="1" s="1"/>
  <c r="O306" i="1"/>
  <c r="P306" i="1" s="1"/>
  <c r="O305" i="1"/>
  <c r="P305" i="1" s="1"/>
  <c r="O304" i="1"/>
  <c r="P304" i="1" s="1"/>
  <c r="O303" i="1"/>
  <c r="P303" i="1" s="1"/>
  <c r="O301" i="1"/>
  <c r="P301" i="1" s="1"/>
  <c r="O300" i="1"/>
  <c r="P300" i="1" s="1"/>
  <c r="O296" i="1"/>
  <c r="P296" i="1" s="1"/>
  <c r="O293" i="1"/>
  <c r="P293" i="1" s="1"/>
  <c r="O292" i="1"/>
  <c r="P292" i="1" s="1"/>
  <c r="O291" i="1"/>
  <c r="P291" i="1" s="1"/>
  <c r="O289" i="1"/>
  <c r="P289" i="1" s="1"/>
  <c r="O287" i="1"/>
  <c r="P287" i="1" s="1"/>
  <c r="O285" i="1"/>
  <c r="P285" i="1" s="1"/>
  <c r="O284" i="1"/>
  <c r="P284" i="1" s="1"/>
  <c r="O283" i="1"/>
  <c r="P283" i="1" s="1"/>
  <c r="O281" i="1"/>
  <c r="P281" i="1" s="1"/>
  <c r="O280" i="1"/>
  <c r="P280" i="1" s="1"/>
  <c r="O279" i="1"/>
  <c r="P279" i="1" s="1"/>
  <c r="O277" i="1"/>
  <c r="P277" i="1" s="1"/>
  <c r="O276" i="1"/>
  <c r="P276" i="1" s="1"/>
  <c r="O275" i="1"/>
  <c r="P275" i="1" s="1"/>
  <c r="O273" i="1"/>
  <c r="P273" i="1" s="1"/>
  <c r="O272" i="1"/>
  <c r="P272" i="1" s="1"/>
  <c r="O269" i="1"/>
  <c r="P269" i="1" s="1"/>
  <c r="O267" i="1"/>
  <c r="P267" i="1" s="1"/>
  <c r="O265" i="1"/>
  <c r="P265" i="1" s="1"/>
  <c r="O264" i="1"/>
  <c r="P264" i="1" s="1"/>
  <c r="O260" i="1"/>
  <c r="P260" i="1" s="1"/>
  <c r="O259" i="1"/>
  <c r="P259" i="1" s="1"/>
  <c r="O257" i="1"/>
  <c r="P257" i="1" s="1"/>
  <c r="O256" i="1"/>
  <c r="P256" i="1" s="1"/>
  <c r="O255" i="1"/>
  <c r="P255" i="1" s="1"/>
  <c r="O253" i="1"/>
  <c r="P253" i="1" s="1"/>
  <c r="O252" i="1"/>
  <c r="P252" i="1" s="1"/>
  <c r="O249" i="1"/>
  <c r="P249" i="1" s="1"/>
  <c r="O248" i="1"/>
  <c r="P248" i="1" s="1"/>
  <c r="O247" i="1"/>
  <c r="P247" i="1" s="1"/>
  <c r="O245" i="1"/>
  <c r="P245" i="1" s="1"/>
  <c r="O244" i="1"/>
  <c r="P244" i="1" s="1"/>
  <c r="O243" i="1"/>
  <c r="P243" i="1" s="1"/>
  <c r="O241" i="1"/>
  <c r="P241" i="1" s="1"/>
  <c r="O240" i="1"/>
  <c r="P240" i="1" s="1"/>
  <c r="O239" i="1"/>
  <c r="P239" i="1" s="1"/>
  <c r="O237" i="1"/>
  <c r="P237" i="1" s="1"/>
  <c r="O236" i="1"/>
  <c r="P236" i="1" s="1"/>
  <c r="O235" i="1"/>
  <c r="P235" i="1" s="1"/>
  <c r="O233" i="1"/>
  <c r="P233" i="1" s="1"/>
  <c r="O232" i="1"/>
  <c r="P232" i="1" s="1"/>
  <c r="O231" i="1"/>
  <c r="P231" i="1" s="1"/>
  <c r="O229" i="1"/>
  <c r="P229" i="1" s="1"/>
  <c r="O228" i="1"/>
  <c r="P228" i="1" s="1"/>
  <c r="O227" i="1"/>
  <c r="P227" i="1" s="1"/>
  <c r="O224" i="1"/>
  <c r="P224" i="1" s="1"/>
  <c r="O223" i="1"/>
  <c r="P223" i="1" s="1"/>
  <c r="O221" i="1"/>
  <c r="P221" i="1" s="1"/>
  <c r="O220" i="1"/>
  <c r="P220" i="1" s="1"/>
  <c r="O219" i="1"/>
  <c r="P219" i="1" s="1"/>
  <c r="O217" i="1"/>
  <c r="P217" i="1" s="1"/>
  <c r="O216" i="1"/>
  <c r="P216" i="1" s="1"/>
  <c r="O215" i="1"/>
  <c r="P215" i="1" s="1"/>
  <c r="O213" i="1"/>
  <c r="P213" i="1" s="1"/>
  <c r="O212" i="1"/>
  <c r="P212" i="1" s="1"/>
  <c r="O211" i="1"/>
  <c r="P211" i="1" s="1"/>
  <c r="O209" i="1"/>
  <c r="P209" i="1" s="1"/>
  <c r="O208" i="1"/>
  <c r="P208" i="1" s="1"/>
  <c r="O207" i="1"/>
  <c r="P207" i="1" s="1"/>
  <c r="O205" i="1"/>
  <c r="P205" i="1" s="1"/>
  <c r="O204" i="1"/>
  <c r="P204" i="1" s="1"/>
  <c r="O203" i="1"/>
  <c r="P203" i="1" s="1"/>
  <c r="O201" i="1"/>
  <c r="P201" i="1" s="1"/>
  <c r="O200" i="1"/>
  <c r="P200" i="1" s="1"/>
  <c r="O199" i="1"/>
  <c r="P199" i="1" s="1"/>
  <c r="O197" i="1"/>
  <c r="P197" i="1" s="1"/>
  <c r="O196" i="1"/>
  <c r="P196" i="1" s="1"/>
  <c r="O195" i="1"/>
  <c r="P195" i="1" s="1"/>
  <c r="O193" i="1"/>
  <c r="P193" i="1" s="1"/>
  <c r="O192" i="1"/>
  <c r="P192" i="1" s="1"/>
  <c r="O191" i="1"/>
  <c r="P191" i="1" s="1"/>
  <c r="O190" i="1"/>
  <c r="P190" i="1" s="1"/>
  <c r="O189" i="1"/>
  <c r="P189" i="1" s="1"/>
  <c r="O188" i="1"/>
  <c r="P188" i="1" s="1"/>
  <c r="O187" i="1"/>
  <c r="P187" i="1" s="1"/>
  <c r="O185" i="1"/>
  <c r="P185" i="1" s="1"/>
  <c r="O184" i="1"/>
  <c r="P184" i="1" s="1"/>
  <c r="O183" i="1"/>
  <c r="P183" i="1" s="1"/>
  <c r="O181" i="1"/>
  <c r="P181" i="1" s="1"/>
  <c r="O180" i="1"/>
  <c r="P180" i="1" s="1"/>
  <c r="O179" i="1"/>
  <c r="P179" i="1" s="1"/>
  <c r="O177" i="1"/>
  <c r="P177" i="1" s="1"/>
  <c r="O176" i="1"/>
  <c r="P176" i="1" s="1"/>
  <c r="O175" i="1"/>
  <c r="P175" i="1" s="1"/>
  <c r="O173" i="1"/>
  <c r="P173" i="1" s="1"/>
  <c r="O172" i="1"/>
  <c r="P172" i="1" s="1"/>
  <c r="O171" i="1"/>
  <c r="P171" i="1" s="1"/>
  <c r="O169" i="1"/>
  <c r="P169" i="1" s="1"/>
  <c r="O168" i="1"/>
  <c r="P168" i="1" s="1"/>
  <c r="O167" i="1"/>
  <c r="P167" i="1" s="1"/>
  <c r="O164" i="1"/>
  <c r="P164" i="1" s="1"/>
  <c r="O163" i="1"/>
  <c r="P163" i="1" s="1"/>
  <c r="O160" i="1"/>
  <c r="P160" i="1" s="1"/>
  <c r="O159" i="1"/>
  <c r="P159" i="1" s="1"/>
  <c r="O157" i="1"/>
  <c r="P157" i="1" s="1"/>
  <c r="O155" i="1"/>
  <c r="P155" i="1" s="1"/>
  <c r="O153" i="1"/>
  <c r="P153" i="1" s="1"/>
  <c r="O152" i="1"/>
  <c r="P152" i="1" s="1"/>
  <c r="O151" i="1"/>
  <c r="P151" i="1" s="1"/>
  <c r="O150" i="1"/>
  <c r="P150" i="1" s="1"/>
  <c r="O149" i="1"/>
  <c r="P149" i="1" s="1"/>
  <c r="O148" i="1"/>
  <c r="P148" i="1" s="1"/>
  <c r="O147" i="1"/>
  <c r="P147" i="1" s="1"/>
  <c r="O145" i="1"/>
  <c r="P145" i="1" s="1"/>
  <c r="O144" i="1"/>
  <c r="P144" i="1" s="1"/>
  <c r="O143" i="1"/>
  <c r="P143" i="1" s="1"/>
  <c r="O142" i="1"/>
  <c r="P142" i="1" s="1"/>
  <c r="O141" i="1"/>
  <c r="P141" i="1" s="1"/>
  <c r="O140" i="1"/>
  <c r="P140" i="1" s="1"/>
  <c r="O139" i="1"/>
  <c r="P139" i="1" s="1"/>
  <c r="O137" i="1"/>
  <c r="P137" i="1" s="1"/>
  <c r="O136" i="1"/>
  <c r="P136" i="1" s="1"/>
  <c r="O135" i="1"/>
  <c r="P135" i="1" s="1"/>
  <c r="O134" i="1"/>
  <c r="P134" i="1" s="1"/>
  <c r="O133" i="1"/>
  <c r="P133" i="1" s="1"/>
  <c r="O132" i="1"/>
  <c r="P132" i="1" s="1"/>
  <c r="O131" i="1"/>
  <c r="P131" i="1" s="1"/>
  <c r="O129" i="1"/>
  <c r="P129" i="1" s="1"/>
  <c r="O128" i="1"/>
  <c r="P128" i="1" s="1"/>
  <c r="O127" i="1"/>
  <c r="P127" i="1" s="1"/>
  <c r="O126" i="1"/>
  <c r="P126" i="1" s="1"/>
  <c r="O125" i="1"/>
  <c r="P125" i="1" s="1"/>
  <c r="O124" i="1"/>
  <c r="P124" i="1" s="1"/>
  <c r="O123" i="1"/>
  <c r="P123" i="1" s="1"/>
  <c r="O121" i="1"/>
  <c r="P121" i="1" s="1"/>
  <c r="O120" i="1"/>
  <c r="P120" i="1" s="1"/>
  <c r="O119" i="1"/>
  <c r="P119" i="1" s="1"/>
  <c r="O118" i="1"/>
  <c r="P118" i="1" s="1"/>
  <c r="O117" i="1"/>
  <c r="P117" i="1" s="1"/>
  <c r="O116" i="1"/>
  <c r="P116" i="1" s="1"/>
  <c r="O115" i="1"/>
  <c r="P115" i="1" s="1"/>
  <c r="O113" i="1"/>
  <c r="P113" i="1" s="1"/>
  <c r="O112" i="1"/>
  <c r="P112" i="1" s="1"/>
  <c r="O111" i="1"/>
  <c r="P111" i="1" s="1"/>
  <c r="O110" i="1"/>
  <c r="P110" i="1" s="1"/>
  <c r="O109" i="1"/>
  <c r="P109" i="1" s="1"/>
  <c r="O108" i="1"/>
  <c r="P108" i="1" s="1"/>
  <c r="O107" i="1"/>
  <c r="P107" i="1" s="1"/>
  <c r="O105" i="1"/>
  <c r="P105" i="1" s="1"/>
  <c r="O104" i="1"/>
  <c r="P104" i="1" s="1"/>
  <c r="O103" i="1"/>
  <c r="P103" i="1" s="1"/>
  <c r="O102" i="1"/>
  <c r="P102" i="1" s="1"/>
  <c r="O100" i="1"/>
  <c r="P100" i="1" s="1"/>
  <c r="O99" i="1"/>
  <c r="P99" i="1" s="1"/>
  <c r="O97" i="1"/>
  <c r="P97" i="1" s="1"/>
  <c r="O96" i="1"/>
  <c r="P96" i="1" s="1"/>
  <c r="O95" i="1"/>
  <c r="P95" i="1" s="1"/>
  <c r="O93" i="1"/>
  <c r="P93" i="1" s="1"/>
  <c r="O92" i="1"/>
  <c r="P92" i="1" s="1"/>
  <c r="O91" i="1"/>
  <c r="P91" i="1" s="1"/>
  <c r="O89" i="1"/>
  <c r="P89" i="1" s="1"/>
  <c r="O88" i="1"/>
  <c r="P88" i="1" s="1"/>
  <c r="O87" i="1"/>
  <c r="P87" i="1" s="1"/>
  <c r="O85" i="1"/>
  <c r="P85" i="1" s="1"/>
  <c r="O84" i="1"/>
  <c r="P84" i="1" s="1"/>
  <c r="O83" i="1"/>
  <c r="P83" i="1" s="1"/>
  <c r="O80" i="1"/>
  <c r="P80" i="1" s="1"/>
  <c r="O79" i="1"/>
  <c r="P79" i="1" s="1"/>
  <c r="O77" i="1"/>
  <c r="P77" i="1" s="1"/>
  <c r="O76" i="1"/>
  <c r="P76" i="1" s="1"/>
  <c r="O75" i="1"/>
  <c r="P75" i="1" s="1"/>
  <c r="O73" i="1"/>
  <c r="P73" i="1" s="1"/>
  <c r="O72" i="1"/>
  <c r="P72" i="1" s="1"/>
  <c r="O71" i="1"/>
  <c r="P71" i="1" s="1"/>
  <c r="O69" i="1"/>
  <c r="P69" i="1" s="1"/>
  <c r="O68" i="1"/>
  <c r="P68" i="1" s="1"/>
  <c r="O67" i="1"/>
  <c r="P67" i="1" s="1"/>
  <c r="O65" i="1"/>
  <c r="P65" i="1" s="1"/>
  <c r="O64" i="1"/>
  <c r="P64" i="1" s="1"/>
  <c r="O63" i="1"/>
  <c r="P63" i="1" s="1"/>
  <c r="O61" i="1"/>
  <c r="P61" i="1" s="1"/>
  <c r="O60" i="1"/>
  <c r="P60" i="1" s="1"/>
  <c r="O59" i="1"/>
  <c r="P59" i="1" s="1"/>
  <c r="O57" i="1"/>
  <c r="P57" i="1" s="1"/>
  <c r="O56" i="1"/>
  <c r="P56" i="1" s="1"/>
  <c r="O55" i="1"/>
  <c r="P55" i="1" s="1"/>
  <c r="O54" i="1"/>
  <c r="P54" i="1" s="1"/>
  <c r="O53" i="1"/>
  <c r="P53" i="1" s="1"/>
  <c r="O51" i="1"/>
  <c r="P51" i="1" s="1"/>
  <c r="O49" i="1"/>
  <c r="P49" i="1" s="1"/>
  <c r="O48" i="1"/>
  <c r="P48" i="1" s="1"/>
  <c r="O47" i="1"/>
  <c r="P47" i="1" s="1"/>
  <c r="O45" i="1"/>
  <c r="P45" i="1" s="1"/>
  <c r="O44" i="1"/>
  <c r="P44" i="1" s="1"/>
  <c r="O43" i="1"/>
  <c r="P43" i="1" s="1"/>
  <c r="O41" i="1"/>
  <c r="P41" i="1" s="1"/>
  <c r="O40" i="1"/>
  <c r="P40" i="1" s="1"/>
  <c r="O39" i="1"/>
  <c r="P39" i="1" s="1"/>
  <c r="O36" i="1"/>
  <c r="P36" i="1" s="1"/>
  <c r="O33" i="1"/>
  <c r="P33" i="1" s="1"/>
  <c r="O32" i="1"/>
  <c r="P32" i="1" s="1"/>
  <c r="O31" i="1"/>
  <c r="P31" i="1" s="1"/>
  <c r="O29" i="1"/>
  <c r="P29" i="1" s="1"/>
  <c r="O28" i="1"/>
  <c r="P28" i="1" s="1"/>
  <c r="O27" i="1"/>
  <c r="P27" i="1" s="1"/>
  <c r="O25" i="1"/>
  <c r="P25" i="1" s="1"/>
  <c r="O24" i="1"/>
  <c r="P24" i="1" s="1"/>
  <c r="O23" i="1"/>
  <c r="P23" i="1" s="1"/>
  <c r="O21" i="1"/>
  <c r="P21" i="1" s="1"/>
  <c r="O20" i="1"/>
  <c r="P20" i="1" s="1"/>
  <c r="O19" i="1"/>
  <c r="P19" i="1" s="1"/>
  <c r="O17" i="1"/>
  <c r="P17" i="1" s="1"/>
  <c r="O16" i="1"/>
  <c r="P16" i="1" s="1"/>
  <c r="O15" i="1"/>
  <c r="P15" i="1" s="1"/>
  <c r="O13" i="1"/>
  <c r="P13" i="1" s="1"/>
  <c r="O12" i="1"/>
  <c r="P12" i="1" s="1"/>
  <c r="O11" i="1"/>
  <c r="P11" i="1" s="1"/>
  <c r="O9" i="1"/>
  <c r="P9" i="1" s="1"/>
  <c r="O8" i="1"/>
  <c r="P8" i="1" s="1"/>
  <c r="O7" i="1"/>
  <c r="P7" i="1" s="1"/>
  <c r="O5" i="1"/>
  <c r="P5" i="1" s="1"/>
  <c r="O4" i="1"/>
  <c r="P4" i="1" s="1"/>
  <c r="O3" i="1"/>
  <c r="P3" i="1" s="1"/>
  <c r="O2" i="1"/>
  <c r="P2" i="1" s="1"/>
  <c r="O2673" i="1" l="1"/>
  <c r="P2673" i="1" s="1"/>
  <c r="O2661" i="1"/>
  <c r="P2661" i="1" s="1"/>
  <c r="O2637" i="1"/>
  <c r="P2637" i="1" s="1"/>
  <c r="O2617" i="1"/>
  <c r="P2617" i="1" s="1"/>
  <c r="O2601" i="1"/>
  <c r="P2601" i="1" s="1"/>
  <c r="O2593" i="1"/>
  <c r="P2593" i="1" s="1"/>
  <c r="O2553" i="1"/>
  <c r="P2553" i="1" s="1"/>
  <c r="O2704" i="1"/>
  <c r="P2704" i="1" s="1"/>
  <c r="O2672" i="1"/>
  <c r="P2672" i="1" s="1"/>
  <c r="O2632" i="1"/>
  <c r="P2632" i="1" s="1"/>
  <c r="O2675" i="1"/>
  <c r="P2675" i="1" s="1"/>
  <c r="O2667" i="1"/>
  <c r="P2667" i="1" s="1"/>
  <c r="O2663" i="1"/>
  <c r="P2663" i="1" s="1"/>
  <c r="O2659" i="1"/>
  <c r="P2659" i="1" s="1"/>
  <c r="O2655" i="1"/>
  <c r="P2655" i="1" s="1"/>
  <c r="O2635" i="1"/>
  <c r="P2635" i="1" s="1"/>
  <c r="O2631" i="1"/>
  <c r="P2631" i="1" s="1"/>
  <c r="O2627" i="1"/>
  <c r="P2627" i="1" s="1"/>
  <c r="O2623" i="1"/>
  <c r="P2623" i="1" s="1"/>
  <c r="O2619" i="1"/>
  <c r="P2619" i="1" s="1"/>
  <c r="O2599" i="1"/>
  <c r="P2599" i="1" s="1"/>
  <c r="O2595" i="1"/>
  <c r="P2595" i="1" s="1"/>
  <c r="O2591" i="1"/>
  <c r="P2591" i="1" s="1"/>
  <c r="O2583" i="1"/>
  <c r="P2583" i="1" s="1"/>
  <c r="O2559" i="1"/>
  <c r="P2559" i="1" s="1"/>
  <c r="O2551" i="1"/>
  <c r="P2551" i="1" s="1"/>
  <c r="O2511" i="1"/>
  <c r="P2511" i="1" s="1"/>
  <c r="O2503" i="1"/>
  <c r="P2503" i="1" s="1"/>
  <c r="O2521" i="1"/>
  <c r="P2521" i="1" s="1"/>
  <c r="O2429" i="1"/>
  <c r="P2429" i="1" s="1"/>
  <c r="O2417" i="1"/>
  <c r="P2417" i="1" s="1"/>
  <c r="O2373" i="1"/>
  <c r="P2373" i="1" s="1"/>
  <c r="O2365" i="1"/>
  <c r="P2365" i="1" s="1"/>
  <c r="O2357" i="1"/>
  <c r="P2357" i="1" s="1"/>
  <c r="O2325" i="1"/>
  <c r="P2325" i="1" s="1"/>
  <c r="O2313" i="1"/>
  <c r="P2313" i="1" s="1"/>
  <c r="O2285" i="1"/>
  <c r="P2285" i="1" s="1"/>
  <c r="O2495" i="1"/>
  <c r="P2495" i="1" s="1"/>
  <c r="O2487" i="1"/>
  <c r="P2487" i="1" s="1"/>
  <c r="O2479" i="1"/>
  <c r="P2479" i="1" s="1"/>
  <c r="O2451" i="1"/>
  <c r="P2451" i="1" s="1"/>
  <c r="O2447" i="1"/>
  <c r="P2447" i="1" s="1"/>
  <c r="O2435" i="1"/>
  <c r="P2435" i="1" s="1"/>
  <c r="O2431" i="1"/>
  <c r="P2431" i="1" s="1"/>
  <c r="O2427" i="1"/>
  <c r="P2427" i="1" s="1"/>
  <c r="O2399" i="1"/>
  <c r="P2399" i="1" s="1"/>
  <c r="O2395" i="1"/>
  <c r="P2395" i="1" s="1"/>
  <c r="O2387" i="1"/>
  <c r="P2387" i="1" s="1"/>
  <c r="O2379" i="1"/>
  <c r="P2379" i="1" s="1"/>
  <c r="O2371" i="1"/>
  <c r="P2371" i="1" s="1"/>
  <c r="O2367" i="1"/>
  <c r="P2367" i="1" s="1"/>
  <c r="O2359" i="1"/>
  <c r="P2359" i="1" s="1"/>
  <c r="O2351" i="1"/>
  <c r="P2351" i="1" s="1"/>
  <c r="O2347" i="1"/>
  <c r="P2347" i="1" s="1"/>
  <c r="O2343" i="1"/>
  <c r="P2343" i="1" s="1"/>
  <c r="O2331" i="1"/>
  <c r="P2331" i="1" s="1"/>
  <c r="O2327" i="1"/>
  <c r="P2327" i="1" s="1"/>
  <c r="O2323" i="1"/>
  <c r="P2323" i="1" s="1"/>
  <c r="O2307" i="1"/>
  <c r="P2307" i="1" s="1"/>
  <c r="O2303" i="1"/>
  <c r="P2303" i="1" s="1"/>
  <c r="O2299" i="1"/>
  <c r="P2299" i="1" s="1"/>
  <c r="O2287" i="1"/>
  <c r="P2287" i="1" s="1"/>
  <c r="O2279" i="1"/>
  <c r="P2279" i="1" s="1"/>
  <c r="O2275" i="1"/>
  <c r="P2275" i="1" s="1"/>
  <c r="O2271" i="1"/>
  <c r="P2271" i="1" s="1"/>
  <c r="O2267" i="1"/>
  <c r="P2267" i="1" s="1"/>
  <c r="O2259" i="1"/>
  <c r="P2259" i="1" s="1"/>
  <c r="O2251" i="1"/>
  <c r="P2251" i="1" s="1"/>
  <c r="O2235" i="1"/>
  <c r="P2235" i="1" s="1"/>
  <c r="O2223" i="1"/>
  <c r="P2223" i="1" s="1"/>
  <c r="O2219" i="1"/>
  <c r="P2219" i="1" s="1"/>
  <c r="O2211" i="1"/>
  <c r="P2211" i="1" s="1"/>
  <c r="O2199" i="1"/>
  <c r="P2199" i="1" s="1"/>
  <c r="O2195" i="1"/>
  <c r="P2195" i="1" s="1"/>
  <c r="O2191" i="1"/>
  <c r="P2191" i="1" s="1"/>
  <c r="O2187" i="1"/>
  <c r="P2187" i="1" s="1"/>
  <c r="O2179" i="1"/>
  <c r="P2179" i="1" s="1"/>
  <c r="O2175" i="1"/>
  <c r="P2175" i="1" s="1"/>
  <c r="O2171" i="1"/>
  <c r="P2171" i="1" s="1"/>
  <c r="O2159" i="1"/>
  <c r="P2159" i="1" s="1"/>
  <c r="O2155" i="1"/>
  <c r="P2155" i="1" s="1"/>
  <c r="O2147" i="1"/>
  <c r="P2147" i="1" s="1"/>
  <c r="O2143" i="1"/>
  <c r="P2143" i="1" s="1"/>
  <c r="O2131" i="1"/>
  <c r="P2131" i="1" s="1"/>
  <c r="O2123" i="1"/>
  <c r="P2123" i="1" s="1"/>
  <c r="O2107" i="1"/>
  <c r="P2107" i="1" s="1"/>
  <c r="O2103" i="1"/>
  <c r="P2103" i="1" s="1"/>
  <c r="O2091" i="1"/>
  <c r="P2091" i="1" s="1"/>
  <c r="O2083" i="1"/>
  <c r="P2083" i="1" s="1"/>
  <c r="O2079" i="1"/>
  <c r="P2079" i="1" s="1"/>
  <c r="O2075" i="1"/>
  <c r="P2075" i="1" s="1"/>
  <c r="O2059" i="1"/>
  <c r="P2059" i="1" s="1"/>
  <c r="O2055" i="1"/>
  <c r="P2055" i="1" s="1"/>
  <c r="O2051" i="1"/>
  <c r="P2051" i="1" s="1"/>
  <c r="O2047" i="1"/>
  <c r="P2047" i="1" s="1"/>
  <c r="O2035" i="1"/>
  <c r="P2035" i="1" s="1"/>
  <c r="O2031" i="1"/>
  <c r="P2031" i="1" s="1"/>
  <c r="O2027" i="1"/>
  <c r="P2027" i="1" s="1"/>
  <c r="O2007" i="1"/>
  <c r="P2007" i="1" s="1"/>
  <c r="O2003" i="1"/>
  <c r="P2003" i="1" s="1"/>
  <c r="O1995" i="1"/>
  <c r="P1995" i="1" s="1"/>
  <c r="O1991" i="1"/>
  <c r="P1991" i="1" s="1"/>
  <c r="O1987" i="1"/>
  <c r="P1987" i="1" s="1"/>
  <c r="O1979" i="1"/>
  <c r="P1979" i="1" s="1"/>
  <c r="O1975" i="1"/>
  <c r="P1975" i="1" s="1"/>
  <c r="O1971" i="1"/>
  <c r="P1971" i="1" s="1"/>
  <c r="O1959" i="1"/>
  <c r="P1959" i="1" s="1"/>
  <c r="O1947" i="1"/>
  <c r="P1947" i="1" s="1"/>
  <c r="O1931" i="1"/>
  <c r="P1931" i="1" s="1"/>
  <c r="O1919" i="1"/>
  <c r="P1919" i="1" s="1"/>
  <c r="O1887" i="1"/>
  <c r="P1887" i="1" s="1"/>
  <c r="O1871" i="1"/>
  <c r="P1871" i="1" s="1"/>
  <c r="O1863" i="1"/>
  <c r="P1863" i="1" s="1"/>
  <c r="O1803" i="1"/>
  <c r="P1803" i="1" s="1"/>
  <c r="O1747" i="1"/>
  <c r="P1747" i="1" s="1"/>
  <c r="O1735" i="1"/>
  <c r="P1735" i="1" s="1"/>
  <c r="O1719" i="1"/>
  <c r="P1719" i="1" s="1"/>
  <c r="O1679" i="1"/>
  <c r="P1679" i="1" s="1"/>
  <c r="O1659" i="1"/>
  <c r="P1659" i="1" s="1"/>
  <c r="O1643" i="1"/>
  <c r="P1643" i="1" s="1"/>
  <c r="O1603" i="1"/>
  <c r="P1603" i="1" s="1"/>
  <c r="O1547" i="1"/>
  <c r="P1547" i="1" s="1"/>
  <c r="O2698" i="1"/>
  <c r="P2698" i="1" s="1"/>
  <c r="O2694" i="1"/>
  <c r="P2694" i="1" s="1"/>
  <c r="O2682" i="1"/>
  <c r="P2682" i="1" s="1"/>
  <c r="O2678" i="1"/>
  <c r="P2678" i="1" s="1"/>
  <c r="O2658" i="1"/>
  <c r="P2658" i="1" s="1"/>
  <c r="O2626" i="1"/>
  <c r="P2626" i="1" s="1"/>
  <c r="O2622" i="1"/>
  <c r="P2622" i="1" s="1"/>
  <c r="O2606" i="1"/>
  <c r="P2606" i="1" s="1"/>
  <c r="O2590" i="1"/>
  <c r="P2590" i="1" s="1"/>
  <c r="O2570" i="1"/>
  <c r="P2570" i="1" s="1"/>
  <c r="O2554" i="1"/>
  <c r="P2554" i="1" s="1"/>
  <c r="O2546" i="1"/>
  <c r="P2546" i="1" s="1"/>
  <c r="O2530" i="1"/>
  <c r="P2530" i="1" s="1"/>
  <c r="O2669" i="1"/>
  <c r="P2669" i="1" s="1"/>
  <c r="O2641" i="1"/>
  <c r="P2641" i="1" s="1"/>
  <c r="O2629" i="1"/>
  <c r="P2629" i="1" s="1"/>
  <c r="O2625" i="1"/>
  <c r="P2625" i="1" s="1"/>
  <c r="O2589" i="1"/>
  <c r="P2589" i="1" s="1"/>
  <c r="O2561" i="1"/>
  <c r="P2561" i="1" s="1"/>
  <c r="O2557" i="1"/>
  <c r="P2557" i="1" s="1"/>
  <c r="O2469" i="1"/>
  <c r="P2469" i="1" s="1"/>
  <c r="O2453" i="1"/>
  <c r="P2453" i="1" s="1"/>
  <c r="O2700" i="1"/>
  <c r="P2700" i="1" s="1"/>
  <c r="O2696" i="1"/>
  <c r="P2696" i="1" s="1"/>
  <c r="O2692" i="1"/>
  <c r="P2692" i="1" s="1"/>
  <c r="O2688" i="1"/>
  <c r="P2688" i="1" s="1"/>
  <c r="O2664" i="1"/>
  <c r="P2664" i="1" s="1"/>
  <c r="O2660" i="1"/>
  <c r="P2660" i="1" s="1"/>
  <c r="O2652" i="1"/>
  <c r="P2652" i="1" s="1"/>
  <c r="O2648" i="1"/>
  <c r="P2648" i="1" s="1"/>
  <c r="O2644" i="1"/>
  <c r="P2644" i="1" s="1"/>
  <c r="O2640" i="1"/>
  <c r="P2640" i="1" s="1"/>
  <c r="O2636" i="1"/>
  <c r="P2636" i="1" s="1"/>
  <c r="O2612" i="1"/>
  <c r="P2612" i="1" s="1"/>
  <c r="O2608" i="1"/>
  <c r="P2608" i="1" s="1"/>
  <c r="O2604" i="1"/>
  <c r="P2604" i="1" s="1"/>
  <c r="O2600" i="1"/>
  <c r="P2600" i="1" s="1"/>
  <c r="O2596" i="1"/>
  <c r="P2596" i="1" s="1"/>
  <c r="O2588" i="1"/>
  <c r="P2588" i="1" s="1"/>
  <c r="O2584" i="1"/>
  <c r="P2584" i="1" s="1"/>
  <c r="O2580" i="1"/>
  <c r="P2580" i="1" s="1"/>
  <c r="O2576" i="1"/>
  <c r="P2576" i="1" s="1"/>
  <c r="O2564" i="1"/>
  <c r="P2564" i="1" s="1"/>
  <c r="O2560" i="1"/>
  <c r="P2560" i="1" s="1"/>
  <c r="O2552" i="1"/>
  <c r="P2552" i="1" s="1"/>
  <c r="O2544" i="1"/>
  <c r="P2544" i="1" s="1"/>
  <c r="O2536" i="1"/>
  <c r="P2536" i="1" s="1"/>
  <c r="O2532" i="1"/>
  <c r="P2532" i="1" s="1"/>
  <c r="O2516" i="1"/>
  <c r="P2516" i="1" s="1"/>
  <c r="O2508" i="1"/>
  <c r="P2508" i="1" s="1"/>
  <c r="O2504" i="1"/>
  <c r="P2504" i="1" s="1"/>
  <c r="O2500" i="1"/>
  <c r="P2500" i="1" s="1"/>
  <c r="O2496" i="1"/>
  <c r="P2496" i="1" s="1"/>
  <c r="O2492" i="1"/>
  <c r="P2492" i="1" s="1"/>
  <c r="O2488" i="1"/>
  <c r="P2488" i="1" s="1"/>
  <c r="O2484" i="1"/>
  <c r="P2484" i="1" s="1"/>
  <c r="O2480" i="1"/>
  <c r="P2480" i="1" s="1"/>
  <c r="O2464" i="1"/>
  <c r="P2464" i="1" s="1"/>
  <c r="O2448" i="1"/>
  <c r="P2448" i="1" s="1"/>
  <c r="O2444" i="1"/>
  <c r="P2444" i="1" s="1"/>
  <c r="O2440" i="1"/>
  <c r="P2440" i="1" s="1"/>
  <c r="O2436" i="1"/>
  <c r="P2436" i="1" s="1"/>
  <c r="O2432" i="1"/>
  <c r="P2432" i="1" s="1"/>
  <c r="O2428" i="1"/>
  <c r="P2428" i="1" s="1"/>
  <c r="O2420" i="1"/>
  <c r="P2420" i="1" s="1"/>
  <c r="O2416" i="1"/>
  <c r="P2416" i="1" s="1"/>
  <c r="O2400" i="1"/>
  <c r="P2400" i="1" s="1"/>
  <c r="O2384" i="1"/>
  <c r="P2384" i="1" s="1"/>
  <c r="O2380" i="1"/>
  <c r="P2380" i="1" s="1"/>
  <c r="O2372" i="1"/>
  <c r="P2372" i="1" s="1"/>
  <c r="O2368" i="1"/>
  <c r="P2368" i="1" s="1"/>
  <c r="O2364" i="1"/>
  <c r="P2364" i="1" s="1"/>
  <c r="O2356" i="1"/>
  <c r="P2356" i="1" s="1"/>
  <c r="O2348" i="1"/>
  <c r="P2348" i="1" s="1"/>
  <c r="O2340" i="1"/>
  <c r="P2340" i="1" s="1"/>
  <c r="O2336" i="1"/>
  <c r="P2336" i="1" s="1"/>
  <c r="O2332" i="1"/>
  <c r="P2332" i="1" s="1"/>
  <c r="O2312" i="1"/>
  <c r="P2312" i="1" s="1"/>
  <c r="O2308" i="1"/>
  <c r="P2308" i="1" s="1"/>
  <c r="O2288" i="1"/>
  <c r="P2288" i="1" s="1"/>
  <c r="O2272" i="1"/>
  <c r="P2272" i="1" s="1"/>
  <c r="O2268" i="1"/>
  <c r="P2268" i="1" s="1"/>
  <c r="O2260" i="1"/>
  <c r="P2260" i="1" s="1"/>
  <c r="O2240" i="1"/>
  <c r="P2240" i="1" s="1"/>
  <c r="O2212" i="1"/>
  <c r="P2212" i="1" s="1"/>
  <c r="O2204" i="1"/>
  <c r="P2204" i="1" s="1"/>
  <c r="O2096" i="1"/>
  <c r="P2096" i="1" s="1"/>
  <c r="O2000" i="1"/>
  <c r="P2000" i="1" s="1"/>
  <c r="O1924" i="1"/>
  <c r="P1924" i="1" s="1"/>
  <c r="O1896" i="1"/>
  <c r="P1896" i="1" s="1"/>
  <c r="O1884" i="1"/>
  <c r="P1884" i="1" s="1"/>
  <c r="O1828" i="1"/>
  <c r="P1828" i="1" s="1"/>
  <c r="O2531" i="1"/>
  <c r="P2531" i="1" s="1"/>
  <c r="O2419" i="1"/>
  <c r="P2419" i="1" s="1"/>
  <c r="O2391" i="1"/>
  <c r="P2391" i="1" s="1"/>
  <c r="O2355" i="1"/>
  <c r="P2355" i="1" s="1"/>
  <c r="O2707" i="1"/>
  <c r="P2707" i="1" s="1"/>
  <c r="O2703" i="1"/>
  <c r="P2703" i="1" s="1"/>
  <c r="O2699" i="1"/>
  <c r="P2699" i="1" s="1"/>
  <c r="O2695" i="1"/>
  <c r="P2695" i="1" s="1"/>
  <c r="O2691" i="1"/>
  <c r="P2691" i="1" s="1"/>
  <c r="O2687" i="1"/>
  <c r="P2687" i="1" s="1"/>
  <c r="O2683" i="1"/>
  <c r="P2683" i="1" s="1"/>
  <c r="O2679" i="1"/>
  <c r="P2679" i="1" s="1"/>
  <c r="O2651" i="1"/>
  <c r="P2651" i="1" s="1"/>
  <c r="O2647" i="1"/>
  <c r="P2647" i="1" s="1"/>
  <c r="O2643" i="1"/>
  <c r="P2643" i="1" s="1"/>
  <c r="O2611" i="1"/>
  <c r="P2611" i="1" s="1"/>
  <c r="O2607" i="1"/>
  <c r="P2607" i="1" s="1"/>
  <c r="O2579" i="1"/>
  <c r="P2579" i="1" s="1"/>
  <c r="O2575" i="1"/>
  <c r="P2575" i="1" s="1"/>
  <c r="O2571" i="1"/>
  <c r="P2571" i="1" s="1"/>
  <c r="O2563" i="1"/>
  <c r="P2563" i="1" s="1"/>
  <c r="O2547" i="1"/>
  <c r="P2547" i="1" s="1"/>
  <c r="O2543" i="1"/>
  <c r="P2543" i="1" s="1"/>
  <c r="O2539" i="1"/>
  <c r="P2539" i="1" s="1"/>
  <c r="O2535" i="1"/>
  <c r="P2535" i="1" s="1"/>
  <c r="O2527" i="1"/>
  <c r="P2527" i="1" s="1"/>
  <c r="O2507" i="1"/>
  <c r="P2507" i="1" s="1"/>
  <c r="O2499" i="1"/>
  <c r="P2499" i="1" s="1"/>
  <c r="O2459" i="1"/>
  <c r="P2459" i="1" s="1"/>
  <c r="O2443" i="1"/>
  <c r="P2443" i="1" s="1"/>
  <c r="O2439" i="1"/>
  <c r="P2439" i="1" s="1"/>
  <c r="O2411" i="1"/>
  <c r="P2411" i="1" s="1"/>
  <c r="O2407" i="1"/>
  <c r="P2407" i="1" s="1"/>
  <c r="O789" i="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E25239-B954-443B-8963-282E1E14F4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836CA0-D636-4471-B552-B21C5B04822C}"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<sst xmlns="http://schemas.openxmlformats.org/spreadsheetml/2006/main" count="16326" uniqueCount="95">
  <si>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</si>
  <si>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</si>
  <si>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</si>
  <si>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</si>
  <si>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</si>
  <si>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</si>
  <si>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</si>
  <si>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</si>
  <si>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</si>
  <si>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</si>
  <si>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</si>
  <si>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</si>
  <si>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</si>
  <si>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</si>
  <si>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</si>
  <si>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</si>
  <si>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</si>
  <si>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</si>
  <si>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</si>
  <si>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</si>
  <si>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</si>
  <si>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</si>
  <si>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</si>
  <si>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</si>
  <si>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</si>
  <si>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</si>
  <si>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</si>
  <si>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</si>
  <si>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</si>
  <si>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</si>
  <si>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</si>
  <si>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</si>
  <si>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</si>
  <si>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</si>
  <si>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</si>
  <si>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</si>
  <si>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</si>
  <si>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</si>
  <si>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</si>
  <si>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</si>
  <si>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</si>
  <si>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</si>
  <si>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</si>
  <si>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</si>
  <si>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</si>
  <si>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</si>
  <si>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</si>
  <si>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</si>
  <si>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</si>
  <si>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</si>
  <si>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</si>
  <si>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</si>
  <si>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</si>
  <si>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</si>
  <si>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</si>
  <si>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</si>
  <si>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</si>
  <si>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</si>
  <si>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</si>
  <si>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</si>
  <si>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</si>
  <si>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</si>
  <si>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</si>
  <si>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</si>
  <si>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</si>
  <si>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</si>
  <si>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</si>
  <si>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</si>
  <si>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</si>
  <si>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</si>
  <si>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</si>
  <si>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</si>
  <si>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</si>
  <si>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</si>
  <si>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</si>
  <si>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</si>
  <si>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Count of ID</t>
  </si>
  <si>
    <t>Gross Profit Margin</t>
  </si>
  <si>
    <t>Total Revenue</t>
  </si>
  <si>
    <t>Sum of COGS</t>
  </si>
  <si>
    <t>Row Labels</t>
  </si>
  <si>
    <t>Apr</t>
  </si>
  <si>
    <t>Aug</t>
  </si>
  <si>
    <t>Dec</t>
  </si>
  <si>
    <t>Feb</t>
  </si>
  <si>
    <t>Jan</t>
  </si>
  <si>
    <t>Jul</t>
  </si>
  <si>
    <t>Jun</t>
  </si>
  <si>
    <t>Mar</t>
  </si>
  <si>
    <t>May</t>
  </si>
  <si>
    <t>Nov</t>
  </si>
  <si>
    <t>Oct</t>
  </si>
  <si>
    <t>Sep</t>
  </si>
  <si>
    <t>Grand Total</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</si>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</sst>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
    <numFmt numFmtId="166" formatCode="_ [$₹-4009]\ * #,##0.00_ ;_ [$₹-4009]\ * \-#,##0.00_ ;_ [$₹-4009]\ * &quot;-&quot;??_ ;_ @_ "/>
    <numFmt numFmtId="167" formatCode="_ [$₹-4009]\ * #,##0_ ;_ [$₹-4009]\ * \-#,##0_ ;_ [$₹-4009]\ * &quot;-&quot;??_ ;_ @_ "/>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9" fontId="3" fillId="0" borderId="0" xfId="0" applyNumberFormat="1" applyFont="1"/>
    <xf numFmtId="165"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6" fontId="3" fillId="0" borderId="0" xfId="0" applyNumberFormat="1" applyFont="1"/>
    <xf numFmtId="10" fontId="0" fillId="0" borderId="1" xfId="4" applyNumberFormat="1" applyFont="1" applyBorder="1"/>
    <xf numFmtId="0" fontId="7" fillId="0" borderId="1" xfId="0" applyFont="1" applyBorder="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7" fontId="3" fillId="0" borderId="0" xfId="0" applyNumberFormat="1" applyFont="1"/>
    <xf numFmtId="1" fontId="0" fillId="0" borderId="0" xfId="0" applyNumberFormat="1"/>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83">
    <dxf>
      <numFmt numFmtId="167" formatCode="_ [$₹-4009]\ * #,##0_ ;_ [$₹-4009]\ * \-#,##0_ ;_ [$₹-4009]\ * &quot;-&quot;??_ ;_ @_ "/>
    </dxf>
    <dxf>
      <numFmt numFmtId="0" formatCode="General"/>
    </dxf>
    <dxf>
      <numFmt numFmtId="0" formatCode="General"/>
    </dxf>
    <dxf>
      <numFmt numFmtId="167" formatCode="_ [$₹-4009]\ * #,##0_ ;_ [$₹-4009]\ * \-#,##0_ ;_ [$₹-4009]\ * &quot;-&quot;??_ ;_ @_ "/>
    </dxf>
    <dxf>
      <numFmt numFmtId="167" formatCode="_ [$₹-4009]\ * #,##0_ ;_ [$₹-4009]\ * \-#,##0_ ;_ [$₹-4009]\ * &quot;-&quot;??_ ;_ @_ "/>
    </dxf>
    <dxf>
      <numFmt numFmtId="167" formatCode="_ [$₹-4009]\ * #,##0_ ;_ [$₹-4009]\ * \-#,##0_ ;_ [$₹-4009]\ * &quot;-&quot;??_ ;_ @_ "/>
    </dxf>
    <dxf>
      <numFmt numFmtId="1" formatCode="0"/>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7" formatCode="_ [$₹-4009]\ * #,##0_ ;_ [$₹-4009]\ * \-#,##0_ ;_ [$₹-4009]\ * &quot;-&quot;??_ ;_ @_ "/>
    </dxf>
    <dxf>
      <numFmt numFmtId="0" formatCode="General"/>
    </dxf>
    <dxf>
      <numFmt numFmtId="0" formatCode="General"/>
    </dxf>
    <dxf>
      <numFmt numFmtId="167" formatCode="_ [$₹-4009]\ * #,##0_ ;_ [$₹-4009]\ * \-#,##0_ ;_ [$₹-4009]\ * &quot;-&quot;??_ ;_ @_ "/>
    </dxf>
    <dxf>
      <numFmt numFmtId="167" formatCode="_ [$₹-4009]\ * #,##0_ ;_ [$₹-4009]\ * \-#,##0_ ;_ [$₹-4009]\ * &quot;-&quot;??_ ;_ @_ "/>
    </dxf>
    <dxf>
      <numFmt numFmtId="167" formatCode="_ [$₹-4009]\ * #,##0_ ;_ [$₹-4009]\ * \-#,##0_ ;_ [$₹-4009]\ * &quot;-&quot;??_ ;_ @_ "/>
    </dxf>
    <dxf>
      <numFmt numFmtId="1" formatCode="0"/>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7" formatCode="_ [$₹-4009]\ * #,##0_ ;_ [$₹-4009]\ * \-#,##0_ ;_ [$₹-4009]\ * &quot;-&quot;??_ ;_ @_ "/>
    </dxf>
    <dxf>
      <numFmt numFmtId="1" formatCode="0"/>
    </dxf>
    <dxf>
      <numFmt numFmtId="168" formatCode="0,&quot;K&quot;"/>
    </dxf>
    <dxf>
      <numFmt numFmtId="168" formatCode="0,&quot;K&quot;"/>
    </dxf>
    <dxf>
      <numFmt numFmtId="1" formatCode="0"/>
    </dxf>
    <dxf>
      <numFmt numFmtId="167" formatCode="_ [$₹-4009]\ * #,##0_ ;_ [$₹-4009]\ * \-#,##0_ ;_ [$₹-4009]\ * &quot;-&quot;??_ ;_ @_ "/>
    </dxf>
    <dxf>
      <numFmt numFmtId="1" formatCode="0"/>
    </dxf>
    <dxf>
      <numFmt numFmtId="167" formatCode="_ [$₹-4009]\ * #,##0_ ;_ [$₹-4009]\ * \-#,##0_ ;_ [$₹-4009]\ * &quot;-&quot;??_ ;_ @_ "/>
    </dxf>
    <dxf>
      <numFmt numFmtId="168" formatCode="0,&quot;K&quot;"/>
    </dxf>
    <dxf>
      <numFmt numFmtId="1" formatCode="0"/>
    </dxf>
    <dxf>
      <numFmt numFmtId="167" formatCode="_ [$₹-4009]\ * #,##0_ ;_ [$₹-4009]\ * \-#,##0_ ;_ [$₹-4009]\ * &quot;-&quot;??_ ;_ @_ "/>
    </dxf>
    <dxf>
      <numFmt numFmtId="168" formatCode="0,&quot;K&quot;"/>
    </dxf>
    <dxf>
      <numFmt numFmtId="1" formatCode="0"/>
    </dxf>
    <dxf>
      <numFmt numFmtId="167" formatCode="_ [$₹-4009]\ * #,##0_ ;_ [$₹-4009]\ * \-#,##0_ ;_ [$₹-4009]\ * &quot;-&quot;??_ ;_ @_ "/>
    </dxf>
    <dxf>
      <numFmt numFmtId="168" formatCode="0,&quot;K&quot;"/>
    </dxf>
    <dxf>
      <numFmt numFmtId="1" formatCode="0"/>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0" formatCode="General"/>
    </dxf>
    <dxf>
      <numFmt numFmtId="0" formatCode="General"/>
    </dxf>
    <dxf>
      <font>
        <strike val="0"/>
        <outline val="0"/>
        <shadow val="0"/>
        <u val="none"/>
        <vertAlign val="baseline"/>
        <sz val="12"/>
        <name val="Aptos Narrow"/>
        <family val="2"/>
        <scheme val="minor"/>
      </font>
      <numFmt numFmtId="165"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5"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numFmt numFmtId="167" formatCode="_ [$₹-4009]\ * #,##0_ ;_ [$₹-4009]\ * \-#,##0_ ;_ [$₹-4009]\ * &quot;-&quot;??_ ;_ @_ "/>
    </dxf>
    <dxf>
      <font>
        <strike val="0"/>
        <outline val="0"/>
        <shadow val="0"/>
        <u val="none"/>
        <vertAlign val="baseline"/>
        <sz val="12"/>
        <name val="Aptos Narrow"/>
        <family val="2"/>
        <scheme val="minor"/>
      </font>
      <numFmt numFmtId="167" formatCode="_ [$₹-4009]\ * #,##0_ ;_ [$₹-4009]\ * \-#,##0_ ;_ [$₹-4009]\ * &quot;-&quot;??_ ;_ @_ "/>
    </dxf>
    <dxf>
      <font>
        <strike val="0"/>
        <outline val="0"/>
        <shadow val="0"/>
        <u val="none"/>
        <vertAlign val="baseline"/>
        <sz val="12"/>
        <name val="Aptos Narrow"/>
        <family val="2"/>
        <scheme val="minor"/>
      </font>
      <numFmt numFmtId="167" formatCode="_ [$₹-4009]\ * #,##0_ ;_ [$₹-4009]\ * \-#,##0_ ;_ [$₹-4009]\ * &quot;-&quot;??_ ;_ @_ "/>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2"/>
      <tableStyleElement type="headerRow" dxfId="81"/>
    </tableStyle>
    <tableStyle name="TimeSlicerStyleDark1 2" pivot="0" table="0" count="9" xr9:uid="{C96DA1F2-88E9-40CC-8E55-CFEE23594AD8}">
      <tableStyleElement type="wholeTable" dxfId="80"/>
      <tableStyleElement type="headerRow" dxfId="7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Dashboard.xlsx]Chart Pivots!Month Wise Revenue &amp; 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21053586406695"/>
          <c:w val="0.97349643646665596"/>
          <c:h val="0.67536918974790838"/>
        </c:manualLayout>
      </c:layout>
      <c:lineChart>
        <c:grouping val="standard"/>
        <c:varyColors val="0"/>
        <c:ser>
          <c:idx val="0"/>
          <c:order val="0"/>
          <c:tx>
            <c:strRef>
              <c:f>'Chart Pivots'!$B$3</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Pivots'!$A$4:$A$16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'Chart Pivots'!$B$4:$B$16</c:f>
              <c:numCache>
                <c:formatCode>0,"K"</c:formatCode>
                <c:ptCount val="12"/>
                <c:pt idx="0">
                  <c:v>39091.819499999998</c:v>
                </c:pt>
                <c:pt idx="1">
                  <c:v>35647.71699999999</c:v>
                </c:pt>
                <c:pt idx="2">
                  <c:v>44696.898499999996</c:v>
                </c:pt>
                <c:pt idx="3">
                  <c:v>54688.639000000017</c:v>
                </c:pt>
                <c:pt idx="4">
                  <c:v>57609.044499999975</c:v>
                </c:pt>
                <c:pt idx="5">
                  <c:v>51026.850000000006</c:v>
                </c:pt>
                <c:pt idx="6">
                  <c:v>66442.23599999999</c:v>
                </c:pt>
                <c:pt idx="7">
                  <c:v>69504.337000000014</c:v>
                </c:pt>
                <c:pt idx="8">
                  <c:v>58235.185000000005</c:v>
                </c:pt>
                <c:pt idx="9">
                  <c:v>65523.639499999968</c:v>
                </c:pt>
                <c:pt idx="10">
                  <c:v>49147.535000000003</c:v>
                </c:pt>
                <c:pt idx="11">
                  <c:v>53609.278500000037</c:v>
                </c:pt>
              </c:numCache>
            </c:numRef>
          </c:val>
          <c:smooth val="0"/>
          <c:extLst>
            <c:ext xmlns:c16="http://schemas.microsoft.com/office/drawing/2014/chart" uri="{C3380CC4-5D6E-409C-BE32-E72D297353CC}">
              <c16:uniqueId val="{00000000-79F1-4948-A4DE-16FD31E0CA71}"/>
            </c:ext>
          </c:extLst>
        </c:ser>
        <c:ser>
          <c:idx val="1"/>
          <c:order val="1"/>
          <c:tx>
            <c:strRef>
              <c:f>'Chart Pivots'!$C$3</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Pivots'!$A$4:$A$16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'Chart Pivots'!$C$4:$C$16</c:f>
              <c:numCache>
                <c:formatCode>0,"K"</c:formatCode>
                <c:ptCount val="12"/>
                <c:pt idx="0">
                  <c:v>17596.939500000004</c:v>
                </c:pt>
                <c:pt idx="1">
                  <c:v>16561.507000000001</c:v>
                </c:pt>
                <c:pt idx="2">
                  <c:v>21465.038499999991</c:v>
                </c:pt>
                <c:pt idx="3">
                  <c:v>25283.649000000012</c:v>
                </c:pt>
                <c:pt idx="4">
                  <c:v>27126.764499999972</c:v>
                </c:pt>
                <c:pt idx="5">
                  <c:v>22442.840000000007</c:v>
                </c:pt>
                <c:pt idx="6">
                  <c:v>31035.085999999967</c:v>
                </c:pt>
                <c:pt idx="7">
                  <c:v>31109.926999999985</c:v>
                </c:pt>
                <c:pt idx="8">
                  <c:v>27301.534999999993</c:v>
                </c:pt>
                <c:pt idx="9">
                  <c:v>28666.869500000012</c:v>
                </c:pt>
                <c:pt idx="10">
                  <c:v>22793.035</c:v>
                </c:pt>
                <c:pt idx="11">
                  <c:v>25001.058499999999</c:v>
                </c:pt>
              </c:numCache>
            </c:numRef>
          </c:val>
          <c:smooth val="0"/>
          <c:extLst>
            <c:ext xmlns:c16="http://schemas.microsoft.com/office/drawing/2014/chart" uri="{C3380CC4-5D6E-409C-BE32-E72D297353CC}">
              <c16:uniqueId val="{00000001-79F1-4948-A4DE-16FD31E0CA71}"/>
            </c:ext>
          </c:extLst>
        </c:ser>
        <c:dLbls>
          <c:showLegendKey val="0"/>
          <c:showVal val="0"/>
          <c:showCatName val="0"/>
          <c:showSerName val="0"/>
          <c:showPercent val="0"/>
          <c:showBubbleSize val="0"/>
        </c:dLbls>
        <c:marker val="1"/>
        <c:smooth val="0"/>
        <c:axId val="4932591"/>
        <c:axId val="108726927"/>
      </c:lineChart>
      <c:catAx>
        <c:axId val="4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726927"/>
        <c:crosses val="autoZero"/>
        <c:auto val="1"/>
        <c:lblAlgn val="ctr"/>
        <c:lblOffset val="100"/>
        <c:noMultiLvlLbl val="0"/>
      </c:catAx>
      <c:valAx>
        <c:axId val="108726927"/>
        <c:scaling>
          <c:orientation val="minMax"/>
        </c:scaling>
        <c:delete val="1"/>
        <c:axPos val="l"/>
        <c:numFmt formatCode="0,&quot;K&quot;" sourceLinked="1"/>
        <c:majorTickMark val="none"/>
        <c:minorTickMark val="none"/>
        <c:tickLblPos val="nextTo"/>
        <c:crossAx val="4932591"/>
        <c:crosses val="autoZero"/>
        <c:crossBetween val="between"/>
      </c:valAx>
      <c:spPr>
        <a:noFill/>
        <a:ln w="25400">
          <a:noFill/>
        </a:ln>
        <a:effectLst/>
      </c:spPr>
    </c:plotArea>
    <c:legend>
      <c:legendPos val="t"/>
      <c:layout>
        <c:manualLayout>
          <c:xMode val="edge"/>
          <c:yMode val="edge"/>
          <c:x val="0.20051880203892825"/>
          <c:y val="2.1333327360748246E-2"/>
          <c:w val="0.58265235014048811"/>
          <c:h val="0.1258831493590483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Dashboard.xlsx]Chart Pivots!Region Wise </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484185268668649E-2"/>
              <c:y val="-6.063913775403138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9313208068188593E-2"/>
              <c:y val="-3.5158755625146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27710236050638E-2"/>
              <c:y val="-4.435283405146388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8079936798263421E-2"/>
              <c:y val="7.561495907173432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 Pivots'!$I$3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DB-4976-8A24-96692AB83C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DB-4976-8A24-96692AB83C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DB-4976-8A24-96692AB83C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DB-4976-8A24-96692AB83C41}"/>
              </c:ext>
            </c:extLst>
          </c:dPt>
          <c:dLbls>
            <c:dLbl>
              <c:idx val="0"/>
              <c:layout>
                <c:manualLayout>
                  <c:x val="7.2484185268668649E-2"/>
                  <c:y val="-6.06391377540313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DB-4976-8A24-96692AB83C41}"/>
                </c:ext>
              </c:extLst>
            </c:dLbl>
            <c:dLbl>
              <c:idx val="1"/>
              <c:layout>
                <c:manualLayout>
                  <c:x val="5.9313208068188593E-2"/>
                  <c:y val="-3.5158755625146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DB-4976-8A24-96692AB83C41}"/>
                </c:ext>
              </c:extLst>
            </c:dLbl>
            <c:dLbl>
              <c:idx val="2"/>
              <c:layout>
                <c:manualLayout>
                  <c:x val="-9.1627710236050638E-2"/>
                  <c:y val="-4.43528340514638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DB-4976-8A24-96692AB83C41}"/>
                </c:ext>
              </c:extLst>
            </c:dLbl>
            <c:dLbl>
              <c:idx val="3"/>
              <c:layout>
                <c:manualLayout>
                  <c:x val="-6.8079936798263421E-2"/>
                  <c:y val="7.561495907173432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DB-4976-8A24-96692AB83C4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Pivots'!$H$4:$H$8</c:f>
              <c:strCache>
                <c:ptCount val="4"/>
                <c:pt idx="0">
                  <c:v>Central Europe</c:v>
                </c:pt>
                <c:pt idx="1">
                  <c:v>Northern Europe</c:v>
                </c:pt>
                <c:pt idx="2">
                  <c:v>Southern Europe</c:v>
                </c:pt>
                <c:pt idx="3">
                  <c:v>Western Europe</c:v>
                </c:pt>
              </c:strCache>
            </c:strRef>
          </c:cat>
          <c:val>
            <c:numRef>
              <c:f>'Chart Pivots'!$I$4:$I$8</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BDB-4976-8A24-96692AB83C41}"/>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1.1091144975927626E-2"/>
          <c:y val="2.3901090887191556E-2"/>
          <c:w val="0.98300534224606362"/>
          <c:h val="7.6864277247635684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Dashboard.xlsx]Chart Pivots!Top 5 Country Wise Details</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s>
    <c:plotArea>
      <c:layout>
        <c:manualLayout>
          <c:layoutTarget val="inner"/>
          <c:xMode val="edge"/>
          <c:yMode val="edge"/>
          <c:x val="0.18208146203946726"/>
          <c:y val="0.22236374412142765"/>
          <c:w val="0.77661527494248406"/>
          <c:h val="0.73462550319040032"/>
        </c:manualLayout>
      </c:layout>
      <c:barChart>
        <c:barDir val="bar"/>
        <c:grouping val="clustered"/>
        <c:varyColors val="0"/>
        <c:ser>
          <c:idx val="0"/>
          <c:order val="0"/>
          <c:tx>
            <c:strRef>
              <c:f>'Chart Pivots'!$F$3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Pivots'!$E$4:$E$9</c:f>
              <c:strCache>
                <c:ptCount val="5"/>
                <c:pt idx="0">
                  <c:v>France</c:v>
                </c:pt>
                <c:pt idx="1">
                  <c:v>Germany</c:v>
                </c:pt>
                <c:pt idx="2">
                  <c:v>Italy</c:v>
                </c:pt>
                <c:pt idx="3">
                  <c:v>Spain</c:v>
                </c:pt>
                <c:pt idx="4">
                  <c:v>United Kingdom</c:v>
                </c:pt>
              </c:strCache>
            </c:strRef>
          </c:cat>
          <c:val>
            <c:numRef>
              <c:f>'Chart Pivots'!$F$4:$F$9</c:f>
              <c:numCache>
                <c:formatCode>_ [$₹-4009]\ * #,##0_ ;_ [$₹-4009]\ * \-#,##0_ ;_ [$₹-4009]\ * "-"??_ ;_ @_ </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1221-4634-A78B-6E6F632F1D0B}"/>
            </c:ext>
          </c:extLst>
        </c:ser>
        <c:dLbls>
          <c:showLegendKey val="0"/>
          <c:showVal val="0"/>
          <c:showCatName val="0"/>
          <c:showSerName val="0"/>
          <c:showPercent val="0"/>
          <c:showBubbleSize val="0"/>
        </c:dLbls>
        <c:gapWidth val="182"/>
        <c:axId val="222862847"/>
        <c:axId val="108816687"/>
      </c:barChart>
      <c:catAx>
        <c:axId val="2228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816687"/>
        <c:crosses val="autoZero"/>
        <c:auto val="1"/>
        <c:lblAlgn val="ctr"/>
        <c:lblOffset val="100"/>
        <c:noMultiLvlLbl val="0"/>
      </c:catAx>
      <c:valAx>
        <c:axId val="108816687"/>
        <c:scaling>
          <c:orientation val="minMax"/>
        </c:scaling>
        <c:delete val="1"/>
        <c:axPos val="b"/>
        <c:numFmt formatCode="_ [$₹-4009]\ * #,##0_ ;_ [$₹-4009]\ * \-#,##0_ ;_ [$₹-4009]\ * &quot;-&quot;??_ ;_ @_ " sourceLinked="1"/>
        <c:majorTickMark val="none"/>
        <c:minorTickMark val="none"/>
        <c:tickLblPos val="nextTo"/>
        <c:crossAx val="2228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Dashboard.xlsx]Chart Pivots!Channel Wise</c:name>
    <c:fmtId val="21"/>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solidFill>
              <a:schemeClr val="lt1"/>
            </a:solidFill>
          </a:ln>
          <a:effectLst/>
        </c:spPr>
        <c:dLbl>
          <c:idx val="0"/>
          <c:layout>
            <c:manualLayout>
              <c:x val="0.10070005278283002"/>
              <c:y val="-0.10897434416553275"/>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w="19050">
            <a:solidFill>
              <a:schemeClr val="lt1"/>
            </a:solidFill>
          </a:ln>
          <a:effectLst/>
        </c:spPr>
        <c:dLbl>
          <c:idx val="0"/>
          <c:layout>
            <c:manualLayout>
              <c:x val="0.19597362699523863"/>
              <c:y val="-8.9738411690632056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3"/>
          </a:solidFill>
          <a:ln w="19050">
            <a:solidFill>
              <a:schemeClr val="lt1"/>
            </a:solidFill>
          </a:ln>
          <a:effectLst/>
        </c:spPr>
        <c:dLbl>
          <c:idx val="0"/>
          <c:layout>
            <c:manualLayout>
              <c:x val="-0.12816370354178377"/>
              <c:y val="-1.2573962788330702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4"/>
          </a:solidFill>
          <a:ln w="19050">
            <a:solidFill>
              <a:schemeClr val="lt1"/>
            </a:solidFill>
          </a:ln>
          <a:effectLst/>
        </c:spPr>
        <c:dLbl>
          <c:idx val="0"/>
          <c:layout>
            <c:manualLayout>
              <c:x val="-0.11214324059906083"/>
              <c:y val="-9.220906044775852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'Chart Pivots'!$B$20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B4-400F-800D-C89728537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B4-400F-800D-C897285379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B4-400F-800D-C897285379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B4-400F-800D-C897285379C3}"/>
              </c:ext>
            </c:extLst>
          </c:dPt>
          <c:dLbls>
            <c:dLbl>
              <c:idx val="0"/>
              <c:layout>
                <c:manualLayout>
                  <c:x val="0.10070005278283002"/>
                  <c:y val="-0.10897434416553275"/>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CAB4-400F-800D-C897285379C3}"/>
                </c:ext>
              </c:extLst>
            </c:dLbl>
            <c:dLbl>
              <c:idx val="1"/>
              <c:layout>
                <c:manualLayout>
                  <c:x val="0.19597362699523863"/>
                  <c:y val="-8.9738411690632056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CAB4-400F-800D-C897285379C3}"/>
                </c:ext>
              </c:extLst>
            </c:dLbl>
            <c:dLbl>
              <c:idx val="2"/>
              <c:layout>
                <c:manualLayout>
                  <c:x val="-0.12816370354178377"/>
                  <c:y val="-1.2573962788330702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CAB4-400F-800D-C897285379C3}"/>
                </c:ext>
              </c:extLst>
            </c:dLbl>
            <c:dLbl>
              <c:idx val="3"/>
              <c:layout>
                <c:manualLayout>
                  <c:x val="-0.11214324059906083"/>
                  <c:y val="-9.220906044775852E-2"/>
                </c:manualLayout>
              </c:layout>
              <c:spPr>
                <a:noFill/>
                <a:ln>
                  <a:noFill/>
                </a:ln>
                <a:effectLst/>
              </c:spPr>
              <c:txPr>
                <a:bodyPr rot="0" spcFirstLastPara="1" vertOverflow="ellipsis" vert="horz" wrap="square" lIns="38100" tIns="19050" rIns="38100" bIns="1905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CAB4-400F-800D-C897285379C3}"/>
                </c:ext>
              </c:extLst>
            </c:dLbl>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'Chart Pivots'!$A$21:$A$25</c:f>
              <c:strCache>
                <c:ptCount val="4"/>
                <c:pt idx="0">
                  <c:v>Corporate</c:v>
                </c:pt>
                <c:pt idx="1">
                  <c:v>Marketplace</c:v>
                </c:pt>
                <c:pt idx="2">
                  <c:v>Online Store</c:v>
                </c:pt>
                <c:pt idx="3">
                  <c:v>Retail Partners</c:v>
                </c:pt>
              </c:strCache>
            </c:strRef>
          </c:cat>
          <c:val>
            <c:numRef>
              <c:f>'Chart Pivots'!$B$21:$B$25</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AB4-400F-800D-C897285379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71D-40C1-A4E1-EFA35DD50BE0}">
          <cx:tx>
            <cx:txData>
              <cx:f>_xlchart.v5.2</cx:f>
              <cx:v>Total Revenue</cx:v>
            </cx:txData>
          </cx:tx>
          <cx:spPr>
            <a:ln>
              <a:solidFill>
                <a:schemeClr val="accent1">
                  <a:lumMod val="75000"/>
                </a:schemeClr>
              </a:solidFill>
            </a:ln>
          </cx:spPr>
          <cx:dataId val="0"/>
          <cx:layoutPr>
            <cx:geography cultureLanguage="en-US" cultureRegion="IN" attribution="Powered by Bing">
              <cx:geoCache provider="{E9337A44-BEBE-4D9F-B70C-5C5E7DAFC167}">
                <cx:binary>zHtpc922su1fSfnzo4IZ5KmTU3VBcg+aJ8vDF5asASAJEpynX/96W5aPtSPHfnX9KlFSlQjc2Ggu
NLpXr4b+fTf9684+3Da/TYUt23/dTX+8MV1X/ev339s781DctgdFete41j12B3eu+N09PqZ3D7/f
N7djWurfCcLs9ztz23QP05v//Bu+TT+4Y3d326WuvOgfmvnyoe1t1/7Fs1cf/Xbn+rLbTdfwTX+8
+Z++7Zr09s1vD2WXdvP1XD388ebFZ9789vv+N/1p1d8sGNb19zCXyQPuSyQRk29+s67UX8YxO8AM
Bb5POfr8g5/XPL0tYN5PGPLZjNv7++ahbX/78t9vJr6w+pvxtHXh00uHbmfh/1x/fqXfX4L6n3/v
DcBL7o18g/s+Ij96tA/7urkt73+7dt2tfYbhe9D//zNilZYWzPiRAS9x+qu9F/SAMCGl4P7THpMX
LkD4QUBQgLl4eor2XOAn7HndBb5O3HOBr+P7LrDa/v0uoB6sTvvi16HP0YFgmPmUouDzj/8CfXYg
eCAJI+x19H/CntfR/zpxD/2v4/voq/jvRz9cHu7ML417wYFkNEAM4yd86Qv0MT+g1MdI4C/Ov+f7
P2HP6+h/nbiH/tfxffTDj38/+tFDWdw2+S/0/V1oEcLHnLwWefyDIMC+CALYlKdE95R0fsKO11H/
OnEP9a/j+6hHR38/6uuHprgt52cIvpdwfj7ec3wA4TzwpfgScfZSPjqgPoJ/fPIUkILnpZ/Q/wl7
Xkf/68Q99L+O/wn9f0DEWUHKv3t4RuB/Dz4TB4IwHwXkJerkgHGfSuHLL6Dvof5jO14H/XneHubP
w/uQry7/foffNg+/luBwcuALjgNB6GthxpMHgQwYpNnvMJyfMOh18L9O3EP/6/g+/Nt/gMdvgd3+
wmjD6AEnnHPkf2EwkEK/LTDIAeY7l/f58yF7CjM/NOM7kD9Zvw/40+if4P4H1BSnD515aHYO3z4D
8L+PMuDxhHHBJPsSw1+SSg4xSATsvxF+L9j8pE2v78CLyXv78OLZ/m6cHv/9sedtmXYP978dQTV/
734ly6cHAaM+JfRLeH+5IR45gBMCG4a+lNkIarBvKc/P2/X6puzP39uX/cf7W7NWf//WnLpmvP2F
gYkHBwGmUHYB1/n8sxeY0IGkfiAC2Klvd+LHZry+A8/z9pB/Ht5H/PTs70f83P3yPEwg2FMmv3j5
S6EBBweYMkaes/S+0PBjc15H/nneHvLPw/vIn/8DwtC5a7pe/1hl+nnST4MD4RMcSP6Sd+7IDzwA
2vkcmeD5t/7+M6Z8D/fnl/gT8s8P/oT9PyAhX1W3afmMwf8+FTMopwK0kxBej/xAjzijgkFF9vSz
F29+aM7r4H+Ztof8l9F92OOrvz/YXI0P9w+/EHcI70IykM74qxQIhG0QHXwQvT+zT4D+ecuf6OeP
zfkO7l9eYx/4L8P7yF/9Awj/1Zh2yxMFfcbgF7i9OPARBroDrv/556Ww5h9AlA8EA3Hz6Wcv6vyk
Td/bg29e6E8b8c2z/d0IN7/iHHxf+v+qwke33W38uXXzTQvir59+flVoJ+1N/RKrX92wpzC+vf/j
DQFu87UftPuGFyH+q+T7csLDbdv98UYcMERBhBPED5AgUKWND7txYKyMYRDnEIGN5pjCDpaQtswf
b0Bg4ohBwOOBT31fSMjzret3j1hwwAIqA0kRgaYDCtjXPhnk41m78isKX37/reyLc5eWXfvHG1ii
evrU7qUkQlCyB5wFnPhcUFDJ4fnd7SWQd/gw/j+IZZOtC8FVzmcUJ2MZFa5/11t2lAxNtyJLu/4G
l1cW3OH25xUF9ncSDkOM762YOu3GzGdc9TV5y3B+m5pZZV523Sb9FQn6C7/qK5WM9F3Q8ztEm8ss
rT7NRd2qxqOrpucPhvPjvCtDUbfvHZ1t3A5Cx6z1T//aVtiePWMxCRjxGcUCUgyiu8z/LTz9rBOB
koSoRo9LSAs7qVbU+alJA9Mo2NNyJZjJNp3fkeuG5ctFnubrxjTjOluWt7MrhbK6bNRAkzRkQ9Mq
OgWeEoS0p5aaDzwtK5XRZA5bWtOPfh9cNIxGVCxO0d6Qw8U/06nfxXVOV+04MdV0ksZDr4e3ZTnS
iMtijlySbqABlQ1xoudPE+lOp4FJ5RWLVtLDTURx6YWkyZRuvemSNBUL+4bW6yVoM9WQSR+PVSYj
1IsmbKT7WCx+Hw2LxYNqDbZRKVo/MjzDF3U3eBc60WIVkDJdBWVFN/3ia1UvkoW2R3HgdacSC3+V
FLUZojKb6UOSe/lD61i26rU3RR1ZJsV7L0a+V4e+TK9av7ErU5TvTMeCrfTl+4VVV7xtlNO4C9vJ
5oc5S7N11qN8LetlOUZ+EGyzMbnBkx4UmoJJ1RMAhALdRMwn3rpv0mqFXN3GevAOg6F+q+cCXS5D
NcbFMpQx9gbvJB8t+RSwPlsnM13D/gWb2rn+TKPahHYo+UlasG1hsvsx9YpzGyTpMS9Rj6MyoGad
pplTeWHydVal62EeaR51NeJbHiR+qrwgYUf+bKVK7WKualKS2CVtE9Ymi7vMYyoliQm7wVdwAtnb
NC/W2ZwH22Aht2XQFBF2eAnnMpjChZRFjC0950vaxH23lFHZNr1KTeNOuVdpNeSujl1VLfB/vIuM
7asTOw9TWPrJYyaMvtcTv23nzobDYIssTIXpNpUo3MWSFFlUaDyFngAPzXzsolo2NNSYZVEzGL0C
KnBXyiW9Jb53MxpLz2ib5seLwe2aVB49MljfysXZ97Vo0VU+N1NokMS50jxpo4pqdtL01IuJDJZc
8cyMYSmr8rBJqtMAJdXHekrkJsPSqNLXRdQWMt96aVVG3ozzmDXpGDaVODMZptddKjMAhxfboill
WNUuO02SrlrlNuCfZLrY2KtnHqJ+alZsMueO2y6WvIRwUwTBBmKffluj6dKhJYMDqu2q6eaNdckm
NWOgKtGMUYO7NkqaysZam03TFFPs12NyaRnJT3lf8TUpmTv1ULB8mIkcP/RLwi7sjJt4bEyRqnkw
yZqkVaFkcNGWbX/UiLlRBZ/HExbMrFeJ8SNLZLLuekSool7/yU78TOCmDCvbxKgzTiVkPklH+ZbN
9J7Rlh0H5SjXrfP7mOdoaRXJuu5iKBIaUq9a0cZnayRGX42jrGtFMWnjNmVplPdTfT9MXhDqhokP
SdLeFHOXbmZTppFOq0C1vEpFqMfE3bCyv11IUZ3i3Gcb2Yh3GSXZ21qL9qKlfXLqWqxPIASloRta
HOfaL+MWelVnZRe4sHEzOfeXyf84e2W2TsFXL6q6qo4raNCfkywfQulMHSaCzzFJ8zwc0hKHJKlu
s7Fo1y5z3WNiaqzSWeozziqkWCr7cCSde19X5uNcTIBl3112M8Jr03J2VPBBqt5DZ50erz3C3k0c
3fC8L0Q4JpU+yW1tNjlriAhJNuDLlqLpkFuCt9zP2shCgHzAUymPoA5PNhVO+lHJCjdSlVURlGrI
NN4WsgZPHPr0SHYmmSOJG7uhsoJz3RYDS1Vb0w2i5byuMw8TVSd5ypWb6+qsqjkykAXqKnJ11X+Q
XYPTlU16tqjamD4Py6RD1252EyDblI+s6ovN0hEaI5zI7FhqvO5kEvlJau9JN5MorX13xKrRbaaA
5YUKZCI/cazdinppEg1BYIiaLE7joqPNoeYNDksruihxmp/4NKsuksbmZ8zaeaMn5m11QhFVuid3
S5rWU8z9PrluZY/DtDcDjtxcjadJPZnDbmnLC531OAa33mI/yPIwbyuqEG/mlYfcEvVmIist6ODi
gkseFcHixZ3hARTOSb1DzB722RiVVcBVYbhQNHD+ajAkO8mrIHmsHRvOm0SMwQqXRC1walao95YB
vH4cFWFzrpXLe1MpstjguE/M4+i1wY1r2iD2IMffdoN0R6RnY6Vqb+mPiDF5dVr1olqPNisi6XBh
o6UYirMqS9gnb26RSui4bCY2XJG6TA7NLPsjzSmLqzRb4iroH0yh7Wk7FS4WcsSr1o6HjWzzOKN5
d94SFqxaXrxrGperSbhqhmzgzGZOSxRqa6uonPzsxCKko7kcBISJeSwVtwG6cB7p4nzyJq1y3+8i
WtW7PfSmD9xpZTlawt4Gq6Coz0y7pKf5OHbbIU+OfchAJ8AMMlVNvCiVHSBJ9lmWR7ax41Uli2rl
demYR/6wtKdJkF92BZtCOBDJsdcF9B0F3hFWS1mecb9mm7nnm2LIGxNm3TibuPOQ2bhR+se1pXib
M5w89nIalQ8Z48hrTbPBrGo2jmSPaevTbcqFO6qxDW7SFpwUQrY3jSZq+7luDlFWDdNlihrLQ1+j
7tCnzN/M3dTrMKHGhnDJjK2WxWTR0orphNVerYh4JLZhWBm3BCtbTOczb8taWdzKqEP6pDG4Ur4l
QdSKYVh5RTYrlveQ1SrOICUJfjo2vI5s71Xvl3RKNvXi3KZlY3JkpqQ51sOUvdNeuqzayq/DHNLf
UTNMXa7qoJ9Wft1kh+XkVZ+YTZOjMRftgzclSaHGQruYFG48GfUs1pSb5pKJ8aIbexOVpb4aW1xu
B+KP4cIQWQe0HEKXFFrxkaOI5qTb+BB+4l53dSQzlx057NEzf/RF6HeUHTPht4dlMHfrhcvzNMFB
aCcXZszPHzirkxX3crSRptzkPk1Xfe+lSnc2CMtmhgOIZxf1dJzDcajLzZCl+BRP9l0+8PTYsORy
KRt5PRa8DSG8lIdsIPelG91hyzoleEFvqmHoLvSwbKyBZR1q7hvdRW5psEqGMVc5yoG+m+xCegOL
02roL3q/byGxLb5/Cpk0uxl6SJ4t1Q6iY10fdTJTGRr1cRlk4iGhbXXSTg25SVMdvPO7JAGmMAfh
okd/iqqsFOeGlOP5SOc8VYOeTLQIGRjlxn5QZZpVRzzIWuXS7L1sEiCPZLQR9etUEWqbUzxrIISe
zSB2u/MEF9es9dqQ4BKpqc74mvb8kHhzepVX4qS2rQ05aeJOevaY0vl91hqhOhHYbYb7YeUa4cIA
DSteySuIdGlYyDSIuYRMNpjssWr6JYIq7z7vxW2RdNezqy4WqMVObO7fVYLezqMw1y4wicKanOR+
cV0ByT4sUvPesqkTIVgWpQHOIzT6aRh4FthkAc43tq1e5fUwbrM0qUOOqyq0lvebNOn4qpjnInIZ
yUNZT9XZUixXjSv9lTZdpmw7iRBpDHixc9hJq7K5Oaksqi4rQkw4F5BBWV9Virnk3hNpqqp2WsIB
6ObsN7DsbNqYI52FNSQwlXWzjTRNPGXKtroWLDfHuUi8NRf5SmOhuK6HLWrb4sRyW2x15Vq19HWp
aFswIKM+OUepZSpjhq3GbrAhWbqNxnJcZdXor6wu+OU4VfdUBEQlc9dC2STDDmWDmnjQhaOgh4Pt
0CkO2KjKYqGx1PKjrLx2MzXpdMaK9DAbbbfSmb8clRXrC1V6jTmeLY/KkUHB1TY8zK0X6VniC+sg
RjrBIsk8dlw1tDg3qS0U7ohWWWa7w3aSvb/ycuveda2HwjJdjvNp8u+Dzr1bbPkJ1csY0RoKHEVl
MamRoOGTznfcV1J7RTrdO2V9Ao468WZTVo3fb+fesdCVpI9m2w2z6hjtVcl1v+nrYBP03mYuK0eV
RH3ZqyIbK3A9KDGXpHvUOeIxDgiE49SJNFw6Djlx8OaoadGHun0c9TRth8L3rarS6cM4DsHZZEhw
5+XLEnWNG0MHDEkFrUUKYz2tptwV65Szy7YQXcgqetHkwaeyQVe2M/qQOTgN6QJlZDfLq9Rk3YZw
it9PpUjXNZTkUyHedoHv1MjTj4Wt51O0i3QysFaZLJnWQSD7uCiYX4QgRhazAqrvjoMCb/25smFG
ZBkFxN23/VJc5Zrkqi05WjOdn1k4fBFklkW5hufbsegT1aRgWd0Hh2DTBzHfgGQyr0rszqBYJ5eN
nNajsOWiimm+5E4WKz+T7QdHcqiSfS3WfZKbNepmrFi2KzUnDq8WYK2aBeolsG9YoXEHkw8Htqqa
LCJpV8DBgxeIG50dVkVerMCBYmGyfB1MQIHRdDwSm61aqMNDmVwGc56fjGUCKSvQM6gB4q2TdsN0
B5ueiOU4XaByXVDQKR/i4jJ47Io6490A5+6PByrmbVEWyZ2coF4Xvu0PKeLRUuXtuybvD2XeTKpy
Zg5l4GjkoD6PPD5Wh5nIKhIyWqG3bTpU68Qi72QBfWPbDbhdycZxZaGWfVjoXN0ttMlWTVbPL1qb
XzSgJxHqDkhNk0JE2fv1P9eugH8/XzT++pnP+tx/fzt5vif+l59aP7id3Nzuf2gnIX79Llj9i6S4
U+5e/BLva4jfUQmfrp1/5+HPSYhYgIL7fQ3x5NZ2t8/y8U6d+/z5Jwlxp7XDzSYaMCYRgbuuoJo9
iYi76+XAiXhAfDjXmPr/FRGpOED+TiSWhAQI0QCkuC8iIuWgLYMUCXeSOZEU+ur/LyIiLPVSJyMg
LsH1W7gt4e86k3AP6KVOBsm78HTudYrTVKW+jMnIop4nYSn6i7IawnS+7Sg9x/Z2Med+/7Z3645k
SszmAoHyAiVIOGXHRZfHbXs1Jrly7aZBN5SRDc2RSgsc6xoqysxGyQIM6WIhXSj4+6U6EWkW7pYe
q2syrTsMVeSRV905EwVejKGgeSumC2TXsgGPjIpBhmYqt52GqrhSjkAB7pII2N9S2zWUAyLRoTXN
oYMhaVEk0q1fFFEDQR/VmUrh6hUIJRBuFGrPK51DfH5g7lwURqV1czWUWZRXj8vIVRK8n6Hux0X9
CSfzWYfmrUctEFGqRr1pOD3JUbFKvUZNxXs//yQ5CUEeDWUqlNcTJVIIbknoxiBuZhqi/I5A7ez4
FUrI2gy3E3U33NfxlIwrPoMGQKECLJKbYChXuNKrwpkjXZtYUr3CE956bgAQu9WIgbVoCkwe5ABZ
bUY3R3h6nMZiPRhVyYs5/cjq7WAmSP4fen1kgDpx6SmUN+HcnBZpHdJAxyC2QEl9VxBVzCDnkY1F
D3i585drL7jFog+7hsa46EMzf+ILUZ1Oz4PEXPe+iXO54Y2Omzxfo3YOJ/kepct2BjWwB3HOY57q
eXeSDG1o8TpxJjYZiIA4Ckob6iVfD7o/m0qAnNUhaadVTnHYG7qehzqsRB831RDLqTqlqFQtiTBx
MbJjbEyrRo+E2K9jU9+WVodeBq6TshAdjYM5TE0Lym0btn0WDXN6VCESLu6K1mrK7kvmh3WmQbMa
I9ZtJx/U2OYjmtKIOBuWfFY2a0IPNN9R0/UEOVFwG5dSh4KCogVfRXW7Fe3acyiagnLNRnksiuFI
aqrKhIVVma5B8K06HlIZ6xR4DLGHWtwMw4dqqVRhT2ybwIuCDXASditq/hH3PfCFLCzKD/mMASbw
VAqUENLDGFfNHA10imo4bX4Fal69RAMCtmByNSck5MxbgVixYumyKU2nimAE63W44ClKuykq6V2R
p5uyGLWayjmypQ47M6/qCSsxThGTJLTyXDTw4uh4wFdVPp0VSfRNJHyla7Drd3zbNXgKMBw6HoTC
X9ggCU2Ub4V4KuGqrenSXhH7mI6RbIu3+Qh7mRQrMUYLOdeUqsDD0dL4x6zOtrMEqXQwcbVMKy8Z
184mq0lUq4Hi1aCF0uy8SMxKBBimgXqIP5XT5WIVpMruAZSHMIU5uA4xSD4MuC1yqzGzCrgP8Kkj
Zy6XeuWkFxY7suwDWYDSR9KP867ImJSPbgIPCkE4zWIw4eDDGa+VvxwLdm+yVGWldyTao7pwIDht
M3NLQXebDai2a2+8tmBE6bchtGyUEGetuSy6OeTTD1oxGNLPX4IqXoLay7nIHQNQF/sWdfk5c1lk
qlwtU66K8uNcgUyE3gsJoKzx3MRzXfxgX+lriYNRInwOF+0YZKmXJpSD5/ljm/cqxzKmIlOzCfMp
0i0UJVEmPi1UFW24GBlzUEJ9qMSgnN6W3vtabqckzt0ZhApEblB6DKfem7cTP9L+2gZRLlKFxKZC
PQTTp6tCT3dBXnHHHTDfdM123ghNO1Bj5c5yuPvx0moMHpPiwPaqCT71nY16JMJFHs/58gN8dl/0
54WokHT39ytw//blQr3uoaMCtFbBKSM2AtZe6NCf1qm/0fWP1pJ/ei0MJGF3zYIgwTjebwaOwFM9
aEb0IJEd+6W4lAnepu240YXbDAJaOWyBnodROKPvR6DmgtM15tvcxbxAKh9PrJSqK5dS5XP21gcF
DecWyq1SzbZ4hzQUVpDnjScgdxYbW7qrDET+kd4YOLzQYr/3GhA+qjEMbL1NBxSiXTSHbmClT8f2
DrN03fH5fMFR648nwH0PoapDFzWI4JQ0Ss8XIPwoiXkUiMeZ07ChIHPDwfRkrvwMunBzpdAShAG0
GoaCbh0Q88l2imEIJeMUS1Bxib6xwocYW2+rRkee8TbaxtnyWHjnOm8PG7P2WxmCVyioXqJuOIUm
GYFqVhegxGLQqiEhgkAUdsk1stvUrxTvNrK8gE4lRPVqNaatwhK6mQCD/DDoZjVW7zx+s0vDssnX
fH5nGGig9RwmxbKBRmM4MBDu5jBNJzWjk3Hq1TTfY3Sc+3UkllEZ73rO0rC297NfHKIiFhk/nEEN
yYNHH99LgIAi6Iak4Vje9nkaGnkm8WVWnA3dpkfbvLscIHOIASRo753OhwjVnzNAAZVtH0S1D20U
nEYgl4GacjziiILMCxqpKpwHBWyvRjOvoWiIhKlCAaeVAWnr/MNcT1HrJoieoH2KMWTtcc0QvHqg
OmgB1gvddktx7dtubbQP+TPlERvGyEoGwmsatV0WZm4zw8tTkJUCSG1L34NL3ZEazr3FRwuOHaZh
kG5Ms9aWhFmC13K+y0wdZUB4KJwTRyDeQ+7rm5DrY6uDyDETM+BmsFxpRBw0bJsNiQqam1wuh6M4
JO26pOvWcFWCeJuIG5xo6LrWGynOu55BKJebXUqlILQWUxZVQGS8stkgrwQJRoSBOOXpfdInF1Me
J5bDmenW4HorlK8K8t7HiyIcpvV6Qye21twPB340+EAeZ3PIs2DLC6lA9IPGfKbMkqomKVXZXi6E
X1n6duDDCYXmEZPiEEMhp9/6plS1T1WradiaOPNtlJNUFcllDm/ie+cmwSHuL+r+bpwosK8xHFCm
GDocZqAESapGuRpBW2yDBDgMlLXFYz8K4CMi9h25LFkT22rc4iIJSfXo0EZ0l1UzgAwTjXC2EorV
CJpsnvsq0O/TYQRfzSILvUTnyNYE50D/Rv9hEUXoG+B1QQitwpjgm9o/6zmO+LKhwLgKCkm8CCBR
e9c8fddP14iirefD7ozmKreg/w8aJLEubMhZgrxYgtjct3eeg/1i78ceBN7ARPM4HppEX+0o5Zi1
cR+UcdEOiplhZaq7sn1X5dWGANecofEh0KrrP6DUvGVTDkozgrsFOgZ+R9uNl5xAF0H7N4OETAk6
eKofSQVUk88hSmXo4dAHeQNI9wyEdO6Qchxqi12/aZLgquc2h/Myga/MlwvQUb9/J8mJhjDbDu8S
kMZYCn6JWdixJWaCQK92imby3qHD1osrDmd+6CPjtmU5qMTrVpSc401u+oixmJib2jOHuoUY6/Kb
YBziMbGhn/J4V0r02J5JqWNRzytaLuu6KBQvu5jO0MjqWVQYG3k2hebQrFDSntXYD7WYNllQKCu2
tAHeIgogIXCMm48aOjrQcdjCbqlpvOmzt7h8LIEreRno18JG8FeC22QG7pTdtBLFi8NRdmWnew5l
T+36zVRUsPSl54l1Ny+HpgBdMKlCZJoLr72s82WbEOC80P4VDQtFuklBP8OCQCeqUwQatwuF/mt5
BamhxUbZzl6j8cg04KV2O/hHtXeLdx0UMKVzXYS9c2juRxLqFa3nWDRgqWuAVrWK8btxhJYDhmOL
QPkBb+1QOE9VTGC5mnsrcKSVAVarQbLpIQ/lUNnCJYVYc66IfMfn/0vOeTRLrmNH+BdBAYJ+S1e+
6nq3Ydw2lyQAGhA0IH69siZGE9JopbVWE29e9+u+VSRwMvPL89x6XRbBHbaiP/LojzPZ+5E3l84J
gnxXNXVS+22i0vBXZI9LvF89uIv+BfjuqZxeYdLPq0yWcSeW/UI/1xnX5nRWzQgJ1h1870b8nWGp
WB9HkjXLvqK7oTx609k1zxuCiHIvMRVEzjkch4xNLUzoeK8VzTT5q81HCe2F2Sf2ZaYFw1lwGoSf
8GC3qi/bvQ33P6eV13bkXwRG1OKrryCK03LuUv6mep1FwuJ4YYU2L2NYnZsNQgIPbUxNQjlLuoqm
s7mBG8rWdU7DoUq3IbwS6O9pVYWtbTIu/VfU7MXCMmLg8688l7bwoGFFXlHz4vSHPrgu4nMJvxwm
X50xSD3np3UxBtpi4H221W4iDZ5TW9Sw2yyFMKlZZr/MMqbCFmWXlhBEdXNwZ5uQMo8incxjVnpt
tlE/2UIc4AIn0dAl8aPFF8ZtkwZOmCHWSxgeVTPDh4Z0HYKEL5lBbgSuBV/0VKiyT8OlymrnOOIw
9Ycd0tP94rza2HtkvZ+bqMbLInZIhwoTARiIybvCUb/2S7FBXtXDs9HneVaI/pdElsPZkc8at/JE
kJatdR6HHxD3VzeCT6JeS/OXkA25SHsg3poC/ko2LX4ogmM1DRBshy7O4Urgi/kksISnOM67Bi+e
NLDBu0vclkmJOLwUc+aXkPMvqzulbevDXphz4EVFj8d6CJZkNH56//kjxHlDXSWO1yUBndJeVbu5
4y9Nr3Ca3C85cbQjXutpTdqlzLkheUAT0rEsillqurTF50NtmY942DloB4NP18VP6JcLLvfuwtgA
G7TOJa4YufgJWXCfDzLp4zbr6L5u+XGiXiKGLRN1k28Sk1x/Wjpcvn0qhYfhZE23xk9baq4E73IN
X2VCImwAhzC5r7sSBNSDiY+gNZLIFUkj8LO4aevZXeUR5LotHn1/1yKjiOBuIgU5u1D8pOR/F+rf
gwfAO8NudIe9p2XR0uha36cUV994Y15hlWaNt3c2WLp6yQaJp4cOF6/qAV15EO09iIo3U7bprHke
lHhSwZIQNwu4uUqBsVO0l2G6tQLjRzvm5q5aTffNuLrOY3VgoyiReU+ZWDBIzH80jswlQB6+OIcq
qIrIWyFXx9SoB7s1uW55wQN7iDGI1jEEfZWHQfvHDetiwbGvkDlN45c2pmBGJ4CBkh7hRhnidmid
VDBMn/iMIr9NF1LgMJ7oyaU2Q66cIO0sAIS00fM8IZCpcP11H3iavTJ1NtjtLQKXqc4ECTJR1Zks
v7SDyYS0e2+DVEbOv/ZvI7NF5+L77l9t9wpRwAZdUOsXnrQ4w4px+K5kuOuWS2vJRzWK4+w5J8U/
quijBf9B1mW3bhfX9M09griRdbyurj7YSe0atu5gwvmePC4YndquefqHyfBP5/efsu7fjOh/+8f/
n76099/MmP+Ftv7bfpJ/GNP4Df/0pcP/cAIQXFHswPpFD/2/bOn4P3zXx4UTwF6GWAam+i+2FQAr
BU/pgGkGfOrDhf6XLY1qL5wc+DsuYFiGXSru/8mWBq3+P/UzFDp62kEAlxt/Hv7n/u//G97KsaSl
BoDEUxov5VHPuCTllps1/CirOizcUB3jUe+ou8OLvm+MN+We+QobPqcLwxgvna5+if1tBj9AavG6
8h4ySqVbhTCvftnY/Ziv/V2J4ypuXcyloB3SWAxNIpkpmuZFb66XOXALF2fJgXYmQX8/cScME9Vy
mOMoYeJj0n5/duNf4zgfNxYlXQ0H3DOjyDzdZH0lsiY8ivrG5vhggkUm8MkAebB0EuZJM+B93juB
hp3iLZUkPCicQqmkFoOtkKnLm3dWMszBRqZbSHIyXlYSI9AiWSv4kcrt0zjrlHCoT+UMhSI8Hbs2
8XT5sWxkz8RUw/+c88Yvs7H6AoKc1Ct0x9c04dproo8AcB6Mo9n9nLs/w4BY2bwv8LCzTTB3H+K0
X/Q9uAugn2f6qmS76/T6OgvvNwaFATpVvPb2yLYIQbeIiwiTkIR/4PKuT4lrTrEg+3DpMB7ExeyJ
6riy0aYxr/fe+uSa8rjWnXkLFbRP9BLGt1CN+Dmhqmace6Y3t5HXbtrBjd4JTOmWh/Wj4kEx1nRP
3HCnWHum5qteePwonZi+9eA+XhzSzBcKEG6aWELG6QvXfa4p/XBwIUuqPpk3HCfRI3585tA0rcZ9
DE4BNk09VVlQeTIpxx5MIcvD+JeNQJtqe5qkwVWCWVPb9egDlIbocw9LCf8PlMLbOOtUrW1rQUXc
Ta/+YdzKt9Xj6pdV8/o3Gt5LZNe+2bBqgmdVGT3MXD6MbE2lenQYrtlyTIgss9g1Vda2Q5+2Qwj6
N8TtB0Iq0aP3guaHfjNz97pJgSsJeeK+6TdeKA6hOVEqk7l3dga+euy6WQhMxe9e/TDKV+cCtvKR
BcMJAf+StrZPpwiqi8fX0gE11VaZnpt9y/1H0FtvfY+PdFMQhkcP6k0LJMsxxtC+PQA5TYLqMgSH
MuDAq2lCawh/0mcVgbnG2tcID7cf/oFPlPb9SYTtTbfAId0hi/yTz+ZiW5YTC/okjvULq+PnRv62
1amC/8SGE37pJXDFnLPFy4Lly7a/Yv0YePzoQj6ZfjfHA+Y7XH7ihHAtMXOPv7+znVYyIbMJQRUr
oFH1Y8nuNFibcDWW6Qgq2Va4UkGNdKp5VRt9GC1/36roSi1oJSYTJ0jdDd5ybe5881FGnTzHDeyV
eHhRQfU4hAfXyENYYjZufWff6h7MpYkAN3F1j+yrORlcsyea/JgmbE6AEx8cMV5cNf+sDZL0ca5z
u/GPvrLhrq5prhb3GgMDBfzYKGDX/vbbsapCRDZEjysK5TtZdlNGcW7kneu81N6yHAFn6ltr47kY
VeclIOHxao0GsBeJANPE4wPT/vPo9k8ClpuIxx2XvPsRdvPfZLiuTjJXXqJY+eJjsOgg9vGFDY1+
ElVT+BrKlOr9UpPLLGg2RtAEof6yCybnqQ3gjLFfjhz3spxO40aeyylCxM4/vXZNeQWdaqKlKjqp
55REGyLAOULyQrw6hTqv1HcJJwyFiBD0KZBT92eFQb3ywHzM3qm3NpXDvLxH7gTrJqjqP2u5msT1
HQIPYdzibW/EltMSTrsL0BLxiqVf6yzCszPWEBVd1OeNnsAMCxrvdIfHFCgHrGrtk0yrm+B6y3jl
0SopkW3BsftoWfRSOyPd8Zho3BSW/l5gyqRxL71UWwUR6oe5Uu8sVB88xHhVlh9jeyRjHD2p5s+g
QdGUMkwFosYNLxmH8XooB5N0QUbCW0MhAKtkjneT+xtSdqrwagw4IdVpk/2hrZavgLd1VkZQh5V7
FJoWAo/h0OORdVG1wMFddbnbwLqAu3FXx+VG0954F7lifC/vhQEH/MP2oXGesZB8Ao7OQgVADZwO
zEnbh7kM+xAU0PrklFHO1/HMkGwMLX8Cu/nsOrRqUip7eRra6BoOzX0ehUc5mzPUcraMd9H73LCz
9rM5KFEwODLMoDZ6jLzqs22AIa+QdU2Uzfrsec8K56tiFNhe9eWB0GViScgkdlVv0jWObzFSg6g/
6PGsq49yUl9E46VWx8UNoY1UgrE7WZAuxAA863DEBFtd1TLtwp5cfCM/m9AcAvXayvEjGrYN4Mx2
QtYu7yHelnc0hLAoe/CUARoK8RReg6GqwUt2Sb2MKrGTsyZ6Xc5kFY8Mf/bBswN0V1XZ/QBiqg2v
XbXuwjqGcVRfgYkk/YJveYv/eNtYVApiKhqjhPtTldZS7ualORkOl4XVcC0xaKCWkvr9shziTleo
EfAtGzzx2ZP+BYUdIIjDyYxwuFfEbi1naYsnmNig6Kd+eZ47p6hF9IcZEWSs8v6AXHufnHjAjzcd
Pbz56IQwC2E0BsXGHHIqiVeCN8KjEndRSkPoavlpAoIDzwCqahFreqv8cKrNHIzSeBdZhMSLQPi0
+GHo8qIMP/QxmCwkzIUTxjkPxw/fbV+IUz46yjoFBG1RqzJOlgY292Bls/NwVNWTLRzc8KKP08m6
pyEwBQih2eVpPw8pD+a3KVgOIZwXqGsFO66Bi0wZJhNYiSJyTn3f3WZ+8Bx4sxS41U6F+HSAsASd
OHbhspciTEpvxfqCHaaDfnabAy4x2Cy6LDikCazHLDDNrR9ZMlPyd3Hhk8RhFm/NI5L858FtHzcE
SiwwT6Tuc+OW7afriUTOwbNQ0yelP23r7ub+x9nc46pP6ERUPkJwtzusdE4NWfchUAMxgXzGa4Ms
tuou9XBZoq+SHeny5uCNLjsvbdoczA7igA7epaLbXvD9vTfRwZHa0Kwh8RsQyDRav3UbIR+D6BPX
Br9xMVWKrxPfnZcZ6r9wwLVdb/arU+O6aL/4fcCDZcDegd1mrPTT3o3gSKCCEpkNpmhUgbEFAW8l
HBDEaGR+5vCi82YEZVnyHwo/BKT6qfLWc9PD/AzH5crrg+OFJ1iJqAu19GqMyprZ+z3OKo0N9fII
Tr4zkYK6FU7dYT/IuIOV3GTK7+7q/DEQDOOb+dUNar9a+GHjQhDVsyNrgoOsYBtQpLnAiV9B6udT
pJ4cfWEgEuEJPc7NT0jh3cJ/iu/Wac2Oru0eYoc18JOjGsUpgXN+flMVIt9gykuws4k7lnnnr8XQ
xG/eMh4ajE5XOKJDm2r45Vrg4PR8QvHslzCtltYgkt1USk0Ps0OgJgNSfYLP1uqj61/m1lAcOu5P
UNpX8Khdgr5+Cq83fIrR8toHYD1TydlDr0yULO2jP4y/gohOWWzwnQSmPzWcPMku/jLblFuH3Njo
3KYNcFv/x+9VVvqQDm3t9UdJgb7jttU+f57ta+dVyC/wgfb64Io4qy3KJGEfXajUR2cc32Av75t4
e/frFSkHu8jGOeGeQJkCc01PT8qF1cHqCwP4wggziQNO3mjF0gGRDM5sgwgHvFzHYIzWnOEghrsz
8PqkApoDp2wSG2yJQrkAHcIXrpFdEZFB6rxs+MjJeu/z4FDhtjsvHYsQ7gABDJbpNWoNZt2Z1vnK
7Y57AOVp5QP1nb51AxWwzvQ3RtfxM+hw/gvj0GvVBh4ODzhFjXZ1uszwsDJSsSALHOGARQgZEiei
TmE5NPuKoYgxOO4+QsfvIHkFtKF8loGtHqRBYrPocXgd7YgTt+7bNbyRzYibsdwkgTPQwlu6NouB
UlpLPczSuxKZHzbeRVnQxUU4S4z+Ch9G3ZF3E/XlA2EQe4vLEmknU2yle7B3hymc/RdDyDWKFMyb
PsITOfQmKkayOqlPYc2xzu77CMKvX+Y8CmvyXgOeTnkXll/oZT1wClyI+ZjYHSZuGw9twVahD1JM
UTKIHseBF+ZD3x9FXD6hvoU0oh/QV+yHtOu6h3EpwUd1fxru53KcWBaA6MxVI0jK2w7UDucPDa/0
H8e3eh/JCBwuddK1weimXNema8jJLuqJPk+hhwqmlpgMGmSPzRyfgwkX2ViRJDKUHP3Fe2EEOb4b
RHDzoLT8rstCw74Xpt2i7xCnNR4j2apQtwLej47UMroHzD+74V6gGgaebhTWrY4t8jFdAHMFdWJv
kxKHJhwfNY1vLca/ugE7LZY/oVXIoOyM+KDKQsv+up04dza4hTBh/fvLwuYwZS2mx8khUH89mk52
7eob5vi7yb6R3TThayttF6SD3+piG13gQv7WQhPpr2FkH+voPLkD2286PPdK5ZPb3Qye7JNofpQX
fY503q9x+AMSPROd+DvC92x0+Y0FEnvW/o7it2p13lxHP4/Se/FNWx/Lrf5NwuDbH/VX3+rPkMxP
jYufnnjs1tZIHUYbfA8VXgUKlxSR8F6a6aDZkLnw+JrmTwsRf6qDvkEtCKzqAkY08TX4kW0GSyc4
Pl4MEny27yP1q6InDaZ2YC08Gq6EEJto+8gGU+9d+TU4c5VUdOkRj063PlRB7ksps2DWF+IT/8q0
bNM26osYQsH2FB2qKPHQ0GRmALY+/wJgh9JUBzhPNoiOFLI+CXiGmenYV9W77OrnvpPX0tfXgYnM
lximBvtnAYri4uJN69EpEyXqTE24rhH0QyCv+RbRjEq+gyp/ksNSTMIT8DO275Us6KBqcg6j6gfQ
HHMqfpJqeejoAhY7QALscYj+EM0Z230guy3oPahGxxpDe5d3Y/QxcvDZLo2mBDUkjoQHHB4Dr+B8
NXx6aOpy71uE8veLhAUqlxGXeejdxWqF9p49Si/ejdrHk+8cO8c90XVGPj2/+qwFE9+GuxJh4BI5
mXDWrGkQ/Tdu6mOURN6wJSLY9uNkkrCCQzS77N3yCgi3B3vD0ZDZQzKi31PPAUap8NtrwPkhqZ0b
3ITTcJhdWBqmJDKJZwHrPpZntBXTbSmdh3GskUSv6eSSNyxGRtmEDAo3Lo9oUmNs3Vd6mM9hv9UY
RYGGy01DtaJM+I6JaD7Hiv32cNdNxGbOitEP0S3ctKXyrygaIY53B5CFNYLb6/qPUidx62BN7BCZ
x3CtZJWtPuovXIMshJsBkG64lz1Qo5gGdlwHAVMKkGoyLTViNq5/qcDPY/OHI/QR7fRSN+a6NO7f
vkP/JOpXda3cARSC743bK8rZ6DGNVQujSeHm9fJ5o9uMCxgFhZCrfs+Jpk+q7E74a08pp/q52/AN
Wrwk+bTC9TauuS39lC+dTvsJfA1+8Q25GoarNl17dalpU4g26IGER4j7KG4Yb7p/5hY4zopgsdF5
Leu30u+RF8OWmVe0032YOdcFr0bqQCK7fPsYZHQYh80rOk8rhEmrdwx0/zSCxjjPm9nysOkQvzsM
KZM5WheXsjAhsMqOixc1DmMG8hxAzVqLjAwCETGsILAm5nfbo4jhDNMDn7civLsUXYiAiuzXKcxK
1J+cllYFLSuh8sbgsZ/Av11xyIv3iMHY49ACOK8/521qk2rF/DIF7W70EelgEfd2nX1tXrcWBC+R
tPoRHezO+apasm9U9dtlU7MDXFEms/B7JPsQWzhMj3IYE2QFqGS8+Q50dF+m1bAge5j95zmsUzqZ
vQiDYLe4B228H7eB9yE2gopg82j6rnC5RaZRQZDFyl7qGYwMOICWjE8rXuJkUfWTpmA2qtL/mcB+
3GcUN1jzkp5rfiIOzdDdSD1f79DNfInc3+60pLKR+STdp7hbtqxV7iWc1z9sVbhFVX9YRnFqwhYM
kC2fuKcuijk7amBNbQv+32XCoy/vn0stm6expZc2jE1Bq8VLiHKbd1l+am7ObHqK2ycVdPtqRQ1n
sM4NxlTgV/A55W7gxk/CUDlfVm8ATbnf5QAxskHJq6fNpSl/De5zY0EICQtPbnRBEeej/8Hgy8HT
Mxb8xMKvjSGpxbVEpppkpCtzT+kFs4j9gOlxDEO6dxxYIKHrHMMe1590IAYc9byUBAKu8T8JBVfW
CVBIASZ0GPXIqqKnZkBIPAVfm0F/HF0bpOaoNDlTG8JZUSfuv+gqzHwcZhPu2BlmAjahn2TvHKMA
bk8DB0hTjrB6SwmmPdausBGYd6ggezaEhmy9V1q26N2UgEb8Eg1l4rWQ0n0ykEUl3fSpyU3Dld4q
5FssD3DzbGAfMYAngeYATi3OI1vGSB4rs37U1WNLvvqJ5Wun4ZFUP/cXLFiAFXRqR0b6MUmcxXoV
sOu361o9mzA66tA/BDWyTL9J+bJbYjTgVpyh9HFu+y+BLXOIBsucDfIQTziS1+kZtUX0jl44Qr7e
+umKz56b6bIs3k7R+wEd7zrz2zjyS4M/seVHAGMCBbF1i/5yqBwCA1TMINBtnQZI1IJwPgozYetB
3s25YCiP/WXtt4w+NgnQo/4zRe0pHpfcmVkaiE/dvMLVoG2zG+BC0zuLV61XLf1Ca8gGx7l6MSnE
ImGrdfrUVj8DqCvhtJexNFijQHfYLoGfAO3zWnkZ9WRaqzh1aJSUA0ePqX4PUdaC0MUn51VHVn/V
zD10aGuR5UE6cJFFMO/H1ts3BPyBHzz43XPkfsvZRZRe50vPnloJUT962L3AFnB1o7hhQ8CphG4D
8woiAWSGccesA8YE1Gx+BL32q/WwSRDAemL08IA2FMwb7wFE4dni1FNdc5CRRTjR1lgUQNn7APIj
UO9quXZIQsr1zUHNcagQeL/OSoAKeu/W2zr5Sdy+9ZvBh6tTL7DtgyUzPa5ed8AKDDAJ6OTqYBeY
KUcR7+g1y5mOPUzhCrz0R2OnQzMAxWVfcsXCgCV8WrSHzQxIl1E4dEo0gT89YJgoN9z7QeHr7Pfg
DFZ57jSq7kqe+ulWxnP/4jT31JTsFQ8TpzdQinEWls8NL0/MDVLUSHcu2wruV7kVK0Jahos/Sqfu
QdVhakmJi/Bp9V46EA4RYy0KD3k1fc3suMHwnQ5krqG/J4AiHETXETmPM56hpRCstsPFUnx0MCjr
o4gOGow9qY4dJmRsnxAYFpu8696kvcmgLXz6RXCN8/PQH02FPQyYIWrz4i38sja5pBsukRLPzjFG
vbsRVRYpVGjxyNyloUd60Dp/SqDmMTcoz4F8Me+Rt6UV08ki9QUec7/erWd7dXzIyNUtaFc9sJjl
0nF33N3XXnMd1cUXSLF6YdBpxagEd62Jlszz2SFU/k1hYCrfcQUkSLVzqk5+d/LlJaBvmuz7CXZR
4TZO0g9/TffmagRfecNwBw7hk2rxS53+UjawRAAPyCUoiBU1upRvo4NtHA3CjgUUg/JYHtndhtUm
/Tqk6Fch4LmODM9ttVPx+unyR6vR2QaCGMI058O563ZRM6N6cJhcHCzNnYsvvNhmnnF+OTZ6rsMO
FbL2IcYIgbACEUgEKDAOT4QRlVVtiyDQay+L5HFSx+H7hkUieW/nvYAEwwgF1NkeGGgxpAXZP5J3
fIm0vg6mRHezpWFeY4PCy1KDS4XNFEKvYxCqD2UpnUTRqD14m4ZAk+fBgWkr57O2U7/vyHDDBoPv
Nei/sDgCbub87nuReucL2r8xoHu0N8Vw2eLxU5gPe181QbX+3cvmPLZYiTMLuD0z1gIMeVSjfB0V
LbmJckruJnm8bbsxJDiFg2TYQOvhR96+SAeMEpjerPrm1fMoLI6956HXaDSAJxD0G1Lbu+X7IqAv
lNV+3nLsLpgRqw3nTWHgB8sXv21AB/nVZWWCET2xBJtP8HxurixKdm7d5cHRv1eXHJp+PLDoO56a
Jw4XljUPJWCXKBzz0G6YZVQxwkkW/aGWKF/mdfnB1lPnP8Plvo6ti/l7sinz7+wBhQml1fRsJa9T
MrmfsQ9YNf6MFiy1CNwsRh8QI2SThCrCUdIeuLQXip0dXfXLg3mczfApUc9USV2GTaHC7gq/wIUX
NZhUeMt5ofhLatqk3Yrava/FrStH8RnYMkDllj3g3Zpyjpwkt+CQ4UjE5BM6G69TiBRIz5/CdmkN
MsqV7mPVYiMCDZq/pVaJluwSL5U9NmiXT6LaK+2OMOYwpURkyDjHk6zQPANiCGtxC/dLiCUhnYfC
wzCSXz2Jr51FjkuoB7Aljk5RMy0vi/W+A4o3HPtpnhy4QyYef+ZJHTaOLjD2MkyIveD4x7An03FC
JmLMYxxz+j35JNhrO0fHABIltFOq/G8wlSDMPHRPdAuLpVqC9hDG20XPrsqdsAqyrqwMPMFaPRIf
bfUZ6mP269eYAXuFEwm8vASyU7W62vPWcR9bpyixpgfj9W2995g2go0RbeN+x4BqYaOifuki/rgp
nEdJNG0rFhd4iNEr2pTvEIYxHqHYnrhTTbtojVHLVrPjY9lFJYoQ1nvmteN+CM17ZfBtqNUzWFPz
vq7RntT+d+z6hcDO2gRFtreKWkgwAHVyTQSzt2BRByTERRXhCdT1YWD0PMX0GtagxTgJUE4z5sgt
TYY5rs9GjDSTltBdjCfpIQy2k9NX4JdQyakOnfBlQUGJD9hQIuU7mwePY6lKOO609lidUcbDGTLJ
ZQTnSfXSiHlgSahrmJeixp+b8Y3fu7G5HtzpSFw/QGWqd0+zh59JI3WARzuJskyx1sgvynLod5p2
T77LuqfeQUAab2V4Gyqmdm7Hsb0iaNhriDK/WFs3h9Ts0ZFYsTVrgLZZBmqwagxWha3p9KzguuRw
9J2HVVK0m8wWTHvXSmTVs0GVGxXZZntUi0JG7jnUKQYGbUw9+A7ghZ9FOfzGkgFHXLsSC/VSWfXu
54olLT/L3eStmLOmwwqnSQo1/tiGCiDKdv6LdxDIe+nON9uP6J+IEe5KyxEGD0RdWvw+kAzbAlll
Cf4TSGNAzSGgMDmizD/LAABe1pI9jEH4tsSwyLyh3HPAG0U9d+4nIncE0/0w32aGlScedXB6dKDn
6UBlgSVO8Uclasy5clq/sGr6b90pb9p3weqflV7d77FC6F2Bd/g7dNiIk2wKkz3FPqV6Jfu4nLDf
I7YKTltQz2dsH+v2K/W6c0BgOmGNEb6LCWej8Y+dGv+i4jvc/LiGckQcifvW3GtP99VdFTY1YK5b
6aEmmMuoXuerIzf/Y+lilC4drWNgiKgbghYnyw67NwrYHisQY47OQg1FsxtqAt8Xu3p0mFTIs6CD
5Sb/jl4owJOVw9PSGY0AxfZZs9qvqezagrZW/o1534yZhlmEKHYZ0JNrm44/6rnC/jKL0c1BgIQv
GbU0d4kEBoOWpbFa2afTzeym0IX8nKBrDqBb2wtbrdqx0WfXFvoBE86Aiarf0D1CY8EBHCeUh1tx
xb41KksV4L12+jPnMezBtY52gzJN7kXdiO9tRKBSiiH4T/bOZDeSJcmyX2QJm9RMddk+z+6cGdwY
yAhSbZ7nr6/jWa8qE1VIoHPZQC8f4kUwwt1MVeTKvUe2uQmUAR85j6Ir/5Siz9ZMtHENe7hbrmaR
q6+0Nixyg4a/7stanANCshuT+uCAQk0RxV16bXpjfPP7cYLDZnu3xpqajQdeDLGyFN6xJqtykYnj
r/qyxQnj0FI4ykDTGauhop3w+q90AN2zjQyDnoXoNvGWOjcPdSPd02Rr69FqNfCf0vGLdaAY59KA
wYaLjELiumgZ9Dltg7dOu1DViknfOgTgNQa8/pZ4I/++VhpMpS2QC6prw7OwmAZrB8gGrzKtHGyS
beJoQWayNN9kEMz1psqicedmqfzok1b3hFSzuSJgGBmPdoLtx/eNP2aQjcgMU/Anq13CojlDJxAB
1jrCTpUjUQTqorBVn+pUdas29iVfSyT2ViNuY1Bl3Jo57KKghPKT+55Fp1j41pubBs4NgUfV+IrK
1Lp4SXJHvNwxLB5q/zLBRLImXxZbvLN2cULbQP+ORb/yXbGSdmGsnCmWD1iXpy0h2vho1iD0igHL
kPY9fyeBNT4G6Rg9lPQXle1nl5hCEtPHEPxEZT0Ni6DS8lwWERbUctqGSU4yoTY3HXgHSAIYi6fS
JtXbl/p9SHwXAIV4G4q8urptPt5sG894H4N24p+Fy90Jgh0iUnusksB6vx+FG6Hooewyn14Gs+dL
4Jl41HdH61TfKW9jxFPk1ubedYvp2etwwSYjYWnpYKKJ0CcezNqGqThUpcHofYpwHpu98jDSxiCt
4M+JcpW22UvIJCGQg0vGNBuOQTK1B4J5FW8Esa1RWvIb+h5TGiHbTVEy9eUdYqhSuTweFmX+n5gI
0BlB7qvomJg3styquWeS3CbIMek45xe/ULRPcUN53yYg9cIaD7w32jzCA3EKhXOmUXLv+wWKv/Sr
ZWFWh4o++6HM3e7M0NLdWNWIPXRqprXRprxjcQ0cAgb54xjk3tmWQ3edejHusqJKXmURoziVynY7
bApjdwHLhMoURGZAvdMnt7Edo014V2NbO3ycstq5Tny3eKuF4awZJ/l3ys1rRJjmQXgK9ILrB2+F
ASpTWMm7hbqwzIyGwMo4Fru6yDaqx7Br9TjyA6rGFyW6d9J2cl0O98ltgcH5VQ5O6C/wWnsEoLwW
OWn223JXV7iyxZjY5xgGykLrwtxQ/jBHSplKSJdB5cyA9OoLC1tWhgrEJPmIn9i5NNUd25jMHwg9
6DPFMH4FALyWbjrivRg84mKeba3Hsp4xnzNJv9NeAntdssOPLtwMmBZnBbaM3I/W/pDmKwqGlkuD
QiQH5rUhSrbPUPPSRWvRvszBh60Ty+XA9jANKXqQlS5U8mnlfHWBjbHAyZQgEhjd/RfVCHXL03hO
2ioLvnNtydOE7FfhrVnN4AB1RZjZVIW/NM3BPPCAJjtlD/5XlijMmQwlr5g4yPeWtb+Fougx5bFs
42LaZOOAa+2CtqtRYPTo7c2hZwg0OprWeWqDK08bfXnUVClepyB6bDE2UmJKYGSwMKJdS/2x4MfK
tzStm12Fs25ayKjna9HS8vtV09ghhBPwLVc76Uj3GLjYLj7Zs1s95OM+toMYy2fXzUvXb+K3kh4B
z1cV2asSfsrPkFURZLXZWxZeT0uWhDizg0GNB/yvTHRC/jzMzmLurZOUZXVL3Cn4akafj67wOvM6
pUb1Z2qL+SdJ0+KgZnNKQNsYTAqc/j6BHfUHDgxxNTjJ8X1b6cHu+6jAHCPCB2PK8/UMQ/M4dMjk
Q9hau3nsm1+tnvVKK0E17aTlo+qq6IyGBSJqsKmiw/EXyB0yZU1hIBi2mDyeu2Ccf9Ikzs4qCGAI
pDMxIdsGMNUInzSIifNvLkaCwhOShbIF7tg0xPpfzxU+1myQ9XXUajfGSbYsuZL2nsytg+1zwyfD
mJ+rBtRjFE/TdSyw89SR/xgwn9yMvhP/CmVSeUtB23rsjK4gUuKtayOcP6pgLJ+bVmHPigtGrv7Y
vpoND9ViBCyGQNf6RwDuGBSHB8fT7yjwmBFMSAZpFTvbFtTOdTQD5tNR4quX2uvKXeGlw7bPrGpt
FF3z4Bj3i2HsU24hP+MkbecZL5vMsS/Nk7zMOaYr3hnjFDqW+1VrPszQsTX3p64Ys+fIeJLR0CLQ
8/AwxzGwht4zZww+XpwvR58jgqCf9cZh8tUxVdwzFlYLF2lhPQwGAJtojM9Eq3hHAh3zLgxiHj49
NakHqc9pwOgjPCpxC7IwO3ha13+y3OF2Ck6kqrbo2QvfaykB6mDe+Nb9Np+NY4WPf3a7nIHLUfS4
Dut2wX5OLLXZ0WXNBzwgJWgng3nkpZeOrpkDAeikQBG/mUm4v7g5gjuLgVjEUPjit6qM4LXL8nCX
ImQwPWdEPy7S2jQo7GNv5ZeW665Sor8L0yUja8twm1n1TifRq4n81y3lbOmbdA6+W+/qAHm9rAeG
x0U971Mf8T7S9ao03WMyN9GyE3oBuOgUyO7VKPgVB2ZFaqPki+n7/4cD/vXm0++//9Ld609G/F8j
a/5P+vWZ/2OZ4F///39GA2zrb6ZgugC93IXZQJn+X9kAtlTYLGwEiI1+pGAr48r/i3vt2n/zyAqg
gdl3tLXj/yMbcF+/4Lrc5aZFHt6COv/vZAPuvIh/DtazFI9YgivAO7sk+uw7b+KfggEVp12Vt6Be
gjjsH5K85bT1+9hYF2k55v8JPPqXuADb+V8/Tpm+Eq7pSo+PgjD///hxIotdPSW4XuvCfZ+Ror5M
vwqZyjRdcZYGNR/Dv5xMHu3N8EUGjLYs1XZ/meLJc3bUzMG8iDoRX8dgIo+u0XrUSnVl/OB2rmet
wtaLTJCJKjuC6stwfOeEdfsOu+8yUiLB3OyZ8j0JdBEAtAiIlfaeXSN0BBbmRt+Os1dghVm5sOrY
eUi8uripIev5u1QAK3hB/X7ptqmLOOTK6B1kr96z5xNboBCdUsvGjQd66ahkgGTWuY2DLwnsD+UY
VHLT5IevjRKetaQJxls55hkGKCEMsGkzQhqYY8+HwyGTsr/oGqJaQ6jqiPwaP+qcRnoXO5PLAM/K
S8qzoeoCptCYR4A7VNWt731bry2oXf137HNP4O+YsesXSlzDIJydzTQyQpNNZ0wooymBcJXaeLGM
Oa9ezcEaI6zWWd8v5gSMgA9dnIDaZDPzkEgB+PwRnSM1psXKFBL8HgDoZsAkgaV36ZjD8OGaEYNz
O7Tkmw1w2cEw1mZfWUbFvSlcCLvUQeD6lg1bA/slt6D1MBg6c3Zui08DswrR7HhwPAMNqctahNVI
Ggs8Nr25HUYPxEs+1PLIUwsEV+JefkYwQN4rMim4RvKScLCHh+QjHL17k9Xa7if9H6ybdI4x3Hnk
yusNDMjqNoHX+4prAq4YiRF8ISV21J6Z2zB/c0FKvTD+Il2RYA7f9FWF0ghL924THobppS2HnO88
52paeK7XXxl1o8Y3fVZD8g0LejtD+ZvcK6xx67Ru/R2V9Mhr124HoniDn55kHQ7osLX0/mjI7xZO
58l8zhkURCuywPW8nsq+YYBp1gzXrbTv3t1BJN59ynTP3LOSmZlB4g8fOsRlSOrRc+ApFDWyrq58
MhhuNyFk4PNU0KGnxk33npuCFuExMb5k7Pnc1obREBH2/EAsGqpwvtkwiAniyalxFlRRZbHoQqN6
cuq7i9jBFA9WyRnddG0nLlYi5g94NJqKahthECtKVSUAQktgkcm6n50K27IRNfbCLMG9LVCnmmxB
Ymr4UV0Me2CQKW8zfw2s8+NQ7Tzc2YCzwHI4C1qMkhbLnJSxZCDdWhtbDR1FDirBgqOrLtZsXU3O
viiYxSTGKC/ZmBtgkmZR/ZmdnmrUCqyOmS5iz7Su/aj9LFmdyD1taizcoRzSj2Fq22KBUhiQmI0i
cuLurJ3vwRFZe47LyW829AxNsYXwHYmDMmb9HKYDgCZ7zOt8I6Kq/Z2GM1zArs9M59wSWKVtG3s5
cOmH2IicZp5xUHqp9zF7JGiQYYjtt54/vfpY+55LFJBHrcKkWcKA7W9CpcJaz5W0MUmghvwFnPm3
Mn7/d2C5a/mdP7X193d7/iz/H6DL3a/Kf31T//dW3H/c7Pff8FeKT/5NApBjgY7l3sE2DtfTX3Q5
m0WnwGAI8Ln3lRMeCKF/rKgwidVJtl5LIVxPkv37iy7nSjbyWJLZl4lK7Lri34vx+fdE4D/f1vyN
WCLmCv4gfg6koP9BCUJrl4bn4RaO6kJiHYuvsEjVzlPOCySlZl9NCHhTDM6ijkht153/6WSlvEX3
uVhqKHht8st0k4eoYnY6ZsukJOPb3ymaRuue50LkF+Gqo59RjCcjTA8v9y9+R2sommI/N4SAemhx
uhmP9y6xDLEszfjaBa42VZzRac8gMxYxeSMlsg/sz7+LIeBsr38aQ539xjmgzT+GTCI7F7/Qa6i+
i/HYq9d2xhYZHPRwyOPoZMmXpKKhj02MtAzoTZgHwbRVeCArh/K6/OJvRzj3bHrknANrXmdRdmsV
hBU7wWANfK965ZXaTwmghG7jBPrYiGbpM4eNZ8ZWZ5sag4t5WAjjd5yYLzNpYrSJi8QFNFbZzlDP
Ayg7UpvXuP415wIGPQOIiaBDxkAGi8dYnCd3WYP39D2GWqupe9VYYvksYRwvVHQenYvdHioQ1Vim
CnrDb0Mbz6DviSZgrUvd28RQ2zKa51p/SuEugNzp9AnK2zIl8ILEs5ksm7FicBvCeS0I/MvaPIdu
uQMAgEJFXXf2gcAZov4djPrQOLjL+lGspnE4+eZwDfE4jFO466PoK0GsTj6LMuGcNLPlhOc4B3wH
oSHS5cOUWzuFy9wxUOSAE+kha/e2a8YPmh8bMlRKnAOjxNp+jRV3OMyPcrjBfo25/nLMVRMVFk2u
CnHnFac+sYgSGHopgvpR0xX51i3IxTr0Hfjb9U17/VMtwV1VYto2Ti4WZcx/GVP2C+MBPnpvetCF
PDo9+Ts/Igkq543ZgizC3bYpB6yWgg95TpJ3B4M4U8li6c7Wj2V+uxZ2L7voz1NM95ttNQjdxs+W
df9WOp61b/HaxQKGcAwPoZrslwZXSB/AqjNBx00EeoiVt0T32/wIVQ8vQVNcPcQ2r/uJ/fHSKIBz
NbppWzAzBQiY/MrwZ/TdAI0pO0ZwFNz8OIVPdTWsKhvRlnFel77UNPw6DshHZCth9rcmLqla5Klp
afYcKKn0cXn4J7QgQ1jpW2t3T0GU7208MP0sV9PUXtT0XMwkcCPx0Pjl0sKUk7r425zhPBXmb66M
X+Fk/Y7rdzXvGoaZAbKqyuq9W7z6tX/oMe5l+bUW/lPnQPAdFVMGk8fQ63cyCR6CPvsJyWjAWcD8
4g6WxVPeQZUTl27u20/frn+rujgQJebLaDd5SGgjwrE03q1LHo4IOaFPGMGbkrwkhnB+GgUL0Tb7
u3dB4W/gmAgibuf4iCN63WGdItJ4U3O4Nkf5MHZGtcnEXMISMakyhvHJjzXDZYBiukrufnRMycYs
92HhsgwEV9xqkobejGF6HYG8rpAcXybeo3rkbDDTHYjaRZ7/mksyu4KqP0fZChoOkaeo/Q2NElRJ
NuNenxdjGX6BQ7yE/rTAnEVQpYM2lJDxWjJp4AgKXOwhnSDuooD0W/50snJea9vy/gzIFhIZiPbh
aKd+9QSj9hTRBu050LFFTS9dngA6t/tbpclcE6BZ9IX7RPxgwR4RRi0tSB6ZEqOCPvM0hUz4vcl+
yJr8WpXJdiYvk3ujPEgsXBtPl/MuqAH7FXfzNgRDZIIOqMiQRB+J3RwLqdZdEVwR9+gLkpOk8H7G
SETMZbolcXyMfXGxcHqykqUz9Lwq++gb+9zjPMByiJT3XQfQbMYkJpwwkS1Wk+2uB7y+h9rNmFeK
8dZ3wvjltArrkYcitZwIoYLu61rairjaeBUiB90OfpjgFAxzfYmqaoSeoZtF6aYnXwQVcuVE1qac
8vbSVm7EfpnAJgKN4T/Ctm06Ro9foUAiKZ0XhhO4CALT20sUriejFh2UMOYphFIQhIgPtl3ODIDM
0mtNbQ4JNCwfeEDidUMo8cRujpGcjhIw9dxi56VNAWCoxMGsmfhkHLCravICbkWIXpU1n/1abaq5
5sszoAZ34VY7xpJj7be4W5qtuJ4WHQPUJy2Dal13taQXLYu9NaMqQ2kuW/1k4XZyKqMgT/bYRIVz
Cggtrtg6BJeTE+tGNcprwxQiv9SOC9AopCEJDWjHc+pOFuxGhxKehprz1mZuMEjgEnNfXRtn7taT
92yIsdyPDIqYzgL1GvWPc7/+tP3h5qa5CvGQqcHJDknZjttUrviQSXcCx6crS5J96+fu2gMnvQqn
hOlhaG7EULZgWsK3e8xoMp2THssOywxI62TKz64fJ79JTBmYFIf4ECQzKb6MAFkVj+VqstCM3Yos
fxeBKx2qwtvwuVMWePZXFsd0VSDQN7NXpRujaG4wN/u1oKVfuqXRrkWZtZusuv9pTkfOuK+zKyHd
T8dKx60o8Z00YbjLKgnQxb4Kk90BDoipU2dSKPivNvvQt7OGEFvH5A2NYvqyY5Q0GAXRUYqBRrmR
0y6zfXvb8FUvGW1PIzAyiqX5R7cRVNX7ICP16je2PvwhKvuQiMqkR7izW+30bJGmdqJm3+jpHGaw
dw3QCU6+a0X3bN83FLncKMH8e/STj6KiSjMAqvCxR1G6FY7cegDiIoap7mkcQdoyaVCFOESN2CqI
siHjlxhTfAFYbCAMSlgrwm/VEVeWXFTVuRDJQY3ZVatumQ7XqhG7PDcurDmCu+CtjZ4RVEDh1rjW
2sAyhEOgvPDZU0E8GW4MGybN/V8sXeqPcz/DNlU4Ddah2VvX1DC6ZZMRO1pkvtksk6xWCBKmG+zR
ceQW3Pi4qfMezl9YGA7CA7rouiXXm63mQaU0TE1Jc9j0Yqd9P18aEWsHlixYUYeKQeyRItn7SgwK
yBCOwLEH+rcMdWtui3IOHwARcTOG0GM39M/YeOcAX6hmsYfNTg5SHK1YO41NDg34y5Jh/HzsQ9d4
tEIVb7thFrsuTKxTXxcx5NG5eiyKpliH9GnuAq9f8ATDiCSGM+Euk2ZMFC2vxv4qbNYqVaUwd3E6
Vm+1S/zKRXsAy4heu2RZTw43s8TrOk/WGQ24u69/ED+ZFbLxoR3aB2Uan2LIEY6Q0NuLbH1mLiSx
2d9SmcYFr2ay6dCzns0OV4HDP33Rh6b/wIo7fxWTHtinFuThUZGfKQxYTnOAVcF0QsA5A1rEYA3Z
oY5sbg+YDtOG88Nxdg6GvDH19KFX0bvdNCPzwNYUb1aKRZn5SYiPoItvyhuZFKusAZIEi5DRcymD
F4Yvau8aQNASDXVf1wFlypQPSwuV5AgkCrpYrFh/EmfBO66v9OA4A0FkOAyUijTDn3NPYWxUFqq+
6zfddvCz7kzXHb/XCnf/aAnyEPaQIW/l5FP+zGlJPgR2+9II2w/htSYHogOTyOhcUnZ4rZXYirFo
GRJEq5qNaVVtwxI1DpUGdSGikVVgWWgsHG2cg7y4yHp8daGjDtNwsccCySHsx/FI+d6sqj6fl/FE
kqdLgg+HKWRqwWpykvwUmdZJhdyAk0z3Jo5UOWQvDiSuGIpF6SKguCSJqZOcRq7NvG9XYz2ma6Hj
X0aHA8YzrA0MgpIMajET0Wtudgc4uYIU5gvB7IrzkoUIwRnl/Yw7d6+aT57BO8BpKNfK06+YOYGN
MYyrDJsC0Gz2RRGGQNMwlyV2T7YKghyRafdtHkwsCT3ZTSL5eGHllwJ4wj3AJMqbIjY4TG75bNsV
UYhxdp9JDnfYmRggeSysWrqxZW+KmI13ZVy/4B9Sj0mSkOnRBMja1DswEV91KB34l9LiWtXdRGqO
B19qOEwmYUGmpMZB++7GLtXjZH0UwKcc8twCUFtgspGrBRMKktbNcz6ZeMT2ZJcgF8btSBZ3SPj0
erAUosA7wYATZc64s5P0RVn9n46sJvSlNmczm1lv0ohH3RKmgUeljchAMd+V9ABDcjTnDhpZjxnZ
9OF5MV3kxiiN7Ji3+kBK5KKNpjuwhe5WhiRMIl/cobcOdp8m3JZGvRKNG6waVr6hyebNuE777L4N
qPbzDbeDf2bhC/WVraOdiBznzSRAvmexCSNedCpv42amuKRt7pH3Ttkx5ET40K2UIV6g5ZFWjpfA
CuxsY2v2GhRm6u6kcMKDwdKYFyKOCheNFd5SOyVpHDr+m5N209Yz63qLGygyCM+O6q2Ser55vde/
xN6UPvmis3em6NtNx96WCOOtEm+2aNNz2FcsSsoN9ZSnBp5QcAqQRKTl0c4M1d4yo+xtKKf6Wad5
9snstP3qqS/YTtUZB7JeLDfoKqt9Ub2PGSvJ44MRyvTD0wlInD7p+63LiG5aCJXhRRm89r0VdvCU
1LF+tLqIi6hvAupcO4iy586ZHNQslyQOcr+VL0a7ClYOY/BdFyfQMe3cfxZ1ZW9knoyXRJQmmNKI
FsznwfT8zHqCxmPgzKmNM057ljnUfnW5rwhjOYNXctTHqdOaq3auPBJY83ycXZeuTYo6f8M6AZFL
TBNm79p9Ugx530fl1/fh19S8dUq0OI+Z2L0iIIx7NlIw7ITzDA0nhqNlRPtRRwz6VFvbj6OFAZo+
tiMGngPC7HgsDpFsUGdlFL6mMYhJgiz6puw+/OncHpZEo13kzABv8t2DzXY7JMeepW22tZk7n87Q
N8rpmCjNnaBw1jcjKR0SPescxyk+jPwU8tQipu8twEwIhMTurHusF1HCbb1nIj437lmIvGydWgYi
IBrsPplZSAuTBIDHhmhnjUa2pMQMF1AtrT8q68nm1cGKLZkR8fc4+566qL3gpt5HAR6KnAZ93YGt
1IHBpFUl70Vgp1sbbhrSLfu6OLP9JHqIRYP9Wg6UXckvIvOgdCBx1ll2KQW7algrp5+xYqQLU9xp
PTke68yHu1Pmc39MB9rK8GdGK3HhDjJ7eevCYK+6dA0YFXR5w3yhJiso8dGviCEdxryCWDfM/L50
OBV2uukTzDOKBswpsxXd6L1/fJA+2reaCet5AVOfqSc28RIj+0/wbhP0JOkSGO7CZ/NunJ4dGIFU
qHvTL8C8kpjtBkvT8Fnl2S6/WxuzI5WWgMnB5rMLqoe/tBJP4PU3gS0NKBk+CBrCzUoxb9g4Nt4J
XMRYuk39HbPyNM7873KM0pc8M1jVNGCkrhhtACCElGc3VNk2/VQSlyBS5J6P8o/hYEtneQlej6bd
QAX+ZOfJjUOOM76dM/61fyb2cZrle2DM09JDLonZJgW1gE4A7wFNWdxLDoREbL0Zw8pgka33DOO1
ZZlTk1X0pKo8djWRdTPxAEyE4bYJiC/VEgTxnGQ9KQpEQoFb3iQd6MoTPnEdx78qz7rqpPxthIq0
QcedqY17AMEIJIy5wt1y6xBqTvNkjcGnI/qOiFKRDVhnRVbtKl6hZWYXzYOe4eFVjeRoyRal1Twn
xXgKOugySQIZDw6xKuUnI86ebAegf8tMznejS4cq0ZItspP5bNUYQrLszlI668C8MwPbhORIpZdl
gA++cVig1qjpC/vfqVOBd+HMHtaavA8BlpnZXQEUEgoQTEdssCI8kU5L14Co4k89s68KZxyriYrx
B96X2Mz3xhPdPQZva1+S1j0o4MiIGZ9pFJknV3unrmHClzDevXa5p87jQGAyafDhDAXU0XA6FmWw
7iLSKNISP6bHbCj11Rk7W0PK7UnVZfHKGj2I0HfaA1ylgY8BA/TYxzX5hVIuoGGJk4Hi9OQ4fDa6
GhiTNu0FQ9PWi0h35ZT0Tm+/TvTa62oGmGmzRPa+4slEkmkSCv98k/UsTiz0S1LgvFN55x09O6Bg
z8N9MxcbGfCU1uHIBpJMPGfIixEWuY3OiMi5aegDMKz8jV1ggSZrny6o4+UDxLff1aBv9kxYM9Kv
3IlnAwRL5pMmgNGw05PNURhzNwY62gu2SLC7JVqOZY5BzChuEE6QF4UiyZZEWztIu6WXt9V6cuVR
UfFU+Th9cFnB2VcRKcBRnrqEeBOWsXjF9Ke+9RGmXUqDs9WSQ7i/F/3AfmA5xA8JFPpDE+hv1hww
cPLm356I2Bpiafk0pjOvfVI8GA4WGYCfMLPT+k7YqBJqj4IoRWH1ctMks30oRSlYgqX0la2D0a6x
VLSJBiKDOFiLZeU6Sy6uW0oKeRmV3iuRjy2ZtnZl+2V54+LZ5hXkWZzE4tre05E5Z7DPpNrysifJ
lj28Xnil57/fSnwjwQSdSrGWLKW0gVNVQRUbk512OVGndmOyGhqKzartqlfH+wAQIK56NJ1r2LGW
slj59kMfpsSRPg10uCegnsMCEkMF44JJE52X+0TOL9nKdu6f86AhKyjH7kr6jG0wRbLHAWOeRdhN
uJflr05WFIZR/VohiSGzc/B2bE9cOANcg1SVrJWdmBWySuQUm6ChVcAvQuZJjmEZgDC99rbAo2+Q
wq+Jqku/X9u9gVBarU2vcNdJyAsRe0ztWmNKKVQQZbtqD5xhb1oGSwLZYIevupSgCaIXil6bFWv2
DnpdvBaCqMdMQ4zs+mZKrzmHdyC5m/li2ZBCAETVb2vO3ARXKsNOFhXadPtORpQcUQSirW7eQdIw
ra0KccyLpmPM17m73FUhigFlV9E2zZnrktx6P3EPxuUPI0+SK/essDTZxVDO8cazgZsichviYCZM
JgLcXpumzX7b2j8mVX4aPe3sky55rydtHntcqIckGfZZpstdbGbsYw1mnJhZCW6KUOpi6BrrW5pQ
3we7O6X3j93IeEucBmxTxJZea5rWPbZYu6+/lBVgozeCEUquGE6swCMgF/gHxjT1JpMYEhyW8xwy
0j5d6jfPceBhpBerXruH++YryIDGpu9CbiStBkLmeJuJmZrWakwyAudSfCYlQchE9c5zKYdnHoMb
62KjVenob6of+1QqHI2DJ46jMI66j7Mlzj3u6YlcXO5APu7ZRWGmIM6s2F2EnTHsiUTDYoEtsSwy
Fv3EmH1964oz683oWPaduRksLR1vq9g+ZDqCdcP4eJFm4Ymdpgc3A5Zv2AoSMaXtAqUTD2fscFSR
hQKamzSDIlZOLPrgZzs/ec6Tc1vWV9pUjM3+Jph8j7sfYpVftZyL2TLHXQGbpQA3R/eLZriRZX12
zfDau9ZDZ6Bn4sddt/VMqE2oq+NjT50HSLIq/TawamQ8+IVZGIx3s2RZRM3OMVsctPGTaDO9F91w
terqgFtrWroEbQG+LcrK/BOwnwm1PBLbKoJwFfM/gONgcp54MKtnAbYmZXFA6n+YtflDqb3zDZL2
MJY2xiSfVBWf8im6tkHH/p3IgSHmKhhdwGttLYbrZOhjPdHBlf781mpMp7IsuLgvmZE+KM1GqpFj
a1YEWqZd3rLKesZT6kEMHhRBTD5+0s0ww5tqeuilSX7FOw0QKn1eTKz7cTZss4Tl5yLV66xunvha
FxRK2TLoKZKaQN2m5P4CK05m0nk6w67tFvMRA8LK59vE/5cv85lbwyfSa4f6bOV0vTY22vKObNNC
vflcm1iOUTpJ+Eh98+76vGW8dSIigzPFEArieSUdXv4uLuZrZPFKDQ5rq5KOHDOayjs5jQcgeNw9
o9rnHcMokoozgb6QeGkm1C+HP7LjmR7A9Blt96eH7+UDC6/FJvUuSmUb7YUbVomdq4A0eBVuWBG5
Ljvee+tXarMWPPO+hjD40NxtHhaAOV/btvU81WcvN87u2OFndZfSNHZdD6iOtahFICuu4jimBGQr
pmla6xqt7ckrePHdAgJQWFXIb2B4FsBKnxSD3eeqGcV92QXsE0dbz04xQO5ohAYojWBVHGmWD24u
2aCogC5r1pseJpcQnsNTHNN/oFC7MOKq1oBfxCLjwiDphnudfdm0TQxvFzkEzFVa4E2NQVjckY6k
q7H82y7WIILQy/zeBJVdnsJRjVeq765JRKzPwo1BHZji3i2Mh6SrD0aqH+CKoqe719CAf1KH2Zbt
qwSfVXu0MTcelGsMwMH1W/IflJ1Xb+VKm53/iuFr14AsZmA8F9o5KG2FlvqGUGQOVWQx/Xo/+/PY
8GfAA8/dOaf7dEtbZNUb1npWm97PujjYiJvASE/BhvEdXhkGSau8K8FoWhOe7SB4yRv1a1mMVOeA
vjNfrk7DMXoKOAHXWQOCuatLdycct8U72u9ztwQWtFwqfMMhncojPuX8Me1TFmiR4HuCxtjfyUic
27TbVkV/vyh5k845Nc4Chv+rj9W95V1qDEOmgvJZlfRxmo1w2WxlJ3fuXF9C5NWyj+jnvrs+3VLW
73sYrauao+uQ5fm2NsMOXd82Y9ymEsWW299CvKLK0ABVLCgg59y+xn2f+ho6n/vsF929w3GepOou
w5k19XRgDkJxfmruO7G4RDZ0BaEIppCvoveTFdJdeplxjGOk3YbvzorkNvOfsfCtCv2KvmcbewX0
7mSbaOI81uV09oKUoMiviDbcEAWvqAauqSVcsUBCfmV7vW0nvivyWovszYfV5PRfBJBaTvtGltdH
PIsHa7xqC5x1QpDTAqWkLch5BE8LrMzKPuq0XLW0mznHMNlquQ+YLOeqYyhT+u9VVV4xgdmagh5t
W3YMwPG3iMchsGTxM5n1xM/ZTO6IUQ5WvimtwxLSauPI960LPLrkSSedeqgrBoLtQoRqp0W0Q8oB
ScHRqAij2N3hDCfGwXAOrXQ3Ip+pBkJL4Hkm7B8zKzwVIeFiaAn4VmdcGm1rumPs1OOuH7x201S1
+1pnkuZt6jjqc8k8kUiUYgMt5N7Na/vdA+O48tq5Z3BbJr+dGyQHq+CIzl2r+WPsHpzGaKX44vKw
vUxlDFYJdVOJ1B8TQF7xrrnhfJyCHGiC7B4KyoHniaJ+ldRk89odizzvTRG4HlTNU67FS4A4k01/
+R5Dv2gbi61XySHaYGbpkFlyWb2yMG92zUxwKxhEKOq0CXUmVn7oJzfMpuOjjMjHKeLyS+b+A8u6
VzCwB5mmv4jJaDHa9KbXJWNBOnnjX/owPEYxc90WLX0UMMu1Yufeynhbuoi4u5bNVwsQ2eYULRrD
TNhZIzIhOYE1YHBFiyqLt2VM99hjjq5sxhvh9I9QclBhNdUDBJ/9Ejl3SYnb1Av+YrW7OKM45k5/
XkrAqh7mSNlBtBFmIXSoIDmk8cFVZSArrPxYOT0yOJAOs164wd3Ug6AnYDDB24nc9ElNzkNlpetQ
MJVuHOeKez4HhjWNXdzGMWTbLDCfXvGrbSNwWsw8UfDzLJ8Rr1NgSqAThaTCPCvGLYQZCfifDWc3
4h/mieK0BGSVivTOdTAU9Sga4yXeOVPx10QAptqk/SF4/dOxGsprPzvqSdY4QcU+Tjwi9tIJs7m9
c1yFmzI5Rj5rH6A5bLSTUx5HrxSGd44NBC/XuKms6OocuEONSEodWtWsqs65w3UKqZC3T5OrdgUa
23a19mN4pyOcGIjSw75RfKNFXLy1S7AL0+Fou9N1oRjftHW0tpoWAgsmujruyTer7vOY5JQuTJ+s
1Bco+EL2kvHFADqzQD/U7nxwe3Pf1/k2YVYRp+2vdIW1TWRESgLaiU5te1x/mrSwtWvULqxDeNdz
PW/7anI2S44ONnVdruvSvZuoFPvKeRiq7uDnFZS6LvmwU5Yzli+I8ZtB2nX2b27PGK/zf2y9GSKH
5iGdbFgS0520EpD48drv+jdQo/f1oLcimC9B9AldISutO9aF7SogRtPzySspo2hdEnPS0/sUFvDL
PPvxWIdioVO4SHM4TiuJo1XYtyULardjxFLJQ85wDQHkZTZPYXCYM7kP6+pxqp5kIdZ9fyVfRrgA
F1SiK5pU2ra4OCSYCNQcFJt0RHo5pR57lzo7BUtXbpQdk6aANygHKwdEr2GNRGfLRJni1urJb2xV
sMuDSK9UQecelQCC8hI5TuV/i6U6I/148ky2EYtd3TRmcMiizB77DruoyOctsdu8h9xpK2zab2U7
HwmQ+k50f/Qj+8JqbR3k4S0zjiPt6sw+jL0m/SX+Gt2sgDoGO9K2YFw3MB+8nYm6kF2QJrymN3JX
25IBuwAow5rhqllBpaCa4WxC69vNzU3oOi+qrT7joDrN0fBjSvUtRLyzTAwCHBkB0Dn9BdkYx7rL
LMroS+hRbQP2hTCC0io5Rzk+16okjCRno/driX7YuMFPV4QveiIq3Z6vE69K3ulSnfu+v0/HBeeZ
hiI+wKmKGs5RyALEEjKCbCYkLm1evlHkHiyl4bOkb2MXO+whwHOO9ishmb81i1xog5Vg/C2eLV5t
gILLbpl/Fq/DEd5wSiYSfnrofzA+Rh2f4aLLUvXAXXyU4fwQAnGmwAD+tBCUam9Z6gNnrtKZb5Ho
mJCfqDfLc15X94zsgPQVKa7asT2LCuVSWohmldrzb4ZUlQO/ZbcamnVpsZktAfgmIjnrrg0InaPe
72QPmLfLqlVgmOA1sziEarBufBQyPMrTMSOjbjW4TG7RpmAP96N7m3yCM2HOqH6jqnrp/HLVoP5d
QJthM342ItjZ2cCfOOQp1u8wPWXpzMfXshVLpNPwPNqnmsXDSqsExPnVbxnzrnI9iB1efXpvf3BX
scx+yet6ml3DcDqXzO2qXQSIuffNGmdu3bKCmTUfNMGP62DQf2s9naEGFOm2RYiPZxxJhu+9YgpY
syT1mHJ0w2YesFURKPUhdP7iTW56qqfoGuNTep+OsH59Er/H1P4YR/qsqm3fZZaT0TMhrZfJdSH1
2XfyHQflymNzmpMoCj7SRk2kOOFwICCTGEuKKEBj5xhIOSL/gxvKB35cJxEhRWOl9JCX7rq1eJqg
cqAjBzUAiW7GjdfdRukdNqssyN117/u44Npjsui9UsMlLMv2YLW8Wp4NF7z3EUdgAiTXG1FjNB59
Z3rzcuXfWZMM1mxwn5aWIFOcC/Y03PVZ8KwkH6EjtwGSdZeJ2M1Y+ZAZBVVO4rzHzaMWaN3aaNkK
J7bYRLLPqtKLYjbNSO4G0sajja6xT8Ay+OVfFOzYvMb8qRPF14DgMA5+HMqGjiXv6BG9Sr2Pt1mM
u7Y4zB4Gg4yta1HeXl+LvNkicV4l+YthrxeZC+Rq2p/CXc+avtZiyQHSbmEi4oBznmZmRn2VyWPt
QRsKx+KcBkjCQmvzAnvEvveuG3bEaEnxqFI/fc5UGl80qncehg56D06Bn6CAAloZR/wUQVlsynSo
nxbkj78OFvWwlv3WLriJqjFL77LKG+e1JD+MVesMtQ+R1h0qWgIWsLihKDD5aRZ9eJgXUl4Jievw
iqfpucKI+BnX4NpSQd/qxCBabNaZ2yq29F4EITlG7ETfRj/5iCO0LF7+ESh2SbIn69DRPYseIKsb
5IDteUgXfQsSpbgLnMrCuD28gkuHTxMzBd04on4NsOezHJfGOdplCDjMFN860SvO3E2aiO1ypZMZ
bMm1fd906Z85HBCx+a8dDMS1ndXq2kQ9BLWEzAeR6gY2BCD93BePWBi+fOejobAAPB/cFMZCu148
qMIjNizeCwYQe+ZIUJYCXW2Uuzj7bOgfFOZCnYbZZfTbNWpk9FKyno4aofR6KjuYSqW5a3z7Lcv6
UyO/4NPi46YDYTPTs23u2ceT716Ab5jYUcVW9hZatyP4q2E820T3BOxcEv+hCYb9FVmlKOwC+0eM
7BbJlMyNWM+O+uvkn0sUMUN+5b0FBkWP6SbLXwGLdGsE076kgx8pOyQ04bx8OEF8IpzhmnFGYEDM
gp1qkWwQtPtMSu7I1zx4kiXunCAYlNkfDSXi2r1AGuE2WsAmuyTR2XmNHEs8AExZaQ4+EMmuPDRV
9aAwnGwhGW2c0orfCvSNW6ehsBaIHUdQrtPS/Enr3dBmpwYiR34dJk059LlRhN1h7iI63Mli4jw8
lQBh4wEXY9JHNXj3bDpIsJabJB/RY6dYQGt0s7B4RPjKZDDdOktE3d+mAJxHvM/1dQ+Abq1oAb4P
eMzWEekTYF6pWTTcVhVytZaTH9yU5bjSXnqbwL0ZJvvP0utT16PNBVWYzQli5Tz6jiRHJOMV8R7Y
kw35xUtuc1L+ruTyk2hwe5bzDo8zuPOMCEOwGQN11jWODt8w0rD4OyUYzPToXEU03CqTnoP+Bw8D
whyXEsn15mVlpvKDK5dXZ0T91kxvNbwf4lLYZXOlsyqH0g4QBHohhVllfwX5l26xmzDqux2vcBTD
v3hIRm88imwYiv2qtTomrtgpOUjGcJM5bXqHku6GsxkuRgAlIzbNJomS57lPYFCGTvBTaXy0FvO2
dWK3R9b/tzqzXtlwpyvjliOKa6+aN0XZVXwVrGn/81bJ/9A9gXHuq2EbD+++/7f/pxvj6un437+N
nKZ/93hcA4r+6V82//AqPpofPV9+OpCU//av/9OZd/2d/7+/+F9+/vGnPM/tz3//r1+Nqfvrn5ZQ
k2KS+McvXc2NjGj/I5PF04/+/Gc35D/+h3/3Qzr/Ylm+DMIowvoYSZtEpH83WWC/YB2Hs5Ff870Q
L+L/skP6/0LWDP5nvIr/lx0Sp6TESoxng7+DsZzv/2fskCxErhbEf3JEBjJwnNBHV4nfw7KvSc3/
hyMyo7qKggQPFzGJAznohdgMJTI9iIrNh9PY5o/UIwcLkhL4jdNfJ2IWnMpe34ddHJ8zMtQ/Y9Ve
Q3my8EDzlv5J82XZemZxz32eX8fYbhC82XnT7VqiSNKTF0QA2iVMsrHpMupN13qEve4dcKWJOy8u
9EV0o7qz85xxMSupB9zJPcG/pn3tFlT2HBGof72remEi16jogbHqSIqXvIdw2PZWcuiJbiPrIGPw
t5Dm8hh6s/vkUsvtHFHkn03AwRqk2XgAbl3vJ872R+RVy2nqfW8/9ak8Y35aNk23AMjz0+LcdOOt
9KwH4ECIZoNLaceIzySaDsuhfYp8rH/9ZPgYnPgjClPw+Q3sBaJgEbBjQVta+Y3XnK89yTYZG8G2
DI6at3DnFcyPYO6DMU0BwJRsC17GubkIeLZ79Onjg5nJOyehPYkApI8jfKphBj0XJnz1pv8Jx9bd
ZWVZsYwD/l5WAJ6seZw/7ZxNGXBadRCzi5a+Ht8LqFhXxZXYIQ5gR+Lc5dL1dout68e4aiSmmLB9
GWsLMi1YkT1pGcMzsNuK8N42QcxglQSsKiyUfdERy+BMkDTHtJw2CUrY+8ikX0YRwZ5XzU0FSIHS
sXJIcSHbsWa282XSAeu3YkDiOG2EYC6hqI4RPbWte++J2MXLAOSKRlcMxCWmJDuNePoA77sHpo7k
NyqGiikgWjO94qKPkPZaq6Qwn4GTXbCOZWTtFYQ3UZiy0LYoyhauGJcAr8YjgmmgW0VJJCpvxTH7
mUrkV4lJig2jtpeB0S0Mk4QzXigMBUgQWr6IztYGnYzPEhKYIg2OeTUIg082ihFQ+nw68HOxQvqV
WmVzBd9wQMWBXX+dZ/VmVN9ShYCRUHJQdicTPMNjDP9ulXROt1FTI+goRgwWCx9vGsdHJB2bqR4K
JJgkbGYR6cB+RwWIkJNxiwi/bNip20a5bPG7NAjZQNjmYeZ8d/0E1W0dXfHYu8yaxY0HVBT/h3Nj
E4xlcclT1OKklDdMH/GBKuIhlMwU6IjoB80IjMyQUM+8P9keFPzJgf6V9MGEEovcKg1CfJB+shmA
5iB3I3bBeLxwTkr8rFucnDazIf8qqNQMS9jJdowgaod+18HcBI++G0L3cRJEbxeB+uqEfgkG9kJ2
6D3Wkhu1xK1C7C17yc4mFReK0AdOxOLcsUyiWqbrzmfiCgK3YWw/sfUocRhe3TMElrhENvAi6I+l
d+EqIY6hSLMAInro2Jkq3vc93xG5Be+yrCyufXt8Nb7jbuEumCcjvVs4SHxWYHVx1R6DjlgtsoWI
tzxoN81u/WRyX6nQ4XuU930XKQQTGc6zkEoVxehXPcP/S5TlvMJ2V2ujw+wEFwEsJfPX3hXsajIL
Jy7eDkunz1CU1lBgml09M0K2eZvWYZMF5yzL2ld3ZouYNxqXZf7o0VI8ZB0Lxsi9FQ7Z7HP/2gTQ
1LKErFQgMk9xmn3XSFUDo+48SLB3QZZi5oLeTlJ3vIdbnB+9tnd51H19YGUxvCpRwc1CDHGTBkg9
5IIOIp7K4ssZIn2mrwY6j5zgF5YZ23qnHLHI+wmw+6DbmcLnuOuYJTLryWPmia449q2NnDmfJuxw
dC+1ItDdJddgpwG436Rj7mFbiTgNIwZ3MwLdXQXsErdxwrKrcj6X0fVvyjG+5k7U0y5xZXiaHb2c
8GkB6QkC+TdrXEQ4QdrbdyBy9H0XZ0eXjgpZXVtvyhIBQ+IutyU6njgKAWHUtp9++6Lw9/YQkTbp
ZTPLtk7/REXl/Uz82I7FQtM45KywQhy9HvlXH3PL3EN78YlvZAnW+PHpn5MDc/xxMyjPPiAuKp+q
IPvueyJl3UY5a9Hb9WuD9uAC5q587WZi3CS9aKqBziWJrB9FM9iQB/MIhUy++G9i8q5JW9Wmb6e/
c1C/xJXbAFtehLPiGLgbVPE1pngbu4yFqRIBrJy0hM06B0p+tGnWtSsjZPeahSmT79qOsS1mTgI2
BRdPxpBHqQshCMw3u7EUISYA4R5CMeFjGdr6TPlRkEDXIloE70bfl9G6EUEgJGkzXv3QC+g/UVQ0
Z5JBCL5yc0Enl1VUw04y6LOTdwkq6ljLl5YFPZIVyTGQVWb4NHgVAErWQ7y3C9W+QkLynl276VuE
BSlrv65EVLTvm1h8KEREl0FK/YRYrL5ItlVPlCJgUUeyGEqfururEhot21FMLjm0MPdP9+RpLbeD
QgybFmW78+KFJEHXfm0UmRBceQ0sv8k5ZouePvg8mAYtSKB+5gV7N9IO85vwm1g/EyPyEswTG5M8
kZyQQ4KZ0tbOQ1HvGjsKV1NXDxdpvI0KGXs6kUVOVRw9wZG6QdF8RzDcRdCGHVjLrgzDhq2JyhdU
rZDC9Ei0kiP2XTfvSu87ZL0trGDXI10osuXTkoDOkcKkaebm+IDi+T4rm/iMT7BfDflImtHwEQ5i
qrD1w/WR+Cs+r+XiyWlM9FAhqUN9v8Qd9PWAfZJpPhSU7/WcGKBIXnzrKbOLsHflY8b9hclvh0PA
e0GTOJK1NTpExHAcW8VE1hr7u1A6y8a2gu5xyG3/RfM6AYbvJ/WUBw4df+5GD6SIdR+ZNh7kV66Z
uJRqYxZkithdcKnRnfIIUv0lqBK2PYraHz/oPucyWF5KwPV8OJXetZZxv73ZY/y2oGCLWV+ujKZI
62DmoKAun7yiCLZZrPRaT9fIwMUQpGV/Brn1itjZrHXH1rxhV4XFECsO4URgi+Jsb81gAHkvPVGf
k7BBehVwSkY1kgbpWgC9EsleEmjeiUuo/hnymSplof9aZJvsrDgbUbSTE/OtuuIDPYK+l0DVckZ/
ZwdJ/cVrydtyXZk+2I4l35UehlMthuaFcZNzP5q+w2k11+vOp9VsxwkvXNnnX/AU483AMBMHp+O8
kI/AksipVfjrVCXzeukpfydbytkG5bfnIgTEOVgAWZgTpDdAj2pkIzSK3Hr+vmKysclFWj4kjUYm
1EgNQrcPSc7Nk3srHExFLhZCiUAybLCT2GxwbXuHWmaPZpmDPwi2ozuIiYxQPQIgsDTazUuA0Ijx
fNVhRfJSxlkc4xn7AxezR07U3dWOK/K/41zsHcxLgR0/kTdBPoxybpKJ3ViCbHlnchj1Nz7R1iBw
B/u3cLtu31bpidiL/qiTzDmVbaJQpGTkWqVzddA0tQcW+BJVuE0+MYUwEybZROCPM/865ERbeRNe
XYMA5kpEJgRYApb24nPCppgRnJUnEcTTmLxudwI16y4ua59gAEEJUk1QnMmZLcc/nvOsmdu/esrE
pvV6strr5m0EbsLzAbADyi2817VlseO6EqquaYipvZZdHZ+IKoLDbwrtWnQeqbPRE3unjRxBTdyo
IBLPkRZYaUUQ4CRjycY+NfIcdoKqH8G9TC0D38X8GclbZIThMNJ2fT0TCZCZKwOjYMIluwwY/YII
3GZ9YwHyJJb6FQUgy5W0UTConOB59hNrYkCSFBeUQegOwjjYJswb1tbsMuWdfRB2FAesuFsSCFGV
X/UqTTE/l2PQrXx8Lvec/8k2J2car6C2NktZZfexUNkWyqP+kDmZcexXiuaXZdPyUTSM8PrER9DQ
qGfswZo9a6TH1VJTaMCG6QmvxP8sYyzsIt17y+wzZ+ROAqxa3bmYBY953ZbPkjaAg4mmjguEPCU2
+7gsE/cvn445qJSkOpCZANM6xBNtG3hn1rLvrWN56zLsBfMhk3l7zx6Wg6lijrwaAc09im+5n1LT
M6FLoM/onFIFL+XR5nI+qt5fdqWomADpRpwYV4GxHP1la7rQOsXcfJsq1uDu81Ttcxx6mzRXtVi1
ganeOtZCh7zFhoicN+IGsWe2+NW85z9xoVqapmXH5tb+44OfI/Mqzy+Wij4rnt8bCfQwGrAX9eik
wBaqcuVL+uQqUbRFV9E1x7o736chbvO0GQU2ECFOg79uO8a+zmXU7jHsCGzqfdzkrsu+9duZkoPM
ux326+iQVRk1ro1Y3BovDR0fmsIxOkb4Log0cLMDzwcLb4xbb3yh7/GAqz/vmz9izPDfYOD68Av3
B6ENyevXQCTkuZBat1Ho3JJ/ekVqgivpgvTX8XgjhNX6K9dIGoZo8Das9Mm8aoPz5JrXCODMpjDX
VJsqvtVlYFa09+XV5llzApXhfpmnkGDaMPVuWbkGKB+RURbe9NLPaCjjMGfHb8GutKYgpjqExFKT
zCmoejs4NmdoZbuMALyTkgQb62ILWNJ70ksltgJLwk7Z3jtAmvCNg7DYj1nx1/VrcplJvQn5pjNb
vKKDWDatbFj0dSFKeYmfsI+L53GgQ+Royygvop5egYb+RlIhXcCKoze2l3hEdiSDcpdEVp5jhxoC
ONHIsGzia3f8j2qzRNNTli9fc5j06xS4BJqE3GB5a2Nmq+zBCxW8Olkd4fX3YoIKo9x85oNtsSvp
2Qry6mycdtomUc6UUE7iLgiG6CIjkKorHYe32KLJUOlvs6Iq7z2mNidHZf5Wzcbf+r2LaJQIrhEB
PzkLdEdOB5RzRtAMlgLfIl56FTHKDn2KH4hBVdltJiFPDiqHdeEzlZxD9YLF+UkL4kWl8hRXUPfO
0nfc01TyvHr8OFSEX0IN2OeVm4R8h1xIY0L6r+0eB+ag9/ZU/l1cC8GPMwR71CGCREkG6KbqqJyz
Oyl0cpjol4OWPwOvyc6jQr+xgZrCNMAChjt+l4G1ar2ZggcrJgUIfzvr8Y+sx3VhzfJv7qlwU4+4
ZRYiJdoBJFTEXGnDTw/hvChdRK1Vz0QUYSUm9UcsA0/KVjgfOZKEN0fAaMDbKeyiWztxz9y3wM9x
/chPIQmih4I0b7sJlc2UXMfvXXwsh+BvgI+0p1xX+KF2o+Yybgr7ibuiuzelabGYNYwpanCuZnRP
cSwXYn7rvfShjXluvB00y4c62sy9RiYUzXtMN7h+R/9G23gJ2qSuDynzvpXqvQGXQOk9at/NsMPG
85b96bz28+7PGHkGuGVtoXkJ3yKXUwU75q6Ir+vUIr4tqMf3bVzq1bwkeC+q7mWs8q2j83NT6e82
DION1eDeS/i+CFfJFubE6s0BX4v9PnjuY4+I6bKhjh2jfle74XCHKUmi2ETh56ruCpTQxFhBgI5d
9BglbgGsdz42zryfN6aSjxEAR85SYX/Svn36Aao9OaIvaEtwTbJb1gVQAiSTHr49+IpVgROF4Kp6
Bf4CyYfyrp6USGGqhTcwJCyWfP6hIZLpJKvkviBn3IkSFjBsV2E9Z0AVoMrdtiVBqJ6Tv0yxc2d1
ibUPtUH9qxjxRIOmpfdn9vC4Ob8wsgNg1qxHPxInQwOc1k+tnD56B8ZoVYEWLmoCIchyxafT4pS0
c6YYutcH5U8Eg9asezpbXKSvjokCGx/7uDIxrewTcAg7q2CzkkPJ0POk9j7Q5ZvEs95tLp57twpv
r9reCOlU3ttqVVjFCbTWH6PtfC98cqd8T1+RMBWPjdmMnCh3MvZRuPKc1Htn4ilPqzjazT0M40gg
yzQREkbHrCo7IIZDRcdphlozNDSYhhcU95P5TSnKfsI5/XKuApahmCFRJaFGDMl+u7HC+V4pZ69C
Xk7qqWynTC3WAOcvOCBX/pXIjSCnv5BSBeulfHPIqz4sEs9KlYbsfeyzJdpHv/Z32hH+b3gNss/i
HTrydz1STmSI28KlwlSwMLC4oefRO+G7V79d8jcioGAVLGjYJTkVQ/oVcCneGIfPjS29/WbD9FAD
ViOfRNPFHobHZoKo0Xdbty01CnxyVvvJYWaQrdp0ImU3qOtnl93wbnKnU5d0IRfHPG6X2flAaXKs
4v5sx39JlidTfMp+yqrJcOvyBMKaE2HfbmwMLMByvLo/ecYP1jp0ihMI2sdp4McV4SqJO8K3l6ra
QR1ZIL3AWemLPKHlRCEbo1CsnjM/OtgF4ecNnocduxwQKFM/09PLaHZe/NT5BY1nn6GYEMKQeg5h
PL4+G9MI9M5/LTW8CZeM0AQZIsbC70DVw7bt+nJl6AU3rNVAGYwtWBOXQGDuWYxISNxGx9H7op7e
pyVAdNlP9VormOySHJ7pjiE0nrfyy3TTm8w9/6b3keD7VYpcANfgbQYb4mwr6T0vCYe7cFEnFS7y
9fyjkYMDNoe4UwJKVJt8FU0FtE1Z03mcu2lt8qncMv+mbEFWFgxnO7Pgz3KZTN28motrbHLr31WV
j4J93oD/Wvj0IJ5Fo1y20vOt94xdQzhJbwOdDKn5fMUd/2Bu73j+1fTgSgS0tt7J4ndeXo31TvjQ
Gto7jRX44sopfmbvKnEvKSBRbz34yJDWSNK7G1TnoFzL9E+Xl+iDrws/0qsDTvNnS7gL7hVRfqeG
nDcIqtYxkHp5ZJyJIU0AS4P8UjLCF/WRcjQ+j7xZmaihtcR3vfBZIkrIr8g2MY6QmjbGVOheekoT
qAOeEWIdTkKjqCZixK3ILGQf2ywiPblFToZNlExbYbx9bFy+0Catn3U0cVK1vnkz4s2LwPsSaERZ
daWEoNX1qzhfz66tn9yKYdqIwCmxl0PBm7ijJPnyBdj0IjlZZCoaM3zXcXPn2jyUtEffEXsY2Siy
JkqLBWiCfzjhE1vyTYWGzIkgK5SEJOV2s8YmsBz9BUJFnJXOFrHDzkyxfUonzwBjad0/M4USUrVx
4AmsxhXh4aAsSYtBDdOE+ykGIk07VVJot92jBLR5yNgYYJQsa6a3fs/VHbo/nYfUkOmKPU1fTsCX
E2BPfy942WlA8tUyPs2Jt/czHkIUkBDWM9bNRMP03LheQgMbvLe4vbmOCELzDVQt1K4Lm6JtO9ib
ARkq6hIka0xUGItL6l+ed/NgAviQUf6kDTJ7XZOQ3PUZokTB7Gu8mB4Pk4PElBle91JTNWUzdbPW
uF4rL8CIMrC2qEPNuD8LvqbS9Vc+pcRsdQINkfJO2uemYgimT2ipN8mI6dxvGCCogBchUu5JMZh1
uPWyK/QlWHyLmxHrIUttYmAIPJWkoqCqb+zr+K+9nRatT+j5FuYmI4fKwHQOsnB3y4D0tyEkdSUg
/xYYtOdgs3R2d98Plo+ORBDJ4nJNOnRceyxc2MTn5Tkwwtn3AjOjEHaW3LQ2dY9rh+N6SkekDngK
bzuFgwb3QcR7TTY4JysJBCtl58FLMHFPj1cEaEM5dRiC3MfXofw0XVfIT2/hi3IwcQclG0v1IRla
tM62KhCnCDsitdB3PoWliJQfwg5hKtYOXCsjM37yEz/cxiAY80m0JwgsQvD3B0O4XA8Rx/wwKbMd
cA4e5BSRSzLxV8z28NRzLyO0yBSxjjjlboJwQEtc5NYfUXbWd0ptg18qLtOfRqUZ3SQTsdAQMI4S
o/jCOU+EYBlYH/BRCAir+/GtCabptWD2DInYaUgebctjSq4oGNmVxzg0c96l69q3jIS8Xa4pNA0H
IZrN7KVa+pjslqh+TDvpfw5Whz4gok9YexGoqtk46WufwzjBMDssd7Wqituy74stYmy1QjCZ3c6j
ad9MgIllFFW8ZTrVUdWWwBS7WN7WE97vaqk/EqUf3Iz9QWoxS+o8JQ4pgJg7HgizxdSXtfzArOaJ
sg+rLMKhd/yO8KpQQoyvU5TnR1O5NnOm2L2fW9MkzCLBsUfN4p68wl6eJqS5Z7/EC5JWdQ/OfZLJ
PbJsrM9N4u/6MgzRBOnwz+hO+ntARwgugJjYJvbnzagt1BkL/igbIzAGw2VdJZV9cYuwOUjZdm+1
9OZzdDV5NLBLvjWazpwZELx4nzmiBqMRV/X3GDDIdjOckO3SvfTCtjhugDl9k4ZKGmJmA6QWk3Nq
pleiBsQHNPCYzog8GVlZ5hH3erIOl4mdXA2eBtYTsdtkSJy6GL/LfPUxY666vjwKnkNZka+Nrxbg
1EXJ+CHDlLy3MHmS6k6S8DwR3mjroPxq+QAw6rF6ZcTQT4gKm579ZFGgMZqszX9zeZE1YBsycP4H
e2eyGzfWZttXKdSciXPYc1A1CDJaKdR39oSQZIl93/Pp76Lzr5tW2L8Mz2pQQCKRSNlikHF4mu/b
e+24t+BBOfmZT7IVdc05WGtBYHupEmC9rvX66v/kGO30txwDEOS/Z14ei7x9y9+Cuvio4eAv/UuS
If7SDNXR0GXQl0dE8Q+i2v5LZxK0HMPmZza6hH80GdpfUC81FByYcDRQgyAxG7g14X/9py7haApH
WrY0JYkKwvkTTQZ//lSSYWuqbVqWVHVpaICxP0oyFAOLQKelDEMORLzR3wG3Xd/qDfvmBXw7Li0j
/TsOt+snXN8BsW0mJZO0DXapxPawLqeRIzdKAEFQp22eN03bzOuY1mHkzQt2V1dnBJaZWVvfEg2Q
Ld5EbBfnhopTe0iNLPMotVSuvpB8LX1Ux62+8H3R8MICtHwEI6j+QWNUwdBf6t+xwCMyhXyly3i6
x9vN2TaqANDDaV4yyzrd3uBXavBdD6V2n2XfUz+/E4jFDBmfPn79dZKGedS1gBNF0VjNPeI+BzIf
TwAerq/7kiJqgVcgJUIIu6Ik0kGRBrtq2uJQjTRFu0YQqL9B3EKlInXgfTowXkxlYRGBbrIjG+5X
iyKdNgIAHj+22CHntNM5DRlGeQ4mNTnYAqfMRTq1qr21qiLcaTUTApO3oYqdTvfgLp01Nvqim0da
WamFDyTRsovEnAnkCHncX2hxG49No1Hyn7qpQA4/9thIuqJYarcxHKqSyAVJ5MKEBHcCNIPe1gRk
M6j9lbDLylgVetXfV4Rv4NqC68YpziBLGp4gVf5VZ9ncBDri5D2hBX8cSRC5pKiqvRh5p3VbcgUp
Otn0iUwIERxojxOT7kGNehWHedphT89k6qFaGq8Lvbe7NXK3bK8mEll/P2CKYH9bN1ewMDaV04H/
IDQAsp6iR4+VLJ0HU4XAtO6olWHh6Ux9lUaOwr2k+J3JKnRurERJHxjguGy63vTHta2QUbpW/JzT
RsNK7HhtndT1RQJT+Arp3nxGddTm/BoVfefpDD6banopHzI1lYCGDRms0wFd6jowqgp0gd+w3UYv
/izAY8QekiF5r5tK/xwJh5TUZly6cWkFuHSV9HprssUM4HOUk0OwRVha9RchAM8t2YcjGkKFcJsg
p2KBCD5pb4iw849DPAmu4egRZk47ZIerFlG6z3KTAgsiaOQnYBMBWSh2l1w1Tm4RG2nRGcC/W7KR
s+fQIkRDpTHhDngSF9VtwxUMhalklVHtubBzxYrZF+ktlisAhutyHHryT0cRvYXqHIKhFWV/dPCM
HAxmoB0oa+izZtGCKqesX2eHQtfKfVNYWbUxMjSerpMH6AekIPRoNXfacfIHqDIoq69jYQl9NcQ+
tbQp0inBZGEjrrMIbem+1JSRAMV4YBDnAl2PWjlSv2szi5IVsyiwlT9fov6tDvBHGeB/f6or/F+o
GHQ+XaG20Qv2i/a5/nGBWv7K3+uTYvyF49+wHUsXlqFJS4Ox/LdmcPkR2gqJXtAECsC39Q+ZWUM1
uCxR6M001jbGwv9foZYfAZg38doaNnp/Xf7JCiX5Wx+WKAPghK7xG/mEpqGrJD1+XKL8OQhjoyze
8ZCF+3lf3mU38olzskPAJiIbz1x/Sw7Zga77udwtjpvtsE121plzNr0Z5/23dl9eNRf5XbpXLtNv
8TfpGbv0Diyq9To8tP6qem7WwoVn7FZrZ4ckZB/s9LVzNu/7b+HAYFwRwX7ATnldHczn8Ep/j3b4
z85V8h29LkXusVIf6rv2vDkom2btXLZeugG/5aZ77IDX5TmB4dfxXtsUNzSu1unVtK6umfoKvBt3
tE93OlybTX5ZXA/3AwmWeJGv53N7O553D+2+ulEutVf1oLtwhLbtublNLoxNtYXusyOi+WBtiHp+
j6+KA5/yQjuzdv5Dhnlq5bza70iq2fWFEE92nclBmDAo+oOefUAVxkXbVX3pbIyduA/Gy+pQOlcv
3TE6ZPza4CK8mg7O5fTAIzznHt6J1d34exIiDqYLeuQsv7RW9FY2UJXvEHZv+YBu495hdlln6/Jc
HLTz0COtbRNe2Hf+Id8ka9Ycr11l2+Et9zc1MahPxq44yI2zUdbtrjv61yiAVsoZ1bJdstVhSXvj
NVYogpbZzdOhAY3mRqaXsNHgz4fHKl0FL6k8YwYaznCpu2Qdb8YzelLleI7ghxjzL+0tTXKwhBS/
jaf5nLjz6/Ks2ia4RPfVzvBMN+a+2lXKY4n34Z59x67YBmfYK+6ar8pFdrSvuMKjs5Hg29bhHiWS
zWNPttEWEOsNhUzKmN9oByqPyVl/OWzt9+kI/ap/dG4Q7j9qZ+0tCla8DxAxKF4IeDyYcVbKTlxE
G7kWXrntXLnpnu3DdGhz16MuglHlUrllfPZuFOaXEbqtjVwVR/6+x2S5CjbmGR4FgdFxRd3eK780
KxbO6/6K3lJIf/KCh5blrumNu5DyM9iIu9HfkC+gkIpI6fK83wCqQO7xYnjENW4J1o3d4HiVuSvd
LW7izbyC7LBLv23aO0Bs5oOacyA/DjaP6Wuxxnpnr1GhuM1aXWPwsvgU1dfsOJ/lm/aScx0xgfim
eN8YRsId92wndOAUiOHBBSbwVFfLidHkzMlRtX1XVOjQznvqn9ETABQ1artRO7arq9dmY0EcWKdn
+spyV37jtcLV7vvr6da4z0DdsTXJ8Cu4nG7p2BfAT147D1Xgfbq2pUti2noe3Yl4c8Zieo5aDhQZ
u1qaRQRKrOhhwh5vp514HfXGJQJ4Ldb+lvjC6bk6zI80P6B7BuvKky6nV/+1uOuuRtIx87UJDmg8
VPt8nVjP6SG6NO6q90g1dxBd/QuLeandTIf8XN+CnxVvxn21VhuPDs4t20B4WNqmuQSlTcVzNR+N
B0CTLqpEDyZGwnS0wWKGinUF2CLVS+K6PUWnUmattHAfpO4ALjA5mvOdjn+t32p39YFXeGXeC9UF
wdQX132PXG+pvEGMWcXH4kr/ZoPuWY9kubvqgQ58iDw0PabP0a2yN7c43XPQk9vxHVmPi0fuEQul
w7Z1lVwra17qPTI/A+u59szzFU9N7an6owmuxs3eyvqR9ojuJdtywn+AUoJW3lq1j1q6zl/oN0fI
e6FFIZiqzxAZNV9GF2TxerghxwwHgWeGZxobxXnNIYQRAcITJCPN7oltQ1J8haQgweYThOy/Uh/c
aBvttsPAFF4ReNX2BzrCDwA65Bf9DLxEfl+RyfHYPUYzezDsFzv0gcBUhq04kgjifrXMLaq15gF/
nGk+UAhxxOPi/N7hbRStKyLCaD2Bo+QJFpoxb/HB4NpynnnW0y10C3s33A631gNjys0Z3RftDY3I
hiYyHbZDe514t9ZeGi71JeAs9mYavoX2eeBcE3Q4PDaP4loAb9ssHEplw6Zt2ynuTuu8/F65sm+a
3TeoIfkKIQFhruVR0Z+to4Ai2z1V4PMwlW0MfzjK4CbfaJcdUbbGKv9qdfddRgwdnkjVjDG/Ku74
GrvTlr4DVfh95OFD9/Airac19A/XOsaw7FbhHb/nKXXD65ANa4FsimASTwkPNWXxI54R84Xzyooe
07qnIxvumTdolMLMftQiUEbbygTbCGJ1Ylu+so9DppMZ5ELhJthOeeComH1xdEriKzU7Rk8if5KX
dftVBnuLSI/gvHnXaPNU5atR3zuXRnLWHTLnXBdbD7XXipeq8/rRve/X6+GVzq4ZQ+V0iV2jrvtI
RaY/SjQhZYlskolyXR5BuDG5uwz70WJiTfjBdbdpYxWt79IbisQVKxZgt9fFgWvnD3qkb4BzPNKB
Go555yW3Pmc4Uq9B+uHXW1Gy2g8eda0X+8a+YIsdee2xggiGkPWFf7XH9DCd+5dsb73qhT7Onkvx
peLlXZNDk6woUyu7cm+yuuhfw333UpIteNa9aFf0u8+wClLRHs1VclWcwxKongbjSu5MDxndhnsF
xIzvddzyH+CFxI5+KBZxzFIg4neM1TJCHreyhp1hr61kW5X7ODr4qEiKHcfCAdfut25P+ArYZktB
eX7w6cKPm8LaHsIDg4zR3B85kkIN7XaR92zvQnQIxQZU7GAe/PZKFAe8T2PrfRNYsfXtn2/L74qM
f07zTz7sybdvxcVz9tac/qH/hdtx81P/jvcGHLROftyML3/hXyEpxrKrpkxkYrehyrOUhP7ei9t/
scdWKQXpS+3H+Z6E8j8hKdZflqHyMxW6tgOVg/3xv4pFhk4daQlAw4zJv/5wK/5xH46fCFuXY3Il
Vbew8EgOCj+6d4qcDKA4mgdi+GqCMqmWEIJAdQHVV7H7Pir+9kxd/W0J+o+8y66KKG+b//pPfEo/
GIW+XwqUn85VMAnhGDrZ8iP89gkNhGitaqDluBwUFnJ/zke6qOehCEpEEVl6T9vb3pa0e/efX34J
o/np+pZGrDhWKUxT+kmWWkdPx88C8uIjPQkQYKqhvVZHKjp0HPu8ogSc9YSSIu5lzyTNCud5GMjb
RYnyGsSWfwU9paaRS/GLbSakc2eF68WqCHtWSItfmqn51pLx8F4NlRVDEQ8rkLM2j7RWAHS5nM6x
BYYI+N5HNEdI61Ws4lg/qvCO8YOwrAY1/xJYU//Y94Z6TyMoP9LnRy454Hm8//yBfE/S+/mJ6BwE
dWP5RsxlcPxg3ZpKgXt3ilsXPRfey07o6jOeZlZRdGsZRYnY1B/hWcjntDFVjWqPJAe4LErknOas
ERhF5qeKztM3aDyngek1UVC+NnIsqTPhYfFdAx4FHp4gMOJtijX5VdKbldsAz9Kd36pDCOEmTV8I
J1kY971djzu658XT2NlQaSLWtBujwvOOTSIcWcVMaheowOoWMdI03jWJ1WRrhbsYLuTUhRc9zQ8V
6ngZLgFuYHVJCwe7DM/AoAGnxATgQoehMeqNVKDqdTI42MxrDBq1FxJ5YLkOoX7PIhU0/XJzksUe
aLFlHme7sBCxN5r91ZeVnewKi875OsTZO2+ierRwpNO2gTswd+0th94guCLOflRdv7LDZ6vGirdT
C6h/8L/HpQdbWw32myafKwxoPnqLksSd1hNzhCM5xHiZeLER2dSX9JkuezX3eteh+nU63SUpTlRw
fodEO+8V37FoQ/i0fXwSs25QDURibY1KjvYUYhrFMKIyrF0kIQG8csMA6SYf4yDxPlYQXSe+bQ1H
P1AcfzNHdgnFEWVZCmbagVdGsIia7n1NS4Hw9Umj4jcAMHcZyxhxSwFysfVIRk8JqoklemeyQQpP
Sy0qwoPR5BzQfBjIL7j5wmijt5q1UO8aqGKxUtEJmwcYNPiiHG1aiTyjeQgUpi7XekcLXkl8gpYF
/o/e+3zw/2oyonaPgUwzhaTS+3Hoo4qcUE+hkw8Ky9kCetbRXDfVJYEVtG26AVr33LMe9wI9nZ12
/vvn1ycO8/TVc3TKM8jtTZ1SPYvCj69eK5UgSm2sVWUc5NDzCv1MbbroQHtfLr6B+Pzz650UXL7P
vg4qbYvGABpvmNofLwiYTRbYbDp3yIl4weHUkvmS12dLMtZzV431DsEZJ3ljRBkAImOfkkPwUgxJ
MQEnkItA3wfwRb71mQZ03Vr95vMts/8/NtLl8+lCtckTERbOVV076VnQY3PGiuovnWq/uCLxG5ml
BjZgEFR9EYhHbBCDMdzlUFecVTGq0iUkcN4UmdJuiWcUv1mtfl4tWKsFAWWGw7qtiZOFMVeaXNBw
FLQ19AotdLyYJ8HLZe5vbnz5pj/euMH+QGc9ohhGItrJJCwBHAyop8Qi4e2vwjRu4jXTGX7HTG+s
N2UsoDmPMdoWiLshHAGU5izVuhmSh4ETI568hET5p8qY2VRizwLOZ5ENvSVg3M/YMmZG85vP/PPg
RVWpaTS+NJ4Mm5CPY8k2LMPq/eUj93P5IjUEIVA2MyBueXgbwWH7ez/5b3cOpw0tGma4m01VqDRI
aKyJk7dVseBmBYoq3B515kPlkzu3ivA8QtUJZqIfqiHHFCrT4DJ2kuRhGGrycAYcmJvPv6yPg4J9
CzsXoUlps5ERNP5O3lpCEktZypiulq0M17St8cmihLv7/CryV5eRANgN4Kw2KSwnY08O2BDjPiIR
kYk/p8SUO7dZlZk3UZdOr51e+puWLsA99IP+3A+AW7ijyDlE6bGZJBtF2oXcFWP1DNwHROrnn+7j
zLk8A1zebBt1OIQ2O6mTiaS04bCB3K3cesj8fWXYynpMqYJBP7wPuiReQ1aVnl8l4ZmY+ub2z68u
bQaBQVvTtPSTTWRUqzTiOxNW1dzSz2kXI0yRRMRXTGHQeDNmWCIKUIt6shTEBlnz8PXzT/Dxff37
/lVVFQx9Jm7DXJ7PD5sm2xIhmzzGQJ/HAPja0pfDqo3RlhUlAA0f6cFOnSDxfH5Z+XGCXK5rCH1J
PjaYJeHAn4w9YkGJ3S2HEs2rViDPos18nyLd4KinBcmRvZq1VpoCUkxmxgZEkHAYN5ERJWAejXQu
N6YwwtH7/FN9nAm+fyiL1YuFFBq1ri4tiB8fBmNEaKlGFWP2YQJZetDuOzF2QBX1JXIGScfn11tG
/j+T5ffr2ewPLev7Hp5O7MfraeNM/njCKiZzzfGwOxjrBIHkSqnt9jYrF85HEcJzLKi2fn7ln99J
piBD45S0nB6+8xl+vNNZpnlqJ2hkq5itIq3UZO1bhEB8fpWTZfrvG+SIxCTn8FyN7zPhD6MLdTYS
VWxhmMvDDDFw5B+1WiNhq5P5HZjielnrXsAgWxvSQfDekkly77SBOOqTdA5NBqk6rvX82egN+zfv
ni6Wtejk8Us66EwA6BTATpyMwa7o1GZyzIqq2HAVVJp9HSmkr+OjSWkHdjwYKyUPS50XDll3YXTZ
GqOshykWpF4yJq4ZY3svasuo4QRqNjkzWs3yps0+ummKPuYrSHwSPJpQx8tRolu1PJKKwiczNJx4
nTZsn0sfFh8Df77SA+cxDkRwbrFk+OtEsUONU0xksYwaVJDY9nbvBhEOT7oyQv3L2zCiGGmUiHWy
RpBEm4/lBMHfr8J1iwpyj9aUvLY5w+ZPFILqo+ozDaY0eyq/6NUgLpUSXTVpDSaRx+hDoVYnPbJk
F95Gb3mi9aNL5IELeraU6l4UpdPs2TNjGlUd1RzguZfG7VA4QGW7oYrlqsaED5BigtuFhM8kzIDT
gQZoMMK3dZhIg95kUUGrne2z/T4HNvlb49A696bsHOKzOLiNXtAsHEajreo31Q8tIi4MUgHxmSsR
8aANu+mAACOPQOT2bjS04gmvY/OGb6iaqTNmQK+Npo7fQskRYM/YhJOJAQSI1VSPwwvbNsI/Z3ZE
d0IPsnFjzg5kCV58TLqxQCi6iW3VB5xbyOky71L51tkj6cYyDEknUcBjczPOQ9/kCUcAnOjHTpE5
x+JCBXMRoV6EwzOqGlpwpXPgQ7ZZkrjqKOARmlZBYE4ZMIethnLmk7EyVPZFWmrRU5aaDhArOfGF
tiJMAC74XQ2HXA2JNjMtNKKkfTneKPHuuD5imX2OCpYEMxIm+X2c475NQOcedOwWAt2C4e/HqiGP
QSHjWGI2nhCvV4aC7UZNm/jBLqbuOe5bR3e1WIgvKvvSbxwjQNN3WJ/eTZy8TwDrSOpJxCghSKYT
7IRQySnmK0n1pegGcV0AeQFYMoBzFZMGobOIg5IWCs/cVZ0BiV9uztSf+7loqFpqk7XnvqxXTJgp
PcCMmHEi83TtYCS2iUaewEgU9IXW1WtMoEFPbl/P8VAB+kB026gEUBc4CTUe8Vqm7/VtAhlpMqKC
g2cyjvvYDkuDRouicRvgCaMDmV514kV9QiE699EWMMGHHEulWVTPJjDgxjUIPRpcKgLqkgVZCIlf
cKze9XQMn+1CK2vXGOfOdieoSHg0yI8Cj9dTguJJdhDDEzAZ9MawqKAHTRJljxApxD0VpiCGW9b5
Fx9Z9UjeY2WC4jDS8juLN5BbbJ9svDpsfVRjyjFGmuATWk3sJxbblhwi9tBb9MIZ3TM0OQJ6gwnb
Ga3JhAmsYZysEGvgcyd3CqfG3BbqEwf2IXbtCOdHwmAdaa61Zob5phetV7exWa7h/1NmhSGt3TnE
awDmDhLnouA7sj3O0QLDBC83PiQnas9JMURQGZh5r62gn9HTrrNAfQoiIACrynDKirNUbD4MTarC
iwIqSWs59+MnXUsX1wJ6EGWfGI71tSxaUm9jp5Cv6J3La2RP+Gw7BVL7VokUh+988vOzmo46feeg
tG6gU0YpLgSyIVZpqzlfVJzx763jkE9m5DNl27Rbnuu4vHaa09xNE/ZloPOljSpxhNG5MqKAFaax
oF5JI2C71WoJjQIfi8FVIDEHb1gGDaSRmlSPbaCX9tqceTRrAyqNO5R4tTZR2es3joGSi+BJG9cO
O1LIHmrSDbflxPKCAFk201qfQKSBeDNgRQe4ayBYIMlixLaUxLlvcaaJar7qCY65FWIg2RgfEDDH
pK3pI4xpGBQ7J0bM5nZC1dAJGSUxkm0OtKoZTXlRFrE2bqgCBeBtlpGfI4D6BviOjtuYjAIdVpg4
XpYSAUFkoc6xymkz2h2W3yvKxm5NNlpNSqM9SJr5WhnU/E3MWvzIb9CJafZxw8djlX+xs3oAPzvj
KPIiPwK2hjeohFVhw2XAtBhQmP8usY2a3LgZdFzAZ2MviG7TVC2/tNUSOTssCEqFonbMm9Gvpoc4
H3ELcqwfH8EqjeVhahgsO73pJmCtfW30IMI4+HsNWPh0N8rZpB6jI3+mzTDM78yc8sKJfU7wVWPj
5en6kNQ4PJFocrqSfNBuGC02VDWZf/SeMbx1mwG/Ly02IygT9RI3Wjech6HZXKWh35jeLAt6ZNgg
GlKCsd3TFsnL7Gs+zxbCeCgaxqJwnZUYrkytI5ivAqIMJN41iQ8KsbcXRDp9C02d6QJNoUGIhY3R
0ScPDJWiq4O9Y96QYXPgzTGhJTtmf42LmN5yEpkPOHGIXi3k3O5xHidHdWxYCUM1JHci1rquA1MA
/XDABDN0hIbtdB+zqtvUN5FvguGv+mARmjfHzMmbtwzq5KOshqu656zFnuZAcipunt9s7H4+Npno
XTQBl0uTGgfUjztXhM6UF2uaLgYaOYL+wB8GkIlwCblYL5PXyEDQ7qpxPF/G6gitFh8rG4MynJAA
4gde/FPggZVVFw4dlgYr7L7WZVo2MIYUTLJAS9GYNVD/I3y3adr9Zqf/i/MHB/Dlo1PlFYt65+MN
kFdUZlDzRtepBCBHgEy0hTNAwV0p22+CEF9gu9grQpnUe4pK4rUEW3uHXYNqcS9ybfzdI12kSifb
UaoQOsUBzca3wwnp40cCsmUQipDAzHKYlQ89HhvegKHQnmF5U3l1SAsrvVRVogdL2AECiTohtkUO
UfyQCa0DPGXL/trJCzZVQyCol/Iim6BaEwqvpMbK8M1QzTDznLTtkTSENhRgP1b7abnkxHZXUcJv
Q2viQvRDMj5dtVN5HwKtTF8qGIoSbbdTDW5kWLgfBd/XqiflFh1JP/m3XSb7gs7LFNz5DPfnRvij
5rVBp71TpRVfUvI4iVR2KiQdSU6SoysGvRi9cNbb0NV9e7FvDIy43TxYMjozwR7fEw7YhW7oa/WX
kO7RrSZB1UAO7YFh5HOUk2sboJDX2taq1jrFdQUcSIze0Qg6IMumSQZmSibhe9TElUkKwJLvObCf
MDxd0zOa14QKnwsaXV/tvp6fYWDEKRFXNcAui/hqBQUBZn8Mz2GEZkizYoJ/y5rtG3ufYmPkWUYU
O+7ndRp01WPn1CATOsMqwYq11GTdvHHSr4HSBWwEjQLFp2r0cmtbTfJusk/Td2nX65uWTSNT0QzW
EKpoVhDWESelD/Blai+d2YpIIqsGQOY2gEm3QpHbkNsSBvGKY2x5ZH9qSJdAhkRBLhIWzm+qJD8f
jE1TR9tm6Tx+g8Pxx6FZB9LuROP37lhjZFhYcp4Ph9wDLblMl0BTP59ffj6ZUYugeqrSSFRV8l8/
Xi9jmwMG3mZaVnPjDBt69FgMbbaResGc//m1fp7KDJpoXINqpWr9VKrtCgUDp1+0biJhdHOn4Kni
mR14aSln1LSxL7YpVqQYvA0uGPU3RbifHy2adjqpFBzojyK3/3irclJBjFLcRFTnTBdz6JdbZap1
z+w6gfIjin9TCV4e3cmhl9Aai7kbziH4mpNZphxnaLwwlCipVMGTXU66m8tu3IDzKe+dhRYBzz69
/vNnbNORw7MuHEOXJ8sFbaG6j3uzcRsnKs9TZ1Qe40b0hzkiJWT0lW6vhJ1/n/QlEj6O/n9+z+Rs
OqpGw4DEdXFSZ1HwhlN6CLl8EYN/ylpz7QxQ8nvdQGQSytIVUyL2n9+z9ouBxRhWvxeT8JGfNmUS
vbdSK+8bV8Mb9C1nCOiu7GvWmCEq8xZiPgZZXN114W+Jd18UhE44PYctiW3UZdoIcU8JkG89tnOw
qbBAGRCGuu7oAN9LXdWqOZXogz0QJVhK5YvQGvbFKmSRGWSXhyRVd4ERQTgtHO3oGH0hvby1CMLK
rBq5kNH0BeTr3B6hWWd6SpaNmuMKomWN3aeafNML6Bw2W4e0btpwAvrDICIynorWIlTu88f1i4oU
2CQBGtS0YX3qJ1XiOAP6zXECwV+d+4+s+wlIwnQJ6/j8Or+ouVkUW5Hy0xAR1D0/vm8KV25jEItu
1EqNOqutc47AyLLGjHDtkyxRumzjayhENfSjz6/987uOqxy4qEULwCam7mTTMQeOapgjWldTDeUW
bheZhTpRO6VDKogSk7z4x9fT0V2AhmNHIUiJ+Hivoq8xrdVZ6/qBM1+wjFcRrffRv2x548kiohej
/OYWf/4aaQA6PGGN1pdpqicrhdUV/P+ypQlvaujmWxspAuP5f+i6/7aJ8vPLRdnGWjZMctF5LBjZ
HwuYsiuaptaZta2pia545yE0BBz4AsCOTzg8Cszq9rinLtmvtUyJrz5/sr9YoAzsUNyfweaLc+HH
ywvhhzPOU8BkY2tvuk5zrmRXkg4lRPH0+aV+MWiwzzo0UFilqNmezJ3CbsgsjAfu1JqnWxKtVH9V
BBaMY4czjxEmzcOfX9Cmq8rN0aVCnfPx3rCsCKUuJNL1xIg3No2RnU/14K4CGHFemUP8m+upy5Lz
cUkyURRh/KKhu3QNT17JIp/MxhSMmTrjUOVi+iXBOSOoGc+VTTxBIx3iyvEL35WmAcAqrRz9AWwt
Mk7DqgTOxSQOS2KP+u6iGR2EDVYc6LVrG2N3E7ck/noCzSfU3sJZQpiCRv6un/GL4WgAJ9YpJLNl
sU+HfdaFjZw0CksBFeBD3WE/ynCRrNTKQNRpGUFAUB8kqiaHnJGqI6LPz7+0n5d1JjUd9YuxNBTo
rnz80gJKaV2u+4ySxg/d2s607Sim8h2kj0n5IBhXpkCO8flFf/GyM5OqwtDQ0hjq6ZxdQtPrmhqT
w6gyKGc6VwcN2vHxz6+C0oomLe/60ks4ubXCaqWachXc4jOuBAI4kYiUZ59fRf7i+GU5mgXYjZ0K
eq6TV5r3yqKogqeJ8sVXSsn1GbAyiuCcNfZR2VYusTzWFfXfhT9YTZgHQ/Wiz7Npk+C4Qk3ep7X4
zbf6U6tY4ruUGDAdTnTomgz14733cw0mNYGj3AaKf2nrebkD41s8tLKcUOiLwVzbpQ+ctIyj+AuD
ACS+2nW/O5sulzl5Q20mhGUzI9DTWCcLCWnrWhj1GUfTrtJxLtBOvW+STL2tQMnBXq8bePJJZOM+
KMbxza57Z7pKo1C+sndWkcclth2sP//CfjHisZnSuqaBqPKITh5N0zd2ZmkNEhDFf/6eH641pnYQ
/TivcXnn2wHNw28exM+bh0VrQquI+h2tM/1ks27DDU3HIOxcPZ/jJUsg9aROjiG14Qqz89gSddRj
m+/75vWP79aRLAA4obAzsXf5OBCCkTk5BgzD+ToRVyHd1UtFBVoT4ADcAYtoX9I8Lp4/v+ji/D35
3m1LsyR3ai/r3Omrh0k0WGpkvHpmUduuYnRqe8G+Jiq9hvXVXzVJC2kprBwaNmQ/jN06Fs0szys1
bx+tUY17WhY6JJlJhCopJoFu6+i3unRE1ZsPMeXMUl4gO5uuuwT0RdiSKM6b5lOUCYyRbOZKz8A1
sOM1t+EQqSNrHzCvDM7nb9bZn5d0BA4s6pjCNF710/KLkqZEZtrUDpWuN7bkvqVrNlaAW/yo2H/+
XH+61PfjpsXezLFQvNonr1Pix1kcFjbwO7W9mytl3Po1+VQlodp/OmBZxSklLZ1r2ib26UsS2dmU
yYEyFxV9Ui9l5e9zaj2uUMg0GxtJVrxWNjeamjebz+/xZ9kHg9WWixrM0Aydz/BxxFIf0AzfDyDh
m6m4BR8J0R2W9TnuhgL+3WxepTkKQGWmlUcjBSJ23BTXMqzgcAM52ydx1UDJXqaPzz/ZT6uWySej
ds47vAiPiQz4sHUUTkaWRyMBhI2mfwztzjwzgkQ7fH4V9fuh9sOkuQRRo3ZGj2xR/9dPtjVG0qlZ
Vai4SIARkgkpHUjrrVWm6tqiPfvUWmnxJGDHoMoyRvIwfQhytEq1gljYiZLftBpoU6auE1KaWdVt
WH91xsR+KeJilOswH3L7qHJaB6qeCHGrKFV/mdlNi+81ggIKSWOqZsh+MWy+lPNB4UoM1OFeHyq1
W1HDJR9ZQcZMx4nKE5D1Jqvqjew7++jElZ9TlqXKDSk0pKAIMUV0q2aoOZwmM84aK0q6L42UyD7V
rEbNpFtZV2Oynua3Dowx4MowDQXo8U4vwIIBR1oNddf0HHOFaPZgsHDQEnIWT/vSUXxadsz1ilcO
WtfsOtqi1k1mT7XvzQED4l2rBuPeqcb+m2HD7t+FJAA7GIegrB/UugbcyvxTahsOrjTMajTJEJD6
viUk3le/0klqyKRRAlJrsm6kLm/0WXXVZq1P40DNfMTOlhK8GVZAImBDaggNA7PSX6NKh145tVX3
JSl8/Z2Gs3o2j+ACWPaS0lmbhZPnbjal+ZEGkIwPcwwtbQXISqDg0YL2lsafEbIFdfD1qFOKe7JH
3wK9Dy4yEW55w+nIikyT+M9Bs7i6Xta3uRHUYlsWCI89o2+RsQ5tPj/AYhf3Ravb8coZF7HBzGCw
gVbRDQT0nFa+1zVDeRno4/BqE+WDD9Gpp6/t7BMYXVXl/6PuPJYcV7It+y89RxscGoOekARIhpap
JrBIcaGFQzmAr++FuPWsMxjRQXs966pJXZFFEATcj5+z99rlszZIxw6SHL77NnFyONI5RzrsFbAe
IkRwqqJ9jMI3ObiLyPP9YMTVQUeA1B5oHnhFCMNakPOXwbFhtEfBTYJtgiABmM20Jun0xj8WeMJu
G3GUHzgiscRtJvQMUPh0AXG4InVpA+SqvkaUV/obh+IG+EKZq3hlqqzjghJU5VH2TRMHCNgUnNts
GKxdhBMbdEoUu+Y+KSCUN0x7cXEakR/qg9NZwTC3ZCXXmoPfL0ut9lvLKndXOwkhP0Uih2sER9VX
8KbG08B0HpRWQSrFbtDWTrEyWv/BL43kKfMn39kqerA/dcaJP7tlxKiSoDP+VlKrOZtZCozuvGHo
ObVUEVgkPWkDg2DkiLWvgzzdCtq+KE0149m0Gbm27SJ/cQAYjiXcYxxmJX4feNeD/4uOKkFn3Uh2
amUBksVPanFjxq5HJt4q15NhwjSYn3jW8A9iR/fRpHvIoTdVziu5SUrp/7ZrR34rFtrdmz4xseRV
hmguxdz7f2Y1xqwFTkKojt6R4AEHwZO48NIqYbxsOY22M1FEVbves0dyzWPU2pcFxecN5T/pSZAw
EebRG46NM3vU+/V4HXbAs1xd3JbrnxTeaQ/DM1U0e61YggLn2d43WrOc24/e1W60XbCg+HReEHmi
OXu77Pdkf/pMLRkSD4qxacvj8qMQC47tSPPwD03dnVF442VjNfO+ADD8Ha0Bz0xdeNtitbYtiyEP
04xgxkB+s2eS/B36hvZc8zO0Z/aoj3ZP1zUEdhaPidC7Q3hH321kuktgB3Ex5LkZlftckWdWgC+f
20sGf9mycZ1pemDhiR4k4+VjJUmDVMCTh8tV9+QwohDtV8YgQKQ+39w+KGA45OLG5+ow36+G/L+7
L9SgRYUpBP5DmZk/e0bz29qquu91nZwpQd+fgPjZKHjRLXucABk6vv0oVBR1oUWkT5AuEu+MCNE+
VaeX/aEr4twOgDH39UDgBdOi+DpJp/pyZMJ75nC4lgRvt3I4EPTsXksZwdjz7UVg7TfZNBl3lqVB
VMxM0ognp++AgK2bkYnhmaPNhx/H+INhhOCJPf3OEyEgjefSCx2T0byJ9bL8OVlLfsSMgLXJT6Mz
78a77gX3mFkLphzKNXw/JzOBnF1G0wF7wpeDPuzlZYMfsKzm60pP4iDyI/egogXXJ5OooPUIFzjz
PL07Z6wXQH8LJarhc39PasXaiwkbmjBT6bVb79KhdC8gj7gvdpZBpS/Vtymx7K//3WeYz6Qso19j
GahrTr60rhVJaXQAaKI0z5igpc1xQhaCFDV2z6xw9gc/qBDkLKO25ABnuOv79JcOMvJnLbEYum4Z
aqW4IRGvTJuhtZzvSvnucOkmY/edvkMR7y14vmkA9zS9WqKIrZ0323pokhirsJYZj70WowrCcUII
wGg34tnRRAQDKbVvsD9F9ysxmnBYu8S/ZNYtDQFtafSfS2VCA3XQGO4LWm3PFZjMl0g3YtRZnJMv
FVD+6yUdvSQ0rNFGUNVn5Z0XZfO4cQh9wKgq5LKfbL/AZ1vAJApkm1UvsysSHOma2fy0Owpchq3K
Wvl6KGR6LcNukoICM7ZK1xJ770I6/4feMxhwwLfgcnvI6fH1iIIHLgDo1HJLl8r1GXyNwAUlZsJz
bYOPfgqeMnAhwuDHOD2WMHroHduUnIim4jvoTeNqKvl22qiQYqHwqM482h98HscfGpsc9BhCvU6J
/vrpQWilC9okChhfgA2frUhDmOU25QphAh6RWPq5JfP96owNiFGixxf0ccicrFb4tmxN8D6hul0W
4pYpBOLGrG9QynQvdZ/kYVJ3Yuc6Yg5pibWojBGbu7nzrfH1+YBuzQvGTF9Zn2XWnlnbPrw4NnrB
6Zf74p00MjSpPL+yOBVJMaVfiV6AGNCPLh0sh3yYz1/xD5YVVLe828g8mK2eOg96zOaJZrp8lp/B
q5RSXjXDol+iMpX8ZQ0eFH31mS9ofPSLc9I2mflRZ7jeycIy1CRFaDbfcEx8LFFydpzossqdxAob
ywBoP3RRnIauKoyvidSwT/pRg426Rwi5S9KUMDPeSLa5OaOhtWnjMv/VeBGYgglh/lckWv2jTQtu
IebeklO4lNIjizay3IC+3BCMdpbLfdNk9T9Ig5kRDtrYe2eWtPcCGg72hiGAwlEcmvyUb5e0kRd3
iujwbT1naL+kdKRAZVhwFBsB1TuOCDFh2K6RK41yLSlMhAI5IHisNU531Uq/PXz+W39QRXI9HimA
nLnB/ZyUd61oIh/xNLrNqsnxv3vMZzaMjuIz53rYQKe1wOroovZh6oPX+XSI1+I/9ZtOQWuI5/Qw
gJLsgxmh7D2hRUpsnAoRJ9OvLHlZ6AD1O+FMihyKoYxfsgkBAxFw8DHSdqVvWrVTPujUFiQzWJTf
HMo7GNgDETz3dI6mr2mh6e12SRUwEqtLNDibhCHF24gh42VO0ic4SJLYfnPyFX9yY3I5jOt29YCF
N7tyZz+5ywukxBtH67so9HQdjXamIvlVLORTETuGjm2LjMgBayKLJZwTGfNqGODKz6yDr/3zNzUU
qj5GkezxTLIsnOJvH5i4d70sShsgtokPTNfR8MVqS2QqJDHLiPLQFV9pzhkPnmb7iP7yEZYXeuLy
KYtc5wFmWRXfU3p0VhgxZYOHGk3lSzXjhN41uUujwufqh8DtpF8/um4m3YAdNW3/9R7+J1fz7t9L
JmiTUeSv/4rnPPnL/3ta599/6P87ShdNwr/euTU39D+hnyvX4H/9j8fxpfj50v7+Gwzw+kf+JQOY
ECEFnUaiVc1X3JbxX2QAof9PfIdITXj0TjCSng4ZgHWAyohGHM4btoP/kAFca8V+Ic3BocUZaOUJ
/Fek6ZsfKf6DgbKY47r6zK5vOJa9trIN2nEMeE4NmZo2IYXodBHMbqduRU2KML0LDmCYL0vfg/At
Ywa5XQyvr071or9i0CPcMzXnq3Dp/7wE6wAF7x94BNrc2J6Qo7x9CbBfiM6nJRugMCDhN5omyz/W
ng8YckxV9INawSB4gybhN7o0dLuH1k+ZNTm5PR+GRka369pnHaOYW7e1MIldoG0HBaLTiCCZyOUl
ufvrR/7gzp0cRR0fmALUNepXRPX8jqeKCTScvmCNMQMPg+RGNys0sJHbkwqtN5djDJy8z6PkoSNQ
MACL7hyJ6WFTl5a4jNH8kCsQSThcCcFWZ9aU1zTWv2/nemlc27rF07bnpr69nYPOrROaMANbifLS
nQET+XOcBVNijmHXL/fZkmKS6IAaLZoQB2A77a4QA1Cuz2/S2+bCv/eI2SuDGfZ9HLBrTfBXlZcr
KWchE4u0JV+D9U8/8c8MJ+EO/LAK8cynyM2XhTbqMkdntuK3Vc5/Pnu17jEpZH30ThbWNkoXQeoR
v49jLvpmGqfY2qRDpoeYeYi59hqb2TepjmdFtG+3wtdPRtMlEJeD9WA0eFLpdEMb6cprTJiqsckh
gMM46EfDO3RetoIeFUEFOuxpOliD9cAAX7APTuW9S+xqfeYunDQK1ouxKQDovSEHR0bknBQAzuK1
9oLpFtOI1uu4d7U1cVSY4LxqjpVAdnqiQS7azGByujhEVDd0f8yt08j4XAX+/idxENwYvDNs2ixh
J6850Y3VEuWdH3jSojFtjZ0MXZIer7GUQh1TThF9T2m6bmPVFDepFc3Po5bKp9HWw8KpdDQzIx6t
1pq0K4Am9g5IZ3KQMLTPLEjvn9vXdfGV5WKu0ri3z22fZnZMXJIfaIQAkjJE2bOVztRc9RzLjCIq
bqzBsh7nuYnP1Gvv311mMDp9T+4TFkEc2G8/ugaGO7ayS0MqNT0UoF+TLYBWYKRKa0g+KDvjqxiI
3Mz9ZDpMNQHtpFekYe65/e3nb+9r7fFmHVlNiibuX8NeB8qv1/rX6ztkcaZPM7kDMk1xfuZycnhV
a5a1q94slocKbf0MLlZFt8tMbXP0sa0MYPQnz6fUFMt9V0gzvaykJsavtKd3dRXboBbbJYOnXg/t
CF9tFleabcZzUBvlhM2/qkkkslwsBls654COPv9W79+ItTanIqbKxQsm3JNFiVO6Y6ckxYeUof1h
HNRwEFUFmI1B6m6UNYSy3CTyrzKyX9M4agd61+jCP7+Kt6chXksuAu2ju4pSeHpOpbwsyXHq1NMQ
Gg7a0w3TKRwpcCjEtd/T0iyLc/b6D35MNleEHMZqaaZsOFkI8I1RDM/+EE7WrFBF1nWYE2r3RFZz
5e1kuhA23QFflEsN4bix9YvZXpIL2+jd+6ouf3fGVHwZycfczMCkvzQ1jF13tC8TMdN6T8quPNh6
Ea/E+BKobaoB6HRMzf31+Y17lbC9fSj5HkzdqapYSJjPvX1BoDdbs5dHI+54epO71tJ7hk1Dh/0z
lpe1GInIIGCaBkvcHJolnnf4Zd1H1TX3s9U2oU/PiMOG4Twwf2oD5KMYLIFb30a5ScA0K+ju8ys+
kQusvzXHDta8de1DJvJOQuP3uUaekwo9Ag3/Ib0G52ithltSl+f7JEqMA4Qi/zjYRvngauoXVgWf
ONUu23WxJMVxyWaSXqIFFpfn9LcGHkCaSMj3NlO0zF+XeiLTeamm22zqn91Yy49jG5EBnMEcVC5b
rK6N4w2mofxMDfT+IV5fI8ESwT6LwOqko2L0nvSySoxhNOicznONU7Y51rdUcjMwGSvbf34n33/e
qk3l7SW+lE6JebJ/2AOz8yyyp9CYpuqb2Wu/KTrSbidb9VOPmZic2Tw/+Ly1FUOX3cUXzu/39lFr
GxLCmFerMO1s65lUuvyPtkzupU0vcuMpaZ9ZcN/XlHS3kYgyhAB+wCTh5Ia6eUZcOwfosGlrGIRg
dMizqctHouqkDg/IJTmRfUfSugg4HQsK4YGp4Qb/nLgb3D5+ApfCcKSfnDP70tte+PoMc2W0p/7V
i7/TiqueWXSXRlPoF2a+j2ZffImZOm58sndvEHv6QYm640/fowNbZRNnukcffby3at2YNvA2nXIR
allaCV3pOVwI6HwmREr8YDSy18jJ6oO+683dpPW/vc5uLpJMc898+RPD/r/fnlvAPViPXFQvbx8E
z+sr0/ZsFXY1NQsRe7791FqN3BZyXgjwW7onf6zcu1WgkSa+dWx1d7w1Z9vLt5mH0B1zDNZpJyv6
PZG48fPn78W7u4NI3hHI8ywGhh7/eXt5TjEQS6pLM3QoBQ6tlRlwXOvkitzdFUpo/vJUKR8S3qqw
IuPk8fNPf1+yoF3mv+ypGIKQdJxUS2kn6wWHqRlmkDu0B60e6melm766yTreql2BrF5s48lp+qDL
uybbpnHdHoRIsMlOWYch8vMreldnckFMCBmZ0IPjW51cUBwtA2SvymKdUIQmj8TXIMOq++tJy9V3
V/RXg1ZZx88/9IMfgUQIlNPIpXhOThE/5WJFk09vLMzjDjRj5hNs29sgSOfScffWqMpfrl+JQ+9l
/L1aM5ozJcVJ75GnlFkxPAU6SashiRvw9jGABYKAfnScENAYSQA58pVsSxx5CiHb0OVFW+tZeZxT
bMi7nH/lKiGUWN2ZvRi7XZXJan14o7I+8+6eCJn/vS4oLqBuYHr4qBPfXlfq4G4UxkByPJF+SDMK
Odpb5juVws8/gvMGQcPAaebGVLuK3p+5T8eus7dj2jvHiaav2Paj4c0HOmQLwO185vRgjsRkE/OS
2I9pqjBEaumwRPtOGSvULdEmde7+2lznm8rDJsqb3oe3Tl2xpZzc3xZLtWjEKmzPu4zQcrolIHpp
qBG1NyazSZZ5bDnbxOwAMhMtP+3qunIBsOUE0gfz3M/9XqVxdysq/iRZDoh0duY84yX87z6KBrsj
IhF2LlzBp+d/t3b6goh1N9Ro/uxy6ATHftC/EtXhXxvpXBw8KeafjG/3s2Ok4ecf/m7TpMChQAPG
AfOds/X6nvx1aLDaJIkwR7ukUZraQ17F452T+PpVLjg86G0kbz7/vJMO6vp4GRxOdLaG1dSBJPjt
B9Jg6BxBmm2YuBWIVs2c9gVnXsJaiWqKTM2qg8iy1YE91QMl5esBkBJShQoWIlfrS9z95KuTEEZa
Kha7fQkWE95qQTcEkqT3LXEbSK8k191mMwaxz6/+RF/9evVs9QyX0dyx8Z+Ws0miZ5o+pHpY8YTf
mPignsDedJd1LOIvJQBARodaUjKOnfsrgGnRVsRzv2ugL9I9MrMxlEh0qjM16ysS9O2zjoeEOQ34
K/Y7FPxvb2pLy6RuFnMJozaGO6/Y92YGj1HznOLPrL9OVqLXRzULcvnW6U0doHJzrvrFdC8QqzIp
1TTod5tuyNprnzSUKFSlNqtLJUmrxcyZjvZVs6Ihz9zP9SU8vXAkwSy0q8AQr83bC+dJQBQ7anOI
Y5G4eumXCsz34Ph3letE36tekk0VAfqhfWgOHrntQqgfQ1el8bpVmwOxGyOh3tj3EVxpbuwehgjg
FE2AteLuxGDDW7Y0/dyFrzXEyYVzyTDy8O1Q+50Ow1XTuyQ8rpxJqVsrVUD0L6A/bgVT5ftKrIiY
2NN+WIjK72Mj6Z68usgYIE/VTdbzYp+5jx9czno0BYOEDRxR6MlxsTex/GLKFaHjqjmMI3NNCZ3S
i9qxu2vEz0256xL3wqvhsNdaP90gGiqv+R9HlyD1M0KT9wUY7m9qHBRKMJNIRD99x4maNcpuosJJ
6z1gCNK39LJRD5qVRGsbgpDiOG/Dvpf6Vey0wzPMByIdLQhdyzDjcMwgCQFTQTXajcWZsv2DFYgT
EIZ5+Fjscq/N/7+XPKOqYrcFXxG2wCSsa7T+IGYdpjp3EIkSxFJmmrhfNRCvextwkB562mxOP1Li
2UEpEHJUQ3R3a3FNn5xecoQqztl5kafPWy1fkvJiMZC/7hoX5d9OIgWvw2JJKTNTTi3nbvUHPzzs
hrWapDnCAnByq70G3GjGyD+sKh9kNvp0jqEwpacMOeKmtbvlmljX8ohy7ol8Ne+O1GC8NCQO7fOC
jf3z59B4v+mykaGmWsfVK0j55Dl0+PVQyvIcJk65HDO9qm6qnl9jJ2zkt6BGRdDPZretmHQH0TSv
xP5Ov/PKqQoTOeqHvley3IjVxkKivG8FdWLiSMkxqzNBLDFOF+agPbn2CKi1TLIf0pBhHWf9z5T8
2O9F6TpfPv9OH6z5HGENvo1AKQZtYf0J/toi2yyftbx1/BAttriFpWBeO23chn5V5C+j28EWyCXJ
rXo6M9iI/D9prH7yQzS7pZuTh57k4M3/wyVxwHoV4qx965OTZ0aGmZEzbwljGkVXrdM1VynP64a2
8rIzRhIxHXAT33x2pRvWhXk3UcQh9RVOsPBVbhe9ss5c0/sqnjYdtiN+SFiT/EBv79LYIUfRhQsw
ZLYdrK9lCjHJrq+p6ccg0WrtGXRmefj8RnzwvNn/SiNsStVVjfH2U/H2jUPpcXZg5GvtaXwah74q
3H3WlaDcUVdfotesv6VtluGE0p1/lJm/JDbZhcy47XqfE5x5rRUAhjfwXi5to3NuNJ9s+HwRa967
73f7uiRwVMu04oimNXqqidt6YqO56rSlPctcfW0a/L2xYH+jcGVfYbKGYvC0654XrbFuiXrQpbL1
t+D1HERIjA1Q85IYi8anIWyqZyKBy1m38Uibg+Efp7LvIJDOHDk3Rd7LZbOUpmq+VEYdozissnlB
Gg/Z5mbWTWj7Ohaj9sckiilAt+LtF9AZHUhVg0jFvHKeEDfP3yJTOGvyR/6lnnQibgZcv7Kxq2qn
SUGg8uDDetlkpkTrG/GaoNilPh6o3Sx1lw+CYJI5AUCzRTYy/bArDy4dKB5BVzOPiguz62IV4N9G
LQDAihAZR2rLzlp5R7uqtWsKAlBUkI4tXd24RqGhvUbHe8+tI2M1y9r8TzukZgaUeEJXXYwxoK2R
Kic6GCMq/x3WlI7IPFcb8iMVQn5PI6clO8QACjTz5Xalmgm/YTygiDMQxRKkdSdvrATl0AaQS21u
60lD0jcgWBwJebUlzNtJg99Ym7N2OUS9/Ab/oiGqh7EppyVN1dmmjnTsKUQ+s9mXc0u4R4W+5NDZ
cjx2xdK3oellpJGgALcCDM7mrd/Nmn4hamZsQb4UibMjcg5qbCJLPdqrvm/E3sw7QNJiYDlE7MCN
gvKmb3kbUdyA/3F/l7IqCd37/BV714DngWQ5x7NLuc6R9ZQA0EinrRKW9KAUqbjISFkPNReFmSGI
RzaXssBYMBVNKNjEL6zazI+cH8WZ4/q7XhsfYKzNtnXwzbHZWjeevxZh3WqXzuPEGMxZ0x+LPIqh
6Nl6UHjpTTwQ6GvGziOZsynd1Li9LKfWJh/G1/YMRVDy9LNDHwjA3uc35/T09O9VraRk3DjCPTW0
NZLVXy5xFLRzqf4U+dRsp8Ft78YhLr7ZcVGHn3/eu9qFFY6TGhsstmadT7Xe3oYmH5PKaUcX3/Tk
XyGCyS9aPSm+e+NoQLSRvBuxVd0sCHWO3VKm1UZPxvWYJVLMs7kA+TJmyfLFIWPuAa9E9miX6IC2
DTh1vRxYI2S+rKB4IrstvRNnvaDWq6bqzQJHYfiaqEnnBcHu65L+1y/pW5PdGEMRBY0YFieoLUhk
R1lIaBAw5AciTOYkuYgKFrS9XpjLo+T5g+yG5s0PlS3U9RR7HdFjaoJqLkYOtWTIp/V34DjK3Qi3
PPZJlZvwSDv9Jc5BzyGnSgERSq+tEObqTf+lraxL3DoxSe+usgno6Lq22qZ5nRCEVXp1uqmNwak3
S+NW3xJnUSx8fddA6hlSj3yARodp0qm4J/Q7m6IiGIexXo6xV1T9nR9Fc7vNiGu8WM/X/s7QW2EH
VRvX4zEHp/YTXVvahBmZ3EsQcZL46Q6ygpPUZWa+c/yWwrGwsBltnFQs1kW2REa7EV47Xy05rbFd
HvN70bRrf7NAFP0TTZj2Z9JWDr/kEENbZesT5UW1VKDZppGx3g4ztX1TeGbDi6CvFkQSitWLpc+l
EVpTRup8Td9P7QdnHTChdKniI2OxeNo6jG2toIDm1mFr98GKNoBu0w33H/XXWKSeOogmLaoLt/Ct
+TprCRUggHMhPUJX0bVhsLTPekMuvKuMBxwMFERzZ66Y3KiwfrEAeXe27RPa3GckeppTpfnMGzMj
LPXSPNAXk48W9DjtQEQDZwkzs3N4eDRqb5VWIlQz7bwjKwGddAaaVDe+e0D47kDKudkWxjoxZmxF
YAWjqlueKk21Kligkd5pNQgpivZxvJ4qhZEsNfmOQIyq7lDA9842EQkDbRBhrJmCTgO7H/JPfbyy
CY1hMrStpXh02zK9oc53k4vJi8e9K9q4ekw1Q5ZEYhWdfAJdO3R3LtjMcS8tNqZgrhPtd55xdj3G
NntmMC8dQU5OVMlnLe5Jh/dlVWnbujTaLqRbjtc0GbFDMa5N20sImnMdFDNKeM7zeYJAooZKo29S
x1fyjvRx4jXNdK6e/Yzu0tXkcRN2bpSjw7P1jCxRDvo9vG44Ivsmy9R4NY7khJJ1lQ8wqehHR2Gm
pV4W1ktTPJA6nY47s0rnnV2OeXXXid5h54eIWGyBapJZxtOY7ww1uPF1ZVlGBoFnSh/IJkmtTTZ4
0XRldObSPCLkhrla8G4q9IOuCXtyUbO2nyrbQ+voDS7jsSkvs6tldqM+4AUnbak3m6nYL0ZeJHvh
ELmlaOiXf3LYhulGV3piXZTNSHwC3VFPHvwRPM9WpNpgbo1UEtSFrt22As1rQJMpGrLLLY9eA9Bd
WfjPrKRow1iTsxs6XouQqhNecyiJXmdR59TCIU/5P5Rhdc62FBG4r9Rtr/ghMQJyx6bjsHKPN5GX
+o9txRj5jgVlnCHViCnejcs6ilFMQZ8KZbTsXl4HiDIeCJkdBfvmdSNscvIAuXoVeKiWWKFlTkAM
z7GlrE0ku6bYFkSm2gSlzIDHu4Fwb1z79mPfpeq33a4kT1mPpb/1gbd0oaFINzmUkcWUTaP72G2A
87bfLcA6WHRHjC/BCA4XXb0osDSynZJj2pOJo466gUktUKpNv+Rq8P4oVze/WHlbSeLR7R4eoY0s
4FIWFdAwxMmeHeA2rCiZB2iyxHmbPpEYbpn9jGpdYSaHRf/FYdzb7hFvqIV+nrbglo01PFIFCadJ
ACW+z+8SnhiAkeAB+ns34YuSFF5RMU5GnnZB5k7TpfTz4lcmPK0Mer8G7CFTe7Hu9b7pL5QVUfEB
uRaKaVvbOdeJlSU/tDJHxWMMqzOkJu2+howq2j6QUJ0PbRe7eLSLgVedTrbyd/HYE/ZkF15/r8uh
f8YkCo8CG1OfXfsyg9vb0y8wnn2zs/7h7trVJSTA2QCKkcDzmC0NxoJhLVdKdd0fUMod7eZl9IrA
dPteP2raAnBuSZPWeYhJjY92+KaUsZ8mXv39REU8Bhn2/OehbUp74zG1M49OHE1HfAjFcMwHWT92
9AHExnT6cr6eUg18QImaKw8LFPPjBkxOme+k21OkeXpnkEY5s8+AIl7pJGPitBt6SD3J5a03JTvT
ru0dsFcZH9Jex6gcxYOHM7LyeIAT0O64WIyyutCoTrHOlS33vlqafj8bpaU2TqMbT7lbd+ljBAbK
OxIS4rcXNRm6/aGiNqVi64enxi+aS8bPKIxz3tFgdjJxlyel823s3Xra4/2dh+u57qZHeAhJEnSl
YS63fb4oZysWl0DsvLNYYhNrITSe7zIRGS1T5e76vE2o/bK6RRIldZQZmeiji8RxS8UenSJQHwYM
subip+Ylz0EH/AkW9YMa8Q1vkYjDTEaFBz+5mCbhBmIyG++e2cFUh5No/D8JLGVyGA1Ji9IgBbiD
RWwt6TZLBP8vNtzI4zTa0+UyjiS7eOvqtQH+yi7YUxEQSDC3ZrJRZUrzzR/ofc8KSd0uV5Anwiz3
ojrs+VvmoRgtrI0AzMRFa1SyDiqVFF/mxiyyS0Xfez62nkv6Ym6U4PQVk+mLtC+odbzCquxj5Cyo
P7SBIOMVpIKxldt6kyMu9LZuaRoUP5RYl7Nbc1QbM3dIyA1fbB1mjSMua0dbGH3G3TRdNY3HbHYp
yI5sUm+mQTbRYL6IcmiTQcUkhKogpeFldovzgOwIV5BjF7r/VBaJ0m9KxmbJ5RAPzk+0az4hb7XR
J+QstVVGLyJGV18ZsgcTZmGitQeTT6OjtHx3tdJtgnH0wa1jkO4AHC6q67emScD5Zpzk/JDNztIH
xaJNv4fJ1V9cUdzHvC1clxzEvGV1ocFE1vq4d5o6x6Fc6+Z9BE8XKgJdbiR9TKAEdH7ikHHt5tq1
QbQIgF9/Avg9TiTsHPIxL0e0N7WGkNwr3F0poUNuotnzLnp30LRDVhXcG12U8XNK93VDfzMfDgp9
e3zdxRWSA4OuVrkV+NLAf/aoWo70ZKZjXcdG/7BMVaOtIGXrDwkdkwip+TT9ftFat8YGGDlRWJpJ
f2/5DKICMn54UikpqI6qhQysTddFGbT9aolryBW9f8G+aoFFzohr300oYcdDpVfuGLJqOF3QFqMD
Jc73U2NLtlfvHSI1k24VDaZ1L6Wp2g3Xrx16W0l4+izkm8lRivZ60VhwEu3Gs45uFQnS/7RWYyDo
9dAzW2/pX2h86te102k4phhawuT1lq6+i0tniPZ645DdlQsz1zcd4e6w2pq04lidaH6Y1tq07MHa
9TQgug5vVdRYDuFRjEWzI1/QiR7qITOOCNCi5VqqWSW3ljfaLbI+oen7fDbEPzSdTHUxNfhbt5be
aMFYWOWKJ5gYUJYEeBM9qPfuAXy7U/KOpuZLzqmDSFUNDcGun4qlvVHaTGUJ5iNeQb556xGXIbDx
8bLXblD70OnjYWvOpZluEicpXmJRus+F71VqZziDAyXJKqRx51dYW/hdYmIuHW1yv+eZFXt3TVNl
bdhEOeuQ12TJeEjl4MTfdEZl8cEmK+UWo48hL1nB6cO4iTHdKK/08wtTWZDqK0aEBAtOkvjzfImF
vfHjZVBXmcWLemUutDluVWORYw7tJI0Cg0nDXSIlFUbStCuae2qJIrRSL4EbTFxVcinTRIHRJ90m
2dcdoNvC6FJtJ+uZNTXF2v3AI4+iJUUSi+bKKlwOYYAEQGfWc3EpDA6au9Geybiw3EZdGQIiyI49
WIjrWOljRPfF9F76pK7tgGSa+jcM3LimaCybY1QJGZNORQv9oOu5/SBNadSHBLONGXBgicQhqXDR
Y3DS42VTF5MZb61ecSWT62Aqncts+amnOYZzlSbxBXrTFeHUZNxCTbJlq3LwSBhF4SQ3i1lpWpAy
Ag6UmFPqnT6Wf+JXi+BUaMq8yTTHXNOWyp/mpDiVTqrxEEr12KC2lVbKP1NL/XYkKH6o93ayZsJP
UBww29d12gSaFsVl6GtjRc/Qmoc69CCKYHaRnbUd86jTHsqqX4aLfFl1sXZptU/r26C2srRJvCLJ
qPnCvFI+gtIUKVGoDXnwTQZKgbXZm/RtEXMU2+hemnWbXID13Wad2e/7ekrToE9QBioh4n9U3qb5
pRxk3jFuNM2LvnBLJ9CtBsDECudToXQLe8XXoABxWLmMXQEQAcVarw13MTQOL+xLvXoRWZenhP4B
pbtk7e3vFUcJonaz0v4t8QhpMbFopv7oj1Z5mfYrXSE3iI4dJL4YeL+6++LbC8nLE5X3BpL3FMZ1
prwnv0frt/OWhnlFBw2MpG5YGfU/oEK6KugAHbT7VGviIhg8a3ka46EZj0yUoquycVpSpA0I1rsE
GWwXCiE5z7ZrbheJpYOLPw53bxamUN71XeRVycvgNtKGid+2ZA4Y/BkzN/jSpeslyEww+/xOB2DE
A64vArXiZnqkb5c8tLLWf/1vys5jSW5k2bZfBDNoMQWQujTJEpzAKCOgAzIAfP1d2W/SLN7XZXdw
zI51N5mZEBEe7nuvzVNRljtJhdTE5BAoksq3fJR3QnXXqARvrn4OILGP7hrAwFh9g/ogWGW7Ap/X
w/KYUVuYqU18BiLpWtZwpa3Osg9YHqAylxRwwY0EWBneBE3H12nJqImS3I7oGfQBMxEYi1pc1SmU
qfdO7UcqYTuAR1QwfCRPmrbdk4umi3yMeYP8w+uSgamIBjurH6iCypuGWKTpRgaGf8Qkadu3zjoF
E9VzHeUPcNNHO21nY15iO7cJCQZYvcaOC53o0LK1BF+Y8jT9LkKNiDGDOLpx54ilc+5VSRrYUkwK
9gdhdzmMZxW9OehAdxlycjYBipbtFNmlRwfdNuBQdJnsxRcpOsoBuxKKEhOLNMDYfk3NrhVu0q/g
lneU11Z7Jv2P5D7YjxHLE4O8YxhAfaUtTBfIqczZBauzkZxc5CiTEnjym967QyRJOJLmN41Ry0gm
Kp0zyiNTn4F6VG5C0yG/ubalBCT23CIgPrQr/yla6fBXlq9RqyibVd8L1DBePDOb28OmHP+eGqs3
dq609AUf19bvgLkTxyeb6tr1RUXpB3hfZh0k8KHJUEHulxNt3ZfhlABlb6wBhMbalScQflF18fCo
0iaPmomGc56Rxw5qI9zDq/ZOvQ76MS1gBHwFKr1V+46B/wqQHgLJPVTkqv0MfdqI7gj0A1lAqxqg
G9EZEbtkqN8wS7NZUWNRNTTMfNNGToJzjajmMZ5UkDUPoUHBfML4nNmnYHUrAi3Whi2lswYJHGK7
LplG1bUN1Qfn5VNYTh68F598lueFo+y6GzWVz262FIQLVZSkLQ2qzL4VRcgyuNQcpxg5ILxPDczX
n9hjfP/I6NmejjxV5oR7ha7ZxfByx7znIgffSePws8TPsGonfUeAxL21YPhI622zftQWTXnwFes2
P2YKv+au8ZqlORLrhBu7bJ3itC36ekYcxgo+fVMCtWduAo54s5bXXEe6h1+0APmZKoFyIJI8rAlI
e/IQG5oH6RQif0nzwO1fNl/m63XI6PUAUDqWhtZTnF0nhLVy36ORY2uCyTjeAQ1D9I6uZkyhwBj5
7RLgv6ZclGF3CnpOw/dNZZbPS1sW35y5JHAdELkUR7vwAYVUgel3p3nIbRHLQctXRlNjMjr+zMfD
Uv28NcR30t83vIUUcT0xwGunbNcsreOkNKrkGZT6bEAakI6VNF2nMvIvCHiJhVkUtzh1sksBAkfd
mHXPuT3rZuWePfaNt5GBaR4rqd3vEQ0/sSNJsFG3LhkOyPBULtZEmpzwY3MrN5p1dCeXSxTBb3hU
ZYQqPWiwqSQDDflXXQdFf+HB1KzHV2LNmzP09au1SgaSBE+27n1uFBvY3xGb48kSbXtbSqMOn/vR
LhB6+LI/Vw30X4rCbqyTaB5oBfq+mAkXRSNaHYZZYX1Z4Gj9mgM/wBrlhsVvzvVtc1Cq3LI7b1kZ
wTatdr7P4IJ6ZO1WeCcj/tqYr2aHByvv+T65kGVG2olnPKIAdPsDnaN8x4A6o2hbiH+5tTaS/1Ju
CnW4ExjOY0Ovh7QbsgZ/oYWb7J3QdWEeC1UwG5zBIz9I5a0DbQquJAfDaxRAuU0Rx6dmvvT1ZtPu
CqRkP1ujbNxH1trp2OAXrckEbZIDd8dQPWbyPeCrzYP6F0Kb7URQkvWd3iAylgqn7MC9IC+c89Ya
F+3QvK4EZ9icmtY8e9ikst+KfvFl6qNnhIo2DUaZTFk9Lhzw8XZQaxnDcJbm4Oap8offtLp18Bg5
+dLvvVAb/ZPD5uRDjTfGZg+3AoS4pTFsp/QkIvdsTptdXUtdkiEiI6zlrdPopU911RO2buSccGLu
tT55GftXGrShQl8O9JkoGg7rn4aVfsY5HLulPivZmbcjkWmftEOgVDyAg+S4Q8JkMm6GfejtPixh
c4GKTFevMugdqnnJUleUnCI51cgHoYLajtUQbn1MGyO4dQn17c6Mp/1hLx2z0XeKaOD+zgxWDyrX
tM4caayuHL9NRikZTIa6P7QSpXilTONr7btljOBSiwMVYjPSEVHqFm3qGp0yZKkFFYOxevtoLqo2
HaqqJ3nHG2f32rMIwoTm3uYdOuTWwb3ZlLhwxq1dJX9qWf0Xepiq3nUOwY9pmddddwVggpVYUTAO
uwyf1XzuKsMzPhWZY27n0bam/JhXpR+dggLqeErIVEYLIh9C4yYf5r7ce1pDoMhY0bYLBM/ul6O8
mUobp2pHJVFP9sFYWzujWRHVlX2vOmmeqCtHuqmb3d9rqibrqGs7QMBuRdTgZPiGw9duQDlzR3is
rs6L16pXtyyC76iBbSzwxHWZB7/qrM+EGYjHOcOPQTKKOXBk6EG1XTB5js2BJB+PHBL29BjMP+Kt
FU6BmVh1M603HtXey2b67E1aOIWdDl4bMl32yTOKWdbcklSDfniLti58CZrlKpHP6ECloNJ4+A3I
1jus6sv3tqzld0zU4ms2F8N6JAAyQ4Pj1/lPWnwTiLiJxJzezEBMtlEH8EVGxfQJu5CwYgo+n7AJ
7gwtX0n6Qsg0qL92Qs0hcTuvP9mFFbx0pbn9LPN+7E+D8kg2FGUNppn3WfkHkdMhT615dJYjeUk6
uAApp/tJY1jLW2ux53Yn+VXhoZl78xdNVjjdQVe0/ldmt2t2w+nRreOosCZrXzZlEz4pNEkOB71g
mX/59hrNqZ2LyEkt7SJcLXgSnYet2+o+KZ2cPjjFHF5yggar26Gcmf8xHi6/AYlCbuStskmrxQ0O
VzRVQx/S6Z34ag05cDH4mM7KOOKT8kMroVcRBoUiWwfYZtyc6k4GPuEQGzPpr0BBvfIBp1Auge3N
ZXChlJxSnz1nR7Jdbuw7+mzai50uy/yjJ+f6p7IHgHGGCyX+59qOEwIfXZMjBTEFIhRyKc71a1MP
ZUwboIxuJY2rxwzEhGJGhg86iRiDvLhdl683mcZUd1yotVK2KHYETafN/V7zwD4PGdDqnekUFZFD
UFbP+QSQJXZyYTu0dt3JJvagNyugd0DtAK3KWu09jzivS5FHUm4J/XE3Q6zU62PeMixLyRZQPzlN
k+O6Wrbxm92Y85QypqEigMtYIUFuPD13Gya/gpc4Usec+Bz/piG7yWWGSsM+CSqQ9Uld1aZKR38c
Pg9NwwtbNzl91FyqMNy1Y2FHaZFDN0wmuRDvs/Qlj3AWOjWJOTkXAEzcrHHFopYOdmbdOWejFhF/
gek3pLsxnE+9FUrloahNdKcmqskghabXs9/iZy1edb9JmxOncLIvzN/ae9QioxfLqR/LyzQrx0xq
9Nz5oRrL6B7bmA8EWfi2kehR9NOOfzDEBa5hQHytE8VyW9xjCYPxRUNX3GJVb6VOWaPJCuKSs6jR
Wzbx56HoeBKg+SzyWDPnRLaa1yYYRx0/mQZH3OVj3Rf7mewkfXAZiSzxmkHdYDPAa8cLFtKdc3yh
hlM2L/OUVO5Ko3PwS3QuesonpL8uVJKU3qFRMCZCEp+2zIGndPN7enOztXSEIXk5nFf48e0jbker
3jvGNgffFssfPncsfa+9VU75DgchicJWPjq3JNgQ8VaFy/YMiiG0zuiBZclIYSb/lxfIJCVJBXI4
hRN5kOmoytA6evnW/qDNwLVScry+TuSm1AArc6UPdV2Fh0EymUvMqq+iA6EJdIiLNiezWQzZ8jzU
QfsjGzzNPJWhZZA4WZAdNfriPmk45Alm10FfpKT7uZe5UxuTWIN+WSxwZlPIBYP0D7ztk3uhWsVn
N8ye/4uTEIigMVxbjxNHpUMi2ywkJBkBEgeK1b6lJ12Qobwu1lTsmCqF17aobd1XYB7XBPUmC2UO
Z+/cXw9AtybabXOntCVAJEVq3csqm+EE8p881rU1V0nQVqU86baSN2aQz/LGy6P+11K6dRfPc2VU
Zyq3irYFdvx9yUo87RuIScWxnunf0FljjEqWjtbNvQxMdEotv9M/BEhY3T3Y4urADAEaBuND+oQN
DLPfhSgdvk9AqNmnqneyfJ/5I/IFgnG2o5UTZjPGhkP/OumNNTNTnzOrE+drSCPG8iuHMxXUgl03
LVzxevGy87AoU+yGzje/5s2sPOTkepk/kq5dNXrvdBCII67uDzg7eD3f+RNEaXJms6Zo12b0lAZ6
Kuk4e9PZNPIZ/2Arfgqyh5hUW8Gwp/Fh7ZcWkg51mHNefbDFUm/2edo2/1i2PTjFeZRfFO8sBbwQ
b5ZZeTt3aGFi1lk1fPlvIcp73TabDSY7vjgAGSQp/js5TgUp1J+Zluxb7J9xZdv5SQZBxFhnBg0/
VAxRmmChb8rw7gNBUuC8v3ABJGAM+67FdJj//+6zGVJtoVu223727OF+8pCoZaNr2XFTRWa199mx
FtThTL+Lw5CFmsRQ31/9Qx1ox9ljbgDhkNu1Pxx7OKQeSveQ1j6nbCRyeiiJd3IosvMLG514HHSt
PxeBrbc7Ky8AllKv6pIiXiFgXqxsyphn+LWg0KNFt3MrNfd7OWdhGNsMfxiwMKTxdj2YF3UnqlW+
5J579Wh3W35ajBl5+NqN+kuOOdtJmm386SBnSmjoNi+IYKcHBh39zgyLRSBrmT20J8MYkIqGtHRU
nNK41NwkP3+kRNm6b7LI/DA1R6ZwMS6G4ttGPi/phRTbRvNK0xln+OB6RpBIry1/1luDPh3qv/kw
zRmyF8a3xfwkRT9vB8tFdsUKnbVfvSXEcTy02viKcgV1uSmkO9HKJmuEJmtl0NB2ysza13PXvRU+
TIuPFPdXadMf78v1tpO9bV8BEVcyFf/+X7ohl14v3fcAe2dlkDtTRGFcYkc62Vz+nTNWVqqDbf7e
R+Xb7Hf5Lzerg30jtltwnYyba3e+1znf+b9fhL/UwTjD4UYxA8dh9I89/M+vJemZ2LQOlz0iFHXH
ZmY+R7IYDy5wlk8to/tDx9MQ02HoyVybMufZ80madRDtJrYtIWTZunY+kMu9F+PypXg1uEY2wQZw
Sa+v0L+u1WirbjIx6e+NSolzHwGX5KTQFSfJohhrDp0nD8XNRy6E65v35y3ysPL5qNNww4bue4ex
H4wUTi7DrEHR1M77gcqzdPs7tPTISfA7M0Hj9PzJ6Kr83LnzC39Nc1+FzXYUfmDue8OKHrzSHHZb
X1Ir/fet+t++HXgP1lq4edywdw+QhRi6ZApq7Vlh73XZDEOcl3V3qwg/nT8Qwv/lsqTau+Zo4Oly
eTJQfPx5ByRDZulMgkUbXtj3aehcgft2HXbjbOY/7ZVarctbe5cDar0l7I6OeKUCptPZtvu//uwA
bBF2T1STZgCm4s9vMhaj0q4pl32W6/EJgHFNuymPoiTstuLnf3/W39tCaCOEJPDBvpqP3y/NNCcn
1BVy2zuB4mAeIA+NiVtlJth6HLEGpr2vU8iJf6IY+OCz/9JiotCPrlccYSTO/ffxDsMSZkydeOan
3JVPumYAENpz7cThUA07i7S/jxjstv3+ecdLT0fbxnKF64Ecpj8vrTXJLbQVMdfTVFTcQQBHkkXJ
bHejU1PTO/k0nybhmzPiv7Jrk7Gx2gMNLI74HInMU0Nwk5k2BPH+I+kevQfTKMshsYyNNmVJOcBT
wyTA2WXUiikZkhz5chcs9RkZWWV85CZ5fw3JbyOogxC5K4KGh+adG3AsF56iTnKAR+r8nfPO1sQN
rsXPLP/NpROefgMQjcqyXlnT6oBMBK+M6Gb0V4Ms268XT85MN7gT5u00Gc7XJRDF/2OX/X9Tk/63
L3ktPPAr8j+03n9edbb6pa4Zcx8Iuwqs/Vrl0/rFbI0gT8xxsYYz5rdp/PbfT/ZfLzSXhkcUViA6
btK137s0kS+Z5IJH7UG1U3ei86OozFzviRot220MzG8dP5uP/crwJCYRlwOjhhR6ZBj9kd3vH3Py
v9dZ33QAWbG+XG2j2H/eVUDCsPPWZPx0yCwTeV2LOvBClJR965ViC26Ub9f5ZePMB/d6Fpl1wIFX
BKeesxNeYrLiqA1wxTspTsZovkHwyhADDVlvXWZl0bpZq4F/YvYDy7hRDt4d8xXAer4TDt1J2yxn
JFiQ7Xq0B5XdRDkCjtjfBtrGarHz/rZG5BCcS5d17lxYhLbfeBsNtnTQ9HfizdXwEXI6czZzBscA
Ut+i5aWg5Yx1g/h+ePVAyaxvYivM4r7tGxq6C7TYiwKo6l8ct3edO3tEyEREK8mXgketStxJ4sdr
jYmDMXJc/0uAxztLdVR7+gFpmwQN7E84I3qMsIcPHo/3S4HPdku6TUQ4ILYn7/0qu1YjMNp+MQ8Y
D0yyoTeCTmP6ntjMhBlAtHI6vH9J55kkb2egvQwEgVWoE5I5pupiLqFG89OZ/fxBKfB+12Mdtp0A
DNM1OhD5/DuDGDZPE/iaWA9bNcp0HIXCmFrytoqrU/WDBYSN9N2SCHwDLwqAEY421B/Bu32vXQuj
HvxRHFCuBd1VAGa191nblb9rx1DrzsEUgZSrQB32OEWDfo6mMA/PEw1Ccb/OGFIOBJx75lcRTpy3
Fw+x0SP9N3kH0R5aqIjE7F5I6Vmtt9ZoquVzJ/Ou2nWUyctOqaE3d17IjCP1tEm5P6ywkG4JFVUB
RpZ/LngLBOyO4HAxJxNXv9gFixbVISu1YQv+mFdaz1MulvU4DG61fQks5N8E0wO6jl2AJtYxKqPm
4BpY2tLrePQ1srLw19hmdFGEFQCyE3TlKOyacTV2cNrqr3YtrINp+Zl/rqwVFS4mrcwkZB3fEkZ7
iCbU/s5wj4S79xifU1sRp5jVMh3kOvnMo8Q07CbHmLMvA0P7g0/fvUq8tW5/LI45N3s0SH2ILll1
n6PexpDSdcb0W7U1SUdbpKsf7Bp0fOrImepXxjR2B5U9tz6vS15kZAQ0Tv9Cxq44CY5P9cmdvPnJ
aZXPtgZ0Pjs5Qbb8dFhZWeJbLPKJU07T59BpIn3STA8B7UZieL1uVjCPUZjKxCs0QQmtK8Mq9sPK
+W0R4EErNh/XXw0qyk9OVfbBz7IMkaMbsvOJ2ZuyrCxwdmsh4pwgCoYQPCw3Kw3JkhhavfhxEOIt
3SG3qToEWNm0d4O6Yb7aL/QVGf5wikH6MxmJHeYm9LSSSAbcPm3X8i08iMBkaRB3xFJfiAOMZmdL
TGsiK3yhDxwH9WzTz/JV9pUNcmuvZZs0ikO7BN7OLpDeHMVSrPYz5lkcx/Y2zmfX6vNTMBsbYeud
EeKjZlzHejYVKjxW0I7q1JPh8GspZuaOtSU4R3bQHIwYARxzB4Rro750bEByv8CIFLHB+bc90pcI
mouclLho2IndmR57gCErDyQRQqRZfR+LplBYjTUMOMvK6zope6tlejFvwUZm58ZtkI3nIiWe18ZO
GV+KBztH/E5fx6vK1HB0MeyM2ltV4vhD/clE6uzFVrPkl3AuXewDBG382gqbRj/OlFAR3pSt9zV/
vEhbltXwnh45QhixGQ9LG/TfOP370bUztfIE1MN3t9w8e08ZxVknwHGeKNddqmR1awWyGh4jyKPZ
ihK7qSmftIRdvit6Jz/7VmmVu2Yk8v0Iyf1z5JOy0iAj+ImmpDv5ZZgzFrbLEiYxKe7RqXG4gwBM
KjSX+GRClRqcY8nIcduVBGlVOje57UXs0nODEHj0BoVSB38sxTdshfNsdPKZduzU34pRLU+mVQUw
LWtl3SDpNPp0HQmTuaFxCS8y2IIge9L2JqNLMQ9EqKNs4SEN+81+ayyTjtqQYyCMaahxuckHZBeo
LGEuZGr49rLzy2VheAWprmfmnZUPpDfJ9bgutLYQshX2iMiLTgcWHnwKceVlI1fD23KERpFgFYqu
cp4gc4ebRuWr3kG9zB060UbziGq/e3VpkgVxu3neUz4vfp84oWgv29U9H5uUCE4KLnta4m4p9YtG
DtCew3B20wYrwGtNTUri1WqQbNSoQiynuQirV0h85pLQfXFFsjGUqRNsWwVMp0jueCtoCWhlw5ax
mvytKjG8HKO6y98wMWKhAW6su4NdbepZFOgCgbYFCysf08SGp6Li2eavD7/oPCe5RvhZ8dL2YIbg
nXkL0a4of/ZbsdTdLqgJWExoZZvZvpFFvqG2tIv1cXTrHvp95bsPjRKMOBpXtk9D5nt22pvNVR6y
oZVOrrMcMnSA0kAzpz33Q11zKnZzvQXqZLnj9qp9SRniDDypRMJt/kuFIB+5CZKlIqWFjyvRHg1e
8lkzwG9XtYqkLR17v2a0QhNribydwT9ok0AFCHKl6XU/fOlRIy1tDugD0XzwqMuF5aeRY/a1rpnV
JxOIIpafMELoOGoPj8labF82yF7kybi9/Ym6rSEscoYGcIIUdtWzR/iVks3rW0DsTBFpX9mGHS+m
azSxtM2gujBrWp6LhWkp6/iyyCdPDOXPXm/WY2W2nTwCfIb1IieDWHOxZJb3YjFXUXHYQwk6w18w
8FX6gu2I6dqLVTa49Gf0fO2OUaefmiujHlFZi3rplbTntA8bVOksU0ybXZiE8D3WyN0eusYUeyNC
uEQSCfEARwj9G8ToLrfMvaGcmsMpUwD7UM3Y/LSzhP5ekqzu74vWCrtEDnb7C8fbgCCmUlxn2aGJ
QG5T+SGSxGCHhem89vAXcFdOOMM2O1+uPey2+xEyhIVQDkBDJ/66eMFx9p3M/ayG0FnQW0+z9UAk
Uuh/yYCdFwneXzY1UE70tqKZeILAQ4CRFkUmnuwCMw8O8Hk59FQPAws5Vq04QtTGFRlpfQZq2sRD
xdzvLiI6mtH9VE9fnbU0MpDVwpiDfc4qwZ8hLR4GnjBIbA8WvKHmYhO6VERdn53m3Kjyi6xd64tF
PE99om2P/4t2/fijRKdFVuzaZeZjaNbuLpgicHiIkWSPBMwqmthS3cvo5aVL0BZitr0VSNweawgI
C31reXV4RDXDs0qIp5JV+Qfa74LgBstx/YMe8HAg323y/Zov03MgzeyHZ23Rcsy4pYQv1epbyUFx
23d53f4KRIjIr+fNrBMl0F9hWWjrKe3wFjcsTiW9MK3zwETtwd6FD8Mbt4S8eiCUWnfLJeDIwzTY
2mZ9NIweLM/I4ZfTMECvO7sC1/MFXC8hS5OxdMF+nFr/E+nTtdj7BCstceU7A3/ejKovwbbqge0n
2m7mlqTwPTCghsxSjgS8eBN3bWyIHepaz79RGSzJxAwxPOyzzcUzueQhVr9wsZE+G8VYgOZV47oR
2ykV0EEye6t0zhe3TvuyXpmz+1FRMN1u3Z9LL7owXnNlu4diKQO45/y+s7mZAdrOMeQ5iIT6ZNWF
LZCjTcOXWa3VRsVIsHZtXztE5PvIPBGrYhxeF+OC7ozWWRNv5IZ1e54U3iDhcOSry22dbxjndN8A
XOE8sBZz9u4NhsqaeIbVutsQ1LH0bJYiIaOxcnlD/NLUx361ZV+9WXi/OpYTL5514bWXZp3tB8xw
DHgwP4+lfzEap1nSQnVLcQ5zUJ9pWbNY38DFUOqKOC3Ujv0gd3e2ttzsjpd+C9HNzcsuGlm0bg1m
8LeWWhvvMimK+Ue3FQaGHwnM8xw23KT0epRGRiLDuU4cE2XZ3i5674YqeVvTqLwmvjlFG74aYpEm
ixMSCMK3xi48SkGoGy64fDMoN4AB7VYDdW8TB4xrojsQ856ZWra1hcmiy267Lz1/aePQyaZwR1U9
bkcK9GyYUtlO+P5BP1hpYaNu2KGXJEtqXioKRWFiVnlVSEi8fTW3ncW2ZRhOOtjueAtS2qjPNQ3N
b5s52bSBpy7/kZFKQfTwIqfxprWQyV662qn8e5BHPpR4L5vnXYmMfz6RgOQ+GmR8eQcqqoFVH4Ub
cVkr2o96R2kTvVnSbY6LzM0w5m9x8TgNQG8e8kGGjCBmuzF3BEfwXxeGgbvN9YpR3OSEpBRPla+l
ufdZveaTDishPweYMa92SOWIHZExZn2fb+hJbmtosRU5yaPQr9YsFMfxYQ1lgwYa9E9QyWw+MMRr
xVMFHht7QDc71sTQxx/Wve/XWYHEcKlCRrPSwnaJFBM0v9+hUkHIb+gH+KxEpWDGbR/FOCBjD+Dd
kVOrmV3dCIKrshdXuu0j6ke87ptEGkB5mdev5iryaPigF/x3D4lKHx0LYc2+E4Fo/7OH1IicCDDO
VAekau0dEIivCgOfjpkZm6nKl4/gvNfG2b87NpBDmBPAEQkd2KLWP3kM/2rIRxy+K72u06FYy/l5
cMjPYSconrQcpz3TChLmoka/wpmZbql3P/KN/28fTwMAuBitIzqV737uRFqlKXqmEmaukS9NrQHi
YnDd/ot25fAcWYP4XY0tyqk2H24Mx/j93+2R959/ndjQH0HMzYWgP3vtnvzr59M+Xfses9SBdk0b
xji46MJQj52QP407KB7dbgvb+arGQ1NPbdl9MD1635a4dkGYz1DsWHSlbffdBVBUEyaQ9xVcGGpy
JNfibOTKfIn46TehP81vHnvxB533v9AJ10+lFQQuzGdcSZn/588WWPPsPpOg5o3ymYlNfiaXcExs
tKp5ahaYHEQRhpeC+A2Ef3b0BFqi/qD/89elh4Ln/QNPAGF8jY778zuEITFcKALcg6QMbc+eD9Tt
Yupp1gkAxG67dJCjmifZuf3PmvCRe5Aq40c5qv80jv/9/FNUATUBXcAc1qdJ9u5KwGVpWstCJl6s
3upyjsoov81e6e1n73V6fkK2YgdJTzvFu3rkxt82lXi+r4A1jbdjMVjVbeVq23gom6gdfutRVZiA
cz8QF+EG5XakBCDlaY5GCDCz2qpdlqlgYfGW6JFc6bPgGv067coOWUxijFZlkoAZIqhdOtnqvXIJ
wD4WwKzqL9gv3PYVnXho34XFhPHCk9kkjvSAFeALHzzVsQom7SalTxdkP7WRW2Ehx3EYL4bbmBrD
sNe+MHhfrd002fVPrKPmGOse+WCiAId9pv1ucdyBmlJdynrJvA+65H8NJgOLwTIAGYJrrz1i590l
NxHRrsSv4SwD65wuKGP2GXG9qdfZ+XOBEOTGq9rlPLV1GxPGat1Dk/cOpbrOzqeVLDxTtcf/Xgas
v54DBmEM4ELIlwFdNshvfz6N46YaYcCh20dDCOdJ4zQzzmNTWMbzuNZwAcJsxhmJjrIjhT7amt0U
UBnd9fTLeEcaWKHPCwkV/QlZ22oeUO9YXezOND1+4q0enkNs82RJZzSMdroxureAmAfUnsvivarJ
C31q16B7MYa+Ks5LgQK4ApTb7UVtbtnRJWvFjKfOhgS72A3iDDgZKF7qbKU2FLT9dlWeKXSDUzkH
F+waujnT/fDcR+0Ui9pXLnTZT+Hoi+5E2TmajG9aMpMwumsjJkssvCnhH7ppwDvyYndbXyH07Zae
ZvmUNW/KCojHWEd34qQLwKPftwXtk5gEYKJs1UzrKbHG0UNzYdlj8bBSqAZnjj8MvAFPb8VuXYp+
uvftvqGD2HT9k1sokw0Vec568gEB+c+TBTdLGIWDeAp9hv9FcKOe9dw63wbSsdVlWGi/7KSE14YE
1s7kvtkYr6CQHtDlSrvdtn2FvCy/02OvOSAPW/jZnd3VS0oltqeBF6tJWiAiflpQG8h9nRl01QKv
1jnnuSnCQ1zgU0DMwDCMOWE033lzEbUpmAY65vAh+x13YSMItkd8tx+8cPqmKuGS0wFy5bxYAlHs
JIthPy1r4SdUcfwEOUkfBZOG14lAwL3mXteWsRvAyuf3cwHi5tyaNY+5h6BoJk9atfoHvFPU+zEP
AGxmaKsjaB4GYYZzI/roen61BoPPEn51QL8arg+qHMxrJFwwvHIkoxBG+oISbihtudyLIer8J2tq
qzNiJgvleOhXEttOPh0QPbXWPrNKIQ+NsVjeBScgPzoHEpffATTIXrG6w0CPiBHvQTJAo6p7K/vl
yhE/VLVqBGMaauN5qJZgOK9Gj5TJ8Bv9XJfDFMR0gs3pg13sfakE4JC617uG31zDU5x3Q06I58qU
+SagawHHE0vUP249KS+UM9up4UH7P85xr59HnYDdF2S4TbDhn0sExeg0zTaf5xDI9wl+8Y8Vn4sk
qUp+l16vv//3mvTXEJfPA5UdRgRHoFuAwfrn5wVGpCogMbjhAg/jTNAv91JE+x4f5FtRQ5YBajVX
lyma2zjKtWvFY2QvB2bt4Zvti29lYDYckH031VsAYhZ2dBEmTabzLI1QyiXUQ+1NqebmRmKLxm+a
uy///Rvej92vP4FfYNshoxcrNN+tqpzPMjmVUPfEAvYFt4G1D/BFpX6w0XMVNkA0kzbgzYQt4fDf
H227XJ5/7+zoca45rODX2Nhhsb2bxrbthC5yyvx9k2O5Qb5YAsgddIODLDO9/2HuzHrkxNJu/VeO
+p4SsBml0+ciCGLIOZ1OV5VvkIc0M+zNDL/+PNjVakc4O+OrvvqkVqmr3WkS2Ozhfdd6Vu/fVeaA
nwi5MVLX1onRemhjtvwxdcrut2YHBTxg0wjZqeWMjVFP9OaBQybeBvBbyxencBhrzkJhAqcnh5gA
f4+f7Dy7R8wcK0O7lanrg82h/jRs3r67X8Y+TQCeLaoRpiAiPc/WUK0aoriqB4k7ec62DvWeb3EG
z9UwMJqiRNeyC/tUsbbjTh8npEEg9qjQ2DGyZz4djTGsQfBDsdqPs07VO4qJm/H6EkodzksWAqsZ
02uXckS5N+PGMTcZGyuxxQEk+lDv0pyMxlrHYAKdw6ev4zTlh6otrA4FQoppgPMYPmQ3EZiMFprV
HzSCxJ9jk6jwI1IiivVpnQRrWK1+wM1Xcma1su6Yo+H4IjkdhuPaPWb2bT98f9R/K5HsXr5UT13z
8tLdfpL/d/3RL/8KLzuNMvvP2WUnP0Ti2V/XX3PATv6FtgFtpsf+pZnfvbR90f0rlmv9f/5P//Cv
ZLH3syRZ7EvdV936t8VpXf0cL4Yc5qdRt/79J4lkxy8vxaeKSfLl+690/PrPf3z/iR+BZBQdfoNS
SjWXJB4CMb+PwfGl7f75D820foPKRrIYkyS6K6Kj/vF/qrrpkn/+w3F/oxlj4QzU+SnmBP6ohQq5
/pH4bc0Pw+uPGshk6jP/TiTZ6cGK7bxDnxeG6jp16qtE4nS84t3EJdnXQ+jWyX1D2z+cMzXtlTe1
Wx+2HrY9+fcO7+s1CT9D07h+k2t289lhrnfYjbMqQTVw2/TTMMIONUbjEevy8DCMaFB+eh0PPz6+
n1PX1o/835/kj8shz2ULTR4IoSBnsM1O57CSC9XCvfCtfWux4Dcm1EA9g/v6X1yKY5JBBqRA3nn2
9WPmkTrYxDaMDU2fIFIg8bb6OfI3em3lFxb205PhX/flr7pFD4Gacf4Y27KpjdVaGdaguO4S0fT7
lHXwo6Jj+tRpo7NtClOOnHfoh7E9sC5c/3Ry/XF9GPPUBoDn+dzv6dAZdD3iyIG6FV5teS0RG5Ha
3DRQqftsOypNXHiPr16PMAp9FV2jhzgbNn5EZ8oElBYSSazeeYtSt84kBg7DnMF9+iZvv8vXL0di
rm66tL/P5Yaq7P3Rjq0mlC7nLx9DLV6BGtMkQ+0w+l5x+PvXc2z61z5aFL789ff5qcaCvy6tUmLV
w9mbCBWIHeNBHyFNl2as7kdTXAowOP8s2ODoa96hvs5AghyF0+sV7MgXK5+acC1hPqAsynawhpJt
IWn9vX1rZ+Irm7rZ6bXO9qC+SRRpJVQT9lXVHmlaVgGc8ybQc6r1GiStuzg2Hyajnh69SOvv5DhZ
NxRS/Uvk3ddumgGLeJSMPLRgZ3PBSI2hKAt+ETb+eBPJ/2FTmKTXQ68ubUzXjdPP0w73bFqGTpwk
uh2m2bN7xqohYyKdVGhjkd+k+Cg2Nnbmp44AJz9AaPyFCqZdhhjq/16U+vq4fUpGKHg9QcGIbd3p
q5UGmr5ZxWVYfkhD7c4yg/4Pbd/P2+Xp7Rd7PgUhY0Eha3AvVCmYQdbN5U9jNra6XsP4noT5mHsb
1Hw2Vj9XJYHL8SukHOViPk9EqBVowmRX9Bd2r788Y7auFCXXyDQH3dIv0OLUEalWNzG6/SG9Fomj
Hxa7n248WguBio2vI83HY7xU7oW575UbZ7GkKshY8liM13H20433iAIN1eIJRijTgD3pEMv6XnY1
q1nfph4cNdQhwAKHijN6HKkLc8WvlzfZGHCqZ0ljET0/Y4FR840saqFsLXTvzFgsGxEpKxCyc4wQ
JAKJyOThIJjpQAXRecWf+fab//XJo5BGKbyKo/maznVibVGletJhH5xaqQKiFr+msGMDRbtxbzRD
vVVwDHajoTe7/+bC646eKCydWuTpk5cpomyHkii8ENxgvl/7FAaLar+QCXoXZ731PM3DOy/R0wtr
+/lOyTIsYrRRzK07Mp31/fTCOu42A9dRHbqZ1261aZY7HSUTZHx81VPF+Jf1csme8MpjBovNNwyS
m0XPO5+vHNqXQwMrssITczMmvr1rHXM4ytJ3A4AIxrvRa72nyrfTCyP81yuz//TYHVL4JxHm/Fgt
xtGdYDxizUBbBKpYq/+MgSHI2RIHr7fEcTHa2yLW7QsBI+fLLq4gzmy8Vyq17hoqcfqYR1NpRc2S
gBILOQXAGSOksCOuvVk8GrGvHd8eTsYr16NOYfBqTZriyB9Pr4d31Vy5gNpWZMbyaUg5drsm1hxY
SaN+8KaouYnIpcCkB3j3JoZBd+vSPfzc9R4lLgRDG+pm1lGOsn2vWQ1aA9MfL7yLX4Ye37i15lTy
vXFGPz9U5jP6SYSL49aRCQbeAVGf5Y81NfMiO2jTSvVuk25/4ckgtuHeT5Ywwo08n/IKe67v0Wyn
zwaqgqJuhX4ncieUQrpNs/+jIWpRfLPyrlR3rl9X000Jw1C/jsnxFGEWZYuzH+xEFHu5jGa2n8Zp
Kp7atF4aG2cqnqSt3kdm+rGPeuh2axCY8UT9A/YlaRsrDZauvrjKpwoyT2Spyv44mHMNn4ik8Xw7
t0Tadpgv9VgPMW1Fy5WXiLI49MLQ4UqZkF92WlYU5Z0Y4Ve1mK2d3yN0y/GtpNAMDA30d4qTNUW4
lmld91mfyEy60mjnfqDhbuqB1JqV2cVQR5JOkfddTF8PEhcQK+qMq2AtnERhmZuoraMHJZICvFjN
5nBXQYfQ3/feaL3ksp4OgE7mPxBbVE3gzU1Fytzgx88ckPQUol/nAe+RoMubyNcqKBBi7I8IKX16
mEVJy6NdpHajmASQDHRl+8m3BiF3axVtXwIZmo8qzmAWVejXqU6SaPJHX1r6Y6Nc+HXNYkcfZ5QZ
w1XcaIgdIca7d5M3gW8aOQutQhLAcPvcj2jgM4xcKqEAvOptDQYZ6uHA/zecUjMH6DADbAd10n6q
GiqaoUWUzwevb1ozaECkrw2ZBolZ1mbTJ2rHw11fu864G4mlHO4HuH95kGK37XdpSkE3mA3ZY8V3
0JjAJUYssCjMo/x9CtFn5t7ByKu/CVsHRQBKwrePsJm6PuC+U5JMoWvEB1it0G+iZqluXENP0BMl
ulRXSYy/lzgyyOGNbXfxzlg0TOuVmZZWYIMRJ8Myip07UMf8D07TqRWnYRhZ6HtDM2yT0XSReSeJ
Z+5GZ3Lzq9RCNBok2tzuWPRFFGZs6tbqZjmNWygpdR7qLVE7kwVfP9RUFndHhJgV6mRDYUYs2Nb2
RyrHTrozEYW8+L423jmtDqc083NYxh4SetJXKfa9F7LBy5hKyUa8HM2EwlunRWDZnKH+HS+WmYZW
0xkVRXxhVTuL7LP3gm44r6HpojiYWwglAshV/c7siTzYGp0ZZ4/6KFpshvlUXkPhScs97pbOu8fG
6w1HwRnybgQVEl8rtltPEzmiKFtrH3AeaMDIe5Jd1dzIBW5U6CduzRWacfa2HeENKOXKOcZlkqSi
2TezMe71qs/qfW9b0YNVNASVsoPIaP7IbOBzUq1iI4ySayCdgYYbX1XWscAUevZstH70gfUso4ec
6FhkyTnxHzD2VkheOgfXZFkUYk1LNnsdnNVcfwaXwhrFDlWzkI34c7qr9EwNDwk0O/3RTArEhhQ5
ikfLjB1tL+iK7aiTVSWNoKbueBx67z/M0lH+AwcfnPmyTYW8HV13eqqlaeRXfqn3N2ljJE1oznn1
ZcpTAHbdhOFya3tIq6mcGgv9JjSfgZ+CM9zauYmocCh0WoS5De0piCIx1dvKL/s5LOsCqQInjkHD
XeXEX7PO1JcwxoxEloVV+9sUatZhmKnYwPrw9PuuIeIsa9OHJGmUCNIIuR6zCYcnpGUumLwCl0/Q
l5nR/B5r2Lk3nWyrYTfkEuCKp9wuue+lAWrOaBKZXOXliDyvrkc+86R2fYim1YBrnlIzklS0xIa+
LUrfvutpsM/P0DQJAamYbOp91uEgfGfZyh62VqEj8poJXnwpgQT06PQ4IoepoyI4Fbgp1rxBZEGd
kAtKL41Edodspd2St0gbp9HtzZ1qRoQx5CkDM26rNYOe6qbUoXdk2X01y6rY4rOOxX2vW2jY9MbV
DyCoxkffRw4TebPzBypWTljQslrkgQybQ45Qvd84Q4RlLJlyCZSAjWGKwVRYKnRc1ER0FKvFwVaq
GVMQDalEba3GsURZmFbPeRzZc5hGVfbgwNnyCS5Hxr/xyo6+llRe+TQRR8cEOjvGk0vH8kvrD1IC
IJipmzkNBcd8Zj95BKtZz8ec7zzGy+rP+X7pu6E9WnSIdmOduKzpbdqzHHlp/ILhRzVBDd+dbk1n
uM/+lCbd1hzJrGFinCMAUSWgmqC0lx6MezFDHO6qK0Cd9K/0Ouqe5FQTztcm2ni9tBY2kRmVZ8s0
MMXkIEZmAbkVJvofTbss36pSTKAXoDgaB1BQXtDShYNRXSWgLAi+mLQNBaQy3TGkmJZic8luafCN
LZ7XSHtZVWCPgHFmeZyHCCUZPpYV3isxCUDcoeGbaLp5ZS3CwvUGArXYChF5aOCQTtANaIU9BZRC
WIn6qp6HYJwQOG4B+xBoljiiQhhaDlq/iVM2HXwfs/kZnm57g37U/2wTEKtIcqowEkdQP3azbCbo
tHVpyU3up8vn2Bg0GdSSENNt7IykDeSa69wrE40uRFsH2o6r53i8Y2eWoLuicYmCMoGyVNdfY4tt
RSjc2r1DftS+xy2QfyIWIrkCi4I3ccHkEQfsTqrPcARlybbMim9ZBdsB9f7sfq4tBbDMV4ZEvtZD
gUENCd16M+dAnTaw8HL9JqWJAvaM6JZby0iX9zGE0D+BNeo9nI7Wa55md4z8PawRR9HtNOKvWh9j
ftIgPSTPZbPk90D0ClxIlgn7V7NR028Grci/zLUFbNiJeyeERSvK/VDH/vuZYU3OSqaDVOrgQyJK
zPMGf/2Qf4HdRkdfYoqETosVcryqh2nd5wq2PhiUVL4Z2cJBH+774lhaU1vsxgXCqd4Z05+jnM2D
9GBpbDIC0kVQ8MLLLcrBCqCr4cXPMdLXnWkxudCDiIyXqNPHOYBWJcctxTX/ARKmnRwWdzAoQhU6
QJFWS3TsBhVtuS07Ju+qrrROD5ZGjx+Rm/O2Ws9oGEPG0hi32Hnbdlf00uO2ALnEIQ23DEEd0lGo
UI4GsGiyhJDXIIjgP6bLYH6qodSpoATfTUw1SSnWQSH/Qu7KBw0TdhnmZGf2sZyvVFz4HxDj0JP2
PrObtMStMOyUjImEMpXoUBSmi45rBhE17JL0Q2XRdd3EUJRyKodrztTQWdMz+YN1aA2p974iGKHZ
+iqaR7DYnvd1ZCNKQchJTFIOCPyaacPVbPCL8veFTrf8qlMI3vvI2wUCjGkqb6uIlFtUM8CggqUw
p5zdbay6m3ZJspu+g752P9iNusoib5A7wjAksxg67fG4eGPmbvxyLg+LRpsUUgc1o00xCLTXsz04
1VUD/C2Bry2pLGijapH/TSmg/SQi4vWuGfSBNh4Yk4U2FV3fg0QEDMa+BSFymMEsCLwnllUeC+kt
JQDNkVADCnDjn0UMJmQzJVXjXbPl7ZAVNf4ybPC0ewuSb6/75M8l1g0rGqqSmIOiuCbgRifzDPQ0
Oxsvig90S4RLRJeEdTdOiaAtCZ8rLEBA9CBWjfazJnrjC0SNgX0RRGbyx+xGbMe+WvxgwEkfB1SV
jPd6lqYz9kfg0gEeOz5RlO2Akvmei4mGcl/uXDROd5ryTWMzNWS2bV1fwSgirYtfLzET3NiDvhAh
PuXscgOzy3EJTnhsQSWSFfKYqY450VRGheOShfEgJ5TIuI98rlnNpve1gz9EzJc1T180BBZonxv8
XxvXGrt0m8gZI1WZjTU7Tuxy6aGLa6T2ilBW0hYKdwRhWJo6gXFuJj6S85B9GnKKQft2RsSyKRAJ
36ZF5DfhJPGYbOpBFL9nVFiqlb7OF5qS20ASVTyax0aKjm2nxVaX7aQBjIzCBLEuXQMLbWN5Svk7
rfXGKjAzAPDs4iZVsRGumuzoATvZ662fwW+ycru7n73FQ0wqu1QeLKvV2IVgEt0mdroa0+AOgxab
Nd3eqq7Ofx9Yu8hmaAwXvNfk1EQfoBnBIJGlQLly9plX04oODU22eiO+OBInBnTpD0nZu+/jSW+v
3G5qtF0+Rhz0HH0adzWwDD3s+bQbOiFpr7M5w9K/hcpYhcJvigPwcJO4Ra3vP+TURMj5dGVvBpnE
ZbevDcvmhfJYGZgusR8bMKbSCWVsDl+zkerjFTaNVodFpVrx1fO6+WChCelJAUirzx7BONaOSMvy
S8Yo5Uux+p61YkWww4+n9bexQBdXYJsNIhgg5BcWYNlu2bt+15mhw3PS9uTnGGUwVVO2q4je0bZy
7OqjNiMDPwxuqX3hmZJkaLtAqjeN5OwLS2Xw8ahP8ztOsT0LOFbcDSmefGWGZsLn1BZ/OBIM4OMy
UCDolO0RpNErwsUOmBuWMSyyqX6Xo7zk7Dra/sp5531syrQlp8EtrQVnb24Bu+bc/Txk7BP48dnP
+JWG/sFg4/FBcwq7CQZaRfqmNkzoZgTsubAuWTHDdFECb1K8sPVNpqi86SkeiADbuPuMyJnAEiZZ
pj/qu/2Gc0xqAn4sOJ1NfLbNgWj0rt0sY8eWLpGVKPkEK3YshjeYUJMmQhTbjiWn4UjXb1ErF2kA
TSohMUmxZfDSVH8uPMgvg4oBS5N8CDLFilqL/6q09qpNbd8/IsMvD7VH3ncQ21MKFlAmzQ5JIfR3
sPn4yAwxYQcEhUrJmU7cmCGHGl0VAJ1aDghQWsV3ZRUeyOPK+IxfK4HhnJguaVdISlIL3dyjDkMp
CpKEKKINcH8fnC+mCXOLIYxVD5iejO/pRznvrR5jRKA1sbi1EAxZTGxm5wP990q8MxqFi2utLOaa
RJQ+gv1daMkY1nPXDNSvOglR0+3no5RgiXdr0UeFaetUDHkgxvG1qRK33zPpL0NQwSm19iU2L+w9
sQ85GrJY9OTZGQDOVNZ2GvRZabU7Wy6yue8dAutfijSLEWERCIADpueu6POQy1eGfTkrBlre5v5R
ZW48bxqVZfPBXromRetl6SosUDEte+yrXkndTXrvnabul/fgVwzUjF4/f/D0fFydiBGa9LoClKpN
bOgwB6TTx8WU2mGCnlpunJiIrEBPZf9i5e1yE2uQXuONZafjTQof1ghgvlQVOXt1a2zxqtnTTW0a
JfETldt3oW60NL4hI/UtYZx1pB0l5rQ+FAD6HiN9whlVs3qAh9VYwQky6kV612lu4u88FjIN8Lfp
xoeqj2mJqlzz1a5gbzxsndpHhYfTeQag1+YlWzMrFrsBZ4LCyTmV36xCc2+lby7mTsTrKwFaELPi
D8rZgqHAUWLEVKgDEVOkBJwt2j9dymFe6OW4NBDyjYOxFX43mldztKiP3oK05or4YM15nhbAvhy9
TeNqwtvkBUQhT4/uDH3raUqsBrtn78NsRv3e4Xf0airOvjOZX+oScgJepCLDgmhgCQLEWSDC5Wea
6QZ/UmbgiWMxxwul+eaO1ark9NutOqq2k/Gzzg4Mtj8QxYRIHSLpN0TtdjThltFL9iTRJqBcSlxC
6IFIdwqWUsesucxY0MOcIKeWo0VjxocRq3EcGmw9EbTwo3i5sKdQS8ArywwyEllp2fa0NWQFNMzy
zNIM9D4FHEmnL/00mW1/l7Cp5UOthVOxax5EvKG6kWYcpBtsPMa8xB+MMuWsHhnkaDRFnDtkhyfu
zWJphPFkGIu/pcy8n8vO8Z4brZ3w/RC0zh1YAx2XxZPNE5e05ysMP/UHgZtrAoSXRF8T4hUWqNEk
eh4STpKsKFhJIH9J5d6zQ1zmgzOk5fTQEj6Co5rNptxmFngr8KQV3ixqAY3LvNy1d1kbY3rC5Nl8
do0UdEbJzuxFmwv3s96p+t7CtUTVYvI8dvMVSTNsqam6XNcUbpJQJLZ9k8X0mA+dY0KyAgSpf2hY
cn63hnJMNnM35s+tm+pflWtM5p1UFSWyIQGwt9UtfvC4FKBWa6liDH6Fyg4Whgza1tTKOgyMFkYz
ey9ZbsxgiIWDJjlT6b5vBWfYumFjj9DaWB6cMbOOM6aKr2BL8BBXSgOay5FDvWMPjfS7Re4Lm8Jl
A7GlzpAz3jmO4UAiN3EiFWHNJuaMrL7G5DZMhLzhbQyokEERaAUVm9ZdeNFr5szHlqMhB2bf45/u
3Fj1dQoQGCaAPpD0gheXnG8KJu2WhXyBUdiSL3GYdSxKkvShbKvj2aKcKJp5Z6ewtCmwVkOLuNh0
Obrmy9AFbup2f5Qi14ZAE6zGu8EY9M89DBQwkw6OcTYfQj1lsDS86wjnIZQxq5Nkw2XFyIglZKe8
dsiU2MWqx3PodhBsYXW5HZZMsX6zSEaHKxamMsfs49LbqyXRYlEl8nuy9ib2MXUHFzCLQcjvTQ8D
2C7J/F7jVOZwigI2nnxkqssBixZ2fJfnfvzianFisOltcYNRh854Zcrtx72k36TD1OdzCHqLRKuA
hC2tpn9f8sEM7DDImcpoTuW8xqDuyVk4GEpwnhJIYWE6DJ1vEP3bGwVHbKUGyncY6mY11H8CHLYA
kgDHfFdh2Z8R54B93LSxZ1Sr73Q6Gti0qTlAByPOpaWOxxVa5iE4q/JDTC6ScfQHJv0nCjZ4hsuF
5JFNRRnT2g1LbwMPj7uESrVf5/UuN5I53VMJ4eTOTAHWQFjQZ/B2d3EXOLC1OLjgOBZ0BEAb7Rl0
3T3OWqKM7QIibJEaaue7y+JxJpFDu52XpKVy6y0wQslDKLsNBd7yLpF9QikqsZcP1HJonnk6eUYw
ZKlr6G42/tFaikqD6SS/935PfrOdOUMSdJxD1CYWGp5P2C0zb5uqcbTxhnmgIhlL8RW1d0VRybXQ
ZS6ZqDfw/VAZ5o165ukYuP+1IrmWtKr8jTss3TWpTA7IJrOy90wInGSGcZn6QAKzrLdk82jYWNUs
kxBYJJ+jJp0mot8CPv/AzkJna7EosLaTIam8V2yfOdF4mTcFSbygKDBQpLu4Lsuhv+nydL7X4OD7
u7kw7HbHRD/UN5AcSm/vLQTuHWA7lOxq4g4B+mTD492ZhlR/Us/NOQEtq787HipF5ifDJRhpUw17
TZnF+y6DtXWwbZLhE+Q/xsbl+PdnTjXXCiJNbx8d0eB9zAo9vuXZw8vOkJDcR3Yt8N+zKESBxGbI
/iWGPBnobWSRtRzF5saxU05fpqXSPKTKBVO6A1io8BeilN0ok/S1He5qQTp9HOfvfBIgOIWAIPmU
pICgN2kVubC9RzFA1ffIc8UpurDK0g3ays5rcDzWHLdn6g5RGNP3rLaea1dYg4nBAUQIv6E/dIyP
jw2OZ45DQIgqZKILo7D2F/OLOUgU27NZeV+cXJnvrcUntG+t9fabyJyIZcpiM9/FRM29uBgihmCu
evW70whv78B5IkUq0jT6Gy7cXhZIMtJ3aSKEHtLLFhNKpvEPtA3D52kcqZNEOFEBlI8KnbxaZroj
KKEt6K38/ZuEYRnDWykKIj+rGqBqp9Hh2tdamV7ljpsTKRQvmDrLdrbf+ZyMgAq0vdOSYjP6BuWg
Nn6kwL28s/02S0KJrz/dzxbqmVt2f5xYCgpy0bUl6iF6l9KfaLcwSPTxmwIuXGCIRjDvPtNu8e1t
MdOK3NeK7/VawzCRPJol3JK7fpqG+d6DzO2/q01YGzdW7qTdRxhXAk+AQQ4n4VFZ+7DG9ZG2bBnS
uSSr+qWfTIcWTQQWa+zOlnsuqLRKOTscGsG2w2s7Th3hExjCfYgHg9iZC4Pye5v2L93rw492LELY
n8W0Z//6n9W0P//Q/3tTnfu/UHeLeeCnjvUvutun8eXry4lQ9/sP/JDdIq2liboKvHAqmZSNeE0/
VLeG/htSd/roNo7OteePZulfolv/NxRxNJ10dFto4lf8XftDdGvbv6EAdGmHk9nue8hJ/47o9lRb
wXTHL8AIQT6EnVTXjfXPT9RDIgG741NVk2sYh+zdxyJ3262VLGjnMYx8M2GMh61uZ9EF3c4qj/l3
S//HpXEaGB78MX6HcyMrHCPlt7m0A7ehVAuSSd6mZFhsPWlUVz+9jr8G5n/W3f7rUjZvweNh8kBP
7xIfWWKYCz1vuuFqW+ZUP1IlOegMcIHfvtSqMzu/K5ph6KtXf6gpVr3UTw/UiAERCZggNGBIEh17
FCuWsuYL0pTXXhteY4RANimBdMVOr9KXcZxFnHwDyZJ26MQc7YZZl1d9XyloIh4Gk6ltREj/czIu
3OGpBOTHwwQ1DJSS8jM2tjOlHZY2p2ALbQdKAy1LeaypjqVOQPUAlyuowTIE0UhYzdvP9bXR4vP2
VkWOaaD0O71jvxjl2GACD0gpnAOM9Oyw+7QiID5vLwhxTiVt32/Q1G0KXsLBYM0idHopr6N3ZpDi
EKgVrgnNDviXQ8bAo9PQvqHxTTnII3WakIPpNpKtCN++1VeGEANnnQ/MVdB4rjuq0oRc0oKXi0oi
uzZrv3MCXmZnX7jO6frw4z7Rda56I7R7cPBP7xN/1+THWQZ/i+jGo+yEvtE8p72RVUIjpk68w9v3
9corNIGG6nyElsP0df5ctSmPekq9QY6u7eDEoNDoWs7PsDsuRc2/eimPqhEOGCTh3plCDkGMTvBm
aVOQUV+KRrr72Cu6R/p0l2S8rw0WwYV8sJ3IPs/HJXERfkstj4eIgTJ0kW6lARBn4xaTQ/u+nMDx
BaMtkw86TOMbxd5z+/ZTfeVzRD/MGm849gpLPXuLrsZxWDMTm3Q+U3vvR3RwXeQ3R9WV03M/tB7U
Nf+SQvyV+YcRCuATOzAmO/9sDqCYi7nX5PnWJCFuqFomQYnRAtfYqF3lxBvs+waBIKfV5tvbt/va
mxUo/JGcuqyp5tn8WgJL6bvCs2B8mQvW1d4GR5jbW0/52oUn++pNInLD3gKkE1zU6fdhtOQ8sQJa
nIlwVhowbo+TMxmfZTs4t6gn0gdo1T6hE9KyLi0jr9wmsw/qThshAKiHs+mODIgs1iUgF5BUxaE1
2cO2JKusyYPJhc/yTBL/fR4QiEnR1qH595zz+a7FUZFTxLCCuKGQ5Sti2UF19TuWUk78c3FTRKm5
H6HYP4myBvmRuV81SGIXpt1fGAfsRXAZsaL5FrMDEsjT5w1jg9ZBwu+RiInhHCXPg1v5IZmMiHAk
NI0sscGZ+dlHKvxqp/X6y9tj65UJkS0aD4S6vs7cv76Un9ZugkWIFEsswt2Awmwnzc6vQRMmMIHw
BZFakPz9NQ32PXpGbCvrV3R2w5Lu32DZeP/JXlQ7qsRUtOw4DRGOXWKevzJNrWYndgr29w3f2a0t
g9bodoTOjCg16GLu4Jkby5jHJ2fsm2NU2s5BuYN8ceVY3DcDZ8q3H+0r4xmRNG08wSvGLnY2nsEB
6W2FoojWBU2nnk4T5+uEiB19Vvu3L/XKrXr4kAQ+XOC2bKNP36KU3VDpdC4D4MT6/aqcJK5+4IQ6
JvTkYwoGWIbjMLc6dNJQM8O3L//K6v3z5Z2zWUM2C4ftGV5c26xDFqXyTrVzfWFuOh2q33fqFCKM
FTGGt4u69OlN6s48ymQWBJUVcOcEGQS/u24stjUYuzCCJXEJx8rf9+9t7V/XEyt+BCcpT/XserKo
Otp9Plr3qsGO17TjlsgDXueYfvITL75we6fv8PvlPETX+GUxI1KTPFvUdDOOdEKlaYBIqpuZiWZp
WcxPubSiXTvoxjVxgjX5G328TdhnX5gRT5fUv67O6gZgBC8HR5TTh6v1ht6mq9EVQmvHbDSLTW46
7VWv202YFqMRNpR0H94eN69ddD0kMnJhUUO3OL2o0cfabBpZE45GhlChGgvEnBZiUILzvrlelj+6
Sz9eeK2nS9z3O6VGgAmJlRQHw7kzKMqKzCOerEEsai8bDLv2IaVqEOhqcXGrU7gDHGn2u3iR4sJD
fmUE+3ydOtozfF8cAk/vt48w1ZbT0IRlh7O9I077ppOoF/TBxTeiFv349vN97VaxJq77wZXX5Kzf
7U+TuwuMITPNsaFeTybgBAT9yiWiOpCT49wUNY0DxIFa807mnXlhnn/1Vl12LZxz2fyuFYCfLw30
FQVJwqtFQ5Vdu5UiNKnrphUN7CK5mi492u/sk7OvlZHkMsH5YFvw555eUB9MByXgahiUgiDSktgQ
6HsLiR/waJ7RQysvkIDbUwBJfvKSVJ7/kEWs6CISc2gMo3tpw3i2yfgx0qiKUGVYYf7UPE5/pRzp
UEpVsqH6ND7zfXk7LFntNs5sitBku6JmMR0aQYKEKp02VTaOYkdcUn9hZjldiH78HoLtv/+d08Du
9fT3cFO4Z4DU23DqQdl2GIuv8jH2tjh50gsf1zqizt8CKRZUdvBOs6k4e+2aX+nJOGRdWMauf2uR
7LlHm9j98fa4fm1w4X0VKLwccz2GnN6QwUqXUOfrQr8xyq2Z+gWl4tl41nun3056lf29remPJ0gZ
y3aYpzyYVObpBbsoUXTjVBdOTVHt+kWfCMZFxgW2Jtn//Xtz2Bzh0vYI6jkfx0rE1Yxctg0BNKuQ
5mp1WCBhb9C3k0M7d2r39vVeGxwOBTfwJJSJ/NXq/vOH2jZzSd40IfeqGcZd79rdQa5JyYBr8gtz
wmvTEbs+XE1kiPDPsxOqNelUT5KkC7t6JVXaS/W+BolzX1j0A8hzJqGPzjbq6Sm6FHv0vah3PjAd
dkec+/mPd86iWCQou9kh5dYrHe/Y+gsmktTsg9kdaIZoWv8+Rb3/ZU6xvSTF4uuIvCA+aF2NwyOB
eX1PdmOLVDF2vWunMME+WVoSHenWN4FTuLN34Ut6ZTvAIQznF24Uhy/qbO6OzDZSpg+2fCSQ99b3
pptJ6MaDXxF2P8VTf6+nmviUtjPw8mryD2+PilemU9gwFLy+m6/xJ58Ni8LOZgqZEXNXktNmQc/i
hIPK7HiL6AqDIwJZNPaALvxPstGcLf1u9ECelXl7H1Pmc2Yv4sPbv9OvT4TFk3P3uqNnu/B9uv1p
NYMcQEvTzWUYedgs3KT3NknmdleLPZoflT6L59wsvMeyaedH7NzOn29f/tfRu67dDo+E2i2bh7NN
7mCh2wSeRsHDRl9kq5wMGEID9sgatCtV195hoUmDhqGpLnyiZ6fEdfoBn8LsDScCFh07tNNvdKGO
4lq9xqURAx6k3ZIuBapB7OnByG+utjjH1hnj6wkvEfKCwTHvjRRZ2NsP4NeZgoAYnXkdcolN6/Rs
1qWPZix1RcOZKAIX9wFyTAJDsnt0efPxv7kUUygNKJ7h+ejjK67rLlp724vVfW60hmTWtiH8gq/R
ufChvfZeafCy7aYhYLju2YeGqsUWmSCQhHAKFENZNFZFIOgJk6joLV+W/8/Zee3KbSxr+IkIMIfb
IWdmBS1lb4UbQpZt5hya5NOfr3UOzhY5xBDLgG0YEOyabnaorvoDotanpsFSlAzNa48Opr1FzXXJ
CYwAEbYxm5tlQuJ9RpAHI9As1p9DO3ax9ogAKBlF6WP9gYpNi5RN5uI2AQHqQOZOLpz1qYiqJY8N
6i2/LtNNZgCrEXKKDhowHVz4u/UoSI9iW39eLLV60PLs9WkhBkM2zRxmmt7E9qFKQ703XFNBbdVu
o4cEGX8/7yZL8xF9Xp6TSENh9v5SkqtyM0QyHxjD8iTFAW3zeUPcJtGSQjJtpLgU4IoRvwCQcqjT
dRh8Y+AJfjvL/sWORYCEa44epMebTu6l386qsapTF8V+6Mp9H16N3MpeJqOLLpPltR9QiXOeGm+U
pmsRaIa06rO3dh+Lv+4PfWfDctMhh0SpljbCtrbTuXrpdVFfnVtz1P6ctbG4ol9eXHSrbQ/Ohp2F
xP1MB4jeGqVDbTPLi6rJZdo25xH/kb873SufSprkJ8xMsVjt0qU5+Kx7Z6LMMXnXyBoPGqjrGe5y
vYpmt5ToU320AqXpIeq5YfY5tJRwpk9vjt8bzlKQrtSArp1lh70UA3Dy86tnGbkQ9AX+VydyK2rB
n0D5sJLmzNntTX7utfTAJhMgYNhQW7wfbGc1M1Q63BaeZCpX0XrUi2uMSLaPzTmbe+tlKAr8jG1h
PWAr/4HDPzqPSqI+3I8pv91mB0EdkjqYBrsWg6t1TMtSNJHMDBBMjfZejBbKbFjs/rwfZecYpqxD
DPksp8a9GVla8cutGRXqwWsNBP+M7ClEzg/YN+kYQsf82SmdkPi5Lm6c/ovlS/rLCUH3ycD3bz3E
0rDb2Joc8m0j7N4UdTJCURhBtJX48V3tuEKb7f5wdz4kWYTsZFJrZwVvh9uPToXdan12HRCdgCAb
34WP9i2vw7/UbpQGDqOiv36psjVRIkRXgNq+ublsclgSaoGtLaI6yfQITdd924ul/Fiblvv1/vh2
DgRWp6ZztbBOmdv1jBp1p9UKAu60h8rMrxuMjMuwUJ61xMUjwa7Kg4xh5x41HU9DeEVKcyCJso7H
t0IYwsWqTk/jGssSNgaP0dnxE3RJcJCuxJtWQ7LJ5zyezss8Owe1rP0f4PKqoWTIOtoM2BqdmIuM
HwCVr/zehvnwRseWBNukoXhTo4R5sibQoEPpVF/TVv/y+ulGy4viB01UEpVN9HSAVSaGrjuTYYCk
guYXnzqU/fwROP4TB35xvR/w9oEg+5qoDkogA//ibs5fp6DCZoHOC9wlcx6SrE5Rt5y0QFWmzyVy
Q49jPEyg2CAzI8uc/mcelMRPgU0FePyM7+7/mpsjih9DTxeAGGpKwE02uTnAdJT4zR7qbiP6F4iI
VgC73ry8PgrPRI5BAyFe3szrNRZ6GHdkAoNYw8HODWcD8OVg7R7uR7H4v6yOW2QfuEfpldI4MFD5
XUepGCP6nbqOqgk2l/BAi0ethbFcxfjhvTYUipNUULhIwNyY2zoKNhMcbUhUBa0Xld8EO+MPd+4c
XzSJffD2vx0VxRp4kL8ybSnRth6VNxU9JbdZD5oQJumpVpIBpHIaIegN02FOD046ud7Xk8gnsmS/
1sNThz71OpzVotyN2qgRtLP9pwJr92wJJGPaEThzXQjlYCJvNj+R6J7J1zolFE6gdTgNcpSxOJNO
1yWOg6S0m7dpWoJhFdb4omIu+ATwBzsyRIPgDLWtYh5tRxlhM2CgKQ4HNdotZLmbBMypq9pKzEHH
WUPK4kRaaM8+pmPml3h0h9QvzNb4grwyrNmqaEZg2yiXkxRPWhGfjKzFS+n+2nL3fhBPKjS4gIBR
flxPiaibBSJ4YQQuQO7vbq2nJwQwm/d6lH+clW75BIqk/zueEK26H3jn05OKosrkId5NkXBzMOGf
1yl9Qx8qr5L5SeToNDdq1D+nCCtc0Je2D86e2zIvRz7On1gD6GDLaCmsR+phKT5Mg70ElNEomLQa
aBm/WFp2b54PEE/hgfK8BAyLtc9MjweX+xKqiY+GffvPqOpU9+5Pwc5m4xeBBEEFUTfJFte/aNbQ
TAfXrQb6PKePVePUkChm78wu/z8AJNDF6O/q/f+usN9hZrd5uITTcM1LCU1eOtvvrOul1kaqOwcG
3blziiHZWVTZ+DyPKGSgQRbDiB7L87KIOUhGBAvCuete/8nJThHLQaiHOvf2C8DDLJ2xNFAhAcj9
WIUg3vXQTNAK4GEthjw6OF12tjuVRFr2Uv5R5uLr+U26HO182IqBgbQ0UPC4edGURnnq3BJefmcY
zdmEd/QBoMiEGzmprXnwhXcWOaAFme5QkaY8Z6x/QRomVFMXFjk1sexJV3scq0Lwz+WkL38LxEOS
gyne2c42Tw5qFNRjNGTP1gHht2azF4YaJH5VIGERGfGTUSgAjxXbAutMI8htTmVVZPAQzRB9mftL
emfKeXpwg6Dsi6PYVg8yTsGgJ+iKYXm3pBc1X3q4/G1uw3IZagvDAKf9lNewLhodhQac4v/FXUmC
YTLheGHcTgBaTy3IxHYJhBjQDUZnFE4lPk6uEYuDR95ObmWqlHwlZoyzxdjmklM04pxTu2YwDWUb
BVm9GGdg3CbKepKUkWbOtw7HycCNFfchyxE2kHwe6+3cOngBWX18YE1++/GlEC51RziAZAvb0iew
fk2DHmAFlhnVL1FiQ6H2zPY0jEv+hKZk7Q9xO16pTR9NxW1iR2WKci8XuUR0b2uOmUFOPXmTFUyd
mTw4uTU+KWzJA6zs7W4iBZKwY7m60E7f3FXJTGu7TkwrYFvhERc1+jVtYjNIjcYMsowD5GA13x7Q
hCNlxdWDtou+bcwqcQfa2YhQQFmyIijDaTkbRpec+NL15f7G2Q0lcy+gKDZio5uzSuSDqyAoZQdc
xugSDi77posd7JWco2NxdxrJPjiQPAPUxCYHWaI2UbQ4tAIEf99MA7JZiZEb5xFXCr9OcEa7P7K9
VUluJzU+bQRpt7psqq6IxdZ43elzU38GEIwDE4hq+D1d+rFeYNUUsOivlY3j3/3IuwNFmI+rj/o0
kMD1YbjQTS2NEYlfLdEgWNdQGiesol5gV+YP9EuOujG78ejHqIj6U6/dNtM1ZI7miDpYgHmheEDa
q/jswYd+0vOwfLST+shE4PawpbAmNzuoHuSYth7h8EeTHGsQOxBY/KGUbmBuOFvtG7EU5iXyMvuk
DHjkuq2XPfaadfTO2hsujU/KXJz31Eg227Gfakh8OdOr1zPmfqFlXIE0RRTlPfNpmaKj/rj8XOvc
GXcaFQ1ebJfZJdsOQD2LzIzG1g6yMG1fcnrYn5TONsgd+zAwut65RHZ0lB/vBuUpB89BoyW/rXcZ
i0dV2K3sAMSl+YTEUuXH+Fmca4SGHmZlhF1W9/rl/sLd+7AOz0re7Lz8MKRYL1xtSg2kM0or6Nyw
av1BS9pLBybFPGnxaP+DF0sxYucLJUtpkhJyZuvEn+//hL2PCwBQYjzpudz0t/t4Fksf61aghj1m
RZMx4gSvhEGtLH0wDP3Ry2gvHnUoXmVcIxTDNy9Bb3IRZKC0GCi6Mf9UEem6gPasvmkg6w1kLars
z/sD3DlwKXuBE5A1AtR/5Q/6rfSfIdkOSdtA6qTDVhhSXHKxSHnPkTP8vB9pZ2iUCmA8sU8MLpLN
eZv2Gb6M1eIENTBrXOV+4FKRnJMkLfy0sY+69zvRwFyDuCYrAbT1yzHpt3FVWa5MS6I6gTpA2x4M
ShIOqo9Bg4p10PXxeJB03MbjBIIiIzV2qRt4mxQXT9+4sJUkQslFyy8oduAblEIZLKCd+xMegAdJ
wC9GzPoYQPAURAkNd0qIjroJiCWWi9cgj4UWTZifeK+6P92lKz4UYlTfqshofS/yGm27OI0eUTdo
smuIxPxFLRA2oBWhSsWyzs/d0P1CAst79/7Xvk2FuFFZV1IRncW1bX97hkJPvIzDwEZh+IGdWfv6
nIvH+1H2Zp2dYnL2c5GT769Xb4fqFFyMOQwS9G6udVdhzV04nwvH6x57pT9YwbeHIC05Lhg8zRwN
zJD8Nb+tKYPeH5ljF0pvpNHXgZZDmqwMONflhNCmA4U3Lo9wpLcblJIQeQNfmQuO3bMOahroZMb2
gmy1mquSSRv7aRaZF9KMV7drSO3ImklRQMLJQts6VDV6i+bWKEWneTw99ZGD4IzdVOclr2FECrV5
hsF8dLPsjA81JhwJaI5JyMtmHadTPNF1sxNgdhbYFhVljQixv09F3/cH/eO9UPQWHf0XY8/dPkOb
wo3iLNRjCuqa8U8d2siM2HAF2ArmlF3vL829DWpJ4wPwjMD2UT9fzyYvP1sIUSZnB3WUv2t7bN8J
sQy5P9KjuqoF4qzwkiHKT67e/lRRtTt3JYbwgajwgel7rhoPBaA/5kjELw34mvP9H/gr49ycIBbF
EEC07FLcwTc/sEIeM4wmHFohwmIt3WrYsCeQ5N+liYU6ZSdyjK+mQn+/CL1+G6Kn+tKZZXJt0Kp7
aYxqfod2UwS+AkzqhNNghz8NdmS6EpffdAsPIFxsDXqZjTIdHC4bvzsgJrzuONohQ1BKpwG22Ym1
CaqnCPv4PKglyptq/qg1WSxpUrFfOkCA4qLrr9lQ6yfhZP1V4VKFnDC4bxGrjc5gRuqD2bw5iTjr
4BLSC6STzj9l+v/b2SAxYiVasyYq1E78GJVZN54E3pbvM5ylP+KbUlzuf769gGwXLgAaV7Kwsw4Y
9mWlDJNioiOkmQ963BlPKFFNiBeV1WM9xkfr+WbzwHUjDPhcqbXNebuO5zTLYFohNCozQfazga4C
PAE8ArIsU3B/aDdPJdnwk1GgI2ALtrWZIulV0tECuz6KxkLngSrRP5oGs5DC6EDPPlMxmldEUFZe
dxB6Z5Qe1pmctvwGrvHNEajwGOuKGg27CdnEMzQtZCjpW/umOQwf74/yJrslAvuPMiCuhg6A8vWE
Gn3aUoqCcGEnYjkrYYOQGY3BoC6c5SRc3JLzYq4+xjqGdC6CeAdAottCMPEdiTUhqUeGdcsQi4kI
biglPpSeoAsRv8FJfEwfasdG/6umf46aXNGF3SXRhPbZ68T8kiHw9xBlofDvT4ZcrauzSP4YQD1Q
Kils0NZeT0YNCkJzItgvke4VflNrTlB2Zff6TSp5sa6D1wXV5i1nS23iUQ+dyvTB8o8XhO7qkwJo
8eTWoxdkFWog/2JUvNUwTaLjwnt4PaoZgogzAWP2DToKj6KMyjcDcmYHc3eTlsi549EgQW6ciNvU
UxMFMBHRIVmtGOFfaAjxDEzs8s+MponiA5Y3388gjg4IzjvnD/BbXvhUFuCF/XL//O3AS0n+NHN2
EBjWevsr0iFIdlh2rV4Ws0H+pzfao9rQfkQ2C7U9itlbmF2rNyNuOPB2mnERp8KUYtpRk58KYwGh
nob9wbzerkmDa5G3GEVkwPrb1iZSPdmil8TTB13BzdjtH2k3Wgdr5PbrEYVmOEgVj7xrS6TBuC2K
KU9Dhlqi7B0K5unZaL35ragHxHGsWfHSU6V21sH2v51Mki5MAtAwBYaJwMB6afIKYk8PbAUTOuHD
ELaoMqnCRdwxVJ8tF/Wi+1vh9kwnHrqkZF/YUyDOuY5H173w6s4DNN2jmGriEfA4eLpz9lA/PdP5
owxnud0JQd4jYtvOQUdoSCWu/JTg9TZnyxyZigBHbfiWnoVB1AvcMHpLP7edUwQzmORTpI3tBW88
EaB4Nl0UWzE+qhbY3ftzcHu5GDiKUc2g+8Re3Z64/QjmyU455BRtzM5hg/eNqvUO3qHzUVa993lZ
V5Tlye4QcNicPF0SCUUPUY2Iht4KnBoFl1ablQfdchB1xFDoINvdjWcxt5JxLB+m68/b5YYmwIyy
nFhY50gpmMDBzt8MfFUYst188Pzdm0qAI+xMBK4QAth808EWNs8FRBwyV0XwUU3zYI7RUR00/ag5
v3cMSN42pW+YoGAd1kNLOiVDdJNQrRMNZ4/ELjBK9whhtTeBYBcoIJLSUh3e7I9IzFEcNq3lCzi+
pzDObfwV5hC3h/RPZ3S0g7Nt79QBgAS+igYRkyh/zm+nd0jTU69xGfT7rmvIsFLtmmfo7ilqi5ol
zG6/00r7YJHcZjyU8RgbuwCqCF2pdVBEB2n+Oj1aTJEGOlpBa+z9NE/Dg+rgVE87bmrfu0pT/MfM
lPppytTp6/0NKD/VOsvgB0BOYAviLcplsf4BqLnMXgYGzJ+TGd1odYAUPyA1pyme95n3bs1jpvQC
xa7Fh/uR9z4vtVoSHK5LrBg3n9eYurKyBfPt5nVz6cy+weULUSMv6vvT0BljcD/eL5b9dqi0fJFx
wPmIavEmkS1zS81sNWJDdp6IEdNC1+8cRgPC0S4P30Avch3vCiW0i8A2Iks9zUVSvlWnsfqqoWWP
em9R1+bJmEotOldIAfOoSvpOnCYcIEeM0FD/912QeV+6xNb+ySk690jy6UX3AOI/w+sIjTSqJLad
/m2gtPsjs3E2OdEDAMJhpctQosk71gfwhp0lJrlBYNo4F0i7Nuu6R460GhcI4s0EPyjObPtkeHl/
TqIYnig6ef7sIY+OzTUiUn15hBu6fVOTEFGeN5HolLji7Tb2jM6rrdA1kH1Rk2+zYWKpUNit+hM9
a6mJhV/3p14DlIrCaMZ0FImhf2602UadFlnnrwiJRrTJcW7Anr0fwvdWMjThSae8PZ0SMZB4g+Yq
UvTfNBfuUVyIo4Rk52ilNQzm6Ze4AU+D9SbBWLyw4pbEzlFQptK8Of8ksIE58SCfz/dX6V4oi44x
qAR6fuBu1qEM9NfxnzMN1g2wSz4drRr0VLk18v6gPrtz4Eljxv8PtbkQS1OedgmjsqxBex71Ov+6
yKfRiVdgnJ9AtE4Pk1Utl/sj3A1r4X5Gs4aD1thMpmniuWMmjNBt7LFERawzJXNyqJKTWg/1V89L
lHNotu5B3J2ZpXtKoYvqE9nGthMd4yo3xfweX20NJBGrpAG16zZvQl39eX+Eu5Ek25C8TqIaNwdN
XlRdP80ZL+bYKQEET87FM5tWPxWO3Xy/H2vnKuZm/G+sTZYxYc9cYpyD/kSXq59GtHC+17IvfT/K
7ojQh6KmQtJobSnXplq5AjNUlD20qAHF3Xgfh0ovn5IqPOJK7YXCAJjeFmwE2BebVZlUiPSFIAp9
ozYhaLXQHYDqZA/6UMQHpfKdlUheQSOEFh7PxC3odESQHY+gkNfMjDqjQMviorh4m2BWHl2ztNE+
zlNhfbs/lXsfDGybXBg0tW7MyFCK95wK+XwgLgVrMRmh8eqg5u9H2ZtFntckFFC9+GibY4Ty6WDP
2Mgg6NDq36K2/LsudecjLhT/Yq0zFJIUxKeocG0+F7LMAFTRBPareExeKqvhFtGjqEbNEeHn1w+K
dBoqHWcx75dNrFoqRuSeQDlZR2zWUoHd9QNFzWqej0i8e1+JZBpZFwPeN/2a9TEcz5qwGvxufA1L
rstSRfHV6cNXIx2p5UnOLkxrZolFv45Sl5YrbBQxfKdv/yTra874vmNIyYD8ETnHh/vztzsoWRsl
b5fPzs2gbMWbzdodpAFSX74ph47XVpg7oRrcj7O3r2Dw/38cuTh/y6TljaMbCnEMAU8LD9L6hEzo
APrHW5DE8PKnnL19UDvcSSd5+PCMprWgo9CwCQqrJbLzciFoB9H0FIZd8mVM5h6xeMd5yXsX65H7
w9ybTt4nVHsszyKF3yRWKXLs6aCy9FurLh/7pf5RRvj1/JsgLBLJbsGLdnNbzi560rrdUeEpxv7J
Q/wdh8Rs8u9H2ftikmCmUjajbnXT5tLSskh63fABMiVvUJ7J/R6Dr6Cc4wSOsPssvPCf+yFvZ49K
i05xB/wjAkpb+kGq9XqtCdZ+zvsg8Kza/qiNhvv5fpTb542s52ig8GVnGNbreil2xajHMURbWCRO
fhVptzzraeK+LZuw9gtBDlChO4GnE/r09yPfTimREcmkoMxhBXNsHRm1iBrfKcbXuGXx3lCM5Aug
5uG56pv20TDD8mxNgJrvB73dBBSSZOVRYmghYslJ/23nUd3s8pjNB/0Kg5FGsVx4dI4SmFb/teQW
vfybcMA5YQj9qputw2lJZKPaI8NVNtr2XuL5IRdogCXdz1kJj/Bie6PjtPSg6tkUH7fSU72V0hVd
2OLZOMC2ApYX2HEmNf2T7I9sKJSDeu7eEpWnieRFkohskdFY0cHJiXi58LaKfDqa4kGNXfOgBbu3
UMBjUJj6VbjZlsDSFjE8KIggTbwuecvDV1wVkaa+uojeT5LGDaDOlcH9L7czNLpICIo4hiRXbNHA
wCi9HkI2X06JxDPmHvHZGzll7ke5zULAfvH0BOUsjdm3ibDZOHbR50TBvwKgrVPGqPzb3TsEv7JX
P2bIc2QJhf+Wauq2FycoRI12wUbXUzWUZhDpyY3dJfBwfvJxpBr8yYqOqMk7C9KmTS+7VSyRmwZg
2SyJWZdcdFgOfdOyyH2iqVV+URShnNywyA7yH3lkrAsYki8L0oIeFT3OLYrXsQqatsuMFpg7i/dm
KqYzpGPHRxkm8vOmxtmkUIqnKYoLHJz1I9HG268JOYLcQaVHIw2GN9lKHmPI6M0O0PwiEt9dO1Sb
oIQcd16qOTpybt4NJosWfFAb+vXmXVMgtq4O2EOhkZi11yaZzTftMttXXqna9f4qvWVAoECD17uk
0FM+RaZhfYyViqPn1TAXuJfmOO2V43RW2RJnLx1mfHmn7I01oYE0xRbEYGV6Y45u+/7+b7jdj8Sl
WyVvKbRjtsADUDTYGC1o4aDFOz3in1Wfo2SJD87r3SjyriXhJP0z5aT/dj3wGmeNYtoTCH3oHxKy
XJAV1P7uj+V2V8hEBSqNLO4xKn0dxejbSclKimhGR7nbwCfuUe/H6CmxBZ6PWtV3Bx9wb1icYQad
fwvu5Bb9HZkdQsnACQIckdqPWFjYL2PtdgfZ896wHDAh4Fd0qW+5mbwiddC3XWK8pjAwfognJADy
pZrQOpuKU69FR/Fu7wVm8Ld48vf89rFmfO9CmCll4MzKSw4e6gvCrPNDYlUplE33e4+D8UFGezNE
KMX0viSAjnLdDUdEDcuhLiLUXie9NU9jOngYbuEVZUrkuZZUR7D9m01OPCgBVKFcVENv5NScuFw6
XHBZKUqcXOK2pvFjAG/gV/bB/UX5q72zOjxlLEO2EVgkcKc3meDE8Vgh5FsEXYszrG+KKfrKWpre
OcswIl2XFCVNtzn3Z5yizk3tGT/UJNWRUs7U9E2/xPofi26gKzqnSOJmGIGi+IWFLT7CxQ9UP/j9
RVF94VHfPWh2O3+ggj0i2WY0WNFU7UGitztznFk0YLhh6ZauFweWN/o8sZ0C/G7sN0J1hrM18thx
cV05WBQ361BOHGEAZEiV0S0OYZgcYxI8vYPcnr9bwi1/iBALmDLtY1DzTZeOWEQmR8p3e1ElQgwq
JH/fkABLLyanxNIpqBRtPnvLVMN/sJRTiGLOpegVFZi+rp3vL5K9WaVYAgEZ9UbAfpuTa8nSIcQu
HMtcCx2yNtXnoEOAkzpheQTk3g1FwwesGVqCvO/WH1As3exEIASCHkTYCTPWxs8SEQYxle/Xnsd8
QBT1EHgHIyALT+tQCF0KU7hmHvQCPxGHrlowWv14VrI4vuAeG/7n/ize3qcyILBFEwoCkhBb9IUy
UWrDwYvLbIpw1NOwZL4AdM6fhlap3oho6Z4V6UqlpVn1V+K1Oj6yaXVwo+4sIKIA/YC3RuNhK+CC
U3RZVSV2KWgxOEGbGFWwTGZ9spDCeIsvdnOyC7M8CLrzVTk6yQkpq3PxbdEtXdFDVnTNLEDDMDnj
0ys+Y+nY0XoBKXF/lndDUZ9CdBh+B3nZ+qtiKJXNsyBUhJ3rtevy6DK6+vC2s9r89YcNiB2pKirp
TjdNetQHR9MoFUKNDV7O4eJeFASVfDzLjsodNyku2Y/UsgPWi7gzT7j1qKIilTClMEMIpvACNcpw
wUKr3LdGz/tpW810xt7WfGglYgFRqaNn0d6kAsyWUl08JShMrMPjUo2AVhjlQRtr+MIOCsqttYpb
Tx0OB4WdnbsWmCnAB9kh4BDYnOCLk8ZNYQ15sBijCoOsrT/lIUpVVdiWD1ph5Nf762VvP1A4Jfuz
gbZQelkPzRgoktjZlAdZpNdPhWM1Z/zZywu6P4ufadihpnHaHBw9chCbSxdB8P8G3Vy6mD8uY4uK
ZjCFBkbmA96KnyB129eqzBxM6Iz44mUOTteTqWff7g94NzblLLAX4KiBTa4H7GrT3I/6wnMFF5nn
pVTxmMpsEJMYm/ltOfzIMJR8Gib7CLi3t4ioHEs5XBRbwZusA3t4NrtKkuSB2i/Rw8zb949UpYDA
cXUEC90NRbb265qUsk3rUFS28rJW8XiHifEB2z/nUzU6EJYHNTyoUuxFMjw6ubxNpGz/ZlBM2mTC
1ssCsHV4JXeLchZTmZ/TyWkvr/9wvMWgvZPsgUjc7IySumBqqxw3SISWj3ORtnjo5sXHpmmVq1HD
WOaSVGgCtNMf9yPv3VzUIum3EN6BOSePp99ybmCnCBQKi5NuUbRA91Lj0rRq9+jOduwP7TTjX5u4
X8YmrtqTLlvpIzW2g1R1b6fSLIdhxbHArb0Z/xwmmayb4Hptpt7joOO7bZpl7Dd5+QMncCOglXMk
63bzhOLclUgTKQzIO3RLxawTvRijeiZmAv1zMrvhA7o/7kFBbW9LQkpBukjWMeB8rqe3L6J5wns+
43gdpnelyfd05ym8cFt+d0KcUDEgdOq3s42cxcGk7l0s0vYB3hxgSWeLYhbliIxRW+SBOept7Zt9
Is5Tl0UPlpW1X9K+dn+4XjRhCoq/od8trnrkzLB34EsGPjgM5D3ISjaDH7ImRnw0C2wuOZ/nM9iQ
eEgDoVK9SXE7Pzh793asvEHJ3gFUU9lfx0tyW4twVc0CK7Vy3529JdAaO73EmDYf7Ni9oUH/4dFP
dYhtuwmVtpiLJZVB2uPhMuxVrg2VP+wecrucz6JbzIN1dDs0zlcp4knXjOritpVvm622hJjKBeMk
PkZtNzz1KolmDorn1QkdEAxKMvIsojeyzUdyKfLlmV0WFGk9XIXKZgcqP16KdjQPVuitaICEe/AX
3Wh5Y27PPa8rTYrBBRmrkkzf9A673JM5JAhPoVy/fJpp6v0lJpwIO2/Aic62hg9jVdonHbWOSyFE
dXAa3p5D/Bipk8qRCPtyCyjMVcUx+yXjHFaS/HNVWiLzc6szH2xBueoUFnX3RzTUZXSwcHfjUmFB
adgFa7Bt8w56VLT9mOKnPto/Jxz4sDaunTeDRSmc1/Yc4MNrfLp/8u+tKNgcmBJIEcAbsL1H78ss
mioLTKHlcAVFdsFuUn2ZDfw0/kUobjW08jgFeCet9+Uihoj/KZ+5Bd14sdxkYcc0NkYm7ZH/1O2+
1MFqsIC5sSW4f3PkdF3cW4NJKGHq1WnM4Lr35LhBE0XqA3gz/fH1Q5O3FggbYKFAN9dDaxN70Mu8
YbeU1rvYbSufu7y8uH28HETaGxkPBVaHBGve3FdzmRiuIhhZbidSmwjawtLgmjwlSfepz0V5AKK7
vR8lRISsGUIGr8rtRzP1OVKcykkDW2uay+go3bvGbfUDSOTeKgT2IuX+JZd926DX9Ioaf4FXLtKm
44nKh322MlpdA2fO+f6n2hvQ76HkT/kt0ykxTi/jnlBulWnvMsymrwh4j/9iK/OOohEJnh/GurGO
MnEVahHmN4iGZdOzV/buS9giLWqNU/inQ0fSr/vDvvzO2pA2I1J9hXOL7bwOGnVloXLdJwFdtL/C
kNJNsRgOHhjwz2Y4Pa+fyV8a20BKefQjL7MOF6JK5VaIm6AD0HSXLran93CkXud7Br0PMNmvQhjZ
Ps2K7QJsPb0w44YoQ1GPLUDhsPKbtk6/T7EyvQVeetSR2FmL8BKoK5CJstO2tTAU+FwiGnItTq0P
Bczy7ThGUxn7+YMZ3AvFhUdhgXomt9/mmBoGtZ5ofySBaiT1KQpxZhkjrecspnB0f9nvXbKyjgmj
ilyFbHfzYjLiDLY3h26Qi1DFN7rVfmqhYpanMJHqKjl+aC7mBLgce+o1QjXJRwElv5ZDWfqisIcf
93/P3tAlLEFlmfK02raeTLjmwlLaBFF2JXmnLXn4wqGHRpEaHeEfd65VPI1JfSEyIwK0ZdV0mF/Z
xVLjZ4v9+slwmvaS1QNY6zhpRySKtPBcZd7y8NoBcvsADgBuhPIAimbr3RHrtPFcFZPirE28sz4N
7SmbOBCsNEkPnqi3+96AWgw8DO47neCtxwOQfqdWsyQJiknkp6RrxjOANbxaKlj9noa27v2h3R6h
oPdkZZViH4PcvtNgCoMS6xHUX5CK+0KttzjDG1Su96PcrhCkkxzeSmwOWsxbSMeQTXYOrz0Opl4Y
QdGkDVpZHRY7mL+c7ofaGxBcVh5maFbdiraLErG5UlOigIxdAfQGU1lQ5g/uR5G7eV0TIgJVYfw/
WIWs5vWKQHOUtuAYT0GJJNUHtfXSi22hO9XyNrxm/GcnJ1LKD10zu69fIFziVBfJhmTLafNMgXnu
TB7OsQE3MFYuvTdcOqOb/y6XFLeIMpsP1v7OgiQbkuwG2UGBdLAeKaZLYWf1xAvbYgZCVeV+oQ7R
o6c389XO4fQefMDbLc7jgUyP/qsmVWI2Nb687tEXKsiQu7QJrzWkXUROFx1r6tZ6olllPhnJkB4k
LXtB4ahyhvGyR2RMLuDfMokxM8jMp2kKYM6XZz0bnLPT4XGl2YPyxtaj6kOCt9lBYrGzKwAH/zeo
nPrfgqp6C0YCAASdUDv0q2Zxn2lCCb/t8+jj/fW6Oz7SdET+2Rk3pOQ+y1uBkzi4fxrmf2qawDbD
TZTykuizEnQFS6msnFezx3gHQkRky1OLRuJ18ylNRIWqKc6nILNgqdB1m4MJTfInclCP+p7lvv6Y
IR4pGmYC8iG/+Yr1sHiYZpXYvztz45Pq9GcTBUpfOKlzcAfvHAA87X4JAdL34i5af7swVLqxGuop
6OjdPC/oLZzb0IBklKappj2ghaNcQ00tXypDhAexd4442nuyG0YZhqLIZt1k+pQOjbcI7jvxqcNJ
6d3UmOnn+ytmZ3HiowzzGH0mco1tOYSsSSvxcBXBEBtSXnFIrlzvdZAlc3PwLtlZnJD96FnKgw0Z
gk064yVZNlcep6db0p1vs3GhIqmWT4VFvy+v0+4/SjHmB0F3xofoASU8eY5qXLjrDzirykJpJhGB
7U3eKS5zNUBrvXtIHdGd7k+l/B7rywImNzRxCOqUX1BaWIeyrS7UPAHdnxWZfFcAwvkmFKmPVPGK
IKXwf1BZ2o0HahMkDuAjqh/reDOIi1q05EPmbLlPRT4lL3Ee1fCNp6j4s/GG4iDg7YJkgPRmpU4b
j+Ztx6lz40ZM2jIGWotHStSM/XPSTf3BTbQTBeU5CTCSkkBIZKyHFcdLZuiNMgQsWKjNwCCe8Ccq
Dw7lncmjaAOVESgOq3JbMFpGoxs0btVgjA1hkFGL8RqKKPuitEPyvGhteFAF2BmWpElJpQjqU9yz
62FVlqgSmrpD4FWmeq2dUTnHxyT72z1G2kojAllyGWeLVF5cPWs8exmC3uqS91Hbh09KOyeczEKj
nDw475E2aQ++2N5cokBBmoKYk3xaroeWJMpAvmINYJoK9090f3M/SqfpIZ6R3U7H6Uj65nZP8wKj
7ihFOqEHbKGandfA+aqLER+oAqOcOGmeWpMFQ/X2CMa789Xor4Bsot4GFXPLHp6H1Fu6vmTJl2Pz
1KSGds1iniT3T46dAbGLgYNJbWfGtFnyi5UqrasxoCnM8/d62vbn1KxwF4yPxFVvI4EXAW8NoR6Y
jLk9M2hWxU6fVuQirtq+MzvV+uwVxaJDTmy8+GBYv2jj6xORaL++EkLJHMGb2xO5rTHBNG8KhiSu
RrTASwnRXxLXOaFrwfNqocvyMETFPF4tchrUf+bEQkGqTFWesLVq5acQZ+Kf/aJYnZ95ffWHEPP8
U3G75PMcm+NP8lYPoF6DEtrDTInZOOVCN5bg/ge63VZwACkwIJUhNTO2KJERYkNmREkfJBH1mlM8
FdUfGW2jCJqca5wQWYeE5YmDfXUrfUBKTnUIUgECrSz5zeXlceJ2RVz3wQjB68sULgqqx6O1aOd6
GOb+mgzCvpjSY/fSCsjn9hwa/yhOW9unJYtN7+AIu93nyG7zdpQQDjTWt37dUxzlnaDDgPZ4lzx3
vJTPc5TjXzVm/XOWONHBfbMXj540qBFa46xZuTl/S5xNrN4zLe1JvgpL9wu0cc9eA/c2Bjt5GvDP
OrgTbjc7ZW78yHmVcMDcXKjdSFsl/x/SzqtHbiTZwr+IAL15ZbGq2qkltfy8EGPpPZPu198v9XCv
yCaKaF1gd7DAYDsrmZGRYU6cUxFXJk7SgHVouYFldhQt760iXSUdW3ruuOr1rhAABaYNGDMYytS7
VkjgXmhJtQcW+/qiS1oiSWrIg008sgkOhqXVqgh52SDS3eRM3a39aIZN5qvcwTejQ+RSxKgMg9MI
3mII0hkwe+41hP/Ii/nWUox/FA5irITk050dVtHX25dxb2vQVEC/BN+lZEZff8Aa7jUmmYiLa3Ny
Ty2k5KmvlxX8ZYad//32tWQggvlRvKdks16rU2qBwUBWNXdm/MjrF54pPmXvBmUuj1SmdpwMBkGs
KrWbCBQ2+2qnqcQTRCRvqlDvlMlzfNjuKr8GhHTfzNZ00knTz7c3KDewdtGQmRAbQ0fNuwCwfL3B
UGsmr1eli54aAVgxiT8V2SikmID7aYYx7L4OB+fSzYP2/fbK8i9vV4a5GVwRQD+avhsLnbzIW5ac
YxQNRVXY1qAewf+P7l+319kzF6JjuLrkSBpkeesdurnjCCi6SDsWKsQFfUQ/r90avdh6OviYew4L
oiHW4W0lN90sRQNhHpU5hNqMy+ensMpd6hT6gtRtH+1sHH7c3tnO2RFKwhMjoz0D/OB6Z8uUJWjF
yuS0tDR0QkFoisSrG39YFu1u7tEjjmPh+YOxHBGt7diqDLxIO7j27HgT8oHO0PSizYgjoiVjTtLI
kSZIwAoYeq98p0VY+pNTT9fbG945ytWqm+9r5NG8LCOFBgPyH2QK8/lRi6LpVHviiNBlf4Oy/Cwp
QzGb9bdl00qjzji1SY2Sy2TaM1CWipqG4A1GM318dDPtSN9C/tHNlZBNBciKJfG2tcVJOmE1QcSh
wQKYqRBER230HI7L2/HYPKl0ImVERYawpSTNp1GFQDbhmfOi732eOi/54oSX1hD60djpz8nB7Y6o
71HsJoBCEFF+5l+ecIgLwqWvQMjYnVu8t+Jc3A9RaAIdTqpnbZqUf/q57QO9c7oH+KCrF2PM+uWE
c8heFsvCs/e5bSGwYf8TxWZ4ItLo/qPXSvU1t2ak4SJx1G3cu1VM0pGi0fhG5GtTCQ2jcanympdT
jxdJMAU1eN4CrqwAGQXwOFfnSJTLmb6+cvCQvrY5Ssy4RBV3TOdja3Oj3Vt95jjQWKl1MvuNm9Uf
1VJtRp+CffJBW2ZXuxeM+0QHC7++V5RjVLI3SqIoQWxRDMNgABmZKf72s21flr7xHsnuc38ZwvDN
LpKl5BwfpM50kbaE1XavhvY04bPSWSmZ4XWGOlDa0X5vKVXT+VlnHNEW7W5O5omAQwDHbGnIVaVp
oWwRPKu9NQZJ4tmXAhkNP9Fb7e62f3ptOmyOvirMPUDKMZ6NtYdCT014kIKid8xLry/Zv5lSuu8R
7O3O9cCwn9UzCKqq2RFE//XLw8p4KppzFE+onaxXNiKjaWyPOz3Xy3Tysil8qgpeujgcITkos7r9
dHuruwsitkTrmooXkNX1goSuzewlMlZ2nebRYYTPz6u0OhXtpF/iBHDw7fXkW7Z2JC5conSwaFLI
DHbzaSNTQ+ilxh8XyKA/JK0xPngaDDwzyk8B/Ez5pwowx7Ua6sU3l/bPN69uOrKebvAD6JBsEtlI
zxtBT5D8zzbpK0cJRVvfKFx8mNf2p4z5jgsjZuW7NBH9WdObI9TajhGvfsD2vR0bRStGpw/6hiYe
7REwJH0xPHXWdDTo9PoRIqigdcXvBdBK93l9spOWOV7hlSJA77oLoIM0T6oLcevtL7q3IbwdF5JK
IlyxW4MdR8uuh0YEjU3LPpxxNHMoUIJPvTcLaFCEoIpOa4JwRZKtrzeU8C9rzRQiUDMkU0PNzPxy
hKewngv1FCuHLFJ7W2OUkMCBnRHzbcKyoWyn2qpVEVhZVN65Co407qvlXQ1S83T7K2o711DW3ODm
oA+IKNXWLgzZBW11AeaPkWWiL3rYfjYrzl+0tLzFRwvYuqC6PJfXWWfM/xzDvfPeFbFV0GkTMAyB
ltDEmQpz9SmbQ/vJqZI0hoLAmo9on3e/i1RwhITPoEYu//0vsQB9N6pBeS8CPenbOzFATzW18eck
yr0D57RTOCFORCoMggEwgZSq10tNgxt5jcZnUau6u7RdhUidQkm3btP63LTxp5R5qSuyORN3V3VP
rrf0D4xstQfns3M8/A6CCOptJATbt6eZGcMVENUFlcg9VFaTxfIhbrNPpLYG84qR8+Zkh3fO5gOT
DRC6bruqMWpwdZFGYzDFibh33IF65TBQdLNC5WBvOx6ZwQHw57gL8sZtu0MtKkB58zgEpW2gRMCM
2P2SFmmA1EgfMFoIRKZXh7tmiZfAKJIj5OWONVHnphrH2jKr21i+sBmlTSqXbksSqQ9ubvxVIL7z
dWgPL9mOQySdAwTJLaMSvIVjN1C0lGoSQuNc1sZZ9Fn9eQmb5IAUYHc/AM0pMqOfREd4bbJWk5sx
uekQwCK1PKTLOJ7jPNEomir1wcnthCnUaqDCYN4FkPc2BmscryzowAyBZcfFF7F05UMeesaLpme6
P9RIU5WJNvlFb769KgXIm1IKdSkNqJ23cQGOgkWBOB+CIm+0gJEbYt2mSs9z3BsHAcOuD5BsfvTi
gPPg+dcfFHJj+JYsOn9t7zUXVSuia1Gm1XnK4k99ZWUfBkvvn/BFRTDYS+YLz62ugtzo4Gvv+QDC
agbMmVUGK7nxRZpw3cat8jGoZtjx/Hzp6DepWj59i0sTwHQ8Q5V++1nYSSRAQzM/zBQlvV1jczfM
WbfzJaWp6zV9Qsd/MBCmsp1Hd0ZmZ0KB7KSE8EXdXnTvmsiDpREO3SqJ8/p7z4wSCt0SfG/yJz+3
J+XFmKv0w+1V9q4JkbU0IEIxJsnXqzipkVhmiwqe0UfWOQyHyl/mrHme9Opownz3K2I3PCMUjgA2
rJfyojkVKHsNAQrHEChqISO2iRiqM1yQ//ZTMXzJVfOoBLC3P94rkBRYjMvbtV7ULDRL2FU1BhBz
TBil6KpAFbb+LHLr6EHe2yCFbhXrlF2Gbd8ub5dQH+MZl6MNsXtvW32SvDQwSFtfjEm+UlEFW66l
j/lRZ2jvToA+pSyAS+P12MSY4zKbZg/RQlCr8NNHBPFBPXTiIhJtPIMpPGLoOFpvE7+HWjgZdcp6
Sd2ngdoM8Tlv2uqizp57iQbjiFVs7xQtlOVlpxxk75a8QvIJDWKuhkABw/YNyT0UskVoijOq4MlB
l+RorY2ZGhPj/5kODAAIin4eZ8t7KGfqYdUcH2H0d5eiWExrGZIqWohr44x6o4EhEgCAURfWl170
ySkeCvUMIvbtM3x0eEFs0HaTOfW2JJENnjJWOrZZKa13hd3OveotKACP63G57VL2HBd8OAgkSuwb
jYX1rniA3NLShyFgkMrUziXfc5BTCEdeec8IyQawduiZAF9vXFecJZTaTZeg1LSTj6aS23QVrPSh
dsyog0V4Obrfe8clhVuZhSR3ZeBpvTEXkXgIayIAs0RoF9UW5qUp0WMLJ6EfVD52l5L4BgRbdwZF
6OxGpb6EBLrqXJ4zREM/YxiCmoCVHiy1d1ygc2mRUCQlc9x8xjZ0dTSAkyHwwqG7L8ntPinKoVrB
7obAkts8o3R9t2AlGLoWN4ZGKKiYorimdoEAlj2Iyk+qOjt40/b8MCiz/11rc069URlu6gBggG0g
vzLK5D46yuT+2ecMdipq7AQpo2W/YfX062BZAF5OvVMGib9kY3la941IcVGUNqp/C61lgivq3fAg
Ktj9jj/HcOVgM3Cb9TJWnqeiHDF6JpzT9F7LI/MhjrquvaoZGNPbN3l3MeawJFZDYpA3z0oLxKuK
5pqcYOjM0DdqK36Y+1Yh1dPw8v5vrAYgAH5KOIqQ5F5vTYPASh2y9CcMpXq2wxF1kMl4iPJD7q69
ffHtkNUB8yRHAtYrhVrqaAozdmCH8ihQl7C9RxLkSzxUygHseC81IPcghSRLR8RnE37YS9PaZcIX
rJG6+qZMMAs4lZ5J5uvkPPS96peTkp+WKf92+2PuVTKQaYSFGv4WqTy6uQSR7SlZMZJlwaO9PNoj
It+VNVfXVAwwvAvFuuaFOX1o6iH5Dn9S+NhCjricYOvOzlVcdVc7jYw/1FAU9lNux+W/whjm/27/
yN1zkL0BfDhUIVtjhn+8TjWP989TR+tTGo+ga3Ml+scb0iP1kr3Hgh4NKAsAk7IXsT5yq2QwtXF4
lMrQg6AW/3CxuxmGfx3sA6peR0PVe1uT0BYiXZAJQE7X6/WllvCUTDzt2QybWGmn30zJgV717u8k
gUwU0kKTuSeUl+uluLoxrUq2ZjcpkgzIQLXfoNQe7FNSIyfyGz5BPhUudECMd23Tr0oKDDKFQein
peEdJAT9Xaknxglhw/h82zz2zgwUnMy7QK2AN11vbBicODJHqsSDbOBHOhrWU2lSRyuiDGFtb8j/
uL3g3qFR2aRqAFyLhGHj7waz6V0jSQXsZaZyH+U6hNDlEC9c0j48eKT2nl2o52A5oHAgU5P15kjm
nWo2WasazOEly+xeCUgHB+fgvHbWkR1XRscYYaQntXmXHL2bywKy2sAajfjeKubmnIdN8eP2l9td
BUwAMBzyrFedViZ6igHhYWqRRddVl6GK9fso0Ufv+v9bZ2PrVHBAJvIEBkCzJn92pxroVpwc9O9e
y0WAAIAG7aeN09Dd5huW6SWDhhBsUOtGPD/YeTVpflXnuKWhybPvap9Uf45z1Yo7o8o1khERM21v
gir5E10r3Tirs9Xda2qkxEFBz1n4ZZI7uDfd6f9oS01TfNWIk099UuZ6ENYlxYVWg9D0eWizUrrB
2Rj8ISyN5SSYo80oM6TmvduRSpzbKls+t3PeHpFE71w4Oe4HSwwJCVWzTYlntEegYyZSvpHrQhtQ
JPMnw66GO7NKS2j656P5pj2rIRzEbn7CybedhCwsTa+GDyKAHDct/HFUW9/p6/ooPd4JCCnNMVlL
KE1BbFt50LumSIdapdvTtgyi6aD+idbUoKoL7bq0JRx+pEUHprrjTORUBQ1oCpDkd5sXYKGzuBg9
H1OF0+NuTKfspWM9n/kA8+0hPOVwTzZ+YEQgCl37EpFTVUEFu8dcM4sCWJF9M+gLH8Qye6clWwCS
l1NO80nr+SXCrRV90JWopGnXqMp3kKVj6o9Ux4PbV3yv0CjDFlr3ks+bR3S9juX1mdnpbg8DdSLU
wHan6MOQo2p+KsvE/rvpRmZhmraLxndjW/afEG+f/0ptW9HOppahc3L79+ydI+EbZR3UjphD2FwK
EIt1CmwUl2NQu1oiTb8DEftfqfVH4Oi9leCDA7wlZyuYkVtvvBnVSQ0XFNJdKmI/Bo1uFxSz2eSH
CI0eBNt7V0KeJTkEpTGmi9drZVOU5Z2hdIHWKY72To8cBzDjkCrVyYTaNnvxUsXNfcj/pr9uf889
J0MJFS9DR4XHYhOYzl3edhoqt0FsqUiNzH2O5A76PO81L7JPTKbPv3GANEQZsnVojjIuv95qbCmu
qSgDYUSuZ77iKA7UyjD717ZeH9ju7t4IMOUAP9W4LelCjua1mY1WH1S92d8j42SfQiseroNdi3tL
ciDf/pa7FgOQFyY4kAO0OtZba6kKE9niY8xuCB/jSjGQ0PG0ByPWjpoce1ujwSzF0SkiAadZLzXA
VdQPMAcwQtxZVzHM6SmuneTidGH/VWH9g7jl573aIBSY6KVWIEsGRJTyB/3iboj+RlhOmYIoaPKc
ikG4nt9P02M9lUvkj0U3fSkXc/7bUBoeVhq38YttZOXRRdn7xL/+jM2lpD7XmRF1+GDgs8CMz+Am
fMEWbChx9BsvBu4OpMtP2oQtBiSOjQFZHGZoIGwTp8QsNVCcaXdp2sk83zacPV8OFbC8f1L4a/vS
a+qYwpFGBhzPSnbKdH18ovSqfr+9yk+PtT1DRICpilBQkYiozRm6ZttNyiSYgq0c+5yO2nwxErcJ
QP0zamy745NlpNVTXILPq4rJvDeyqL8yaNoWPuWvqb+0mXCYaaDocgX7XX0uQ8u678mfD+Lxn+j3
V7/VkvTysH9i6Jv3WodFsYRuTDBa1vb/ZpEzXLul1FT6Pb3JQG2HZnKROd1w1fWs/Qw+3/sem0Z2
QZs3/TOpDa1An9Lt6qCtx/LgvPaskCYm6aTGcZFUrj9kWcMbpFEDB5raOsmpGUP3Dsym9UfHuO2B
U9mpWbAAICQ6CtA/bOnUK2qaXRTOXDzHIEGeiuicoVVyWhKgORAm/dMzn31XT8mR99zZJONOwIoh
KGAw7tWNb6tlIYCjoDu0UXXum4mLbqUEdYFmTG524GF29glzNOPeeBjatttZVBO+13FwmUVKQ9f0
bQG5emmOjj82dfkO2K9+STL1hz6N3UF6sbtPSfFGHZ7XfovVcbqK+dGc8STKlCNIE6s4N1BbXtXB
PaJg2POiVOElhprkDIJz+Vt+8aIlk0uzoTVc9NJI7ppZ6H7p1ML3UqSOld51TlrYjR8jBRejjAnS
A8b8ZlknVqaFydQv5G8kEFtPHoKAintaX4jR1Y+L2zdPOp1rvxSH7b79/ZKygdiQshRbHV7HTRtQ
+ZRhh0VT3ltlZL0wA+Y+eCPqKWrcZv6yzE5QQCXvO8bsnN00PHoydmIroqr//Q1bxKvLAAfpCHTy
td613yeVprSN5sgn+A7Kh3FKvI9dWmRvzwGITWlOc2/Ic7a3tgu9WCkK4CNDN4w+jBv6Y0jYerDK
ThQgRxtoWVFMkBoua3OKIGkFQMwqGqoOn6M4rdJTY/bO8zLO6jmMqdQceKOdl4rZX9lWpbYl+/3r
FVU16UTYqXxMM54Xv/BatfL12DP/vf1W7V3KX9fZxDeMDMYIKlOLpANSX8apCM9NDfJmLMbmgAVs
d0s6KB/ETEgOtwFprkVLpFqC+wArYpAioXBi5vqoArlnhfCvwi6DKSIysikw2QbslXXKUQmTMD/S
Qxn7mtNZzG0TxPjau2K2j4axdr8iTD6S44x/bts8rl3B1il+VnSr8kGdIbTuLaTIEFGID9z3rinK
wgG4Z8grt/m1tgCb6Hv6VnYFF3qJmrLmLy7+jYG7PIjKrvv0GxYiKYoM5lEA/G8scXThkY4mYiaj
MQqYZQfzlBZT/2Ign3n/O0sRn5GwAEHejmRp8+Iqs+zJaR3yd/E8V0Hjpu7ZqYyjwe29E0PACqZ1
/kupWr6SvzwQZguTvKZIZ9VUzVfRLNEfSHpYT2OphZ9v72rP7mUkL2fEISjZPrjk8b0jRtlOUlP3
MyPU+VcF7oIDu9jdEGUwslrI4cjb1xvqVYVRk54XjyqeckHdo/HHrK3vxlIND3zTngkyXQKKGa4H
+Bs3FhGhUjJpLg95nYvoAte6cpe3afZ5MUR7gaYrPHAce1camACbkhw2fMb11lpG0SPUCkgQzKkJ
aqF67+NomnyXqsc5iY0Yrd4l/Ov2qe19T86LaigoJCKWTVxsp0pdT2ikBFGRuZ8Z8x8RCBf1YzjC
qH57qb2I7JeltlkJuXPWZDWlFtWNi+mSxInynFeOUvv2GHsnp7eKd5NTAo/E3XnB7cX3DpN3EypT
YgdK5hu7Weo0MWsFnLbUDnpHtvk+t1o1UPV5eZfo8ZEO+95lANTFlIGs9IBvX5+ljloirLAjsHBT
ZVjItKaL0qlvp3VCZI30Ts6W4Sm34V8fDoTuo9IHIoq1e82tEbXJDmmd9uwSe5TUdJQhgJKt9xKH
cDih/YVdLmIGozPP5zSnZNy3ln4xMgNVjxhq6tvntfsBAa7RKQH2BGh2vWimF3oadZQJge5l17pH
hoKRkKPm2t4quGDMnpIkqI+NVYQQgBh2ktPYmIoaGAH6MnMfFufbe9m7Y4SrcJaAPidVlrb5ixOe
FmZwrQHDT+Ho/Jak5eQz1DNHvpPZvxNQyTE1JkV5WbRXwFjI93NhU9Bwate6pFZVMFnjHk197d0m
YlE8o8EYMwHIekdS1T2NhcqAkNL3MK2bMhCwimtdZMW941TRwe3dqxoTBYCYkWAF1ty8Y7TzVIAX
TFAimwxGM1m8a64k9pOpLPF5DIHxG0ttXZolVfw+s0vU6szwuujzkZb83s7pNEt5DyjiaCGtd96P
w6jnzjgGtJXEP4aZp6cCqAvqZ8hQaFFq/ni77cBnJpVEUDhmHmC93uQgsSF61iv1vrpzzLg622bd
fhuMeTzAVO9dBjqjEjoBg8JrFfUknF1vZK4tnlrvEnld9mVERPX69g1BQkWUBXEggeRmQ1qex4Y2
MQpVh7ril1oaBbPiEr0q3m/MsjGawywbliPJTzY+pGrHGOQd/F6p3Yd+aoWV32jh8Dmfx/mge7Lj
I2kh0DcHtgON57bg3mUd5TFPUonFln0x0q7057weL7CktYwzOO6JtuwRTeHOgyqlPUmfYO2XsgRr
2xhCkeSu1o+QLyjpH3rqGndVO4iT0bXZf7PRLkyKJh+9UBgHlrLj0GjrgTSku03qv+2k18Af6OYx
HzgoiX6hc/9PN7TWnZpGB9HJK5OkWCSHH+W0jilH9dY7tAdE05MkpugW591p7gAKVDRdX26b5Ks7
LVfhdePggCbRDFqvEmdNSfU+Z5VBjA82yJrnEqmQC8HhSzwob+Y4l8tByMAMOvZC+rZeLsqNsR1q
6mtV7LpXRRVtoAxmijirZrz1stE4JDSAhAoHwpuwDUNmOphh1ddB403iwfSKJejmtHiEbesoMJd/
alVgZSlifxqVEPNKLZn1rtQ+KpwiqhtgDqPUkqgt32nt7DKXincXgvD1YW9p7muK3/7oTW/m8pPL
kxNCgsowGQXG9fIF9F5V0gH+KSA8OlMpa17qQs6WEooFbdnQ+GrnoyDl1T2Qi9Islfh9noLtnmu1
RVasiJpA6h2dOibSL5WCtqeRhNHlto3uLkXODaCNQjjms96fvfDkdpZRB87iLNcu1fEtNsF63Trz
wWP7ypexK4IHuCYplUtRnvVSUr/KBtxRB6oXyZa9EXY/9LgUkx/VpvKxMnrrI2MZ8ZfbO9y564CO
JF5AZpEgY9fLNvyUdoy0Opi0CrqCeSC6iKr+N76j3BbJDs83cOn1KiPSvKS+2Ek59OXVsBQ9cBNX
8/sx8s6/sSGJEcCFUSLditpGs6N4ZsiGdNWpX4yCS0o1zYZu6PY6e6ZBvQkMJ48dvOnbLfWUuuPc
rCH4Soqz26T/TcIDmDJ4R32lvZXkcB6kfWyIWv7648Ez7CmUSarA1hb3zgW04jeppz4NqVW/9YnB
COlfcUbgHiRodL1UhJEoo0NlxKqTESnnUb26y8Rb2pn5/e3vt+P+aYgw8I5RMCOznbTEBJIBEvMy
iCpbNH4352r6TifGu89oYSan2nHrH29fkuYAiC9JAfyqP49AnJGwQTRQuzE5Mz5q+mk3Lb6Gdva1
dN2jJvnelf51vU2kMOUhhzkgD2oJzTxVda+c0kmf710RGvA1xPG1brIjpiN5RNsXgVIGxq/x4r2S
KSl5rq1ObcpAV8ryTE1cPeVUVB7bfGkhOtXrpwhGipMx2frBzXu9XeZIpXwI6SNT8M5mu05itXbd
4sFKqMbu82gxgrFn5mOI8v6Tmo3NvaNzVW6f6evLIYdXKTGQIjNHtyW/83SAK80AQQP/NOhDlMrD
RB7h6zBEvNmJYa38h3IGJEsst74coiIyw5ZptOaT9bUbptmfrLD4VLROfXA5fpLcr08RIlBmS+jb
AbJgFHm9VmrZubKwMxCZS58gNdG5qV8qVfYjn8qKiUCEgk9NV0T9SUxa9w64OY9txuiZzlsVJT/s
MINUwTWBxh44vtcvBkk1YSGOgtEXd3txm6Fqisy0+QyKkX5KKc6dVKRWvtw+19fugU4T2AiIrSkR
wCm1/gDoRfZ57BLYpKrOtHiiWD7dY++zyOrv+ti7B+3DvU2xIHk6lQJg09LMfikWLLPdmg0VzsC1
e/PSMgLevEeb3D7iNtzblhygZdYTEpNX1U3q2+WC4TQMHzcQj/VxnvngTCO/9LrouRPKUUX/Nb8h
Uzwk8XB0gw3CdDdWC62TSskNq3XTOLqfoql6Nqu5urMxr/NsWkrm65OuvGN6xPzszCFThJBpde9C
4Ykfme11QZh51be0dO3Hro/cx75L7f/MorK+1E1soqabRi95rSW0r5pDMM5rb8avR0BXFmehedhO
gDghKbNhJi1zuH3p+IqXqR+bRc8fDMQ3nz2nV59Kaza+z5riHSSXe0cFcEGi0wj+oHldm8QM/9bk
DgahdW/+J6bIe/aWpjwnrvm1Bf97VFXcWw7IEeO3dBwlgHm9nFEmXqi2SRfMKBX9UyrWdCdQwYAL
wnB9UZhHxZ0dx/mT1MzBaxLEbEv6SWmbZT8oLUQd+vAc963mUz0172t3PCId3nkYWEpmeWQA5F6b
y6Waca9miOUEndUOy8VtRH0uVXKEhwhw+ENudG7QRUlyUNnfsR3gNVQx8aLUNLddGG2k4kC3tgvS
PAq/dCaTelcG9brp0TJmt6Z+2mU/kjbtr1oNQvBy24HJ89p4cCJMasSyAcS7sClyll2Yu12lt4E6
CvE9FSZk6m4xPbXaGMO4JoyvcBKUaEToY/Iyl9nR+nu7Z24BaB5lVnpr0t5+8Whet4QMXndd0EZz
9r1Gb8N34iS+bxwlOrlJunyeazHe1ZVz1HHYsSypuk46yqfnZd6kFAwQWlo/iS6oXcUJGnuMPuhq
FD8CWcg/3v7Iu0tRjaGJLSuUWwhPz2Q0fZMKCpgSBeNiiUxfAN87FQkY79tL7dxPaj2Sb8aVJdFt
a7QSGjP6sG8EQkWO5roo7djzIltAPLV+Ls6dHh8lureXBEC1PkI3NVBjguIT5WSH7qjthgnZoGUr
p2RR5qehs6a3zunClPd/mwSNsF6xcew5VZSwBay+LEFkt3SF+nl5sjLjyCnsbk7eTbq+P5mv1kuN
SqcloZlB1JoNxrfEE/nTMtQK0tRzAkIq9+wPtw9w70IgLEIxmyQUT7TZWx3btbokkJjGukj8sCqr
e29I/k30pP3ACPT84HSW9wwLwtF0z05sQakCJKnU56A7tYmL4TjoOiNp2yAUmc1IYdGeINd6e5bI
VBoVGIkGkq30jZOdm0IYNml2EKn1n1WZL+8MTQsZ15z78+0PuXPpUO+jVUqFC3qObQG06+pqiQbS
KDtEYRJuviYYR7QioL09Qv3sOFGiH7ZFL4+R5G3P3pw1vQNVWQStYYjuNGlp89gKxv8gBlK6Bxcm
ra/xMJYPpVlmT6kAYHd7r6+xT7JFxfoUuMiIufxrM11cZ3BKiU3gj09I+o7/DANVvEapzGtrUKjR
Yts9R8Q/ftnb3pVo/UjIcOemME5JykoQwm94RSuWqvPUJ0i3m8WYX+zUHN+PjQc8eTonhZff3d7x
jrX+rFoybM5VARu53jB06N0UZmwY8or4Ma/s+MsguuRglZ3LyCo/i06qRaK9eSNyocUOIQd7QkL4
x6Bmtu8ZRfPOc+r6MUP44IWYpSbqW478zp5JEdIxb44zgPpqG9ZN7hyPrUoRINKsu7it3aBMaSVF
STredUmn0FPT9GBajOriuFP+9fbn3TtMRo1pZsl+GgXM9efV0ywPa5OaQKoZCy7H+d4QVlxgsv1P
VWL9IFfbu6q0e/B3gBUJYzeHCZLHjMsEp7BgNpNfdWX3oJdZ8rxQ9T+4Kq+PlK47q9Bx0Ym7tsOx
leu16dBAx+aN4fwxtq3wVCCl4YPas65Qt9dBlIRMQIX8kNvfVHu9TZlRkdabkAWBO92caRNGnYij
ugscK0LoL4ut5KwLpcXRogOe++qsm3fOMlpnRxnc5qw6c3bthjLMLlkVm77aN23qK3ZhwBCoMPMz
mGP/58GPlN96HRCC+6VAgRA6FUPCo/XJu3aUVskIkWg7RfOjvsiXSGSVL/qphADL7Z8W+4WWfuBF
5hj76mRbd4nRvhnCRoIBjgeKIzmDTitk/TOglrDrKBLQX1WGfd8rw4+oQ8prHsz8okGDek7D5ahW
+troGdWW0yKSn4pBHPnvf4lFo0WvkijsmHJCkSY9K8s0aH4Oj6Z6Bb0OI6TXt3N6vf3BXxsFsa9J
mw5YD12zbf4GqMwxckGqLVAgOdF8jE7TYIfvuzS3DqoHPxEL67N1SE5N3CUPMJ2QzdmKmSvhFVBR
hUpvomTUhMXid6Hh6b5Wx+NDn8BKfkUfsql8YwQLcxpKe/praZXBOHtGCrmLuljuO1e0bXFSHDH8
GPUWZQrFnd2vsOHW8wXx4aj3u1Lt3ldDjqbf7c/1+ow4G4sPBpGE7GxuohSQvVWYpxilSHP1ZI62
cwIVpfwXVXHOuORQfL693s7xkJ0QQlDkou6yzc5QTubPO1kbOKkZ2fBh1t7HBcrDz6018tkOFnvt
nACtkQvSw8Hx8j/WFlhnaWrNrYPKea5WzbtMN0Lrx5iN6NdDoVG4z6BerNFX0OPtAyVXUJ60CpGG
F4e+eXrJR0lUPbd5/U2nf9j5VWXrse+qVfwuKhIq5GKIQ8olyvJsiGJAfsGrvS9NzRS3Tx0NEYZw
dJ0P6VLGnxex1LqvOhDQX8LUit87oSueRldRo6CqiIf8Jo9pI2e5AV0iCMKuOoMyslAvDsH2nUZF
WBbq5cj+3Q1Mfs2nqR7n5LLEZYrcIwO00UOR5cLwswry8pOXTyozYfDBeY/ou0QpYtlJOlx6pXHF
40CEF39vwXuiXKD3kQ73oAf3rRGp4QdjyrT6DpYyNDFKLW8dimK2+8dSQ4L05vwKEASlFtDWVKvo
P6xPCICpHus2devISTw/Qpf9ZA1RAX2y553zOXbOBybB31tfWSaQYBL+CYiQIwvr9RBMsbUOeDeA
4Tz+3plNfe4hXvpQjjDL317q9dUiNyVHhUeJBICMeL0UOgBRw5BnE+hjU1xDV4sfnRk9TnLH+ZGx
k6ME/GePa703GnlYFY5PvjTb2o7RzwbYJxC8c2ihZjrr7fJNT0Uirhn/h6fSMMK/Oph4o4AINow+
5HNlFqeKwsxycuzQC79U7jR+4alOKj+j+xs+mm2r/VPVTdv4PC7NN9Gb6YdkqqijxEm0uM9QPpPo
N0M03hdKCn0c2ZY+ndrMblS/1xMvhtXOs746nRF9t9DZ/txobRn6ll1Y9bmI8inyF5FaX9u4ENUJ
UEz9d2mMxSc1LZUf/QBCDk6J0f0aU38s/DaJuns6t/kSJKVoP0apov4L1hwa79oL08V35pKAXZ7G
N12Y4ivEb/ZD3mX6v/OAZElgm0vyF/FdW5+1CY0Xv86R7n2/xG5BdyRtnI/xkHdfkShaqKMrYVec
6o7R8sci09wvCwN20XPZxarlF9hp/WkR8Rh/cELD7CE46NIlD/RILa0PYQGP+Mkj7OLiwRfwkLve
9NXoY6s/KUYzfFfaIumYzGqT+VJxBeDghD4IXgakKrNAACYrqGqE2cc8k7LTphaK5xGeJtUXJex1
vjZQI71U1CY+CyUlfS3RDelPdmjOqS8Y+3lchFeNH8S0KOcoogt2YN9bVy6J04lk6ZJzdxnS2Nj3
yDUDDQzoa7Lb+kHrvfzpfyg7j+W4kW2LfhEi4M0UKENPkRTlJghJlBIeyAQykcDXv1V38m6zO1px
x6QEFirNOftsgzKkSQq18YM/POxyDvz32r48LOGqpXhB+gI18q+baVnQS2w68ghAdbvCdjo5paX+
E8nnb9S3y2TjktvHzXQB8KLgr49h/B5K1Hxu4TVD5RyHVNhbkKbyGAnO3Vz5mX0pRaRvYyNnzHO7
NFzzLnWdpvAGT/6J2Uq26+WJf/3glG0kpfA2Lx7h77mZOAj6td0S8icGyrqPie4cA18syhQ+5XEd
fV4FGbfhHF6kgJ7ERkGs0bBf4aTSYHE6SLtAJfAd8t6nRU2fLNHvAXyptYJEIYa1OviZapN8nrRq
rkpiG0C2psX1CwglS/k0RU0bHMfZ76u8tHXpHds+JnVjRnBx9KpSf1BmFvx2V12OnKyb83RNR3GC
qLibgjjJbch1ZJLfq1vL4ZwFpu6OjZN5T5wUyXDsFps9Kn+23/pShHsu6zKqz3IUy5eonqYPqZbZ
dxM6bPGqnHnpq4hnW1TxGH6Xk4HUWctZP5QdivpczIGnPyrT7h9Lf3K+tqOIHxJMxVxUaUqshRcJ
TEtlP7V3TpZhQ9d2A/ngofTH26aqrLkLXZ1+GZUMNxJpVH89V/ssinavpHtyVWq/MvhbrjdlGwgh
bel91GG6RLmjR6weWzE+MkQam4MVO/FwMk3bMtc6HYNC+ElzjxSc1cUwbfuIGD65ITqA8g5/aWYo
/VjqNCc0iUSHBUGLPtNa4cDZdtt+K7p+gDJOIEqR4Lnzjf3AX+hDBrjRro4Eetqe2KGpc8b1JEW4
IUxLbfMSo4/xDqaNJD1ZRWxjrhLVTofS9NUHMVC1POtUqm9V4+IGLUgkfGXCN6S5Lf3164DVpAMd
0g5vrjvv8dWIdfFetE6ffrG1UA4VzyzaAvpD9AWwdnsx3ZI+VCk5sMXmLNnPnT/+xaqJAAc8OOKv
y+g1feE6Yfbq2r2sjnNcldNhG3YvgTZU+tj01sFEnsEqyqXYklI8am+o/MIuqIhykotFAycnsHXe
x1s2fxr7dH4zTuduRxjx0wP8MoYOQe1Fd/0u/faQadkHuZKIfyEmOq5zyOaxOanewS9K4QURnJgt
Jm/D0m2/aOIT/mvp62C57tIIcfbeefo3TcWgjlVq99cI1cr2mgSCCFPC2J25qAe1OnfrpiJZJFXa
NAdTJ/ET/i31i0YNGd1GLW8vp3++yObUXGNDOsR1f2YfiWcVmJQ8sUHtS8OduJg7vJn77CYS4bgW
praxPV60dlW+Lk03HAcZ85dXw2aC62G2wxficGebyyRxzlWzkCCAT031o7ZD+TCuqeyIPprcLxG0
1iTvg0A86ZW0ZcQOfnhgQ9AWOms0fwidqPOLuNqCX0Z1yZKHGqVObnFrefCrVLFEW9O9CKTI/hmj
qe62NWUa3SVeCTFSbOHkXpOUEUZF07R11ORiSAa/iIiYvQsySfiSY332q22b56G8wGu23e3HkgS1
ElKviKe8L9vVFJmFd2UDf5LUIV5IQM6IpuwhpiESV6Wpp0dU+fH3aVgTlS87cS7FJa1KnfCy0SYP
FIvqJmyC9oNwQkFZHugp+Ty3wj/3a00TFYk+KKo6FvpRl35XP/kE/MpibtTYYU3LCDenNfLSg7MY
+5wEvkoPONCkC5auk31JGDwMxRJUJaQckXZjHhNqbnLPNnV3ctRQIWhKy2q/ncNVdTf9HjY/nZK2
9bprxLgdCfyp3JNM8S8tIDIn2aHkle15aq0gLWpz1mfyTy/K3bBuH/Amh0ni42kjb5CcxlN9bspp
rPJR7Fl/b0QsfjOpSJIjRP4tODmhxlgg6Tb3u12Z6uY4mqzRQXlt8EbHTS00bk1w3jWwY3ExMvyA
I0lfFnIqFzg5yZpA8fabDqQxjBb3xnHGTLAV92Atmh2Zzr3Pspv4aZo9T5WfPJrEC7+JOlvrq32a
1vgDcmDdneSYVf1p6KT7tLXRvl28K4fHZK34TkgHqohJqbudZe1303XjR/1392IvU5BQqp9C06fV
mTTbwd5sxg46d8be+7T3auFo9m11Y7D4jJhX+OMXMLvQYC41rJ/aDXPzfN2TZSEEjqDoVQVslxEN
ijz1YZs+GeUR32K9JYkOEIn39NhpiDl5V0eWh89D+ltZHSm4B3L4xLZ0TU7ui9Ndr37p/mzCXU43
u+69J1I1An1s5jG+aXHYm85T180pL2lUz2UcUz26yo/3p1U14tahRKWyKPlaxIyX9nUipu6jUzvu
zIU4999ra0Y/n+Tk/kBfW/t5WW7LvSpZ5ofV4u91g6nVPML8D6P6FFVZdhVbsyNYIq1W5XPnEpZT
rYvJigniz0EP6EcO8OJUeJtVasFSvpmshOEl2ws8lm3fpLnwwTNvWT7DD1geu8rbuCuVwt+x1aU7
3YzexI1J0lj9lSozJHjey8axSAxk5Zu1NlVdhOSBT1QHnnNDmRoho2LV792ZCL6xRbBb6xB/wG3E
YT5qppAI6CX4pJTkLKx3Xb/B2xV+7siwE9dS15ufj4Hphg+lnNEDjrvx5X2TYm/yulN613cjE5Uq
Z7qyZwRfDs2F/FJ5j+3u9VkeB32pjxvb2hTCeF1AZ7Ck6Hi7fVN5bDaGP3r1xyNUtH0G7Zjn7aoM
m606dMnYf3K7pinzVo7T4+y0yXcd9vxaE4sIPyCrtsepQR1RCMFJdZrqrMlyeATN59pppicmyuFy
NK2X2BN+qqtPZE27NAWXU4npfTIhFhnj1W8KWnF16iaxAUIIv3Jzk1pWh5qj9X7y5G5g8VhvvfM8
S6d4kZ+ERTTJ8pnQbmBzT0zls+N4eigEjJrvVjRZcDDSLfGBn1y+ps1V6sGTo5uc11rV6maKEE98
ruuaSi5pdPR5blxnKci2TL6kO+jHwY86vKMSX5f4tNWduMfrvUxzQGS93kdVqJN853+FIjiCX2SL
73S5Hf0A4EPUTrgd9JiuXCuT29C8k97JPar45IXoffuY6K0h9qt04w80Vun17OvVKQae9kZ6qcD2
WODQMQdd0J3CxmcnypoI6HMrtF+fXJDzLC8nVf6EQoDYlxLOrV6SdpqD4xQH0+fGS7o+b0Lj3WWx
2flaei/4VAEwYG/mtM4VlkROetC+CYMzZ7m8Sy4mCbncPPcXgEFEPqXVlAJrWh6k7Sib3KCsyiub
rrVbNDKqVDFFa9Qc8K7w3lAoOJdvQ3gsXS9oD20ZpPqEp8vwHIyRIEN087cpD7Ja7rmPYv0bilju
jXYOYUd7HekH3BLDWBWjaNL1NuCAam5T09iRvTzDNcFCL7nZe5jY+bZKVZ7YkkoWfbzs9+Ew++Uh
1aLb8hqSHPdqEiqADQhma9EZPVVnjUxZo8OQzMqbOSJHWOjUXNW+4yUnbxz8z9EADHzG8IdNIK3r
PtEe1e0x8YY0u6taMhlzt+zW+y6I2va687is8imocZ8tmZq8uLPylmOld/c7mWvKPZXCV+rcdKv8
nLiWURI9hPgQrTRShawwgsujbJ0IVp03RgaLS9CSiIf0hso6QIwOVNqfAa6c+CCZmLqYtQfs3aHi
vjkxr3GqPL6YtRHwQ2Y2zdwYk60o/TkP6TlAq8hDUBR5iFAKojXmj2UW8X5mLIa+zAKHHxZntaWF
q6uUgnKIvrWzv8iiIyWIw4hlzVUOfHKnrMQ7bXZnSFo+wyoHlCKRW976y3w/2K41ueyTHY5ePHdT
kSrWbRHvXRScQgGCkJdRBmOc7x7hFk8WJp/WSf+YmzoeOHr67FMT69SjglRhWefk5sTNuYxXCH9M
dqaUMow8zryF1vxK4RxSqIWxSXO5iuDnNOAflvvkR82n1JFT8zEdbMZEA0e0JI8iYw0Kvglov8+S
7qiToJ2PI9zCKIeIPk1Fj4yH4yzLiB9Ru9PP566uw5s9sA0fA78p79xHbR8WwdgQW7QHQ7sXKBOt
VwSDNh+ivVpxmYNv8UsKEXd0BHVyp0ZJcoo/pEPCFYgl1YeSY/yrjhZukIZ1ueftHu93nAyU1cGo
KE1I+PV/DW1VPql+kF/mvXf6u6A1m4O7XGSPaxVgXXNRrJRFkyXtq2u2TRamXP2YqVKa3TZii574
RrygULQBJzQXfnKsB2M/iWaD59LCWPOK0JRBU9hIJLc+hisxm8ud7qN143JXdTrUaNmYjB7KNQ47
iq3JOTTK0VuRzSr+HUd7lN1G01J9qgge4dvXxn7RmunUoV0c9TaGGbCWZ8Lk2htD4xfpHAQfbOBt
A4if7O5s686QOdtq+hiOgjLTiIaveV0ITypiSQZ9rgK/X4rBTuWtLzGiK1YEpsGhtlXfFUbI6sXg
IyzhuyooL3VW6+p2qvRaklsTr2MOrrm8qNFG+9HMVTje4C0f/aqSOmwP9TLRjsfeKpKrDSHYeJjr
eFlz1WbO6z74aiwiAMPx7PeTPsW+7tM8GmJktPwGqFjv0gnMph91vifGNmy7bKoPLM/wB1df+b1y
GsyjlJ008eGc5z1h7+XyFslF+/dJv3fzMciW+JdlSkJy6D51dNIUpvncNnVzWLMGxK0lGWji2u75
lT0gluzNc3b/p5aCZew2zcWYAA3AzISk3n5tZV3diGaJJ+xJsIEpDJjYZ+WE0CtJg+/ZaO7gcDDO
OnzFJDL9nXhbRK6Ft6TVoTF2Tu7WPlyeBh1XXzFri7tDbdy5zQFu5/1mJ2vvF1kAy3VKxZWRPOp2
Pz23dVfu3xpMQatUv/jTWourxUVsd5WWwcoGdO3wu1/9tTm2FGYtQOgQfLFDZ77rpBmdgogTdwKE
6TNAmG5V9uqidZvyaNpDmUcmNLLQqU6eHBUxJcExOoQIW2Jmx81djncddRWHy6j8MyoW0lgHKYIk
x4Oo/t0RKVDlqATw5R5gn78tBBv90M1ctbRR7dAdIE3plnam4S5i+ZM/Z9dLx1PZysgDVVnXgCtq
+bAmZci3QRAemFBifMYJvPL15EoTfXEnw5Agzhqz5EE9JmPecM4MR2Xd6LeMY/oJU19Gnngu0Hc3
NbRm1hd/dz/M6yeEJ6IuBAXUi2MnZ6EwsM6VZECT5mjeFJez0UxnW0wr8qBcybSdKfE/yV4GRLdb
o9+cQciHTtbiZ9+O5We71fU3TbUMVo0L9Kv0sGsuykHsrxsZ5ny+0EHJ2oXplgf4hojC7+AGJvRm
de7Vwr9XGz0OYlNkm8fNeuJsyFx+Vtu4PG9pDdwyT3PT0kxLrkUFAK0PTsUNUeDsPX1MEyJW81CM
9onzGgyhsc76fXLC8bec1nFCrlQnqjB72A75jnXfE4ZewUupy/aabkD/jvYleK7YQb/sNELc64BO
Rlp+F+g2q4IYeZB04zUv8dBNc5celFz7cEtfJZ2hySvghu+eN4/VAVZL0hzlFFN+43c8M1mJdvUB
HGfrqK2XxhQMZQb1FNGC1jdBtqMNaPw++KqqePigfd98z9qpNXdy69KV0eSaRLkrYzHd1apKhyPt
N37YNlvHQz3LbLxuGR281UD9txlZkMMNppLJE15lF4M5xo5TgfVXOh+pX/qH3U7mqWxN8wOV+XqL
911ZFeFSBa/10mZbPgwDALJmlHufzPsoSG+KsQ6GwNXO+ayH6HPfW11ygsYcOesWm8ct60D/vdAZ
1BVH8XRawr5y8tgvOcwt9xkjMnd03KLnzH7aPa5tlM0L2CTMuAhPJ9cbAUobMTx7sdLbDehG+LJT
LTP1MzTOR+uRrJQLIPgdxLGz16YHMy262p1ZPsoBxu97IvDyRm2DV1Spk3XHbQlsXyjd4XvmQ7J7
7FSA45fIsjZ9CBkh/u5IxH0dJQ0ve/FSSVdbm16Lsl8bSjZXrk/sBsAh4nL0wyyaQeFFHa990WX4
5BZtq4LXKByZXixkRVzmL87g3ckqWG4qgIwyXxVy3fOmxC6PZT0kHS21Zxl6rvv0c91s/Qopd5QH
/PhEcyiriCSBWemQwoA5+u9yXe3dJs3+1rWcqffu6K3sULTfy5lS2NxE++jPV5vsnKt4c4VmMBTr
8tSvWTacZ+qX75m19LLBtPunqQxkf+hD2TyRI+s8hskUvszMUutcyzh5QrHcf5X16tTHoU2iKZ8d
n//SbuSSF3FkBlrDNSyBAuzG1aHoG6Mi4CBvD9VSXrjG83JJlRy25RtFbfO50ikXY1I6k2D/p8yx
oP7qK7CRXaNxDdggbdvQbSWbO2HD6A4YZLSSQiGL6p9lYKI5XwwELXzFrOiYyPhzn6NZH20Old5/
pTyJn8POJnOhu9TeiHHysnxKIue6M9sS3q6xXK+N7nV91W1+9drvAEl3FT6P8iSw6K2p9Q0tShhM
0dedxqU6RgDdXA8NgNXVkqRlVmyM/l+xA4qaE+qzMTrobpPViSGueIIx1ZGr4gFOTaOXneHO66+R
tMm9sk7LkK313WvI/c3IhEmxEdo+a+885llL7pu2/uD4Hne70mZujsMylN8F/L8pl0ZxMJLkjCYs
7fawz13KqZdyMx5lZDe0yzE25fx57wY4sGri1MixXFSvCBednw0L4OcCs6EqmFmUX8LWbx7nhQqi
2FcZMB/H1OWsdwXGV9XToI8mFjOph6bvbrpBO+LkubNzk3LwxUccUsLhMJukHK7audv7IiY8oc+n
OubimefIuwvDRSdH3AmoveiCkTD7SV2dMuWLsaiU9K53gHrmC6PU54bJWJTrylK6xr1ZU0B2uQzg
Z3HIRc1pS7UhYPdlHD8bw+KsuU/UmFEeRbv/1sPJ+DGGGL8Wrdd51AQLjhaZqDm0Nc7xBeO3Ocmz
sVSPa7/X3oGd0Se4eGxE/YWZ3sJz7HWuoImo9s9LEK1u0W7xGBwWB8yHasLTTZGMNvw8dnC6byvi
l/xcQTS535wt8wqZ9d6j2S9tJodPVN3CNR0/lkSDXEglvvccUUjPOSM1xrp9196YS9FTYDrmvCQS
IxGMshr/saPbGZ5Kv9/fekgP6fUYDvo1rWvxIZbpqRaTO19Zx6sUaLvywQXCrQ2hG2TZ/ZJt6xdG
Ful0hUaqv6Uhkm9OJzgZlPX5F23v+B/2dZ8zakuzwBWlHXicuIpIqkp3sNuSIgJQJwk7Ws42qI6X
htscxNSmBw5WkQHerFpejZC9QI+mDvOLjUz47k51QcVhGa7NwxaW9qvk2n4O+HJquFyL/3tMK6re
i1ve3RJkoz3zGcfHsGkmytjGliDlAT9za8KzcqyIoX/tXdbRjiYs85yoixBdbG/gBPLFPgVrCbYP
tB99i21CBeGrsv4JNwK7pwXnzyZPsOjI7hnwAvqlQwhARb5N5B42VmjE8d05CJrgmajHahC9m48x
nmEkv8eLOI6DXD6GGZlht5rBxnzcOuRztMMx6twp3icSQ0jG/g6bpJ1Om0OPfXTXhsvGV5XYzxmg
+yvy6OACG0d0Lpth5HS1gVrpfJlbtGSV8gQcI5H0Yd42aQoG5HB3cD3EYjiG+4CpIEWf153qvYUK
eXRTnbkyD+S6RScTLL3z0IM9E2w7td0y/ZoqpaoHK9KV7IK5bil4yLEMNk7R2m/9Y9dZBwKKEVA6
1YOuGU9vRTwHUr9KLeV+poCZhJM3ZQC3KbOQNzGm8yvnxV9smOJG77dQpHLRx5yDx0R6Q/MciFia
MnexF+2wEN1k8DEkfHd4kINjXYAYLp3wanZjZFXEavpU2YPrOJ/dql/768auMrn8u74ebyv8KvRL
7JmdUstJ93T8RcCoT2nD2I9nLFOGkiHXoxOttPn76npXkW399V6GgOhMDCYz/MbI2uxjwTiZRuyk
pliUv8tsT8iPDpu5u50H4nE/tySvLG+px9354KZjGRcW43n7iXGLcj/2JqYWKsos7r2vozNFbnzq
OmaEV6VnDEPlOdjT/c2x44XQQzlXfR+gzrZnHqOYJopLHPfGlUg4wZcgdFw2t5cIH7ysxVIYg/xU
hTNWTyMEBRAYJiq4PLS8HcQTs06iKxPt2nnpI3+k0tDrFDEsKY3aoDgvrmRLRfAu0h+xDOLkh47T
NlnONXNSUeWhjZtpBoGqw/7LlHLLvGW0ruXRpjaob21dd8tjtEnMsQt0b1h+V4ktk1urkGyc68CY
/s6lQw/PKQkb67EDOt+f4om/f8zdlFEBFv4k+L2JWtjuY1y5jv1WbpZrg1nJll0p1jcfLfba7Aws
rs21txiuzMr1GaUAr63qZnM0ps7xnLTmau5XskSWoatXrko9Nw8Qoip5GtdEjzdqd/fmaKI+aL/h
7FFK+tw5VUdQz9C9UlBN9rwZtt07BM7WJ8wyAFuKLQqH9EvLjnnGE7Cxd/MW0c3sLvfrcbELtgj4
PW9ftbDVL2V3T13HHALtwYZt+dURanRz4Zj1FZdN4Z+sm7XP9dgHOkc93xGyxPUXHnExa8dvYm7L
hF4ryOyVmPilgntjK68F2+VNR7KJDi5c5+0MMdN7RYAExhSB2We5zsDhckQ1zgcmqaI7tGmzf9tk
Mj6jh/Y+bqlwExqmuT7OsqoHhgjUiHklkdvmjFCq+4He+0OKewdE5nDuo7yMy+rbMovZK0ykFpP3
07R96f19WylkjesePO3Lnxum5F9W3dobh2K/gxYzxtd6xvCeJi0+OgH7gpDL9jpoGglnYNnvGAOZ
7jgKE96O7J41333N+GbaSgJ6w3pt77qEkMyVtoE2MpimPjeVP5ERwGCcyTwg0I9+9+zHaZwS4NOk
M8NBdtDbD3vF5Pe54UT86DpqBpPGw5RwiCipNuYaASSEzoshfVS83Y+1jCBNt6NRX+Adpc9l23vt
SQxlkjyPJH9/lgRaQtgJbfSWjabdAGOieTuUW9QPRbTa9qhEZi/eDm2CUzOmYV2xWlJw7+bFW7Hr
6GR/bdy1ulohM4/3EVKmmpY64vrO1ACWgZ0c8xrMJsF+Vt+t7hCtR10x6bIRYM8z+b1c/AODT1km
YS6jRH2TgrvpaLcePkdD685t3GYk3+q93K6AtUR4mNO5r25hUzk9yYZ13x3rctevOzSB+Ugbuf3o
Y6/6iZF9muZrFdnbHuMnc9qkrL+pZYWunFZV82GZwprRpZ+O8Ba3fWHKsvjqln6J9hUb/uz+Im8Q
hdfH1VLA9GEOw3CVae9iBpIPpp7c1ZzA0ZnLynShk8tyX16qis44J4sL8/yESkcdQrvZD0sTmIlX
YiM3rziB9lyopOPE8zIIV8LMHOdZhrX62QPS/MxgH+aDaTGlLliWANfNXk+3wlJiHQ3SHcPhdgkl
jPZafm1lEH50M1t2Occ+68aft8W/cyal6txlEvRFiDnu6PFmKN3jrJr0xGGUVifCVKuTdidHFwnD
K+/Uedn8FM1iv3D/Iv9+FCr+gLUONq/9yCGeO3ubbseq3rYPNdTcl6CWsr9VWTxWxzI0jSgkpIPl
WEalSJn1UGScUsVU/AIhAOubSIsJLNOL5Mnz+6Y/6SnMwH9oAAFhF2sKvXn628DdGxadhw/OZyQW
w36QLtw3cLcqEUe3ympc0pNgvmWSso1fvGZP6+MeOun3ZJzToJBysObI5sY9oemHnnx3O2fhtXTH
5d5YUq4KnJBA2dO+H2780QHCrjw6uRMFgv9JRkb94gxluNXW7gUsAtl2aT+tlxaqIQz6tWnUftVA
pejAYB1Gs9CD2ldVqeijZzEmvvW475723oupB/6dpPk3XhlscWyVUlyPXGq696ZHQ7dsmqIKHHZq
1Km3VXRtmj8+5b0UFpNf7I5wAMeZLsPz6B0TniZFxv0+pMU0gUEnHd9+NHpwn1o4HXYLRFHjRv6H
j/Y3ft7lof+hg6LIBFG8/Py/6PdaeNxEJbbUISnDt/gkjy8jEQPnnhH+//4oUpMh6+Iexa3yXrCF
A4/Xbe2UFJMHryBI6+Us4lafK08Of/Aqec+qvfglX1La/xMKgRPdO4ZetU4D286kRdlMQ96WpCW0
SV+ft6aJ80nvfxIx/MMCuRCGyaTG3gxm4Luvrt2mvYRCksEf2Pzrbjf2OuUg/cML/KdPBaMZTauP
/enfFghi9j5pbZMVUPgInF1hgAel1x46EzH2bVT0BzrlP6wNjxx3n0IetQST+r+uDR+G+Dyj8C+y
WP6oQ7c9iBWOea3HP9mD/NP7wxoRtyoOdlbjO5YoEjk5SafOChAQ9QIhILnvKHv/8P7+Jti7LIsM
nR4rIsZf4b1Od4pURHfI1+QsgPhjO/n3sDa8g0qd4NHI1BRNV5XPMrbeJyaL+ujDkXn5n88SND5w
vkPuTBQ1l1fxXxuO1i5BpsFLnRXU+aLOoKrA0gqC/zWrxEPcdVmSKcgd6c/Buwf5TYWSm8BTVLqJ
CXMiBuCTre7kf97X6U+2nX9fKgEmkMy0oN5yTmbvNpxTeTOjE1p4p2rtD+YnDDc3PBG+ILSr/5Qx
/V6wcflkF61uHFxs5/mEf32FTTN7JWMOAK/ES++nZPgumVKfqGp+gn71BfqK8NAKs/5ByvP3A5rn
Xhw62H8XSvO758Y2VQ4FPfshMtFpIq6rkDpMTn02TQdHxFvher13+vf18o8flsRi1gxkYwQ4f/2w
kElsKFvmSgtgBlp2qO5w/LaTJXAwX8JWHn1PwiTF3P9/3v583EuQyEVfm6AA+uuTh1ASENTbrCiD
vf/UOf3wvAUdUOpq1/7x3z/l3w8AJLw4Hl/uP+6j98YxdTA3k5EZzxpEenbXTZ69nTnCvz/ln1Zp
REeLtIj97713H6AtL4FREw5QGykUwyNzKz30txv8+D/cQP+0ViIf5Rdi0uQyC/rry9vbbJYJDkxF
BlvrwS5b+RDC/fnq4cfgHvchLNecIqCJjv/+Ef/pReJ/RwoaiYrIaC+v4L+OF6dxwT81ne2++v23
zhdRf+iyJVgP//6c91LZyx5EWJkg6IzwHgve3Q2z45F9sMUZUgKkgljAsuOaxTswkUA+CYGB8Bkd
vSlIkA9rkP6vUZWXx3OMRwmTS3xR30e/a+MznmW4XJSYZBchZu154ycEzq0N3obu8icHvn9aOXg2
XrxYA3D79/6aFSYczYaMtUi1a05kwDyVhAYdyEdL/3BJ/elJ714sDqJ7vUlerIjH6Nj1HoEPTVse
ejmF1//+Hf7joy4ZrT62FdiNvdvgwFmlUGWYFaFThz8wqiAJPainT1Nd/Smj/O+lyyVa+/8f9e4y
osCINYOmrDBVhlm1T56oAD87kvEdQcgkW/LfP9r7U9OPKFwujg7ufxyeo3fPo7nBzE23+rg6q3dG
fWShZm3Zqb1kBwSBNadEAOEEWzf/4SR7/1L/82SMgdAUXm7d99rFxtdoGn1fH9O5TX/345hdt0x/
Mcb3xj/swX96FI6JLmczboNR+O6MiTHe77bF1YhmTfobSn1YIIv4uBjl/KlNeP/9XT4VcrGLP/Al
jeH9fus6rfxawGJ1AnvPxMX7pPpV5Qwn4ucu7f6kint/evK4izgXpxg4ixhevvtk3qIJPkkzc7RO
DUcyTs/Rf0QTaCgYmo4jfwfTuz98c++PtMtDOU6oy8JLo5e9K0LryMglGWFmpgw5L4k57ZXBiuRV
oRU+UXFER0Ce8abSMv1ebXZ9+Z+XLCXN/3F2Xk1yG2m6/isTuscsvNnYmYsuoKq6m2waiaSoG4TI
IeF9wv7682TPnLNdKEThtDZizSxFZWUizWdew1ckPTKY8+rgDxFNtHYuRFDMrTiJ7FhVH40i6t8X
sWsFtForICPV3qQ39hDMfA9pMw/dQ1hTl+/F0BPMM4gIsjalT2PrynIgQrV/Rm0CluD2FLc+q2Tj
m64UwGUzXQ7W9ABDiM0ERCkjOXiFPT5Vbdy9D7U5PooGsJlSV+rOZ9U29i6UKWRakR/E3GOtVJ4n
TqRGWS1Aorf6k07Zlq6La4tvuai8czOM429OvGQPqej0D2R4+ReKwkbQwNht8L+hVRZ6RUJlCrpG
EFahcadhLr4XQW/+ShBqUkAQjOl6y08k6bhKp4CSVQh6jXCXO3aJdW5zpTu3tpV/v/0ttna7A9UF
QjrYBXUd3UH2LAvDHvvAABWtgEFU8jAwQDQBlpnKR7xUEx/2UviYJXl3DtG8GI63f8Gz6sNL1po8
cMRGNk73iCIDobjcDi1FTl06GAVZbRePlN2Ko4P/+dmJksyvu3k5VJ2w3nbqUgdWXgHj5gsHTd9n
tFIAON3+OVubE6sZlzgbsQhzLcUDgD8KK50W8zLGxWMxi/nDoEKuUGLrW1ZHDj2mqdnZm1tjIvlA
7ItILK/V6pkac1VdlDESAcyg9GDO+iBbUcL5kM7ukN3RvKOaUISms/NybI6LWYBUqgSWsHZE0+iC
LzFlNszLDZv+gSilcGyPDyndlBjarKLGxzRrzJ1Pvjku4obyloPIvf7ilYinpLdKEah6bpydNLNt
YMUifQxhfftDNWs0RSCT7dw7chnXG42jxROGIDYCjvIsvAiKR+C9vW7A9EAwc/iUJFPn671tfbq9
gTZOFMY+0MY5wOhFrnUEwJLmlvCWLrDbKg08VIfuoQUAouiin9CWh0OnT/qB0MBAz7837m+PvrG0
sDVVDDxNDdTeOu4gTpjbTIvZSnlqP6Y2qHkXT6YTEWoXiFJHP6Dp9gRzNi4tBqWaQlQgWeyr/ctL
htKsx5vV9/SQUU7hdZ4pqmdOmBwcaxxef0aROtLlI43rsrp+I91OCi7brgjMfFYeO7trP8Qge6uj
CjcyOai5iI6z58zvX7+2ZP6EdCysjhXz5f4RMCYs0PQiUPpFnOZKK87CqtUAlq37XgevDkGwnT/8
hUFNyhs60igydr4ctC66RM0tXmY7i6vHyaTu3bqW8j2q6+mklvoTxrpztnNSNsIBwgC2sM466ijw
Xw46h6lj52YogiosOorcRv+rwGMz531ooaDenuFGkI6xBWxqdi2DrZP+QYAg7IeRgGuGW2xAH3uw
xsX4VaGPeSdgbx8MNLqPIlva32+PfGU+ytNDIxQHWSmcJS1vL+eplgtP/OyBJ6JSQH9ibp4ampA/
IWDMx7g2sEc16tb67tZhDXcdjDJgDkVXH3KMvz/RjQGQqI9l7INqgi9w+9dtnSreZQ4WRUqSiNVH
sIZRVbi5eRddwGouXumQhyL7LZ1x9S6Mhtcq+z0vBrVrKrDEZHhlXC7GHLua0zSkLHFPzdoSqBfo
FCdPiS701z8AUh8Y3Kgl1YvXZjj0iowuhg8WhGDMT4S8n0tO+YkLhtzFa613nl5kweuXE0NcdO+Q
0Md/Z3WQoLRVNiDuPrCKilqBVvbvxqScAy8EWGLi9fbx9nhbNzEae65nEMy5uEBdLqdbqvhuzuUQ
DGaonqe41+DQd+IT7EcN7ekifLKrKturG2xtGoRM8XFB8lKqJl6OOiSxN0ZwCoKyt4yD7TUgy/JE
8QEGKlKSwNj5khs3hQFC2DT4npiBrMerXW5g2s5jYM1R9ra2kvZLq5vziXpa9vX2gm5MjUo5UnDM
j5KvLf/8xfNtLdQ6lyUdaUMCv3TcxoFGbENAVHrA30jFLzth2caAJixrHnF6fVLb73LAsjJhoECW
CLImCo+lPf4ozEQ/Y5VWo35U1TsbdGMpkdNE15cOL5oS67SIRnpP31cdg45LKwDZl53ANZigy+09
8fBnVbdVKCTjIBzQkPmimry6+OwY6JidTFMg0ng+WwaqBU2i9B/SPtV8exQd6adavk/6Tn3oavg1
Vuct79Sxj/5IUML+BqvbROHAaM+DNGRxDCv8NQrb/skl6XtgP6TnEhLLOYoysSdPtpUwwFMgSaXo
aF2bXC2agYUm+LfAarsKiFAIEcvSJ+sRi7rySwWSgyh2nqLfPd7j+6pJ0B0BKqT8EEaVQApBEKDz
b+/NjTeMbgBtMo1Yx6GBdblVVKVCGLVlq2i2UAAbFa5UXxpQZQHRVWtmdl4Ur4NcWRk7CdzWyNTm
KWTTi0CpaH3NWD1+8HE0Banq/AvDCZOAfRFPMMqtQBN6/sXuhuRu7Lx+J9Lc2K60QOgrkbKxXXX9
csoR7K9S1NoUIIoeAy+zszs8Ao3AaoY9G+6NqxSVbTkOtXD0TVZzNEQeGTyHE5oNoQTnm2NxAqkz
0cOdADfOS3t2Gn3YmeDG8Zc3DRYUBAaqvq6hz5rVt1kFsb2eUThRQcSC1Uau47yMU8kNgLRHfbi9
ja7WlN1MgGnJ3gTlvHWGQuu/0ia3nzl9SffUaXF50itzPAGlfG1fUGcoNiwKFUQx7pUfXZ3mg506
6GBI0OUD3LvkLhtccEZUtHcCma1ZoTRl8AVdRGvWr32p1XPq2socQAWmQl+0Zn+wAK3EwJTGPLi9
hPIZv7jZEBGkMIlKOgVWgLerk+hCkwEJi2xCAlz6CQQ2rf5lqRBguT3OxqS4e0h4dNaP//Iut78W
IXoQNcYc5AM6CCacL/gv+PxGXtX8eXuoq+0vdRFtQmNubFKPZ23LFw+fnXlIEMiCObTV5iz6rg46
2JW+6JX5SOl7/qJq+Xi8PejW/CjPGVJOlkxgbYYVo5EHWVUDdAR8Dd0MPflYztTsHAE49q8MZWBB
ICdHrHS5lDa8Nw3UosQ3CVxqrQ7UEvpzQOI959/9uP/6Pv139KN6/++N0P3zf/jP36t6RuIrFqv/
+M+3yfe26qqf4n/kX/t//9jlX/rnu/pH+atof/wQb/+s1//kxV/k3/+f8f0/xZ8X/wEKBLygD/2P
dv74o4O58zwIv1T+k/+/f/i3H8//FsTWf/zjl+9VXwr5b4uSqvzlP390/69//OKwav/18l//nz97
+rPgrx2TMv+z/Nf6L/z4sxP/+MXQ/k7PFVku6r9Ajthnv/xt/CH/RFf/jtob7ROVojAJkpTcK6tW
xIyn/l31npFKpOL8bWlh1lW9/CPL+7vEwPAY4eeElKKh/fJ/f9jFF/rfL/Y3tIPeV0kpOv726kAj
IC31/kyPl2bDxt4wUmLa0ooDm6JRe2fBMXsQdhR/8iCn7ezE9WOqgpSQ0RdNaJN1WHeGAcnnGebW
CfKvrvmt74vOvssL2/THQnPEwVLQdV7w+QLkTNC70yveHJybhLINEL6rKqCKuFNaRlocNDTiHkvo
OKfWawwfMnLlQ3iuDsINiwd7TPfaZFcR1fO8XeAFJAzPatqXJ9DoBqVRKigV0PXnQ6poSTC3s3JK
q3p8msbaGe5sxMAeO3jFJ2Qg47soc/R7vcpssDq06Xcu1ytttecfhPAnnj0sB7/s8gcpWqtmWkS/
OC3D4Q0spvhhSS1xZksux3Bpqp+Fh84O8pqYCFRJlh11K/M+0CLWdmpNVzUCfopDnKNjlMT2o05x
+VMWmGLFUlVJIABVvk3LkqZsAs753lbjHgS8EhfvlbED0amYTfXVy/vlpzASqLiIiHlQJ9S5fWPH
vMB+CpNvr0pwhWaSv49qHxp0qEdy4lZlgolkt5sR5Q8kPfOjqQ7oPxUL9AnKRAHqQtD1u7l9NPK2
PHagq/wmqrodU4Ct74UbJLA+WcGWl8XlIrlUx2PAOGkQm+30rklA3hhLmz+RQCj3Tk6qNluRZ9/N
UZu9yeIMef3JLoc/KTO5O6H49X0BrsOQ2DgDkzKQCZc/xfPU3itBTgcQGPR/tbmZHacUDoKgyX16
cYf+56p6eTWtI0S59C+GslazruEfRY2FBIauNt0AIEfpHxolDP+wCoC6fY5wxu0B18ENA8rV5aom
Dqa7LK+QF5FAonmpksMrDozYUw/wY8pHuG6vrSE/jyLrquAm6YCtrfhKtF8UVajsqLEOfZEZNZee
Nd+ZOYBxtE/+dLLdVsS1QLecGphJkCRcQUjHXU4tBbKM2uiUBnaRg06Gr/MegFccFDC0/jCbPj5a
9VQeOQDAA92lTg5jxGEaM9V5nxWVfgIIIvU3IC58AnhJm/T20l9vKy4A+vl0LQDzEDJf/j7uKdjj
fZUDdpdWcA2i8JOkhRiN+Wp/e+4aakYSW8b/Irq8HKriohvbypRf2RoOCkardyE/7LeogUC2OE60
U+fYmprsixKZk8yBu7wcr5iqpQPOigABBIkjgnHWKezV6d6u1T3rxa2hSAUkbk622NZeCX3WcovC
0QjcwXMCE+V130jj/DiNk7OTS2nrsJlsA2FbylIEKNR412FlZnZOosYNpzPzpOGLqcwP+BVOkpAa
ors11ugeun1kPGlVO7/pM7N+Cx8xRq0m9H42hdZ/QYzKe0/9YPw97/Q6qBQxof+IjcYrIYXyp5JM
yMoWWS6X1+UXcEYAq2oYZgFl5uo4CjR8NMR6jlxvhq/agup3qe95x2ytj5RRJjGTAIu1aeSSFSGy
PnMWJKjfRHcGEKoPFofq3CpL+bMGXviUGYby7fXn6MWo66p24+oLZgR9FsQehOfEHT7kcW6fEXzf
K4VeX5YsKrA0dhl5LrWRy0V1bfpQIf8jQJfG5BH0zLeosbk7FlIbF9flMKv3ZsQHs9XcNgsggOUP
cQNaIDKi5KxFkEZcI+1p4zsVBHK3V77UVmghCUCBiD6ZibOjisnxBwXxRb8a+/oNEjPO+9sLfv1I
8fvw2PY4cTSX19K7g5O48xBXGYl+np0NbMqCWrj2r32MZ9uISN359ngbARMDAmFBXhpN/StMYKXW
wgagmgWL1TjfBJQK9JSdmqQOcpt9oBQ1/i6GuHxfjpb7wRVmP93HUALnu9zLJIcM3bw/x2GRpV00
BfdKdVvrQdmDNFNeDcQrl9sCO1m2GszxgKba+Ou8jIoCwaJRPnPZZo+lPVc7ScXGOSOMdWwpDuGq
ZNSXA/ajMJDEmIoAkjhypgVVOXoqTvZFOPxfIoXvdUC71ftw+zvIffeyEMKdosGDpbUPJ4H/Xu3L
DFrNCI6oAFZhhchTz2HQTDo90tat3lla4sKS0/KDZkS4fkSOtrMNNm56hiebeb7WgJ5fzlpvsBvq
iqoIdJf+mO2pLSpsdXbIjXnauem3htKBL9DzwPycl+VyKNgxrpsLKkmdUyl+Vw3dIyAe1EvrUUQ7
YcDWx5SNK5t9DURs3UUCU2tXvZ3ltI1QiHVLzT1muWn5C5kDWoXhdOr78bUMDD4lJUGeaGD10kFi
tYMGA1Y/xuRRELd9/LELndBPxmV+7DO1Pd7eNfKzrHYNVV3W0nOem+urUmvmWpE26lEUhH1q3E8a
9EjUknvfimNxh1xljMKUKO6XOPv5+oEp2j3HPZjDrkufbNcx5CpHWNCOpt9zLe5+R8g3PsGIgNTc
93oAET37JKPfvRRq40YgUlApu8rAy1yXunLTbM0qweEEoeH4HdKCPxf0ro7wHsu7tDLG4PZMt4Zj
NIoa3AaE8qslJs0mRwk1xY+QZXkbabPzJVuW+nMTl/lHAIb6zspujkftld7EM4FgFVmj/9sYujIq
fj2J7k3JY3XXmUSXkZQPUQuxkwte7yCAoRwPGrYULalkXJ7GFIOdIcbrIljCCjKmOosHgQxHsORq
f1Li9n0Wq7+WsdXsLOtzq/Fy6zIwhrOgJGh8Urq8HDgpsnJChgCVaMQqBt+GBPIum2qY4046edij
T7gdTxGn+s51FfifWafMGYpC9nQPFR2TjM5S40cdKcL+ro3V9l85mhyVPxqp9xnbXO9dHy1w54Hg
QvKfIzHP8J1L5P2nzFLfz6OH1Lip5aWCP7qh/qHVYUobCAnBQKtx7Nm5iTYCD5TbbRWyHphcB4rG
5Xypolt6uUC0bNATO+Q1Irvg7Go/nyZUJ10NTS1wTkGpqujHoeHL/w8VFKXCxUfPG+2gZMX8GMOt
RWJQaXfu5I2KAL+NPY7+vmyBrw199GRMk9GLk6Be0OMWiG18rLQeXifGkGcVS7Q7TbdT8B0easUY
apzmfkLhEzvZnbLa9evgSS4lxSSQbnROV9u/MLTZjBMrCtCzcw7RBNFaoDR1Xwy1ufPmbX0S+gEy
ZSbgBN22Otqdh36aNmhR0M2D0t1ps9E+DEbt+AkS19od5inpJ6uDsn/XNNHwXVGQXrqDR+P6tr24
D3Yj5SXR8DwONG6PKfrYyc6uuX6/KPBSTZWaJLAv103mASm9uMa2LchTPkslJc9R5W3f1FbtBqji
xwixtHuxwOagclWIxnE4XBNnkYMYVHMMo6CfOJuUzOr4nKnPKoZLmf0+uhzGpXD2vvx1AiCL2f87
7OrZtBV1nCCiccmlY3qfu0ZLSa58tYW7DjbIpJPuAqK0SdQuj2GE4UZcd1w79Hbte2vJWtTIxiFA
0tuCs1xawTQhLXL7Ddmo+jEqPRgahWQ4+LdejqovMUrzlRkHWplXh7xEV9+I+ty3LWX5iGkluaMM
7bPS5C6oEImlouHsbXd5o65uXH4E5XkYtgS26upHeHVI4iJ/RJUUxjvTnCJAu3n7ZOdCfGiXcvji
tGP8gIF0cS+SqLhHV7t6M2Y4sEtiJpbkc7mHRbwOez0eHRWjEXI/MJ6rI6jZZJitQ+GIQJw+2dSW
j4rnjMdkch2UHmokftKiOIlkdAOUHDV/58PoG2uCLSIYI/gIIJrl8/iiRNdryLcqIeN3Ng5RAwk2
xEDPeuO1CF8tij49VvM4IcSi5em3js7z2xJNo9bH3sCkwFAbO8/x1vUHhYI4w4A5SEX98vdonmiG
BnJ9IKJkPmtDPx7R4fnsRuhG3J765sqzK58rk0DKV7uBDK8wZnXiIGSZdZ5b0/w6UEk71d6M4YBQ
shAp3dE4Y34SP4XDpH+9Pf5G4EGXCF40IEnJVV7PFM6SHSOPFuSSJDE34Q+jLPvfpnZEw62O03vU
itPD2LbRn7cH3rpnYMXQOwGlhySK/AQvPnmxxJMzLixxrtbjqSy9/NHBwXFnZ8nlWx82enG4Q8ku
HdYzl6PYFe0qFz+qoEe3OEjUcjzEHUIXXuVEvxkt/MXbs9q6tKHAEBADj7x2e1MW3HeRLSSOS/QZ
5b5WNe4wYkDktW6QgSW2yY8o8CMW8vpxYYfYyJrSyAcwcDlP/B4WNY0R9dOqOTkNuvMtVmb1nT0m
CCgl2rmxjZ+3R9zaOLwSYKMpFzLu6gaPFSd0I0L+oDXVxIeuLIhRcTTzB7pBXzQ7QRyjyL33XdHu
Hpqt4ymZVDwhFl5c6/c4cVy0C70sCdy0LPy+QNWtggxzBgln7twEWxvo5VCr57As86lAWzAJFLdA
Md5GKGCQxHBRlOLYYcm4s2G3NhCWm7SVqT7RXl5/SJeP6GlNEmAaiHrH4kLSDnXj0E+NOCSZGt4V
WAudbn/LrfVkKHojhJ5sodX1a3ZdN6LeJkVJIjqZSG0i+OMaR3L0PQTI1rHnWuVORTYXLYvVemZ9
mnmETTQGKbEd9YjO5FxHaXB7Qs89nfW5dxB7IGzjcqMOcHkeMpE1wmQJA5QrUKdCS+5I5YcGmpI0
9RmXxzeDmrZfYSLWHx2z0o5eU4ufoln6k941zZkgcPSRwTHQF9boT+lh4ptGMQbQr+udK3jrk9MH
pFOPxAJ17FUK5ixFlom8SYPFVZOD0pSWD3zaCFo1cQ8DptAns7CNX3dWSEbwqxUCGqDbcLogc0P+
uVyheXKqMkN0B0VGr3wDs+KLIZLl8xxCYlNmdrjWN/m51eLs4C7ifrD1cadJvDFvWtWABgA1gxh7
ToZevABKB0JNlPTPdYR+AxOzIt+c2uTsGQoOFqaTIGBXTTuLvZViUaTRqbABVkC+U/6qF6MiSGpF
CFNRzx3c9hTXtMH8wYlRCF9KQXdqyI6LZhZvNSGGJ0Urx/luaZL0mNCq3RMl2Th3/Bb45lRVucvW
mU9v6sVURGYUlJhIHU3u7nfOEBm+YczDTrtKbvj157bAZ1AIo00IevVy2lGU4xw2I/OnIcJuPhSh
iL8aBXp4QUOP5VRGcfYjNZzuFCOdWxzGsm3vb++4rc9NCZAPR4gHC2F9s5l1JKYe6SVJrHos+8q4
H+0+uc8j7WejWAbqYkN/vD3mxu0t4a68TyQ10EFWH1ubSI/TOKNboyXZyUij4V5JevceVk5+7uss
/nx7vI1HEQqRKtlZvIxXCGFnklKJVsl44BeCCPDO0UYe8BD73fe+Nqc32aKWOy/GxibireAAURYD
ueet5ujhRJlOJa0UHmNENczROuWGmhyNyco+3J7e1XKSsKg8+HS4LQdg6Wqohj7bQhafYaZj9jJD
6064vjbnEj1aXwnVZmdq14eVrcrDpEkmFKzCdfimYX5ZNHmm+FijdPfUIqwgRPW5RIQ5a35NMm2+
F5Dzg8geNKw7yuq3OPWKoCmKfOf8bEydRjZ4VjDtKPqsj2o3gtBVBVWqSkU/31S7Mmjy40izqmqL
4+1lvnoj5ax1y4G2KktBayvptOHWwuJS8Qs1HNQ7zQa5fUAAfVfmZnNS4JeeBwLUKv/8xV0YiYxC
jyrwYcgUl+Jc2ByUEuuFUBs81AXtPY/J62eZDIetyiYF9O1QbrwcsFJhp8/0bH2zb+uT1bq1345t
8hZkXPyj6ejgpnpqPk7qNH0FNybemfFkfi3U2jpG3aAfndIDv4xQ5blp3PJrUzrtm6xSqh/D0PY7
m/3qLMvfSkBEO5xOEKo1l7/VQwzTC2tYICE2bw+6YsTflkHtv2pZFGEDaLXt12ou68DF5m6nDnh1
pOXQyB+48rYmSVplLVbRDGPp0rBQhZhhkjX6b53iWcfWS/few429BtqQiAyDbZf+3moLTIuX2aOp
yE7qHD30eTodqLInn1+9o6lmcivSy3NkxnC5lks4onpspJJRo1f3JAv9Y1/Xe735jbnQZILdqAMw
ZnfJN/DFdk610MDUcg79qTCNR1T1cCgarL0CztYoz1UrsnaVl3s1l8QDQeM6WIJ4kXDPqM8iGjiU
7U7esbEFSK3Ij6He0oReU4SUXumpYQnZs0qKewC7xnGw3Nxv6/612nKAKCi7yEiZTplHNn65bHbt
uAU1IXzeZogBk2kkX7J4KSnDFdH32/vg6kyBn2cPcI2SatAyWw014l/YITXKUG2qPbSaGQZtZsUE
5Jp96OIufoc10G/FKHT/9sBXyynzYpcEh3SfQ71mobaixyQMWKQ/Zm7yLi/DyDfr3g3SRXd34pyN
oWwCLBi9EsdLXH+5nDWCCS5yrZ5vqROAGTFUNY3A2XnsvTSbg9vz2lhQ+ns0/oDuuUg0rG6KwcbW
2IpHz3cnENCo3bjTYxuC4blTug5rNcynvlhoBRx6rN/y115TNlARUjmoriBtrrAiuHGVNVKtod8K
948kpGhZ4CHMGQef8vppIkNBYY9HGOKcXPMXJ3sxUqhj4wwYdEIM564T0+xTpIs/mv0SuUhSxeaD
WXjllyis06+3x976nmTkkoIBPfBqbKRNlNQbbM9HTMCAh4EJpDEIyze0eE9a4OpqYUEBk3kQIwg0
rpTgQoCnRpmHnt+NnnY/qcvw0Ct2tzOhq1dftpiAnUIHJO+40qOBBBGNBWAPn0C/fLDzOTqgkFk+
gdbSz9HU2a/fJg5BPyhiuMpQo1dPjAWioMVIx/WLBMcvB5/xgG65cvaq2tp5Z7amJinJMEhVwsY1
Ui4bE4z+lB5XUWrND6JKi3NKsxZLFvR5dN8cxZCcb2+PZ3j7RWbFciKNQPOUOhHP2+rV6UuKYxIk
6DuCctDdMMOlu8vnXAuqORo+oqmKEUKKHYaPmLqLIn+huA+Kt+C0bWRmgBqtEdidmny6/bs2ti0/
S9pskxTQ7FxdQ4PSGnjwFi4Pe1z+ofLEo/ofDfNpxmH3/avHAgMg151asuS1XR5PqzKR6C3xEkgy
lPi7ynB8ZGxDXGGLPRL0xoUHUIrgkQyETwZL4uImaCEuRoUIXb/F6OIYp1p/xx2uVQdXxRA5Ntrh
s9svHzoE+3/8hUnyLcGYgn/irr0cGa0f3MRmJrmg1YZ3R9icpeEj0t9Ds7en5IKt9hR6CRIJwHjE
AatZYh+ARXtkc0QLQJaN2Wn3rVmMp2w0tXvbbYojTjbhqZEm1Jhez/iVm+Xr3zG4kdxEZDsUetcA
VzRsEfAXOPTOM7CnYRlNXEM0zbfKwfz99tJufVTgM9TpyPOkpMHl0kajN4o5aVwfqS7l3ZDgH9jT
fT6i8B/5mJJZ5LZ6eWemWfZqhDLVTgukmQt9hWNiri6nVhcAzTzMh8Oi/lEsznhCXgk7hklfdspd
GweS209WWQEKAR2Vl/+LN6wxvQazXOESeHj53YJx0nnIqm/2OHo7X+76FgQFoMlqLgMCYFwFBSPA
vIlGmeunBQDCKnEwyBtbE4+Zyn4jcLrZGe96ZoxnIobMVSMF/uTnfTGzHhOsuW4VBwXB7keLuuh5
6JN3U2NOp9v7ZGsgCitS/UA2cvXVVVuR71mixkJQAwlzViPu1BKkht84ew/J5kjkXs+HHb2F1bYo
Z8+YRjTqAcRo+JollnWOmmKSdTHlL0yKN4uUH8kKDyGJy9VLtTqdsTmx/RiJb+ljlAFvxMQnEd6e
NNzWrAhI5YPAe0wR53IoSFmyLlqjzxGmsZ91ZnyYFKUDzKDbwas/FaQCsjEos2Qx6yypxvJB05bc
9vFLwMS+70PtXOtl9a6frfHb7bE29rssutHRl9MCknY5rV4NLfQCS9uvB+d3oLPTO+i5OLcpcKql
iNfO7XwdpYEOBevHvGTr0lrtjdzBFa/URtv3EPuGQT54QerkyWsLTlz8fKp/I7M4WatJeaSwMyVo
7DITmpYFWtJ8pra7D1NRnaFB0Mu4vYqyeHf55lwOuJoWlJiO78g+1DLcvTXk6QOKHM2dIhbzKRkN
PCswod5ZS3li14MCgYC3zffjRK8ih2UKw6n1WEukL+y3njcpgTDn/Ozi3nDMKaYemmVy7qXU5n1R
zuPn23Pe2jkQNal7EEqoaCNd7hzSwL5JE9P2lWkJD6OG3RQihsWx4Kuewfxqr4VV8VENBD/od1AN
uVIFH6uBk2fMHEC1tb6moVBs7CVG68EtXNzmb09O7pCrtUVPHQiXbLSvy4gNCWpmdEwOX0x6Ouh4
3uO/PZ+BUaavbXszL86EQw9NiiFekdWdfsRmq7H9UU0QYczxuiRg6Hw1d9uPPODp+7xBzPP2/LY+
HvQb+fDw7lAuvfx4Aj+Xzk05Ic3cZWd6RcL3pgjT46nFLEWk6qvzGCbJMBYNRcoy6ygXI4u+0BMm
WYuiPg7oDoB9NJV7T63iD7endl34lgsqiVMUgKnOrO+Y0mgwLU3YKLapeNNh0PrcPLTDEj6YQJqf
HKdRPk0tgZEKbOM8aS3aZYmNCyEZxs60t647Ng8/B/AbMh2ruJd8NQuHwWDaKBLQsbVGv8LIbCc6
2rp9EAl7xj2StnirmAWPlRi0xGBhER+5PhkVtoGxgWlJOQ9HO8RAssNacefpvY47JcaR7jCtGoLP
NYbBbNwWmL9NLl9PxQlLdBDq42Qfl5SejZjr0Y+yYbj34mzvst3auzKTwIgALBp1/su9Oxe8jW1j
WL7lxsW7LC0bk8wxoW5DlxkLD5sq454+2daHJEWl6UuuZrPBLseszBm/OmO2fBBHSL3hI4JRhlB3
WFlbt87LUVbvFnKkTtImCyW+EnXKWemGOzF4yyHBaMi/fUq2hqI8D5CAQAM1NLnIL+LO0WhUF+s/
7JiEARYMI5xDTG8gKFFUCm4PdQ0dZL1gNJN1Sr0mTZX798VY2N3mkStUy2+RAVL9CZ8yF8/XEFMq
IynT+zSL9VPRa16OLxnV4NAeQW5IV/adSW99RRph8O2lUAAhwuUPSUqjrzSNEqplQJkYhHDexoW7
fLk93613WYaINE+BSROaXo7SFmEYeQgU+5WodfMO2ZPwEZodhkSjGBW8ZJu4/zaVTV7iQx52D5OH
a8hOBCTHWL9fxAWS1A/F3ltztHkX8zpbMhsNdqX0sdtZjrYzjK0P8Ko+dXhq/rTs0ih2ns2towlO
6N+SBuCRVwtspFYlIpdy+DQtKndu2x80jF6pXA3GdKz1UNlTEtgaEWgauGKV9/NKB6mssEu3k972
y0q133cqPoZjxT0emX0YiATq584Ut/aQhBXDIrO4fJ43+4vNrOAe17eJsH3S3PSAz2v1NGLJ9Mft
PbR1PBGntcmwwS/zDS/3UJNHpjMbvJeAGo1DbkZuMOQF3o1V5v12e6itFaRiidIRSukgNlc5lKHj
IzaMXOQ4H8HItRQdHi6WkW4Ngh/r53nnTbzWfuA6eDng6rmqkNCfYZ9Zvmiy4VFzG883ECw92L2b
4+fUoAvvjdlR1Tr3bVNnf7hjawc2qnkHW/TJ6fbst34N7zOFeJA0VCPt1Wm10SwvPZtka2nK5o8E
lGx7UNpaGQ+JYhU/qtFY8iC2owzKVaYVCrs4Kd4gW6FQiCiVejpjKta9Gt1Cgwd0D1G9jEERdb38
/sgV9hqe1bY/Q20MJkEtVLT2m3mqnJ3beWM/X4y0ek2b1NRDu2UkTM++1G1WnqZFsXdSlY3tzCCE
KLIdLBW1LqejzeGiGvlEQtZa+dlsZ8LNPBzxm0v2Qq7NocA3Yrch1X7XPjeLVVaIi6OjuZSpuMvo
sjzUWfPbYkx7rh4bB4cLXip8y1SdNOFyUjg+VDDnqQg4rSmO+ag7RxXY29nFYDUwrDR9fZgHHIcW
B/ccrfW10FSfKm5tFNw8owPpJumw8ZzxHjvHqdvEh7zKsk+OGoO8v31CNqcpJWgpsUA5WNdutdET
zlQSTlvV4r4B3jK/pzxBcpkteIu01rJzIjeeT9qNtO5lRce90p/FLqEtzWgh9UKjiRpLtQRW2yPE
w4ko0Rbui1Mbze7bMcEFPEb9ZGd8eeBXT+fF+HKDvbjg06EX9cKF6GNruZz1TMmCLtfdB9EC6jfA
kh8szK93FnkjmqatC6uC6IS2wzpmcNVoKs1JmmlWXY3CoKMfskoFT9B48bnDPebe0DJs6vtyzwJr
a7rERMTxXDU8APLPX0x3Tus2d7hWfMjh8YmXCDffPjEOyVy1T0vWN+e+aF6Nu+J6IzyhYEb/k4+9
ut4AcGCc2HJIU5fCIMlCgcN7mb7hIt1TMNm6DyiRQBhhC+uk85fzw9QgN4aZuudiRzCQB0scZvR7
joPqqsHrT8rLoVa33DzY2mDlDoHfwlK6Taqdcy3EN6k2kbclEDreHu+a/SVhAFKWWj6nVEFXN5AT
xUpH7Y70MgyVH81omw9e1nrYEYdUY0KsROuD2iJBe0jnYXisDAXeVzYnkT+kYxvgvtLi/mthUt+n
y6/GqDi/3/6FG48L20pFolsWbOApXi4+2uBNjvwCuqlF2L8hMv4+Rk2zU8vY+MI8Kzzhz1UoavaX
g5hq09fO2Dt+OMLvCy0lPU1ZPWC/7uyRla+lBiiUvhxrVTdJZjF5aF46vj23TnXw2sXRfMUu5+96
7HU/kmYS2jtIA04RgLHPvtpjZ0aHOmoy5ZDFNkgxh/aCExRT796JWrHbV7+0UoeIZhB1ah7A9UXi
eIqKC5Nn+HaqiIdRaadD3iZaEI+Nu5OtXn9csgteJChPVHWI+S/XHU3yTHXT3PIHxdKfxtRe7muE
7l99M1JlJmqQ2b4MVFbhqWILI14U6RtMkHZ0p7q6JxqjrpPl0wztsS5/68bR8PG5sV+LIyJ9IoMj
/KI1SytxdbxaAU+FTp7lh4KXoNP0Gm2iZjrOIs/82wfleg8zFM0yrn+yNpKLy7UMmzA30ryx8IQv
87dZnKrnBUuKAxnM578wEhmFpCzh97Kunkg8Nh7uFV/NU/BhsHspuNQR1k6asRPpXz8t/PuJj4gZ
iFiuiARqVQEjz0PTd8IyPUdd8pX7TBydKU2J+LPxLm+yPfbCdbRyMebam6iZFTQ9OsYcLQVpR/f/
cHYeO3IjzRZ+IgL0ZkuyqtpJamkk/ZI2hNzQe8+nv19qcdHFThQxGsxoI2CiMpkZGebEOXEaAL9v
g3RpknOaz+XBGmWX4MUa98dzW7xhppeDPfjsTpujt+c4MbyDWy1dFa+0qLSTd+7Z6TbkzIwqsoD2
T3MezF7rMn492b7Qab9TbDe+3D4kUnvUav5oflJF2AUF81zYE7RMZpioGRQBa++eXfiO/bakghlb
/VHdQLjo65iLr0ZbkpoMMSZo7OvjPw5lkVIn5aTkbnmGkBMCKqSO3jFjngS6PrqBotjFRe+M7ODx
kK1UjG8Sc9EBe5WZ2F2fzX3mmaGVD/EdmrTkocpQ3XWL2t1rq/L19sZKamFCVgrGMQBRSKDsyQra
btLR+aYWpidKdA/cpn6IrAHZ9myGmQq9kFME5yGK2YnywzWqL1quHpX+ZEsGtCoGZmzBfrbz27yk
a6c5C/l34+RoS2VO7KeuYt33EFDcr0p+BPOROTdq34R8dNRJEMQPehFijo03J3S0rRA9+yzckMX2
B7tZT11Uf7+9vdKlscFUgwT90D5FaovUHtuGWgbEYs1JnVLEtR2IvkZ7KR5rTY8PTo+k14A18nTB
RI/4yj56NvRumWtoVPDbApoVT+q5LO2MWuqo+1DKNvcFAp2Bts7mOwjP+ovQdQoMGHYPHhCZr+Wl
omPMLBQALeGnXuyxDjh0oNtoEVE7ESlozB+DqoVTKwA+LVPdd0zvKMOBWfl5FsVdtEJEMLo7TEU+
Fnmsj3zbbvAoJHe9/mFGiv5+oEzy0xgV5Ze1wrNQOKn5rCOzdFlmZToqyklPGOgGMRoH48J+EtdO
e2NBtpO6o5ePd2WdJ1+jYkTQdzuSRZVaEuUFgFQu0ww7T8WEKtWAiHCkHFzjQ7SO3tNoKv39RoHj
YG9lpgjqxQ2l3PiKaL1VbRSJVEzpq7nepdAJBM6IDviaFkcvtdSU8L6ARAnU93P1caOY/ZzilaBY
5/AyWf1ly/MsjOwp/Xn7ioqDuHf1AoBC7AHwBarf64NaIBfYbSgghMxKdd/1MeV9MZOjUVCJI4BW
B7QrcFCBUdpFjd2mDdpITz7M5qQ72WPnfHWXbnpSbP0DIn/rwaIk+yfUrEDyMpBGxXZnTi/mZdKQ
jwmLtWEgLLedkGvoflfqEeaW2xsotcUQCIBeTL4ihGLgdDbLKuVYMAfCzLLuPAyW+cPwtvzTbUuS
V5n3mPSNBF0gE3efakDqkNNOLFWMjWGe0feI39tanAPRHLfOgKPYTYEtesoDs73zwemXeRZUbElu
BW887ZTdTeutXEeLjZhgVp3sPGdm96ZPBzNUXGX4WOQFlApO1md+jF96qLKpOTGYnv/v9hbINltc
Ck6R0EfcS5UudbS63UK0PCjmoAatnjYPmcuQCSiEpj/fNiY7tH9EkP5U96iTXl8NGtP6rEYlqU7u
EWZl9Bb82ZqHczdOUx5aW6usf3GYXpoUR+DFs7Ek6+QOa2+FnjkN971WItChJe67SEuP6DGlp4kJ
P/hrUecg/Lk2ZSy1mhQt6eJSV5Cpkm61l4U5pZOVu47iU+jOP0WL031W7Fk7CLtktmEycEWDSDzY
u2XS4ZjrFocR1mWqPXkebCmxrpWBZ3fGidrmfEL483saN8XBJ5WdHw4PTxN9Vqpr3vWil23YJuqz
Zlh1jnpx0qTwp8IwL/Wybqfbp0dmisFyoTUvRpLt3f5WJqwnm0052q6HX5WTW8+lXfQXBl+sg0XJ
zqmpUVwnVPcgjt3lxQq1bRjwahvR5aQLp34yn6elY4pxVQXjjvPj9sJkQRYIGRr9zHnTut0XeBag
w1khEDJuGyXfkYRt7pM2sx6XSK9+eBRrP6K9ZoVKzcBZqszW+3KldZzX6ZHGrqT8w/Qt7lCU/MXi
dx4x9SZ9RHXFCl2yBV/plPWpQTOAsEf72jRbQ2neTh9bs4vvqwhQp6eWKofMbqhx5jCExSjWogV7
hE0UjmH3puIihQjFHyK9/SBaVFvWGM0837kC24rHCGGoqrHh9zExAyJj8QMUlEcU3JKH/Mrozls1
BbSHETVeMaszBbWj95cI5PnBMyA7awLFY6BPSoi5ryCWkRel85zaYdron0cntS7bAE7AUrMnLVKr
97ePmriO+42kXiEq4RikvHN9XVdFnxmR0+wQmU/NV9NY9zuhFptqU3kXqw1qG9ms+kZC7W+OyvT5
tnnZFbZQH0YbTsx67MHAlpdNDvgZUFkpFJZRn/b+2OlxYKXosvyNKWAQQMaJW/b5wgbTV28KkG5T
J8sdZOrViYy/fZdp5lFwLv2EQpdMcKKJuczrTbUi9KvgHKWXPac0dKpYf9eOsxZC1Ad9VFMfYXWk
u/jC3u5gQt/Y9DMM9aHXKMV5Y/okIIXbTp7iHrVtpEujcy5ol+g47rMf113R9KSgF8aQgDxSpygW
P2ubIvaLqp3eWGb6n6lH4TqgmMYkHm6IkRmx+BcPtl1SsEsGSv7MdjtBOaa630b25ntZ9J9HqXem
dt+t7b10ZEkgHbbZ9lNtHMO+raaDKrLsylFgovtOFZmqiHAzLxbU95PWZVyo0ECvStDMu6OfRygE
FXqsXqyEALBovOixTrfmu+4t/XYQAkl/AF6dF5OdZbpg9wOiaO0ht7dDiETc2c9yABfGNHm/y9pU
kIPgvtvGpJwVJS5CzU2PiAFkxxUJDpphPKVw8uzelNqEF5kAT3i4sVp9r2nK2XcT1/hn2dIsCm7f
e+lqxaQRuw2bxf4yMjpaVFaENb3XFt+J5vHdBrVmmAyQVtlpWkLVqMRPTqPZbzZrOerVyAIxOgWU
uulbURDanSnagcggWrhzzUvKzFfn6uuoZso/mhUNZ33m4+ZTMwRdiYLs7YVL8wlB90/li+QJ/Pn1
d16cflS7BaSQp43bz8lchjOF+PrOrSfUuGFRe3KUuvNFqQNsKiMfVFOao26G7NEUIgd8ab452pDX
P8JQegbjV5rL1LDetUUEP2YcHcuZyPwSLU84XwWpBeOl12aKDK6QTAWPbqn9v2bRa2iLNpm/FOgp
Uak4mrmXrurPQwI8kl7N/ghXhZuiVGqFvdllwbbQebK39aj0Iju6IgKg1sZgN8Hg9aKQCPfyZSTx
bfV4MQJl6NY3XQHP5XmFDC31+16PmxMXHb5VUmQtDkenWP4CzcjzDN6dJg0UQFB6XP8MSIGRPdGo
tEXaFn9ReWn8aZ6rB6V2irCOFwehkbE5q25toNJV1HdGM0YHWHjZ9335G/ZOU83aNO9Bb6YrnWZl
SzrUnkuUIkdNKGmX7t3tyyP7wHgoh5E25pReTSvb42LaTkzJ2Kzr+a62Bv3OQ6Tgn9tWZJ6QUgNc
vozZYGd3Q+eEqiUNRyucUdv4GQ2tWfpuWaAm6E3RdIRrkbki1xS1eKZsYDXa7aE2OsNabcSvipF1
TJki/vjQpHORBG5iIMM0aCljBZU9ZLE/QCB9VLGVrpa4AXpSnAEchtfnyOzmqVD6jtKCNbtnZJfX
uw3MEuMMy/yf0aAcWcY0WCjxF4iya1P5vNrVRu8m3Cy1jH0tH7zAUdYqHMBynlKYWcN8LY9mKMT/
dR9M00HCX+r0V14dmraCtKgUndvcLur72s4/1kydXVRIGR6VGfrAKuam/vcjRBGOQvAfgMm+/V2b
JKN/imNJvYxvuljdPmlTOiAaCj38gS3ZpRABLWV3Q6MOt/+AOmNusQPjWNFl9bmGVufNrNXxwdWT
HVORsYGFEuSy+xVNRWeOEApbYVLrxr9W1Vdz2EE+f1nTygyZK0wfBrjXgAsV88FkiuyE4moB2fMf
F2/3WJtjrCcWg2/hMibTfZ8Uuh+xGw9xFx/Rj8hNcVCIgODY2pNNeVoLbi+mDAyXXHlaneF7v6C3
CjHCcBAASSyRTyIbBXc/L/HeyXTzgqZUDt7TGVMzgCsmephm1yp80x6Ny38+jfCu0/1mEpji4d7F
9LE2LWiB2OGwxmk4mJoCSau7vklyssvbpiQvAqbAOHFE6LPtZ3Ftk4EoI6NGEtej8jtD7cE3dD35
NnatA6i2PAKoSh5j2l3Cfwp9ZFrF1y7F0eY8VW1cila7lfJuLhX1YxNBk+YXc9/MD1naFO55cTuT
qcXNKXxlmdcvt9csuYB/pJGohIMOIQO7/g0uIq0Ey1R+RtPOPk3euJ16xjR/37YiOzAU9hnvpPRE
S2H33ncb2SsciAQ3WoRK3jCnP9tRqf2IMOQgF5KZYk6IugO5Mj5st6lF7fWIDy5m6HpJd2e4rf1c
xUQ2tnrI7iY1xYvgwp5LF2tfyVpVqssLA2KhMzUbGqJRcp+PjHKPTpweBCuSzyT6FB6U8VwE0FPX
n8m2u5FxUnSFJiNdzklaOJfUoapx+zNJLgDBGK6fDpZg/dmlceboAikRrw0p8nDS9LH5nzvN5U9P
6X+4ejr8uG1Osn+CkwO/Dxc+i9p9qs51iqimtAqzSd+8QysJHl5vnE+6Nh8FKrL9g3JEtLLQzNL2
MCQen8HSNppLaadrd247jac2zs2D/ZNbQaMbxC1o5r2VqM2HhhauSSRQV3eEJPqTy+Tc3V9sG10/
IB5AFkkDr89C7g2orbX0U2JU1s5KOm1k95P6ZnKy7//dEoMvOHmeZ8jxd+ehUrt6gHWGyntvmm/V
atXvljVJg9ymw3nblMQXwuXDFC59YcYO91qEZVXRy+mJJCut0Hwjbgxfi5TkTkmcL4ZSJKaPnop6
140L9MKWUMe+bV92FmEXZMASXyxa09ebSozF4FVFdM4csHphhPNTbdaULhNjWz/fNiU7JdgweaiZ
Vn3FuqlGVV6WUAaEZtv1gmx+hVqi9fTiYEmyLX1pR79eUt7oc8sgHLd57cevDvKW99vqtkw4ZsW5
dbbhMpWNdUqUOvKXuT+S9pDuqMh1QChTd947kyFr7Hno8fnbXBVPOjoW/zjqtvpWpH28vaEyS0ho
ijCS2ZNXdHXLttE1SXUacGOe3yGF631IerJ0SHPtgz2VxOOsB5oQYkkB/RPf9kWlbfEWty56en0w
ThS/vNFUH6xBzb/HABoeYDcr31qLMf3FhacpQf/Wo0Fh7RtgPTCJIoNOM1yz3PCTgabIVEXDnQfS
ILy9lcLl7vIN8b6IygrEjxzR3foMrek2g0nJdlhIZvJoHC5pXRePieFE526wmmcY45V/PTU/KuvI
Hh9eNxpDgKoYPd6Z7nS9mZQkobeZ64wy1jR8KmfLfd4I49SrVXcQWMqWSphHLUMMoTFdfL1UJbWH
1SY4B7SvW/cTzD6+vkRdWBlxL3qLul8PVXdKk2E83d5kmQNguJEuiOBpg3/32vLEPEK7cfVC7LWB
tyxJ6atedaRALjNDLCtqdRTcXrF5taWZpWUj+u55aX6v0Ve4NIW2HkQmshtByCA4WelOsKLrxXQJ
gyRxBB/ZZrbPdZlbl6YvlYvTKBVobasJskipDy6EdGU8R5xTyHpeSWsNjdHrZsrK6AoW4awzfT5t
3q/bX0m2MB4j+N7geKcet/9KtZJ4dJJgldFVWi71PPiQdPYB8Xnvp0XZ+GOdjgf+RbIy8fgJtC+D
968IfCG+Vmt1VRh/sMZx8p1MbR67JV0OUNlyMwJOTMgPonC3tjSJkY4uqNejTaD8blar+KQ1zlE3
XWqFrjG4b9wJmIXro5GUBk2JnMl9p7GVOztW1sxvx9E8OIGSdw4eb6HWR1UNONluMWY51Wo20oaz
nMx8W2nKjwguX2jrjYcCRNa7oZu+qQv6DvrkHtVnJE8PnI70kgRtPVSEuyVqDaCIMooF+VrsPVZ9
C6OsmduL32mL6RwcDqkx6HjFXBdv0L6z2sJW3ZmpaPOUq/esRoNz0q2SdrE6NvVyun38pcbYTb4e
k7pEgNcfb+rjeAVj6YR12/zGObb/oD2K2MGWHk0XyY4J06ysh4AWoNDOktkrFdQIEf2Msu3OcJLM
m7+i2XXU05Qw5Rl4QpgzRPFbMC5cL6mYVWp3LR9L7WCsbFY9eZqaqj+lqzPdFTXze2Exb0bY2ika
i8sU688TBP3nlNp8HHRz0TIMacPiHd7eaukBBktMIQWpF0oK179Lg/Ff2UYmfHSe1m95l4wPpMjN
6LfLGJ3ZD9eDmgYuOr811DwN7Lxs2oP4W/a5KTGCshGVXMbdr39DnbWMu+cdcAsSgTeM9o9PWWcv
527WD2NtiWcFhw9vCrhM6mL7WFtLrWg0KGhQtU3c+3qolctqjV1gc+T+B1vgEuhx2v/FeSZHFyA0
IvlXXBtqZveOUgIqzHt7/azPKNd6WjF+K0lo/uKeUo+mAuei3QZU6novO0DOBezROAUddm4/0iPn
31wvyuoytp1qnm+fHtn1gaCXgVYhoAMY4drahGRGFsecngRwdv5cuA1s1WbrrH8xpkHCCRcDACIO
yN4jjNC/KGRQzIhtzTun09yfLfQ+/95ejfi1uwAUlTPmlOAeFPXn3Wriwfa6KMLHqdSCH6Gy154j
xgGDJNVHhMOX9ChLkh18k7qiqD9Qq9nzXKHfHHuABiE/8Dr7bJTA6LJ8GM9jFR3Rj0tNUcIhsBYF
/T2Cjtb0pKGkwQS3guhYPxj5XTe106l2kyM0k8yl0KD+f1O762x0plN3rQepm8F8wmDTp7CX4euA
miaMzovnz5u2nRKzG/wyc5qDXonsSALWgwsNPCAOd5dM10Nm6RbtrtDsTet9zsTJuZzL4SAKlG0n
uRihEqVLPqFwMy9zsYIces7AVuRr3N2t0YrsOhDFJ+jE5/PtUyl9OhgqFkN0f1JakUy8sJXFNZj5
NgZV1GqRdd8VZLGBrk6d5yuQckK72sb45yWmfPzW3mKUU5DWqFvfXm3tK4j+5aJX7fxrHkylPvhx
st1mph0wAHNNZFC7b90zxFRohqj7m2Xzaa3BeADy/QvQDCLzlNCAOon80LjegThpIjfXmJwfOy06
OWb/vVZb5S7Wtr9xn2IkksARBBLl8WtLROSLNetAI+EfRsrCLjsIDgpVQ5g0p4Z0wAggPUWU6jQN
Yi2yMvH3L76sPlVLo+WCds5qk28eZcK7rFD1j3lU2Aeladm7J+hOqBxAQAC16rUplbmKZCgFSoZJ
0pNOxhtW7kx9Wl9jf3bm5UGxE+XT7aMr/qd7hyponlAEEWJ/+5qktlaJySANd7EbkqfFahwf19pU
fuv1atj00xEqTmqQaITE6Q9EZLehEQILblkvcNohpg4BiOb9aB0Ge6beSP6X1MZRg0i6q3+YjzkZ
wu71rkKQo3irSoctRsDwbWEM1idNKcfztBkFnCdtqgYDpHdH0aT01r0wu/MIFpOtA5pNeNhZ1YMu
LRoaYc3RUJ98M3mbgLvQ1NjX/UvDVvREEDlUJBpknJaGfq0Fx3TAaAsSZ+SG8J/fPjGyGyHYsrU/
ORse5XpD8y7vJ1A+tCwT037br6VximfTeZO7bnoQdco2ESwoYwEESvRmd6ZiFYGRhfZTaI1pnvil
Co7LhyvhME+THRLqWoguEb8yDLQztNJtqrSS+fZ+qlH5qO1hO0fa3DanRa8QWi889+SN7fDl9lbK
nmEHDCwhDYApMtTrrRzB9MQ5uVWYMMpyydxh+L51GViMJDUeLUOxzza4iQBO+Y65V9M7cDgy1Ddd
Z3wbc5nUS15l4HWhzRsIHDqMLbR2DNjUz1aCVJ+PyrrWhd02zU+D2aCKbo4zwMsZaPzsN6NrQhPi
tvVRj1r2HQCh445EkIfM3PWGwJTNxy1EtFUXxhN47vhMypyH3qBWmb85rRbCClQf7IPUKtgN/sED
AjK9tsqU/TSPA0FlZqiiolgbv7N8yR4hcNze1inlN8Yrj6hFpZvPuyKo7lQx2Lj7+HSiUJWCUy9M
QHydYWnrg77qkmfYX5wgATv81QOj91Tx2KEDodrEClH6P7eHfuv2KZTdMjF+xEkAcmXuAwTdSewJ
lR02fUqiC7kCFHWqcZRByq0weg+HMOXU/aSTshRAd0fSeHvesntDn4snO7OUA+ck3Or+OROENpwh
GuZgOq4/5ZIphtGJ/MCbi56qi21fsiVfLnOmb/fD6NR+HUF9b2eNerm9ixKWK9EiZ4iK3ASI3j5t
dUYNJtomd7Gaj8+6q6hBVJTrZ/jg5/GkMO09XvLc0Bt/stz5CWXTHA438cHLxXo2Wy07gt1KN4OO
ByRnKtSYewLCOmqhdegdh9glWn8Yi6qngL1cFFr0BmrbB1OL4cDpDPMJStIjjiHZ00QeSGmUKja9
/d1VRilYM+JNaB1E5Zi9VZq+CJNKV97FZt5OX9UkNo/WK7vHIqvQVSo4Qi7y+uMTW6VWP7PeOYo8
640+OM57Hb1C9b2+tPpzvg7dqbda4yCdkawUgD8OC9CtGNAVJ/9FiIh7XDNmymBOd7TsXaFzfbWt
LH/1nfK/zZqqA3OSRwM1A9JR9DE0wQx8bW7N67ylAMU5Gw37uVg7BIUYLP1mR5WxBuvkmY8w1mgf
vUpoxG/KEb+0bLmUZv4MGnDM9zyda9HFil6YrmjFRo2vTNAW+DkF1G9bN3oipHK3Xwd3S2SEu2tN
9g3FhaA3s17dra5cIVzpBidc+ib53LeTfnHmPH5m+sb+leZj6a/20NR+aik/jNUYQqj59QM3KblN
/AbAOJD5gu7ed7t7O0NdYVmpeDrVdunsBm4B5tHuos0pfdtm9I5pdKc8512ZHXg1SchF+kZPn7kZ
kqw9A8ZYWjZAaUyvZbp+aIfG/czkqnuvbZ7778FWi9P6aqvBTtPREP2aPUCmNCh5JJCbhJPXZG8J
A7zfDtqrS+AlOhKzUabpNdFA3r115lhp/FWtVP2cxvw+v1Kzvj6lNJUgVOzLBFfX6c3Rh5D/Qk4C
pQMezn3n2FbGpBzzFBreyFkLJG+G8onqsXF3eydkZiiXCUQI/6JVcH3PWqsu1TrlzGlRktThmtag
5dpiK/65bUd2n9htEF6gC0gzd9GHNdbZ4BnwkgH3yuNAG7P2o9rrkT+QrMDrEn+4bU+6LkZbYHBA
1hp/eb0uzcir1XUJqlN3rb6ANlB/OfZ4hHWRrkoAnwAbs6Y9+3XfVKa6OrA4lds2vzXrjJ4HFNxh
qzjDe+gqjq6IxPfDTWByLylzAJvY+f7apeeXZYsTNvOoFIEK50Z1NqxkiINkG8v4UmuA10+IQSf/
u72fUsvUqclnHfHH7qGzG9davZ7cwVXy7ONqRvFH3goOpt7YvPulRsWwVtbwtlXZK0CfB0pEAcl6
VSycWoJwJSNobybPGAFGbf2bJtfjdwzwMXWrZYbSntPUSH4nXeolAa3X9S8qMdBSAzsQNLzg23Z7
bm9aBdE3NXOz11qaTWoVf/Wq3Ft9c2mPpmpkB4oyFhAgkLKIKOyuSe9ZI0Ec4dVQJPkZvc3cj+y1
fari6MdGQn+wv7KvCrsXhWZCJ7pPu1fWNeZZp6nrMuNqPG2R0d1Vo/rOWqv24q2A1ruxPcJ7yk2S
60IHQD6wH1yJCsUuKRCiHQS9GPimuWUafnBXWBo371ttZ+UjCknWAQJZZlWwAgGpYFu5q9fuQC9c
ZN8Sle6SQXmiVBLlpFjxcB9vmffDRs0kQBfqkNRF9jVfWN0HyzaUwpCZ0ZVQ1l599mAAOy+lun5b
K7NRA0KfWffHUaeOYaf2W0UfzXMLb2OoDfNmQ8wEytFOVOMT29j/E2f1+hYRgeH59h2TeUq4tYTS
EXKAvPnXW2Moa9zXNCHCZIm3S+1V0dt+XJrLbSuyxx3ebnGZXZ6afWLUrZGaW/SAQhQQQDCXlRmo
ua2GxHDD+b+bYhqDCiPtNeri4qu8iFQ1FZUmbyBS1bwJMWklM/2MCtgF8qn04P7I9g6IgkA6Qmj6
SjmjtAnSqtwF0psV+Rk5KuVc6M50cHhleycGsP4AN0EQiF/xYkFLliOIbYgqW7n+BpAX3+nd9o1a
8BGkRGaIdJKoShcSw3uFv0bVxqZoQaspHY2zKDfmwKzgc8pjov3//JEQKWIagZYdadO+xVVteVZM
AupYMxT6CCN+ftLBnQeMKnYHIa1kVcR4hDdsIZnLns/A1HOTGXbA81uaRvDSj/m5prT+Y4M//i9M
kZGDiaMJQZtg96XiCdaAmUFeohynuVDYT05OCqtBn2lHFV9ZN4b8T8zhCOwKRDjXp4I8KNHyrHHC
IlPri6a3SpAiL3lap3j0K2rMwZI77al3p9WP1phxulJrL8m2VH6ijut9X1nFAaJG4u9oeKFiKijA
af7unpPVrYpOr1i+OqZtONgTE1i1Rnys22lgzeMR5azUHhwg9EhthqP3wStPNgJpLfCMZFYU8KOa
tZ3WbjE+r0Zk3EVJpx9EsbKj5FFjMFEzZ0p7L5Ax9ga0hxNRkDI38+8sq+P7mUjgNJdeewDo+dPh
2aUoFJFMURTWRCa828x8LiJAezxZilZPdlAPbO1bRet6WLjorb9HLtr+N9X7bgwV3Gnkb0TWsL3A
WdUyL5gtk79aJIwheimMHs+903wgFtacU7J1per3lrc9NzMYx6DZ9OlTxhRE5W9xwYQ78zpJ5xfE
8klQmkr1NisE44iqjoPuxzEyIb9qbVEtH0X70T4nBPUxA7ftRE2vbbv3xdaMv/WlKxR/aGxozNa1
UttA7YZ6DYykzd/PWz02F6j0DPWUNb2uhHZXdv9kmW793Nra/pCUsfehS6JuC3voxo56Cq8jS9HD
08hVwUPwpwgYXvhUc4R8xNIm4Amu3nzp2xXFnNQaLq1lVRfPgZez8YhuhyzSeA7Vj7e93+uDK6zz
OhECCaKV3RM1InkUNbm4u30Uv0G3Yeh90lHrjW1NvRnMie7++guLIIsQAYO9mBf4er35yrnRHIaW
XRzyWxsUSLDaRv2sOUlz6pvBPfCErwMu6qwkKrDHslKKGtf2as9K9HWizTeg7waHSTKcDd0dghpt
ADJobT1nzE0dbOvr64lROkQwjDPeC0zj2qiXZ3Fp4PVCu7eLz8OW6tQiJ+ttBHL44E0Wnvz6dmIK
/h8KjxSTQX5em4qzUZnXiPwy4TIGZapE7+JMtQ5q9rJz8tKK+BUvTmm6Gkta2VTPm01xHoq2Gp+c
3CiCZFKtzDfgP/qbz0YPCjgfgzY8m9cGI1crlBkPTwY7DKda34oAYPlyKbIOvCdTrvcZSpT/ORZg
LwUIU4DfRI/o2ijTm4bFSA99qSHpP9hmGvljNJXPc3s4nCI7IVCBMWPBQCnViF0yV7fj0CsW1340
K9hKzKkN4JK0fdhhjliNZTcApWRBjAKTEk/19arILATxBQCveEAzuZosL6ApF32Cor15Y2+z5dtu
eTTaLjswf6bKqZrSHdiHVenWGt2ms5Up4MH5smhp934qXP0EV0A7BK1RwUdw27NI1ylYRHgVYeRy
d55Uhc9j6F0AhW2b6vcowE4hs4rtU7ky9GMgwHGBl6C+/I1RUnIxoEutdHf9zMFN4UAC9tIXas3w
/vBt9Ii7E0UZAmXN5yCvtKOF7veWqWcxGENox6Q3bnt3diCZYUIxz7cTldgq7PMY+fKoSoKmbJZQ
L73toDS3f6L+2CNoZRQA/0nsen2Aorz31HVKt9OcD9170XO6ZPk8fsujtX0AO+hemixW33ttHQW6
1sLxc3uPZetlybyOgnHnlTd1mpFOhr2wXif55mTd8j5lrNy3zfm+NJL5921rstVS5EEPE/8NmHi3
uw2p6ZbQXDrFkY7W0domD1lTqdW56df2H1VpmMXT1u5rNC7F07C4+rfb9qWrpUfMfC2jcUTw17uN
9J8ydf20nShQuFBPWHloJkPxxh41zVfW8WhE8xWNiPi8EALCR0Yhj7a8+EEvfPuMzOIUmcxM5kOl
3W3z5vwSSdmlHwftZK7lHCqNop/GtVUfTS1P/knArB1EBXt3yG/g7jgAAqC5BYa6ezAXuho9H3k7
mYW3hjMwiiCzsiLImFE63d5fqSlOEvkBCC3q9tfL3ea41GuaJie4Uca3ZlKo56FSm0/TUh3NOUpM
cV24pOSXdJz3aMZtSC2375H7ANZof7CNktRgzrPHMlcO9m/v+9g/KiYwUvGWgCvay8ZOcaYA34jV
k17YSaioG/x/y6r8iAnr32ZQTRp+ZZb9QVQgW59Nkk5oyj88m9dbaVAB1Svkxk5OrzpBBAuNH9EF
vW+zQ91B2SkFUcS9AD3BTOJ+hdHAEi1N2U6TJ6Y9FmdZKQxk9l1J4+PrauTFz81dHch4Lf2sbY2r
QoYDI+OBL5JstOBDFWO5YGRezWqg/DG63aCopyGfPyuxqTxY1NAgZa3Wc7JNNGgGZrYOjEr2mfhV
FJEgQmQeRfz9ixu6lVahq0WsnUhPtIsWx8o5sZb0w0Lme/CeSbwfyRR9BCAD1H73I3VlReVds3Pt
FGmte3L54+JqkE6npb6eWqMZnzwXikSEOKqwHpf8IHF/vVJBrMHUIIrmwg/sLqeh1IuqWJV26tA2
CZcyTr7EXtGFa7xt97f9wGs/K6adSbqEqgR1i53bS8su69AQ0U4lcKTAKYvxYVT17aFpvMY3un74
dNve653VVAQKwITjD8SMyvVHdN2OaUKI0k8Lc2B+p87TXe8MP42xyZ8trW4eld7THlS+tL81VRHe
ti7ZWEFvSbTJLD7l7t2rpkdFFNfmNJ9ghq8elTT5t7Ta+Nnpc/V825JknUQnsFFR5UDya89Ktdrj
6q4urmjp9OVUe3r+AfL99T62Kgre69A/1jHKloqe1aGZzd5BueLPfMbLhIgGGL4WchZOKpjVPSZl
bOnM99W0nuxcT4yLYUe56pPx6ZCW23HypqcY4QXIdOk/3Ubr57NoCWZBqg7Z+4LUqXzXocaZ+Yke
e00wWCl6PmLaZH0ciNWbx9EuB2pYkFWl90WfRZ3fti6VrtwZo0tRzlVz8OleuxyaE3SIaWOxNroV
1weH7nirxUPN7Y/c+mJ27nLSGlVsHnWTIm5SvGFU279vf0a5VW6gLugUXwkalV0Bp7WK1bQc9QtT
dvNlWMflrbdWw7/dQtpeTlXy/bZRySkFa+wKzk+YtClMXC/VnpXKW1FTOFlFNPgIahj3jlUtp6V3
7YNjKjXl0EpzoR1UqVxemwLfZ3T24KintG/MSwMCOsAHKwE8kuXBBxROa38iiZ7JSbADNmdnCqLl
sqqTXD2VtpsHRpqtFztyU19VXPudF3nKyU67R+r33em/byfxHNEdODvQBbuoakZFbW3A/Z3UhXFC
W+draomDqJtmxQfXTvI+c9t4oMUTRf9mr8HQ4NEBz2REIAzV3AOv+7puXncuK3odubq0d0M3dA+L
ASrer7qsDcBbDgfrlbh0bjzZO5h48qK9i02d2GaMsuP4qGhcZ2M5PqRTlvzsgIQ91S3kLgcPs8Sg
YFERRL4AhADJXx8iw41j3Wjb9TSaS/0xrjMq3HFc3acowZ0UUtADe68vpZhspKFE5EKvdK+1kdvU
4+i8qyfXTuNHpXJH4GxGBB1DYvfnulimj2vv6B9vH6PX55dgR4jlOcQ9dC6Fx38RfpjjYLhJzbaO
AI4CUdhCgV6pPidVVz0yVPKjqgXwzFIOGoKvryi+gC4Tm8vnJP28tmvkBHVrx4upW733Ph9yGrR5
WjykeZEcXFHJxl6Z2l3ReBnNLK/xBp6blQDaYKksYst9p3bGfN6ipgk0YxsOIhDp+oAZqUxrC0Kx
HTRErdFDTRq+plab2ReQ1+Uvx+I9mZP/4+zKeuTEufYvQmIx2y1LLb2k09kzN1a2MWAMGNsY+PXf
Q159UooudSmjkWYuZiYuvBwfn/MsIr1xMl4OhfckgtymCwcu8z57tkPEQq2WsTTI+/IFhaLH1a/e
kSF2/jquAh+B7QJkN44hlA0vFw0CGnWkxhXQPzq2uYAy56FXCcni2nHevb4vX2YaGxQDsQZnfpO1
2N0WQw1JRPDWMFTsm/NgJ5058SgO3tygGIL9mC0dzPGgmQPy+/L3RqvQGnIJNGtR+QEMBmy8y0+1
Rqw9LK1V6a61POtujj5VUxxkKBZ5b3pfdzmSJHXq2sE84xJdDxpEymIC3KDN2YyOx43ocG2RgW33
trx2g3XvolECYeeRQiG9FMNqIdgi3I9ojqDr5SW3TNlenpfEw72JJy2CAkqmu60bwQFaBCvtShYG
XQ4hy582GtK7ZtKq7KdgfVct+hZa/WUY2sZEZrnlr1t+eTndbhtT2SK5K7lD2WYD7WeRMy2PC29N
UW9OgHJZ/EOqqluOsi/DPHQwILOP1Qa1DQ3cy5FXYByZ6Py+7NsqRObqeeehSeajY+CFuCJRen59
Y1+bXTwvEeuRMmw418vx2qajvfZIX4bCJmXtxjyHFFhdJqsip2bkn1HNvNVyv/aNKCqCXL5JYiLw
Xo7JkbQj5XP7kvaznzexrIAzqnCY3LnJWZ9Efx38cHL+GG8XJ2wYq7Svvb6cyVBnvhzix37R3dFN
huhGbnL101DkgkcDLk68DS4/rXe4GqiyfUkkmTKIfqKI0A3OE4dYBtSJ07+v4OHT8PyBKC8SEdCF
LsdbetVWeKNgKmfOTgnvf028hwvxCGnK0YTpjZm8di5+owpgBYG8eR9xlR+NAU9MV0LoLPzE0PHP
07iuix7eX4WSXvwYqpHnvAnEjVtl+5DLxBZNOmj042Mg8IbWwuWHEvCc2xaUnbKilXoCN315iMTE
b1SZXgAMEGf/GAaIkMth2DAEi7eEXYm2fg01Z82KgIzqIaHsmcKa+K6KRVVWAEnnIwMvq2ow28Qa
+wAfOY20fiY3aIrXdhT6Q0j90HuDtP5uhcdkwFtbx1CYXxdbykbLclUwM3flag9JpW/VLK+OlyJF
ADF6K5XudrAyEaxMQcopRz/hP4U7xV8G37duPi1K8Kyq++nH6yHo+oh4tOAG3wqLuxAUNUrjmY6l
naUi2YjaXmlqKg8eWRig6MktOvuVuwsiQ+FWVoNsCJ65l2usFwL8b0S60hOJX8AEOcmTNe3OwyD1
jf10LbpuZVJcJmgWgW91OVRi+hlCJAkWL6nSR2IXW8iuj99TJewD5L8Q8xYD8NvrE3plVOhuoS0F
ZdVNzGk3oROKkfE8BX0JlVx17ufJOYkJcNkeCX9u+sjLG3Srbgy6HcDdAd10LKBT+LtDtVd6bIDO
bda0laX24gkVDUIfeUd+hlNgCtio2Lsq9Nlvo5p7Zb32xim58skQckLBCbcJXvR7NUsFNaLVBpAy
8yw1eSfBG7ApgyC6P/EPcTR6eU38W0aPL4heuKWhQoQiULBp2L6Y6K5DZS0KhqQAUHiISnRSVsgC
yyn8jtyYnJkO6FIKWMc9iRm44ful0fRL2rN6KObIcW7cPfs52H7NFh0hLwUIIIzcLjfbQtDuFNxP
No/J5dwoY8p1lE0Z6lGhnwYVU9qLW7SsfVzGoMi94YiKyg0gAXv5EKjBOmHFW1rEVdV9wmx3n5fx
JjN8v7l+jwIAEhC7KKG+AOl5NEUNbBIUAjgiePAdh3wVaaoKGjBznsepPahgCDNd1/19NyU3AtQ+
YGyjo6K51YjJpjuwTfwfj9LAmBDW8CQtmBnWh6oL7gLmTneDRbH69ZN7bSRkRKjbAIiwEWIuR5rH
PrAQpQD2G68em4UdSlIZ6Jjyq9ut3Q04x9XBgMXZyNO/SU67wWQa2nX1AW8PV65yQqMxt+iMNnng
r8uH17/s2j7Z6Lf/P9ju/lbpahbHAFE+6mEA5DkZjzFgMsf/MMr2GkRzBGnRvqXQRUvg0WlD3IJZ
c/BrFZ6qRMfvXh/l6sQBEIIONe4J7P/LiYvtAH9V4OYLyByKZ2rZR+DhzGGBI++N73lR6tq23iaO
CWwPHqAvWlFQuoj9ZghAYAVKFQXRoP1Hki7NcYmY+2GsvFxSqGZDhlYdg3FK3iJR+lv0+u/f8BvP
AWwTaqa7jMAOUtSJAj4fepH13exzL3M9GZ0hbL0UHnPWO0cTe+Pm3CcFGBTZFwgfALAjpO8J1Dpq
SOXWDYJZNJhCuKOyedMhklLqj0cHT9obi3ptQKTQW3MRhVOoNFwuKmgttOZQfUIHmoLvJEEtxXT7
RbJGzp3X3PQcvbKJMBpgVBACRaq1l2eYWDs0hqQQDdZef4oHMd1VZIkOMbL2G3N5dSjcUKj+ILTA
efPy0zo6tWlnk6Sgvu0KLxjcTKIcfZAELL+/Phqoh26C3RvPDFDNy6HUHOEV0E74qkbaczWw7wPI
AM+ewkPo9ZGuXAkgNkPpBmpSUAvaJzm6cSYP3i9QEBjb6HmZ/PEz+sE1yGxh9wHP2Oi+oyvLXWYp
at6W3Rj+2pzC4hn3ESCNQHPvYgAdFwnYNpCqApW1g6dGebQJV8W4zN9f/9ArkRPFNJRgUXeChv0e
JFLBmyieZ8S0VIDfLImTfvV5Oty4DK5tf0DRcOZA6d3QRZcLN0RdFI6QZCn0aMV7PYrqXLNmyoky
yclD6y5//auuLR9QoFuXArxqqHdcjmdgMBqvIRqvrZrMcRmY81MsUfvseh1p4OBTqWM0Jd0jjYz8
3MWK3bJdefHU2yLMpo+58V1xAF+UmmubRij0pgUo+C472HCkOZWm/Q5ouftxrIbu0HjMqkIPEZlh
aKN0CbPD9D3auQLuP2kdf6pTNv2HjRXjaQ3jgO099EIogaLBp7s1hebrGhzAn1myJIDykERH8MZh
vZIwbqJeYNZtut8vwE6EuUkDVYq0WCW0BxDphvR5qUziZSELzZuhUUFpZHhrQ1+decCdgHPeWv9A
dFyuPeJskCiQrou2r+qPjfSrE0SrhidZseiIl1Fvs2D2N6/0wWUZc8PuY63h1g7U/7SivOua/rsb
CnoLQ3NlPnDQUNQEPgi3z7660TLSGkNlWiSj12ca83ZaFQasFhQ6B0/3dTbC1fXw+km4EkkQm+Ew
shU4tyrO5WyEg+SMo5tfgFW54rUQ6NKG4QQj4XktXh/qyqFD8QTojgg+Mdj/20/5I5G1IdDqnsAd
Z2tnLGGzDdxDpAaQq7nONZ4J56jtPhIp2lKs0LJ8ffQrgQzbDDRKxDE8TPcdrJ4p3URplRYALAan
ER7ueCva6kZguTadMPGE2MemLoN3weU3kilaA8pxr4I6/60LO/aRYQ/ewyb1FhHqSsgE4GqDCW4a
uEjULkeStWRzJzCHE5BreS+hYNNDXTWPV7V5ecvm9Pr8XRsPRHlc4Hhqgo66u1vdWorRDVQKrIoW
4KrzDwpu90dH9l0+tO2tVvLvDt+fL3psENi9bh1AyPSj8LT7PjUxjkUa08J0VXeoq3qCJHOscun7
w92inPVUyWTKRthJZpvNb1ZDNPexDbBtU6uikwmjnxDY8/M5QhEd3nv2xoRcW2qEjxhnByuAvszl
AvgG2NQ0bVPQKusA25lFz6MgbQbgIi1fn/tbQ+3mosWtqUSHoWzrinPjxQJNu6B+G0KK4sYhvXJM
kOsj5QVtEP3efRSqWGUaC+WPQhLOjmTt0PJdnf7GMbmymfBGgnIk5Aeg1rVX1GCA/OoBBqFQeXWw
rt2asCxmyisHYsFb0kn07+szuC8db+EG+IffBTcXUIjdAxCd15VGETSrKJx2P3oJ6lExbR+doV6+
LCj/vYHYgs66tW5vfOmVpUOWhjLfb4QOaEW7XdJHwk9tiC/dHAwSaB1kKZrpbwiT4kYV6uo3bnpL
GHAzCNwm/Y/4Wi0LSqc+o8UE0Z1fIGBAba1y3E5CRVo2X5aQ+W/i0aHnUerx8Pr8Xv1MGApv1Dig
TPZkl83cJoihEYIkv/E/yQU4oyUJaZul/XSLSHRtLMS9DXwB7WNgeS+/s2/iYInmCJEhEX4GJ9Tk
ruH8LllBb/r7r0LhZXsJoqeMVO1yJBgzzHhrDhQyaLV0SpR7AE00k+hNXvGpXm5cUdfe2wA9bD4h
UPzZFJwux3PDGkbESUULO/UoV6Yi1F8jvzFw/ErczFk5KD00+rRq2cKMRZC869RwY8NeCQD4DRvk
AhT1rRB/+RsqygiIYB2+GZ45n6H8LD9KvC9ufOqVZAfVfbSHUbz7ze27HAUXp9NHfYzC3STcpkxE
1YNZB4aNNF5BIC4UHhxPeX/ri4owgKIJ9ihKGsg496qLrt9zXhOXFqs3hl9D10YfGss+/PWuuRhk
t4ppU3Xr4GGQOVAUlBMcNr+v2EFIa/99fahrySzG2ji2UG6H8OEuvHAlKI8DQyFCvog7zuZ0zEys
24++z9dvnhPVd4sz86O0QfOJ+c2cA2I3VHcqGXuRaRdg+Gla+lubaPvE3eWNRAHVExSCgQnfNzkc
WwWGrB4tTOU1R5Rw5wNM8jbjJSqzVt6SVLm2mzaFMbxRt079/tWSLN4UwmIAw/msojwbQTkyGcpk
63RGxyx5O0+oVr0BhELdylOuBCMA+JC447ygcvOim9yROQVTwykSSgBMgvT9+1q2EqZZfCF/n3H8
7pNDQnzDnewrf44Tt9YGGm7trdfniksX5eBaltYT9fn1jXVtAbeW/P8PtYsCHsj1Sa+sA2ktERTt
nJoD5EmnQ+oYnXd4pN0Y79o0hlA4A84E4hjAH17GAy+V1MpwcSCHI9Eppx756dfzZ+GZ6NPrX3b1
yGyldIjq4tp/gTGf4oppz8eKLWm/fFsD6INmgTt+MxLSxLMf+e+3Zzs0fdsqg3BGfIbmCcmkC3Ss
QiUJdUgii9d/07XZ3gCvqMUFoKnuzcMDqp02dlynUHEKCheYh9OThDtb1kHf4Qzarvlbb/YtEMYb
pgevTbz390CPpR2k4y69g4I418ikY/WdmGko4Yb1Zk1D8R9CIqodUCFCERfVpN3y1oaioeA1mPOk
E6dGGPjJJOC/1Jv/9etzeW0nxWD54EwCRfyi6YmUnHPbICKCNE4/tk3/BQCW9ODF7L/sWWAwQY5A
Fw751i72emmzijqanWKd/fjLMlXPIxltUdf+LfLy9iftwynQFQDTAxUE7On2zX9kdktc8WFJsT/4
7Kti4ERl1Jlvzdy1XYhSMKhJmLjkhX48npgrqjw4gyRaxmOirP0MeCDNnFbzA+MgTL++Ule/CjVh
UDAAGo73L3LHjc1iN6lGw3u3mONGPpulASD99WFebgg8ZIAmAKQJZK4XdRV3hVphB0mjMqyi/nM7
AkCcD93SP/NqHdSN7OnKYMiaQITCZYR/7PfErP0Ztps9K1dPrHmg0/TohjTOp9i3N9L9Lfm83BSQ
KIP7AsAZm976HiwyQG4ADAyCM2WD+DvYa+zYDdZVGXwjzbkCjvfkydCE2RqSdM5osNgbp/rlAuIX
bOQZcFh+s9outyUsT/zKytQpvNm297MW3l3TQTT/9fV7uS23UTaK7cZtf8FrDya9qGZsGbA3DAJU
Ti2+Qla0bcpKDs4Hx+tqv3h9xKuLiLwU8scbJmRfqKLLAFsmrhnKUGN6btaaQgtCkrJCj+Ovr3R8
3B9DbR//x8k2C7N9SkZWjj1vCx12+mGgeDb5LKLvXv+qq6sVQbIem8ZHHrErIsBiwE+ayrBSzQmM
pz2l3rssFf/hg9BZ2mL9VhTZ85qMJGkXVZB67esxPVbh8IMJNh3qGIbQr3/PtVVCARlt1i33fQG6
GGmwBsFMGfiaNTtHHnXfdUMt+sytUcL9+7GA9N8oubg1cYddLpOX1I07a8cpZOSaogKo7qQWNZcR
kH1/3S6Dssr26MQaQQ5gLwdJRDBUi6OrrRQiTisL2Gn0JOymwvkWaObajsCFDFDv7wLF3gDGjSzz
euNXJSiputRq9jY1O3n4+7nb5A22Oj8A03saKmFdTGgtq9KOPAbtP9JZBE+DcyDZreh7JVRsMFKU
mFFj3piil8s0zWll0eGvS7T72YOGq84hcGxcSiHaI1BJ0dvXP+3KBIIIgkoWmoDgYuyBugCgcy+S
YQWQC7FPsNFhb+DlHNwIgC9fNxs3CZYWoNJtQK5doZE4DpPBmNZl79EgN2Mw5RFAwyDcN85bv2F1
WSN9vnG7XJnKi0F30YJxIdlUxXUZjX0PcEE3veUzH+9jsdrvyTDrG3zIK1MJfWXwLnCdoR299+4w
1le+zxDVhVJBjpVMzxB3vGV5dKXCsqnubdYdUKXDtt/tkKbfZCegwV2u7uqUNE1UPscjLXtEkzxq
HP88dR07arBD77DgcM32uS1f3zVXAhfI33h7xNBd3fxNL3dp+j97PMbLJRyqol376Zhoh6Lj2KVf
/n4ovK4Ri3E/A86wW8VWof0GfkBTUleM52F26mz1hjVXY5Lc2KUJfvUuHdksu1DrBMsUncPt3/9x
k4HU54u+amGcMSXLHbbJ+AwjEn7UuE2fpLuVHqa+rZHnCagnvP6ZVzYrxgY4CH/B+Gi/qhDPjT0W
Cl46zInKYJ37DLLyXh5IXOL+YG+Jgl5bwT/H207sH98qGRVLSDAeCMMqTxrb5wkj471vgvbGw/jK
4Ud1Z4OhANqIdM6/HCqxQrttkDalv1but1mgyT+TtnmWNYm7rEUl8B+87sTx9Qm9+oF4IKItiKDz
gkRrcObDBtIbpQyBncR/154AGPHuUmmqGx94bSiEz02zCB1nPKMuP9BV22NEplg7W9uCsqb+5DvA
M4yQX74x1LW5RO4D1jWK48BpbTHoj2XrR9GOCt3GEkYPHZiysj8wF5Yo1TKRp9Xy/hiBrHAj7bq2
N/8cdPv+PwaNdRg4cATBuYjd4S7SzMuHuu3vemPqu2TSfyuCg5O+4Xm29xQI9KDuX45HKkj6cFq1
JYh6j0JY3OmmOiL9io4UHOW8T5NbecS1ecX1hHb6dmXgNXc55OQvbiRTW5cL0Maw08BrDEauIS3A
ww6rrEcIOtZj8ve9Vgg1gwMEIMXm2bM/9RF3mZP6S13qTplyGmHq4KSxftAm/Pn3xwEgzI0buGk2
712inaYHLpG6dQnafHhqIGSd13Ng8qF31H84eVC3BxAM0JCXGEzf0HGKparLdqzZU8i69gws+XJa
puBW6//llYv3I2ClyMk2DFO0WzbTJOiJr3FTApDWvQX0tX8gWt6y9n25/zFrAap6ANORDW9xuTmg
LzFRsxGoAnjeQgzAHKLEgJbeu9/lUgfF6yu1JeKXtxAaxlBSxxMEpWfoeF+Opry1S+sBSOy4q8RR
rm1yALjnKTRcZnE12ZNKdQsNPU2PAZlvNXBeHgQgwlCEh0rgRrLcV+MrY4XxZjDDOKUhxPym5Q5e
FP17khoNVWGpgJxMx+fXP/llAIUmpY+SF/DJUL7aN8oT3sSkS1JV4gk05ZwrdYRNspPDTe5vLeDR
bwMZBI8gjAd8/15ga6ZpNTnpJEqQImET2xgGOXGmurTP/ChubiDKX2YUGO03F2RTBEC83q1likAW
jRz6mjSQdxaws2KFtkPuxwANiaR7J2gQnAFUOb0+odfGBfh5cwUACQ7+XJfjdiO4nNoHCiVoRPw4
uW3zZCN4ITHrvK+Er49dA6l6f8FWfn3gKysJ5NXGfYHIFpo5u4FrF744mNi2ZONoz97E17MfGwNA
WtK6t9xZrn5lgsIKiJTQa99LwOlglpFRc1sq8CbQrTCeymIl3AM3yxOXVn7oUrHkfIpuYd+ufSY6
Jf9zUsFFtVtXMk8+yu8OL4fQRT4opuAo6Tqfu9EVN7bQ1aFAzAAxBPELR+RyKWEIiChaq21GkwCd
MHDHQmdkT0QO3Y1jeG0+AS4CERgwSeAM9pFHNmnbOH1b8gRcSdAI1XFwph7sYN/7NAWDf1z80BSg
hNzyad9em/iOy7CHS38jxKJShlxqr1esJqsYpzOsC+AtNAUZ3h4evN0GuMllqvIExNqoS6ucBvOC
IITdIAvDZE8KZ278gsELa84Cvc5RJhtHvvfQj6DQcA5kn1lryVkAPS/zDrzUIYvB5Pl3dHD/lt1C
2PclBscoj9M5FZnqUylBWYVHSTaQWMOGFI6WNl/qBTeLL6oa49TVbE8gM3QD8ksd/DO1XIrzPNHE
Fr42gc7NgP8SA3FozFYCSOXMjgM/uSEXKhcD87/UkO0eC62r5Q00JVhzNMw4/4RLmJ66iHGVeXNd
J0eGry59U4Mxp/vZ+DmqUZUqyRZbihSOm8XgNArkSDV6gAxhCs+u6pnIoHQCUUSbQjMlU1ANe1R1
Rf5toLo65rqBdQPId9MgsWl9r8oS6ThN1tbuej/VlRNAZadp3LMDLA3wHhNefNnSo3R5pEvSvp+Y
BxXEmrH4yImG36dKhvQn8R31AyArvhUDdXtnGh2T+0EmdZVZP5psTokznfkQSO9NskTuA49cG9xX
88o+4TXgP09rbb91om6/QrJ6/AYozTBljkrcFN2WgD+kPXpaJVUhIFs0dKJvXoxHRT7GiWUHd8T7
Qnnu8oRrZhyOuJzrZ1eBgZxzOskTgQ4VxKl1HbX55E9CFpOEUnXmQhKhylYxOj+k0zUmq/RAfWD8
7HqWQ9COWQppgyF3jOu/1QGwRad1pa3NdWuCuJyDuEMHAIaasDMgM2B/CtpBSQYlHf3JqxR94y1c
18U4EP2lqZx5w77ymOXJPLWPEu+UX36DLDCrB7AEThPgnd9dYyuey34OgkffsAbWW6yFcGeY8M4U
Xt2Lz3DQpH2+pOt0NyqmhwKaBP15CrqIZI5LQdQdVtN9bCcGYS0l6axzqiVWgrUSTmUATpBfqGy1
wAyBSzxmkWHz54hKTu8EBvsBHk0gcvhDAGiEtzKyASBvlu8W8k73vJPRT8hr4RbjKV2HUgioDJYc
qkm8DGLTv1Vp4MSZctPRzVikq4NCmTvOGhqaf31UPX9WbmrvbEh5e3Sd1f+gYwHLJafvIoU5oS4y
U1ipHbCJoS7TEFYveTy0KYP2vVOrA6umeSysEF59WNyp6yE57HORQ+KsX57XulmjsrUsEpD76qOH
sbUmyVCHcr8x63borwNee7aBz3ENDpz/mCQ8OrNFCOe+Cib2HUovy/tQ+6ipkGZevLxFaf9BKUAA
cjB4a/LDjes0frtwqP8NqMFPBYmlBpWfDLPMV7oGTVfMvB+qw9JAGRmrgSd33rEJEBhjInhFAyiT
fiWD45Fn6s8BbECUBkow07G17XnyvQH6fY6Slc7AVgm/CQPbpsMQR23/LyBDgPaOELpwywG5/ZPx
GuN2OWkrSnL8CNrfMQg/86yOdWXfMO6tUwZUjH2IR+4QSCz3gBhaZxybL6FDALCYva6zOEpOfIau
zjhlxnOVyuOWUvVhmkmwHPuRGZ5ZZw1/we+TPUKRL6oCiDt7y1vGkQLl0iqHZclgZ4Z0tRX8WwpS
2ZhBT9o0TxpGGMmY9TKuvHc8QSkgX6Om/jgYz0mzmNQTh8OfNwH5AGUh6BkNjgVAUs26LyrWBkGW
LNVSH9NgMp/DkNEoizlL/NO8OsjgcOfH1UEs9ewd1hXqGocFevf+wwIdH/FrWj1G3wdj1al3Pe3J
+xXwdBg7pET3b8LG9+tHnUAr82frUK+7h8BBWr2J3bn1v0DQzk8ek2ngXoEKm/NuGKqhRUBgJAKw
U0FdN4hmP8jJwpv6qNyI/0rb2DyEllt9kh7CzSEeoCF7SuNeIq2vTSUhVSX7Ne+iJsIi1o6Cs0Vk
9TGoqG0OIR+gQCFobH5VXu0GjzYS4t+57sMVFJtISwS1zviPjVjbj4Mza3oXMXCdiyGqk3excT1R
opcmxsNCTP9vZOIuAgCrWj462kxtbpAM1g+VrufokOL3BMVqUvjPkcUb2J0b0SnJ5lY69al1COT2
TQLFHkguKXUfkDpk3xY99U0xduG6FqRthyFzteL+OyXrrnqLDSh5HumgdWQuXGy3NzEyMYjO1zGo
Ju3S+ukxGngks2YkgQZvmcXxO+AaHFfmkTKCHnpdO3MxQQkWImSKj4s6tPgY+TgoBkSsWxuuRQ4d
Cxtk9Wiie5RLJ3FKpzVOD7UrFoRNZzaoolE47JEyYbLWP+tgZV91EDYqZ51M4rI3YfCxjV07PjTM
T2pA/mDg9B4Q76gpOhLBKgYyxiYAfyHxK7POkCtK1YrsJKlwmz5O8SAcUA3guZ0yiPFVc/qvF7SV
+9S2njt99qjDqrJpV3CyZ7Qbw+AQdWJNDqOKbLuBU6OxhDQrRDKUZgBXHKzwFvnFZRD4dLIKUCR+
cJQzQdKrI7CbP+qm4UNGgLdvfiFphPYp7mdUtSUM9eQRzWirP0SOOy65GmSFqAjJUK+wcdcDJV+t
HHdesJgUR97rg0OTmFgCqjeOQ9YDj2WzeI0H95+0Tpo+2/SqAqiLz0OKOiFo5jmiV2czlgTzkM/w
Q0ABGn5Tce76HBFAu/Dk2kooenkADQYSPctEqyczRWIpK0OX6tGfh/5+dNq2KepRtg9eyh1xEtD2
dnPPtuz71GANIfOW8BbYegCi8qaWPsokrTZpBgBouBSVEel8pwmCXLb6zK753M7qywJJk6epW1Ig
psd4prnpauNmFDym88yYJRDhrTWC2+Trz2aqUgM7kYgFWTPr5ambdOjg8en6LF8QUj+ldoQ/E3x1
2ieoniPkCuCjqsJDKOBZaIhfv61djaeNR7gQGWe6TgtQJEwoEcO0T/KR+Ks4aOX2vNCO7fzDQls8
pjk0xNoiCJblSc3dGOQeyml11lfRTCB2rtspR8058rEZ14m9YaDKVD+VaPTc5v1EOTDrqMp1edgm
SIi9BtqaGQ5E0hzafg6XhyEJFTkrUgX+qe3mej6FytPDkTlU47cDWiIWWGeMIo0+yGGJJEcKZBRN
AVKXMctIE3bpoyR9qx+HpiIGv20AvTXz43UhSbaQ2JFfkK7K4XMsh54+UZEyxEAXebxlmRNyM9xP
1l9RyvZnrU8ejcQbBugGK2LJK30mNFFsLPA3p/41VkyEqHx3aiomSEp2ZeTAgTFrmgTZGYKDIBkb
PTTQIQqi6mxJBZT85skk/QmFmcEpoL0f2HewUCYfPfxp63EFNoNls+OPYylwDoaD7y7Jtz5aB5rB
kbuPT1IxeBTgKVmrMkgpne4tSdWHeEWZsySxjcGi6RicD5pQ6fFp0K3jZnMU/0bra3jRxAgQVda0
oUIkcqDa/TgjfYYkIa6WqfBGWv8I5zhZcF6a8B/f0lDmNk7Zs0JO4hdAYZCTE7lQI1vaFI03PG8q
DdcRj/qwOSPqAfuPOsegAYs1S9GgeFJB2s/HTuHfdUlFeMGBmf4X3ijwsBzQK31XEzt/1VY0b2Qb
oExcc3DnH/jQEuQfkrIQ9Uxr5KlyFQOZpAcz1acVnYrI40FVQpWMtGU6TN7HkFfxmGmyANEGknj3
BKsO8EidloxpDgKD/1bOYDhkYFql+ognmPy5rlrcpyZJhtMsWvsFKoHpY7OkMNQxEzDsyB48/B/R
lC7qVPP4oHjgPHWkMwjBVZCcDfxIf3I4unbPiTX+EzZmMOLhwJz3wDvEFVK8lt8B8kA/EuEIlXG8
Jt5RTplbkHrsP+CzSHUfVx3DMHXiPs3Oknp553j6MY1m10fCq1Z6H/Uz+axcZLH4FLroU7NEfVCo
IIRYB15v62c4ZuDEB6lZyFGNsJM8y0S2cTYLrE+R9HR8ahY5xhk3DYNqQj9htl3cdfeu9d0fHWEc
9yz0GL/Dk8v/6fQMopCLTpvHWUvcbImZ3DprJ4SfEkeBfGlaqbtSghyf5EKHYZvXePGE2VI34PiR
RK+Zx2rvnIz+VkWyCYPgWdCqPJ3dyc8Dok1c8mDyHvoaexSy2yEVWaPaVeQoytLulFpCOmgNQDm7
DP3GucN7wmGHqB+jH5VxgPNZp1HUeE+vLccNM+AOWYMuVW+QiZkuY50KvYPCDQCOPZoQv/TSz3Aa
nCCEdOQhp9/1ahq8FUwThCXw+lGU9T6gSgHeuQxMn8rfnlNOtLwPVOIh34TYxv3gK/zZQL25LbSP
uy7K+bq0x9VQO2ddLYLmnZk89wdMGSOTMxnz7iDCGed/xFO6wfmFkBnuhcj7weO0ZUUfekjyOY06
Dw/6EGiKHnXLOddR67dFA0dtnnkgz9msmruJ5G0PnDGKRxOKrJG1AKg7HQENR6ro21SZcS5xbTOF
i7mVXualriTHvgl9XnazbKbShDH0T+pep7nTTXTBAqPMcqqaqG8ybxxNkkeE/R9157UcuZGt61eZ
0D204c2JrbkAClXFoim6NuwbBMlmI2ET3j39+dCSZppmmqf31T4RipAoGlShEplr/es3ormYory6
KPDH6ny8cjz3PKLZ3Q95YXyClBX1vhxb2ZKo4hk3qYDdDNqTLBuRr2eD0evkmKpqQ1mvp+BiwdQ7
/bVttrrwe1uY6aGsGTD6iL/NW1IZ23nfVqn3CaGtcZY2sfZFbfMyP1sS3Mc4U5e6CsYyN670krz0
y7S0q/vUVPJyu1DVPk0Lh3GQ8xK/SQQ17CTz4pyPBRMnnyqxS/azLnvup6Ek0ofUrHe4d8jE81t3
tSrQE5OKpVzsL1U5DfEhb0tiHO3RNYcAnZ3FsMy0Cgdfp6llmRL6zRFmt7l30Zfj7ADnALccsW/N
eh+pQXulx0W0bEd1kk9FNs1D4FqTRzU1RRaYkGaKh7Uj4XBjxx63tLvDVw4CLcHwsEywmMt7bojt
TsnWqicSxcEDlk0RS8U7NTuhHyE/azdl5akiUIe5P2GiKeiaHCe9Kk1rHvxKx8bMt/GNNn3XytsP
WmQmD7rRmE/d1HnMpqNK7qYOD7KAlo1W3KT7tXgEvfqQucvQ+l3p4qiZyCqP2M+1+Ym935WEDffj
F0OqSs6972OGvl3mHovVWxIqlSgepTl2484svLbecE9JRLFjW7+OFqlr/jQtRuErEt/3nZFTC/jc
4+a+UtOy99PB7icfWoa8dVzZnVkIBqRfshKOjUzzTwlWbE+JsKI9lawy4lBbpNQerX2SjUv9eRwQ
ivhV7QESlEZdgJeThMrk1umUgoIx0w5dkifJzij0GGytAeL2CXecsNHyYra5dGzG5MQmvbwKmAvB
o5GdSiegFlK/6ApnJvBH9EPDGze1PTejjInvMcwq5G8MN6TZMYJLC6PONvE8Sla9J5qJMqCrHgBc
HJVaJJ6uU4r3klgh3In8dLTVrxaj7dgXVZq7KJby9qFAEWb7VdPQs07N5F40TSPxki1S7cZQVO2L
l4tRC6au0R+73JNXKQt+CaxaHw7uHFdOoHRUICd2jyMx2KQlD2TUeW6gpJ25FTN9LaGvqjP6meZO
duhU0ahQoI3FzOZUJZ9x8Mk/1Z6WfW5TFeihVefY2nZRNT60g5DXXirBL1vPbvWNVVn2XSSmnJsG
2LQwWDbUh8TMjLMRGtwYqEIhJmtxhvirO0rqwZ7eiX1At9Q72xAVkFY8xJROY92e2di3KTTq2XJG
CvMigsFb4GXpnrRvtTY1T/RsyD6XFqZcoWgt+4lya+ZpVGr7pnVwJtwIdc4+AeGmD1puzT1qMDnc
a6hcdWCFhRrIJo9eIMjoYXmRZC4fZg2Gtt913vQRAmfRBXiz2KxScoT0MK6kRvUUFfRuVTsNuyIi
SxfXPsvc104Sq36eyRlMxO0VscmiZt2xydI91rk2xWBllvs4ibp9GlCGtX7puuS+GB1geeDgVHSN
iNXJg7mt60e1ZdcNWVbW08y2/BGauPyYWK0O+pBYVBCRItlA87yumsBJMmUMF0MjPUo6Ka86a1rV
BYRgWoefoDcom8mz6/UodKuTahjZCsbeSI6eEuNlaTvduMkGnCODwUw4hEYaoieto4hC1VlaJ0Vf
kPtLm2N+7FKIOxdWRmMYcGB3Do9HV+Cg3ol8wrwVh8oTNUkm/bI0HdbQMhA4GYhxtI6MPfGiMnqR
uPsGtJfuTtqmOBiAjHnYiTQ/VMY0DNtCVTrP1wrVmoLeHiotcMnFYHIxmfbg663t3EO+aPhY5qjX
gWxKbPA0IOadl2qjEcTMNTDSyUR2mhOQppwbKV3+ZjA8pfLdzgC38WLLhO2QGRpV+eBKMPE2rW/G
Qc2STS/NqfO7wuvFEew+/tLpuHWjoMm6y66wNKh0S2kfi7LK45OcU/5aSjGgVhAU/yHSdtn7LSq2
FjX7RLlaatJsAuIDtF3X9mke1vNQ3DSdQ6vaTw7FfETV0cDUsb1ziQM2fqJdN14g6AMn8tAbL77e
25xrVm45NcWzsWR+0Y515WugjTd6OSpi77Vpekc9RB+oRJWDobgHKIPCs2jZkJhJX8WlIe8S14w+
9PM02iuKjDF8x1zCDcaUjiZY2tY6OGVWDUER1wzFPByzpT9RoBW7qbDc6USC1N2Rk2RexYqTJUHN
ae/5Mc9+vlFHTevJk47689iYHNyvAF80H88RELbStZS7ifbiKBaru62HObuUWUVxVbrSveWx4kOq
3Cg7lWNEd49CytWvVU9RkhOycA34uV1Vrn2FPfAzynDaxsxbZi3HqqHtTHpCkyYiHajiZouuchO5
A4w9UoKrNGBOZO3MeNAJeSozU3JE2vKK3aO8lGU+pZwKCKg2TWRpoWHVpQGONWjnlG8DjxKCKss9
ayow0rOGng1PQCy99tY4DVfWqM1f+rLvkoPXtWyDcd/q+7awhROMa/RJICPLfVJqSzvGbDU8wlXc
ZWHuTN4HjHY0cNikdO7mqIZkOHqdywKLeucma5syJYXCRqFXFk3l+ImHX43vZpUjdsmo99pWdcED
ON3qGMJlmRcReJ4VZ77ROH27lrHuLpfAd5sprbXb3jTzD1bcmxfE0c4kazUqyK+Mp3kHL8FkDmWU
aYUbqOLhrOUJ8bnp+qjdw4eNScXx8sc5QRTh14tDQ4SWQC22bhPlamiXnnUsu56HQ0wpQxw7NieA
TWpNdTPYorpyGIt9M/V6SHEgphBiZwdn9d24gJiQL7H1kJtd+kCQXR0TUZD2+5gMx+xMlj2dps4R
QOtiO9MB6A2n7SZ22uSqNFaBm1U28h2S6WsChQdVcZVFUfQyBn9BkIrUuqmx9GYc3ZuUXp5Qt5Xa
aoRLCus2jdvpw8+n0G9wJLmgSYCDu9ps4j32fGja5h2mA8RwEKRZzhdG1E5B1rJ1xi2pWpGWAafR
VJwUeTtuhDJ4275I3zNXfsPcjhcBN3IlrK/Gay/IKSz2Dn2/KGB3R83pwhq56b0u+5osldOF+KpT
SYoYl2x/WATnD3qvOt5YGPAdcFQBof35TXnNlWHACqGKHDMQQfS5z+9Jp2uyEDVZn+iryzNaeHlb
G0XyDun29RiXsRC0eXfVkOAr/fLOz2bLXGQpQjXGSo6p5cgGYFuncbmI3a++IZg/qPxNyDlUwS9X
lWA4WuexV4ZePnh+L6rxlCmH+s78/Q1CzKpKxZ8AMg7Ri+va/oH8JotuMdyp4A21DXtA4eRPcqmb
WyuyUaIu5No1Sj3d/PytvXUXGXBYGiTfNYtg/f4PFwWPHuFNuUW4iHoMpDsZe9OT0bYVsnyHUfjm
swLdbhWiw9x4JUJQCERbYNCXoSnij1UPldcYhjZgkleeEcQR7XUME7eYXrYfpbE0QZ7r8j1H0ddr
k0X5w2t4sTZjXYmNsfN4vxPmQZRTeXkmlFz/dYLDmsWOWzNEA0xUXuxDqkMk8gwWEnItYIlWTR/A
iQmdXQbzgWEM5UCaDeIOTs17FspvbYHc4NXBj+BnjGiff6KIIhf2o7QMy9zszxKnhkM5iwZWAW5+
ncIA+ecr6M3rYcNjw5vGXkVfuR4/rKCkQpuv5A0utGo+hyD1Y2Apmb0dLIZx/WrL+/PrvaFJ5SPE
k2bNRnXYeteP+IcLotCM1dnKyzAq8kqcZDNXCqRuRWfzaKcXzWR0123LeK4k24bc5pGpsZEpi+3r
5uCGsSysQ9Fn+qefv643VxbuZth6YkZuv7TB60vLSCJ8JkMClrMvSo+kXMHq2f/5Vd6824Rsw96G
OENP/vzNi37q6AB1WGULGEDiKfKYaSOTabq884aq4p29/I1NiaQXNlpMngCIX5LihV3X1kBLEBKK
6p3ofd9tGWtaoGZwvtSos64Wp5HDr77LNfcAdz/8evBR1l9alS51pplUrWXYllX05Fhp9hFR1HxR
adNyMpsIct95m6/3pu9XRFNNGhLEwJeqUVFgBpDMQoaO1aUY8VrmrZl7QGfu4gQJHO+gzFne89wB
22kOFIoCPszPP9tXrKj1NeCYasOehRf5knLdNYOZprPCwlYdGyurxT1k5qp0G8DbyzzWt65auUFa
5/2vWspxZRQa3HJ8HngBL1YVYzSji9IWb3JSt/d9V8chRJTWr+aRbKjBfM8i/NUqXq+HYItYevap
V1UTJ+gcz0shyb7R03tX2FW+cWijHhb8VutAX5r3UjVerWOuuEqP14gU+FwvTRamwmMICMsbGctA
Hp1jt8dBQE5JiOE5hdrgXMCfcN7ZEl4drutFocE7+DLBs32Zx530Q+liBifDvnJL3/MWtJFMLuEJ
5u+VKG+9v/X45iorX+G16bqim0xJyjBx1Lz2LaWoiz22YZrrG4va7Wgcsi8lN3f38zX7/cF4xqbj
PWIpDIWeBxXboBdLRw4QSaADVaGCZOy6o40FE/NIBM/T0cAkDb/aj2B9aVhXsfsJPnLJtGmI4jMB
F4uRBMSuUMDnuBFCi1w/1xl4/g92E6RSa43IGOKV+Jfa0xiEHcnQrWS5VwDTQnjH1c71wH7EMg/H
n9+Tt1Y3eCpce8q59Rh+vkfHXt0VJl1+WI31HFhzLraTIsxTPOsyvK/S93Sx3xfvy8+A03AVvCFo
4F/PL1jZBZPQoqvCaDSBndVouaS4iKfTiACrozPbSxc2szDuOkV3LlK1LC5tfWgiv2gW86pqIb3/
+i3HaZPtm5PKw7hmXa4/nNFDV9VDW0ZVSApuEXqtrPbgLiLEmEvbOrAd3tm/33jSNOw3CKkgEAhV
04t6C7TCKGN15JanRrLvm+7Bmu04dHHM2f78w311zFPOoYunzcLYDSnAiystZiTMWGdaklIst76t
JsYTTnnvGRy+PgvW9YMLFx/pSm9+0d3EI7ktZH/VYVZW6haGD+bShqEc3CXHctGCn1FHjnFCx/Ce
O9XrbnKViUDOZSdBHobt5/PPjgR0TzqjUYcGk0ja5wxOhuOITYef1RBWvWmfdHLsQ11Q55idVx1F
3bef6ZDeC919/akSjmhAaNcsjSfppcd2NtJGqvAxMAhwo70yjdM3D8XO5dhZdf/Oin3zWtSVNPEA
/jg8Pn/XzBxd+M9cy63Vzs8nA9NdLV38aZ6z8OdL6K1LIar0CBPXoCC/9Fcre6uSi2vVoTq35oYl
lp/oUfEh0+r0nd359WJdn0Kkl3gJY1j5cidiVGLAc/X4KKdsaX1QYSihoo2r+J2790pKwprBU17j
9pEGxnnw/O6hFqtHs09Jkmrmj21n3yqoHzbLkLahZZM/vRjAT87KPaiVOnvnkXzrfvIWgT5WDx4O
3OcXb6VqzGLhXY5K7m0bJjQnkJGSfdYs1TuXen3Mfk8FJLmc559a4sX7RHWgVbBjmtBJrW6bV6p9
OVM5haoTVfBq6JEsRm1e8w7W8eYz6TA3+/u6L2QAul0LNSNiFQYZe8JYD/FJUbjaVi+rdluSRrnB
6LA5KVLP44TpmpvFbNz7kszq93b2N242jR4IETUhYMhLBc1ixhgOZ2VDBEhvBzDS1YNTIM2tG+89
qdwbq5cly/LFt9nmo31xswvCEQT9eRPODFU3oE3dqQTe/vLLT+PqvrAKR7kQuMvz1YMHqcb5WDch
mV3lrhpmEZJcp/tTqU3vnFKvCwPExXQ0dG8oyNhin19K4pwXu7XOU1LnTejmZHTGrVE+TTxUvjvh
kPPOY/nmBYmAVnkPOoLjF8ewcCcNPojTMGXCznFETb3JM+srbALUB1aWv/N0vLU22DxxFcM+Blrz
i7ORNGZBBoxs8UiIjSApLdXH1lANZm7qO0/EW2vDIsYVpSGnAx7Az28ldGlnyj3SMhru9pU2kgC2
8ewUUdfPV8db16Gqpm/AtcXGS+z5dciHq0SWxVjwdq4belF3gRDkvdy0t+7b95RMHisHgeGLi/Q0
tEocjU04Cg+7WIYF29jpl41V8pz//P28sYER5bVmVlBa8MZebCStZnVDM1WkwZnGGvuL1V6UtHBc
hmQ6x3veDvpk+GVrSJY9uiLwxRWBdV4mlxG1JaohHdtQK+jcvWZs9shULqu51d458N64k+wDqrtG
KVM/vbQL0FAVlqNXtqGbEvsxZkTcpciGg9Fl6PbzO/nGyuA24gzkrN4ECAqfr4x2lXxTP7VhTpjL
JVMoxzc7a3hnnb/xBHOsaRQmoKae9TLb0y4x/ZoWk3WeZ3OYCin2JbM3shYY+wEl/w/KIAShwMG4
yrIZvlSg6lFraPncd6EUKL57ImL9uqQMTAsx/Qk6/Nfj9H/iJ3n5Z4PS/vO/+fpRVjPzcNG9+PKf
58ljI1v5rfvv9df+9WPPf+mfx+qpvOmap6fu/L56+ZPPfpG//9f1N/fd/bMvwrJLuvmqf2rm66cW
4PH7RXil60/+v37zH0/f/8rtXD398duj7Mtu/WsMGMrf/vrWydc/fgPx1Cjo/+vHK/z17Yv7gt+8
kE0n/nF+//j0VZbJ/Ru/+3Tfdn/8phu/AwhRjXuYzFM32NRd49P376i/M1jC9xTECAkkPtO//aNc
/+ofv5n67zRA7I2rax+HzCrka2X//Vvq7y7/kxKN8CfaJOu3v1/is4/r3x/fP8q+uJRJ2bV//Pbn
3OOHvhOAbsVwdITebFr2K8hTnW2m5itLWHHk4O7VWWhn6crwqS5EPH9O4csJBGPBYrlftLb6LIRy
Ytujfb8oyrwrRfPVign+HQispQeyOJNsC4otPK0Zi3+/9+6MWNG3Rabt0AleaXO7YcZ7ieHj58qq
zCPkc/HNIgDEb5r6JGO2mVjVVp3aC5l/w+/IL6q8jUIsoZObrnPkcREHNTtp56y4yQSyB7+AQIgz
HWogHGSRVFxLCgHBMBjJyE7a6TGeuo2HTBmJnIRP7SrLObIQ7zwpSpSgMJ8CoZYr1epDLpuPdbGc
Q3k+xys93i2zDZlf2aZ2GRQJkGEvSyOcCVffTFLaR8sS+rkTzztUQieFx+i+i076Jv/QxYa3a009
SBD/GAS0BlHTaD5qvPTYyvrJ82IHHsESDFETwDWtzrq6Pysc+VUk2tfaVfYM9Ref0PJPzkC+tJto
t3VNREEfu5U/luaNoaEVRN6EDKlRtvk0fmqYWaK3uq2z6slgUMnYrrwl+/ZuKZyDVUzx1kj1r+VU
BKlmiM00K1dlEp3K0hsgOJGYCKuCoXcBoy5ODHPTRWW67atkM1ZPUaNu2uqbVJtt0jntU6ERYVBD
OPKXtj5f+GUtL8StAfzsG2arhvDZAImaemMRI/gVzkgGVTJ1roWe34rmOtf5H0TXY/yfMBBLJtcJ
UFHeUkDfQ2b3czPdThJ6WdrwUgutW7arj0xgyGXVtc2VryTNRdvo3dExF3MzoC/ZJcWgoaiwK15q
bAdI4faCuJJQpOjMJIQZZIu1XzmFh1og13bTqMz+pJlQID2nDnViu32llLByawwbp1F8mWH8+GhM
c78anUtLicMpHtxTxVXcEOsApv+2GWr6okOYo+Uc3MLcFNj4BLIqHhIhT0ZtafdZ1eyjxL1w5uXY
u8ipNH3YzbUFN66P9tA/Et+eHBiWdhtQmUNNqTIf794H6UCcNTvQtGYp3WAoSIEN9CGy73S3vXOE
QkYC7PA0hfTX9LtouhLSuUrb9tOYw/DDVdQ32v4UPfmOZY4bQa0HppPe2sizeD7y+iEdE1RRclV7
o+u6U1YyuiNNOgPlBh9QgndxQIW05WXdsKl0PgFFKS4teUQ5didz2FBedXDJ7lg+MY7ZwFugwCqw
EO31Tas44sISy1ULl3wfuVp0TJu9qfIsMeA6mUv8JTy4RE0hn5TGzC3Y3nPo4PDMwfYldtQAD7KN
Bg7qJ8mdNeBVrsQS6ntiNYGtZmZIeNkm6/Q6gNg3721nrvZUZyPR2Zazk1OFqqOtc0aU2k1e2mHv
wcYXnL4TEiq1cb6Zi3Hu6RIXq3S5t+bIuRCV5QWRvHCz2PSLnD9tozkw0YtOqXeIhrME0cJeBX8L
4U1q1/1SK/6Uwm4qGVSdtdkYYdHPI4Y6eJPFxgmWIKY/jP1jned+byrZtmqsne3VTCN0Ph9ZaC7/
VT3OujDgeLcAF+rT0CSHXohLwcvYZ7OEvj2hjWPumhREDOuDesQVbGNqymkkkJait13rCEs2PDJx
2bFmtZ3iTV808oF8V18mPF9dtGVVzVrRbWieuZEFZjt+IpTkLB3rwu8XUs2h7B6mqP5sTGKHY1Qc
LOl8zRyUjzVT9naZEourxMlpKfWda8P1IqzDCvJMOXPRhrZWPW7wJFm+YMhw6AznCxrJ04np/kVT
lCmDmWIMOeHvkHVtrG46i3NlCGZzelxhXKhB29jTIKMu54oQxcbKIVHCudzHXXuZ9COc5paNvuqH
WzUa/LFegsr+Elcaoumqts4de+csyudJOPDepmUPa94Xanvv1u4Odu/tpGVIAqdPivSGUK2nu7kf
zsGmNigefJkw212E4p3Hzthf5GapHBR3FVcg6ZlwyYKsjOWLVZbloxw0BabkEPO4jvfJEovA9ZYr
B8HnxtGGkLv+TRuM7jSqS53sCP2xnSYDYs7HMZ7Tc0PNpi9JnRVbxHyfiALSfDlFl/Zwq1ixeeh1
0P8IPfIhquDzLtD8L91R3JiFsLcqyh6cfIminzwUsrmAZqDEXliaHIW2XR/NBlr49JBbXb9J4+IO
nTraSueuLKthZya9vXWXsOvUwQv01tkoanKRaNWlprSnibS/xRV4t2oPml965iFJWc9e7SWbjBES
mtrhkQQBsicqrwsUVXyInU7b1bb9OLfYfnvWbN6oEJuuYpMTtddmSgOtc+OTrKvNjQEZ7UPeIZ7p
8dIMZVVZm9TCc61ZV5pniuojGQrdeRtl/aWlwnhZkqK+sKOsuZ5EqlzERYI98NCqV4Cr4lukd/lZ
Z8/lZZ1HpTgVxFXvPK9zPgttEgUi5cU8w/dx2RZiFp8qmusTr8YOrF4W48Fro+gs5xihpMA+pJ0n
ViviPa0Zc25Y2X+K3VjeN7ViHmrUPmGt2f2hFZMaTlaWXbuD7JD7qN0UqNC/9q2e5tewM/WjC2/u
sMZypXrJ8CBvrH2fdNXWA3uqfEPI9humRF6g9ikaXGh39zay4U2twwA0i6I9QuvUTwmnvlfoVr9m
XoYuKS3qW69v+w0bBdvu1BxS+3vAaTpeof3DblAtosd+GqMFQr2pndQzYRkE2CJKsfS2PFdHUZ0a
8FND06rVo7rk4hDzVLOvN013aRVJfa628FSYkm6t/h7GYRDFHodTWcASraU4Fggaj1PqottuartO
NlbTNFfj5CmHtkJuguGAtdMWgQw3tc3xwkurGquNCMnJksQHJTZjD/Ehnu0yjTAtixLmOH2e2J+7
KZ6OIqvvcZAdNjkZ4w+jpcNBVnS56+LZGqjDDIzNcqKzru20Wg46qeHXSU9J142ZdZfVyJ0A2PUW
FaCy7GIhE3Q9qo3S5iJyslM0M6QJbGzOMK+9H7RJ3fVd8ZjPaqDM9mYkw8yZm8Ar9fyk7IbuQ5JP
FzSGG8sdv6RFfqqgDPbtfDzRmzE99n1hbZwuNinJKjYl6/uNxfamUHeRnutEe6lnErcWNhX9UHVj
iadDdua26cZBoXzlSEmmYL6EZt5erx4QxgD/0SWZGxlqtl1og3djmn+1J00P4KrmH+Zo+NhGS4+k
3IhJyFrJYoXYGxj4baX0TmWsIYGvdHlE3nwuC3fv2uaHOstWlp9X30wMghHVXnnidCSsMVwiBUGg
ZcKYLdULMsFtdJjVtnCny7ruArU512RGHTpGmzrhQU6UHBd2ggw+WIqKoZEWmPp80ie9X6FCrfIK
uwcluR5jcoVHO562iOcPRRJ9ROUlN07VKT6iqeLgTL3tD730rtDkFKGtRzsTbw3XEh8Nu6nPnJG9
shJanvp9OX+mqfjMIX2ariB031l73f1WgxgdHT2LTybZsvT52XuldG0QP06JhBixZpo3jd09xric
H3rvlsDuMzkq28Kg3femdtx30M2NxEJlOsEiKjDzQIXvZ+2nySvxu6IWzEn/oa+71CeCZlVaGgz+
jph2HJwO1r5VR8kTCimPGig9r7v1cOmwcKiVM8PNzkF0l7Afo8pPY3K6PyBgkr6XDOdql53N5nIw
MFwIFiwCfT3PbjxLEYHXHeaaLsORJdRl74DHP+ej2uH3/5T32AWM0/Qla+pkZ+K8oeWKTzWGKMdl
GfUd5DbECtk2KwbhT1Z5MAdqb84uJYZeykMcVuiekrZBZBHzJxSkWFNDPjESqguSzdmBl2O7uIXv
lLxMr9vGlpl8ypJ0Zd7W6V/oyy+BBz+FBZ7BCf8RZvhfCB4wMP4ZdPDxvkse78t/BJQ6P+IG33/t
T9RA08EGcO7EYQc+qENn/jdqsH7HxAGbSb1FBMY6lv0bNNB+X302QQ0wNwOuW2lcf4MG67fw6uHn
XaAu+v1fQQ2+42I/ggZkTsJKgykAK24dL66I1w+j4a5SkFBPhuajffKb/irBk6K7j8i6cLpNW+5n
dedMN6oNi2B/3BbVtZccdQO1u0CpYmTofaqtwaJUvNp3m9uy/mhUH635gxg/qMuFqC+hr2zSnUeH
lU47OyJb58qWj65zEU9nTnRtaTff7/8vLcVbWfDPS2jq/9s1qK0hj/8Zvjo8Ne3Ts9X3/Rf+XH2K
/jtgkIrVuU2iCWOVNcbpT9CKb7FM15XJUQpqv85a/l5/3u866441i4Gmo7lAU/9af97vLBUChbCh
5feYZfzK+lvfyQ/2T2BDWPZzCdBNKBp4er1Yf2nUZ8ncmJh94Pel05HIVufUhMEym6MKeiDL7E4u
suesMBePHHQNZj+z4NhXx3H6SptW301NCtoklOw2Ir+48SuqsU+NKvMglTlWKxmGLW4f6Z9bRhPf
xlq5N4UTPf76wvuPO9uztffTnfJ/4R64cjr/8/LbNvfl49OPm9/683+uPu93DHVByiH6eBjrMuX4
1+Kzfofk7CKYwUZxjYxahwN/rT5L+32dLxIvyggbv9OV8/Dv3Q9zQoiBOKcTW8Hu+Cur7zmcvy6+
lfrMc8FMjq9cXt2Pm18GbtNEVan6tqinbD/BMPhoZsQIY6TXnlFtqe+lt766IinQWLh+dz1cgeQX
I0C1UKoOne8aHNeUAfYFiLWXcdTUQE7YcGwtPVneIT9/Jyr+e4vnfUErIhqD8g/am/eKIyNrC0Ww
ipR2svG6QhU6I+VEGpca/qLDp5wQOIacTwzO8ySPP0ORA9iaY/PbZDT5w1jpgwxiANxPHiZY7vaH
xfIXjv0Mt365AVikAa0nGsaBK1D+YgRmyN5mUmk0Pqo/SBFD2drzJlpaEFmUiwhr89HdlJZEefjz
C79gLnNf8EdhDQEKstKgf7Bqf/z06Z8dtg1Fol2ziAmURHDs4hyqu19J0asniVRR/yS23hzpCxrt
FLMcr8YQqlW0oIlr9MZz3Sc5Z1hGQfzOq3s+O/v+6laPWFi+PCQ8HTwDP746c0LOOtpS+hjqgNop
HOCXjdlOvmywGvIbssWdvdIobrmx7Ga2d1gkyG94Z7GWskJpv/RWl1wVfZkp56JNYsI2bMV7b+xG
ucDQ44cdfCWzcAroVA6cExYchBeTN/Bs25ssbkZqkbabxBGeNoaenmZZru4dtfkq83QJiW5pPop4
NB/qMsWgwURFfGxcNOlzGlt3OIWZia+VQ3ulTGA+6Zxnut+79KYn0CuszwaKVLGpEqHNm5b26r5v
vLkL0hG9jJfNmdjVMSrezeQq3XI5zl4+XZleoj0sEfrIfYXEHkPBqm/K7HKhmUep7EnDuEq9YtFD
o8FJoKQpcFPwX9BeqpkubqZhm2vakl4Ke0ymXeyUZYojSWaSbczmhqHG0KH7vHEaq9L4oCb3wcEs
Lt80ZO61J32udNthtopyB/CbZviwKQ6MFM1ZWfkpa06hnWpOmh7S33Eeymg+WXAxjdAUdkrrgzZM
KcLSgczZshun+9gR6GjxieVhIKnCTM4AUBcYaEuWhVR3/MWlmlf0Wh3Myo+qQr9qWuwXiMGxmBUg
9jo3F8dszssEno6vI6gnnG/KV7VjZscjrWCGR4wKhAvDTKJP3dXe1MW+XHSJmdcAgrabFVV9iG0r
SiDXAD2ANxc98pAKuMoa4/pQRbFmbrulFPnt0HbtKYE8huKPmUjnY49sAWsEWecfEWy07sbDGeZr
DlpJH8aEICA4a0IE6y3OgwrrGQCnSl2Mb818urTNjn16iVTrVBm6ae2vhY6pkUuYHE+tqz66tE3Z
FuJNdO7Grrm1Z8jNCJUHwwzhrbgbbB6XYOnHbginOUbqD2DFGtR7NRi7qYSNnPbiaoEL+JUwjpGh
DLB6s7SYaLWFpl3BJumaQ4TtHVOo1PIm9IAD86rGkMIDnXK1AG0SYzEybhu/1rvyk8LOMuwjQ9g3
DMrkdGIpjBdQtsfjFeplwhiHCQUTcJVHE1s2gzypraraKVmnHYzcvf+/3J3prtxItp1fxQ9gFsgg
g8PfZM555lHSH+IcHYnzPASDT++P1X19JVVbhb4GDNsFdKEb1SpmMsmIHXuv9S3odOW8cSG2vC2A
j8TXxo26fW/m2YfOcI9tIFqyVHW2nq2dHKuW3nLFsGBxL4pmzodVQEJqx6E/2KmYvspaZNdml5lP
Hh5lsn4CmluY0ebhOKjOvhkiWZ5iEKuvsgMPhhgd325qoYWYnSSE0l3v0S3w/fUsND+8H+/iPqHv
nBs1OWs52EvivxyeXacZrD2puzAnez9jHVe99XWJ/Q7YXRqJV6tK4AtaeaVs2EaMFDopRyBw7BN7
pF/fgPFkT0bmBN8Z90gdDvx5ADR9Qf3fUJrSCffSs9XNRqgJKt46lQ04Y+mbR2gWdIKhqmSvRDTl
8Kb8KUaqJTyWGX5ugZo+j5kdxJg0CW5g/VqUXs6eHuWjs2TyPZ01nIRZzCGui3W+U3knMGL1FdNC
F0SoKetLIwWrChZHPKf1kGcDbWDcsPtidJq9bi3jW+0H3XVLIvVutJqGjlwdJWd0wQlIO9Rj3+t+
wTAc2Tmpo6sjcZMrI79jhudD6fJque3TbnkwYcKBevKdSx73wJuy3kiu9WCMwQVSWx5aU2GBthpm
N+yF2SF1TvsgrEx2LtNcbvPA8NjVsEN/amw8twCdY/ua6BQoPGMb3/mVlR4IIjU5z0UwoCc5iPs8
XgaGLr199GhChrDk5EsbNHUapoxc001SG0zyOkF/ORUCdUKb+ccsib08HJVDeOPYMkxt6V5f1XHh
nOzKxCCb1IIBC6jXMCmq8ZGdv3j3Ia1dZ1aHab2co+h+sBZMxHbgwyJsF9E+lJgbu6OxjOO9tsFC
hCbpaxc5BX5+mYYq2U16Xu6MCgMywZjpsvFNKJ3QUpn5jP3yxaaPNa5jHXe/BN66++BF8u/zsS6N
+5InvTkRar8ERzZkQmYnXoVyq3qsty1PLO927tz09KjCQLlqNwlTbTM3MUKRZ+PW6GV/ngt5N/nq
BDr4qY58cZVPWu8JtT2IXBxaz/paFssDlL5vvdU8WHWwc3PxruP4tlvU3lmgiRmDc6LzSNvf7uCy
FqBUAL+AupEJM6/GvR4sM9336bSRM8kGc9ny33JQna1X2bjDlbWzeJufIxXM+1ZIdw/QJDtOyHq2
yHntEzsdQ4I4zb5FjZXsHLJZDjyDgINcNbxPTjtfJi7hsfvU7q7zuY+gwtuXOusiczuYxhETzNzv
TXLIio20hyo9dxAhdNgVQXMZM7DPHOPgVnS1GBnH5+Nb1i57YB5meu2W+ai2loEH2EtVx7yRGxrF
b4acxzH0I994bODK7lmfk/iUrgDfkMlnIY8RhCf/Wvm59BkTJv1TbbKoiqyxuMM5pr6lHaOHqrXB
EUIoYdAMgws1jhXF57LiONnPg7yaADXvPaiH/YFSQ6F7mmUS2qmabwjdC9TGD0ZAgLZu5l06mUsT
uraZTaCAprbfYQ+ajpbfyRua5ZTvGkqJF9Y1/vRQz542N+awLA9ZxD1nGURGHZJFKz+3o5cEO2g2
SYgReLEY8zDy26/G1mfe2RaBhgmbtjKI+Nl0U+VuMwYtdwsL0B66jq52Ux8XH3482Os98na6I7tt
i36XZi/EnezJo7YPNlC/eifUNg6eg68M594ziP4qsiD/3lix8dwy/B93eZFWp568b0LenLwLc49U
8iDOxfPs2v6nRDjleG4JPajCbEid+jSkdsTOMWl1SMwakm41ATedVhxD2na3dVlWyZHdpGBQEsyf
R0GDCH5cd9al6d9P/ONrW1qvk5/1Zy93xHVtF/EL/HFmlIkYrC/Yv+QFxE9wjKPC+p71tvccj6uQ
sI7Gr9xZ+XkgHuvCD8cTw9eLOvB+whjCtJDdq9vW9GpdIDioUgES6ap7n0U94ye1sjC3R8KuBPzI
Td6UdO+xMDu7wjFsGM5xYX1pwPPStcqDs9XWHlgLFNLnXNGG3+cOA/MuBze81EgjtD3PZ7fsp8PY
qhwZRT1h72jS18yj8lsa1z+biGEt5mozv+QY2HrvGHKkuLJydTW59iWNs+lcRp27iRbgWJGpiL5j
bhTig2GgHY2nyM7ILfcXLXesXeqmtuyL0kX9MBYSzKGO7elE2zjetUbj3yk5WE/oZqpLOVjtjfYa
faeb0hk4MlXBPlc11jXL5XxpzidDT7gDbJGEfaDm+4Bd44B624h28F6W28Rm0Gw2mdq0ZH7U7Giy
/aiEE10BVrAuXWfQ9easDirNac8gHmE5qjq+w8Z0ibP+1iMl4arRcJK3HADOsWecqqzLP2HzUW8y
GutneMLqUBTuPWyQA0Wc3pgMz+hcAynGF1JcdaPsw8aEypKgnt0zdx2vF6NkuLyIjA2tUPu6KOW+
6IJhl5kGB8a2bJ5sxRm99u3ioCvdhMKHuJumSJSUbq68orF2QTyMN0HuVSEg1eQivAIMduv7G8ue
+1s7z6OTckeG6qPSF83w6wzbxXii5LK2nawMUIbJkmzAgDT87m2Xbdsk8bY0rcSLjtEk+HazXBQM
3S1egnf4OyV1yIguPCinXZmn0yGP7G+t09XwBnBq7tLIiS6tsaDHSvpgUyVa3Bqlrp+ARlfXZWWC
kgZ8DGE6IT2gIQV5s4y52vteMlx0Q0whZDt9zD1Dbhtj1JeSEe0TeM/vgfL7j1IFAJOmGRcMxBV/
46Wrs475xQFkWnEozIERrZFU8Cqr+qpMyg8d4TGn9q4ujgu10QNBBVqttb/kdqRDeGUx607f33iz
NDZ1sXLKTDcNEzuDtFdReUQLJ/XJzfiJ0xyxVL7cj0AwnzwnyY5zO1X7QrW06JqqDa7HrF821diR
5ZS1PAd2l+3xDDRfAyrDb16HWGqcLPaZKBKnso+Mawwi+QF3hv8cQEFBJEE+2sUomnGXTMWLDzRt
k0vkPVFRpQCOwMxaDHQNrADngdAY9AW2y9HKmtj6i9ZE2B2o+MroJrlWxeYO3dJyxYTe2qshfuQ3
QWxgE/ABHLHfj4F6gYJdhVrPxWnW5l1P3OgOWQYD5rrS+6L0DqjQiAlJB0Y4wIQyYB213mKBZHkp
9bRnlMVylHOMsdhbnlKcIDjf6vTkU19woKvsr4ULBqQc1YM9NBJs1BQkr2Zq3BVxuuwN4X/DAyHO
/NpMFtlaTgHgraAZNePb4UYjGrusGjqaokb5SL22HOGzF2EiBHvpnF6JUWpkYaXjl2EUeOMuaAt9
mKD+b8yA7T3m9T7S+opWavXn0lNwgGBVv5aZBwxUwxuREEqBhCzjHlEF60gevPeB/ygm0EJNlHVh
01hjaFlFvXeFPhq8QJtKOfbVDEXmg0m0elUlcRAb5sPzyVfdxtZLdVdkRVliacq9R9Irm/00eOW4
wUNHUSOT6Ahl+FOK9GjfO/a4CoZGkJpxXO7aCRIzjit3PMHcgp1ajuMAC3qY+AnbBe0VRmleJEi/
KyCF4sMsqvdoIEh1nv0PZurZhT9Y3nr9mLinqB3lNdzDDAVK1zmfYgBGZ3eqpxsD7NVbDm72TlkA
61CL6Baev3xzGtMdQtfvmusJ2f9b4ZjNnZuZ2bl1DOe6E5V95/Rk3Zs1xwsFzPmeA6U8E+OGtaEa
mzNuK0DUsZFY0PiL8czgU10PaTffk0fW3bRpwP8sFTKy0bAfh3I2aG046gsNc+u9VEO5hfI0dgdZ
KQIK8z7XxwC+rL3p6XidGDr1/I2TQG+3irF/7T433mJ+RICdd8Ho6w+Q0/1BoQ/Yd16tYCYyq72U
EdFg0hibA2RdSpAgyglToJlqDdsVyJGwq81pCxqrtJ+R+eE+i2pJ0bkMwWu9FFZKiIApv01GT+T2
GLXtfY8e8cVeuNI2a6bxPvIMfZ47j0Zonndfo3YOjjmDsE91rQCYV/LDSAvGnjroQ4PJ1RNl+2MB
WuCK4SXyBNde7hVsi9fEpZRNmnk8mqaZvOeOn39rGpj9iXAps7rhUBdmf57KJYBKXFEjDXnz5E+t
f296YBIyHppjkJnmVmWrNqPJJkLCB3GodWw8CFXdzxo/jSPHe/QJ1tein+PQLmt1nU/qs2WCbmXD
ggSMUsdo3rHmTuaBFakL67yOhy2nJCB2ZjpHx3I0mk9zJ1uQXblxiV0yHNYb3mxGM74uLSQ8bmFU
7SbNMvdsVzOEtLksaeRQxTr7yC943od5RF9jO/5x0DDoHppC52QH2MFg7Jdung+N0EDcSH1B5KKy
6yauH0sbhcZXpMEO6sdJyMq6j0tv0nR1+up2ygsZ7RR6Lwh4nWmdrbFrqc4BV/jo3Gfl7GIrn5MX
4O0ug2u3Md+toHH1Hjrd+AWm55jvp64NDtEwGjyF3iIuePqd+ynvaC/5uqR3ph2HxCvYl2SBxBtP
E0dxBK8UJ3s6eFTHpS5c/yLbicQNBKXaB9kVBcOpWmi4XDUippVWG9EEQa2FX7qF428gifE5Za3k
6AM7nwZUrILxjuW0yt/aQQFQ6nM3zTbrQys/qYSj0E2C3dv9TgcOKSefY2Iizw0fWDxJiwa6tbdL
Su4N8T2Ndeu4RWSzsEx9tgfAnH9Mll0+CQ4EgQyK8QGL8xxdPEcVLwh9ihdOTy0gMrN0vixd7o6H
FF7XcmNOtUgPqKGJ25TKuRl5yzieZ0Li1JqTtFzjx5ZrFJFzfyrpJWLMG6L+rhPwFs+eYIYKx1SA
s3Sq8qrCn0Lsh5+s5WZdgFsEB4x0w5jie2COHljjkR4xj1YKqBuxWPE9gFPbbckDdeWzhXOrOJBx
y5qeWKIgYUY0dA4ZNw/tjuhsdGKD4dj1jWXOVcHv2YFIXWhM5ke7dZkgdELw/6+Whd+1LwPmJ0vf
znfTMvF6A6d0pockFYO4nXsw9BuPshMYG628p6jh8dxbk6kXZLg9Hpt8GawBunwCGtSLOtp4ydRR
TBDmvWwmw3LNfR2v3ZFMGPO1m/XeEsaWN74y8FDHKU8K+eDC8QReLQHO2+B5OvYNXqtHWdn+NVV5
cg0kiyrRHucywc/D6CnsV4sHyhCzRawb5yqH2ungL7X8HI9eoTK66FNQVhGhk/kybot5SJtwoALb
kpurvPvFTtcUQz9K3ZM9pTZNjcZWd7GMDe5M1Q6b0l1gM7rZQK71TNFGxymr5ieI2h5V8gIWFhiy
ZgMBFzi7p6VS0bCFhciaMdfNR+J0FjEcHLg/qy5K7nrbrj4GrxhfXKECeuBNf4s6m+gjUXsoT+Qy
E3tTlbM6jDZO86N0I6s/gUUlGKbuOvq0SefUCgWr7K/Q0lqbhLLqTghbyxA2QvFiU7+/aiQyN1iO
A4RQbRPYbKi1fJamNouwC2aPvXlMvLelVQEwraRml55XuY7feFP5mg4E7VDzAIP6PgUTLXsr8cb8
2CuHkp/+c1XuacP0wVXMfnsIZJegRvIjPe/55PbbNAVylbxGPk+8lukOuRRPn50Lde4gFHyCKt49
+bE93JBxER/oM/DImMTZ+tuB+jE+DoNc8suicxOAUhOn/rYGylpsU4fMrdVdYItDOZsUVoZhiTvZ
eqV9ISSWtJfBlQjGDAHzPzSmFuqdGcVzBAtjMHRIFlFwmaueVr2vDRa2Ie+LEH2bPCMJtMsz0Qmy
QgMnebhVRr2/deVofknlWnaSSqAeYc1W6FnrdUZtcnDnnRtL46T7iaVeFR4lhSbawq9TcHQNR3B3
h5QL5nmASJBE5a7Mb3p/CMQtYfGmoCFhUVrBcEdJbADv5tXkrSRjtzE4Boo/n3fTj5NvM5BwF9CT
Xd3ghxT2tpmYcvq9VceghLv6Sy+V3W9a5VpI+fqheKSf67+l7ZB/0aJN5gMU8uJFUHQ2vKy5/bKY
9AIQdc0mzXWvzOkuztOtz+sHn7by5leyb4Cs9QHNFViWquJg3QMm2nglzI1dAl0er0ccZSV6+xjN
GnkS79FE47lE52iSUjHw0yH+NJODp2SDEnCi7OaKQWlsbSeq6HRru9nnfk31mrVGecUMUzfbgBDs
GwdVdgyC2zQPaugM5psR8aqQdWJ7mxK+nvDEW9FwMoXo1QG2pD0fTLmA5u27hOnKBBy62BE6BGK/
nBpV7wq+Duk5eik8tHqivYVvzprHJjxu6XPM0Z4DTlldkZukrnpngZzYeoO3fHKdsv6qyYHst2zj
Ql/A8+fzfQ+nnPK0VAjTdb8gTuz8un1Wg9fUYVvWzDm0kfnTw59TLF1aZXkyAeXacLET673uVXAz
ZT5msH4W8ExM9kimtkETPyLwFeK4Lp47l5fN2xjJGLzkDmlXnEf9AQ0PfRNg4qqqCWCOv/WBSPFj
xNR0deoEp2SiXbRZYCi+SAkHdNuNJM4AdywlfW54GtAmW0ddRa1AZdj0VXCQhk+Tf6DLXx2nXrAz
JLA2axTs1VVkiSq65H5Quh+j1yf6LguA2twg6uPlxc6yDFfmPLW8gTRKxAWPbLYcYZkwSuT8jCFf
BkO0YGo2mp4fqOy+dyilkS0vRv7S2K2pL2rORfRZLO7SBhsB9/Vk91Y3vJmpmS8vIlqrA7Djnr+T
+RR4RIKQYvDoRBmw28QCi2oNwRi6NWD9LR2gdEseEX2fKWrZMxiipMkJUlzK8VI1pI+EpcdO8e4s
SbogllVdOd7Rlc/6+7JNxfMyLrW369vAnvdm3ccSv4oc5e1oGDDTqzjd+pNJmpIlHsa4yvcdrcFX
r8iXr3FqRtdyqYFSRlJesPEtr46sUyrsvn/w4qU+NtqXGxmT0mYPrn/MKZduCcnotqKxzGZbRYt3
RTHHlURD5DtTWe/RsRFQ5qUX8/gEqXcwE6RZzLGLb1bTTd8JNZlT3iodbZdiQoubQQ+/oKXxL27T
ut3WyJVKQyi4QajiSL965pwe+6zZDQL+5DZPFu/L7ATR5x4cwbNB6bv1Bh4FL0+Qfxmx/Fampe9s
AtsT15POhpM3VeZtskLwjgnaBXFWERBS9D5Nt03rbDiyGMgjxyp01rRK6neSd1wW8FEZM8lPdsU+
1CZv9uJkR6OY6QD4KrigXJrPEvVG6FpGcNZJyeRwznGDBI3YuXrAfQrFP8q3DlAplP9skoeySJbH
JCWNgTlWZa5xEzS4/MWZjwUdwjcx9EmIhim/5Q0ibwLYLEWll/TjV2UHxMqha4J3ak/ZFTAwV4Qk
Ii04a/O0girKSXc/IbzPd7W3Us3pt64Y457Rqox1tXGsZoo3oo3Kx0UWyXdm2Sx21sSJLSlNMwtp
KUMzwE0kwmRKBowaDoYZ6trqrIbG7regJJMNGCrI2jzKYTal0UkHSN9J0Bg/u4tVbMd27K7EssQn
qy4YjlnRK3nYFXuPjIws9IhLkrslU92rVtZ3Yq6yG7wZz560NFthTeA3Ha0r5qf6dsaCPYeG06UP
9aAQTkNqBm7rMe7rCGg7DzMiCdc2xqdEO/6bLlR9ZSGxuKOZyoO/qLbamxIT2izJ28tQpQsygNC9
hHw0HBFBLaITqTyOHUaTofae27j1NijNNnkv7d44M3gL/amD2WxkaXdIFoXTxuCCW8dXmYs2m1oy
n+WjOfvlFUqSGsiq6WNjZJJ4FNwzptUc9O+cUWu1QRVdX4NvD04ckIsXJg7ldsjJ25uNCkOOjPyU
fCcVBBeY6vWXOZ3YxZRO6mfVIGNMsdV8DppW7AKfIVNGg/4VS4SiozuwpaZ1R8PCzs002Y+KRhYe
qeKCESq/0ZVwY2Kc8Q8ro/lueGI6yoqkke0qEQr/O0hyzU8N8J2QK/qiozOIHbfdw4iQdtRsMVlf
WUpTCr8CuH5fVbvfi1B+sacL5tLIAOH7wSzB3vqrOK9jvTThBLHmZiv+HeSNvCzROH1F0M+8DR31
baYEleXvL/uzSApFiW9L9CRIv0wQk6Csfpa+VGNK0oseGGhXBiiGkuynaFvQ82ZJLX0OB4ia/b+5
prXqIH/WsYD1gSuA4haxJLLEXwQ3Xe8GQ1kwfR4mZ+1mZrXJHMpk8dqgIMISQ/Tj+DRHmERgUfgn
xBB+dmToz4lvyleoU0Ky4TsuKkyYg0E60Kny+rl5lWKQxsk16JgTaQnqXb4zbqaGbqSTfS/zgjge
DLuoVKRZUR/ozBq+egExE/sRzBcpVjX46qNECnmf0dYwwrZY7JvJasZnn1OuwqpKWXtPlIeFDMgc
m+GYjOU07oZMab3DyAbg0sINj0aHg1H7HmhnVZCAA2cV5aWjVQbF7ClIRyaobTYYJzPSOXR+BTcr
9NxpOUnyBR9mOyOdKOes8K5mxV6XzD49WEqrvW1QXIZt7OA2BYK9UBYaZdTTg3NNd0tAoyVPfmpO
yVb3lT65hcmZbYZhw+rZtc3Zyt2WuQnn61c83wRuNrI2vpWVD7YSTI7nHZhYpZ/dosKXkmaTP+yc
yNJfC0IdcH1089hu8mnGrppNq5y5TTBCDg2daA6aNQYVg+6YEZqZPbanAjpXzmkmp3EceF13CZac
bcYnN6hAQdQheIm9WgPSboKO85iRVgcA4AjmajAs5S5zh3Gi2ZAUtAWsnHBCgWyGuJZi7M4O4THB
vp31cmoCbc7/YCr8H9M3/6REPXyrVwt8/6tU+v9CESrTpZXB+7/WoZ764tt/q7/j4//Z/f+PP/dP
NbTzBy1VXm7P8jxrTQ9HdfpPNbTzB/1CufIqwGtCklhhnv8hSHX+cNjfffSqdNYoQf9Tji+dP9iJ
fElmPcHH0KP+LTn0z1o6RH80KZl2AstGjkhewy+SxI7mp1iG2ICrnkXHIXqbO04+tCr8zVCn8t4j
LdYnBeNPw93fKA7lKtT7SSdqmpAYoYzhteWrmKsi8QcrgCnYZYSyI+K+2jQcReRNx4qEUBpVbnzq
W5NWZ6fc4Vwm8XRvjE4OijO1GCip/tyT0pqENcmOZSgdbEosccUFOxeJKtL8hOY03iYUneaFuyu2
yFAYFkAzv0NXNH+lLV7P28is6eIDzCPzWA4IuAXSKJ8ohiPRjuKDmkjNYd2DD9ynEzUTy7QAI1jo
Bgd0p6+iKAnuS9qNX4bFof8fGznBFD3+hhfqwj1cXPlmmBU5f5k9jOmf8gIGe62zhJ3w6u96sOS1
L1Xg/OPW/lvv7P+f0nBept+9k1fj/K18r8cu/lEf/ucf+scL6f4h0e2DRMewCc4bIs1/vI/yD4bx
6JX5C3oQslL+yX+8juYfcIYDB565J3HPrCrq/p9IjQBLDVAbnDPIziFU/1vuGHg4P70THrIOPsNa
+mC4MX3gmj+/E7qRSYwIx9mIfqAvNc56NxCmugnqovvasj2EEJZBe2alda+DqAlla9iMp0k/pF+U
hQShl7s+Qu+GAE0cKLb8l0AU77JfhsNiKYWUgzMZM+q3tHTfGi96qTvnM/qjMGltb+/L9Ds12pOp
SV50kUxtrKShtbPGEg9wuhPaOJ6OHzzD/3CwBG96h2TneSGQplmn1GQegRkQhXFBNIocMYneGbWo
z4NFvtfM6RUrIQm7DIZHUmNMD5ERXTIXI+4WgmO5mUoxoj2tc75n32x0hQPXjwlwSerSuTWRnhwj
V81XUIRI1UxwRPZDdfBs/exX0Ze4nIZzLvL7hLAyDBt8yjCQU3vIpM7Po8HGmaeMs8vR+gJw5V4k
yEunqv3qEX9DDgS2wRIM7mxFFz+ZCeSO0QVWdfkuU2Uf0oHhUIUQe5+JgMDr3l325oL9kh+n3bQN
GrOlJp4NwjQKf9d/UwNN2Emlw6reGs7zXMaXfvC/NH1HG8zrxHttZii/os6TR6jO3SXJkKQXZs3g
QnnPlQnOomJSf03XzwgbweEss5GFWaTpsvkvJ6rTK6R31r5ou/ZG1draDj61OUlLaovK8iHh2Lkh
tr7fNhVSXpGKaxIEMz4oSJEuZcLazusK2nQvcB281Tvu87dhBC7dPtvIolEGaGzdo3xxx/rJJHl8
DcNatkUyvTRI/Pa5pa8lOslQMRW7EdE6qBu0H3Knm02RrOMOQx/TKGYBjUpykqzpdVAEhDqifewt
pI70I68HZyR9uKJBZBILx3kV9mRl7+X6CZDjvkUkKQ6RdSXbgRBSqyTCpE1ulikqtsTGo9yN0bSs
AT1FU+8bx/w8MrLb5PiALRQHgGPsC6LkhVGuJog6sN67KUVlWi23Rlw9L5Dn85psITEbK4vgFb1K
RF6Sy9Ff+u1umMjwqZu5Y+GuxK60x+5JNebRtxOPw6TzESsy9OpKvbq94+ACMo1TgnF/U6BE2gXd
+Lmz46cmmaNHpgbTEW2OvbOTBC1H4G61I86i94+WTV+NFBj3RMCTmPnkqbUn621NHnC6Tc8w+GRi
7txQpH7uvQKvLIjlje68CKKWBikwTGdzGufjNNgnk9P4MdD2oZFVdph4vl7NoXsfwF9sLRh3WzZ/
fxsntmKnajVbnP/FHOOvzCqfJyK2sG/EeusXhD33fCZsrktwsMbaDROPz1lMxU0TzOjMnLVV13uX
fIQRPolmuZoRxJ37SizbiqE+Rv062ICFoIS10i+sCYh6V25CMgtza7n5a+d3xZ7EKWvr9eoRvfbn
NFW7YWmWrS8m+2DgC0EcAdpksjS4zJ55qdMT0FVLfyFWq4U2yVnE3yPGv5HdstM+gajD4pMQzZjk
KKkbsDcXjL6pxrhrufMAiUc+IbD3YW0oGhaMkYEGsPoztkLhYg+nPiPexyKvj0jdhDCfvKfbPqX3
FHkXwntYVYwUByzh8cv8QOAFeqqGZPHC67ZRSWpvsJjeRonhJoj1exep/IBVgOBaGUUfCZgclgz+
k3rPQZCtYYOKx28NIU/H5Rnx7/sUlVcECfCK1hge66y19/gkX4tVblMpWCQcBIgbNd9h6NiHwnPb
sC+yaB9lvJ3dgHNj1epkq2pHKZS+A2BxkApzDFHG+5Z3aLTNImd6Yk/XyI4/6lX4k1Gt2EQDnuxV
EORFyv8v1Cb/O37J/1fPEy41/G8OE9234q36+LFqWf/AP08R8g9MbR48N9eXbByB8z+rFsMy/3Dx
SwJctF0MjYiU/7NskX9g14VriQeH0sX/wVSJ480RJpU3MsvVR8M/+jdQYD8XLeAROTyA/6bM4hjB
aJuP8GMhbxHq0/e6Q4okxGd4jci0iYrfMfsyUIp45d+1Tii3fjo4rNfjk6/Ys9VHtdr1frxeLnwy
hhKut8Y8YqyJVrKLAJCPFKvaD+40HIKIwRL1X8chwJWfMtmyawwoTBke6DPelodZNvk5LUZra4zE
a2ZkRmZ/d8L56+eUdJQYctt4zvBc//w5g6BelipDn5x63ZeW4/sZfR0AKd225x8elrt/HJp+NLX9
9RfwVsMjV/Pw+FGg/XwlMJ+WufR0KFFxtQc0m/RlMtpXDGzqL96M5eD31/vrL0C7jBOtb/F0WdL5
5RdPRZGiiq07FOlKhDpbnBAqLDOdJNfXQBiZP9rG37XM/sWXXM3pUCstax0arofZH86Lq3ALHFTK
+dD2DNbZstk0fZ4zLEIfZdfG999/R7E+Rj+eT3E+uTwia7YJJ3jz18PxQJVmIy9sQwdnEbnwgDmf
6XczCaiBvn3KCBxANj9axqONKJe8p6VzH9vClx+eSZMLESDink1Mg5aI6Qbr5S5B45Rh6EsZcUWZ
4z6x59hfE1WZX9oUTdWmEYv/mJW11R5//2X+1b3jAeFgQ4eTPsQvZ238YYQpQjoKZ4LRrqquyw9l
jwixjPN6V40Ma39/vfXf9/O9I5gJNOH6gLCl/hq4ILO68cwkABJipu3FqCPvJIrM3KH0+bvwjp/7
qOvqw1Fp7SBIOnuSg/XPj0VgFTN2rBqWhaZhBrQzO/p+XIW//0K/MJi5DEss0S42gHkmusL85emT
0jdE0XEZE/vhLsPqgB0r8t9nwqZ3OfIWzBHRvK0SuexonQ6HEcz3ZhCRe/P7T/KXd49JO4+Ww8uH
HeKv+QKe2xmjRPhpTBydfJKEw6aq5KWgd4N7Z8ZABQrr9PuLri/0T78nF7UFIQr8BUDiz17OD++e
p7qpTfGuQvixM1wMTGSj1gAJNxBb1zNXOEzm4G9hGqf/hRsvJPYRSeaPjUb8l9UeEJRNWCHfl+Ed
XhErCsKMtjRhmqW46oyYg0cgxE3mAj4icJO064xUeT8S89/sO//qxvOM0TnmpkOT+sU5bI2RMeQ1
SXt5maISTNEyZwzCkp5pHYof47yYAGf/3ftO/8816VrjTGBzp33445pH+jWTR7LjQw+i2UFPDO+J
K5FnPK3A5jzGNj5hWczpoHr9/sr/4oEnTmTdzSW/PbEHvzzwQ2R4lKQuRmV8yxTZHaGTo5UciFpI
X4iuzbc6pz8wgPfdpW7X7eLRKbcjieGH33+Sv6wlcJepuylXqHQofn75IECjcnJDiS5WQYc3qqIp
x5m+DzOFqfH3l/rLWsKlMDavCQ8Mgmlz/ny7EY1PDE88UpIrPz/C3Yt20jb13yyOf73K2oCycYND
I+AO//KFtJUkDrQtxhem2R0gI6YPM/m3f/O4/g/2zqQ5bmTNsv+l14UyzMOiNwFEMIIMzqIkagPT
RMyAOxxwDL++DrKs2iRSLVr2unfPkpkPAcDhw/fde+7bx0Y0nsVcRVYuW8PXu7IB4k+YIbhEJx0A
gMybCiPS5oPQnGD//tjefhmsKR4q0IDQCopkr76MtJRklztcyqDxMu4n4RoH5DT+viH1E4DXCJi7
zlT1TmTe20mJBQ3hIwkjHnNh+GrXgyPI4JAJLEAFYK8Wz3CuZmhuZ21Ny5kzIj0hqnikaL83G0b/
kBp+mw+hkdDD3XY/JlKa17Fnq+fjV6hp6kCqVJdpVoL+hO0+3hWFiXy3slRx0Y0mYfNqnAlydmrn
Mxp9SFsyoz9rukTN37hLiCOgXMu2wPkGZC+2OW1eGmXmLyT5+Gw6ZNQuP51Gep9JEjJwyRLujr2+
ydD4VbarLkTeVyidtnpCv1jtR74/Ova5R/3qIqfuD/IRtcN1izRW7YN2gCfm9Nl9SRBSsFNo3TaM
XI5KHrExtttw6cqHeVzFrVDa/CpD1N87YdU9vmQismaS2VX0MKzk+Owx5C3r3u4GuCfaRBS0m91B
fozgCZNUIDhW41coNN5AXHQ79K0Eaq1lKql1jcL4ntJ1/ciOXXQ7tlLycy1WdVeNim47uczBMZCm
e7+W5lTu9ZSZR8U+wzsXc1M/d91AtDHtPfktrfvwye0BRya0CaJkghuxtTPSwU3mEa8fZ9/URDch
7We3ISLiDmixEyRoc7FzI4xeDJLpZ1x7JL5DP4ATuM3pfm96saaSDKSITtG0J/zZkntLwMVGeTnl
10Eb2E99I2BuGYWeEDdHmxAdESikbspvVNWW2guvDbuct0RlGrBYWbKQfBotjCApvKro926JImgX
qWB8mmzB4SCfcwOBNm64ZzWhpdtpQU4Iii0UdHsKZf2XxsS2ExdZpzi+zFGJJwVp3wGbPUSlwrZY
jUhzFDeiDRVPwm5L6Itymky0UavrHpSDLxd1sRrR+YXBFtQpHITByLfg20l2qx/p8eqMdbSkrOyL
aCQqaOoc/rdrtp8iIVbEY1FvPOP7wsjEAKdK4LTjissxIDZ8wBkxIlIp50+9mNwIv1REYouzmNPz
RCIJzsOonL8GwqNCOLWDvMs9tfhiFw0iRHKHnD0/uK5cb5ac9tWefFMOE+U41xf56MOXkzi8dKyH
Dqahv2Tp0V/ALR+Qwik8XUgsh9ilKnpno+8oANcNJaS1NF+yPTnW03Ux1dWLXoVEWY+T+VPte9Od
v5pjw/YYhwc0iCq7sfELV5gt7XA6oHxomp03yPoWxoHzBBDRGLcqkzjljYMaMVPmCK5givCjwzYt
E3R1/jcC5dcPlXA9jgH9qBRg67b4EegRYWFmqeG5ghKkEkK4u+Hg9E6BlLLwCj82DYl4XYVyPo3Z
pjCDPYrWsyhDSjSkf5svPHK2WsMgvDVBzGdtMh4a072jjWE/jDX5s2uw9h3yM8cfqYLDeyXEwGqT
yU0zkoVbk8T5Ji885Gu65SvPvcI9k8YJAU6P7agQf/vAvdEouBLtB8aPpFkGM4tbz5iyfUt3a9qp
QSzfSgc1J8Hzsrgb4J7O6MEVbv1CNSZNhLDzP9sG2vxdWREUmcB/nfZBLaUbF1pGP0Zr3MJy0UN9
aIdquW8mjg4XWvigUSfRHIVppg/b9+xe0CaQfszMpJ8NV0Sf1MpHtLMAtFu7kY4FPhDmNVC0ool+
RuGQrxwOzelKzpZH4TlcbBcLnCR4Y5psigYqw61Q0FsHETl25NZTA4fDg1R0oSpg1v5u8Xv/XrUT
s4FPrjGQZaJRn+xhJUKjxEv6wxvW4cvAWbi7mLTyhlPKJ51YmZl78eBoTglDsMwARqpufPDbohVx
NrTziA2hbCFP4UXMYsBSpqZgLNNb8AwuVBrkcFbswaAkb9Dbpmcrn8oLIFLOkMx15nyypz78IJaU
cDdvsbFFrDgBTs4wyWpvYcj9jGDIJkYQCSWiRttaIU7no7zGxYE9qV1V9TPHKnzNlyi+5KR2f/dL
pKmJp/BSM+MH1ERru9FXM+bEBZ9ekN+a5OBWeyDM/dbWyLwfq2f0Jap2YX8Zqz7PYDVE4hZwKM4p
3SI2o3xKUK41hjQyco7vGDd8TzlxALg3fOF1Tu3DBCvESlLANENSNS6uMTVk9o8yzTDm9YwbhFtN
8KSQMn5Z88Bc0UdYMw0i3CDmZUf1a4jrIY+wEDbl9JmzX5Wygqze7dr2YA9aqN0d6j50+KiiF/gt
/FOFyxhH9lmg4mtiS6Tedx1GpLynYFFcrJ5+imhe2HoLj4AMybeN7PhEvEnvsYgZm3XHXAxYMXgo
wAnPK2VaVL1dnAuDjGVqsO259Cf0IZTHwE9jZkGAr4OVSrKSrWFc2G6HjrKa0wWhaQGQMVrS9Gmh
7qLiuZVduQs9p/7EooXtyp880s0ogeRxSZ75N79qgVcyQpfHZjQlTwPAd0asuhbZYfWRF1M1Nt0s
GQdyUvir30FpaSo479XQ+BLnclCcEMz4KwrpKvgWBmnlsAZMFNlTF8MdI65Hasq7tc90RiiFw3nk
FqiJQLp3YbomRR0Abyly3D5xhOP32cj0gHJAdetnx18F35Nb09RDCOy8NJSzVWxTxMfSaa5MpyOQ
+WfTt9EDVnUXfreIVsrP6xSIL9oaST+nru0+uCu3AL3DKc/srfo5tkl4/x7IwPzpGwS+EyuFsdVU
On3JdNgFuyG0x3FfN126dfS3vGvHgRY8NVV6LsLR+YEtbNjT+em+NOPi3UKij+RurZz+Dhi1fY0y
oERK79bPgW/Md2GBdRUBXIonppjNYc8EUx2asmdhMZ38UAVZB7oJjk8UdOUUS6fFyZ1Re//ZiWJ9
9rzc/WB07oQTWBYZNVIU3/s2GPFZqKXxYpk3KLpTesXXrtO66liuHtbF1eKkyYMzr7s5AHsCjWP8
pNkkfZ3HSFknLIfg53DpMK/awBPiaQvgTd16kGfpBeVn10upVgBCVAdbYkIipQA//i7T7HN3Y1bw
YZkVHsBeBALq/EjtKQm3fydm0V1e0rGhB9RYDnbLUhNtsBtKYOhrBxI+kc2yfpIdhJhEzd5yU3aS
oOO+mjmpjgwhUL3IMvuH2UXyjai5Cz7ISTAz27PyPQR1Oe7OWFmZig5li8QtoSaWfh1tp/+hJlV9
QDBj0j20RugdZtmppybfCjup6r3PDNrgQy4mcck6RxZC1ASzkSCRa9qE7aCEvGoWPskldQegO5jC
wdqZthxyOiNCpPvSqjOoSIhqyYOoQ+A3CnXxhVEaQHrB79qfjQWLFZ5QAx0svmmsjkg+8rOdm3DD
Ag+SBgUCMe4ssy8iFO1N+U0SB+glyOM3QAZSQ4q+KLOvXARZNa62OnowRwl2wFVA4wEheepxSPkP
4ygCXWmtXnkcTYTKNNTL5nnpPPuBE0/0QzTm8sEKhmVNdFmY8w62RcX2C1/lwuHDTJ/TWsOJZyGg
Ce3U4DWPuDjbewVOjLynoAGdUpq5cytzfMRxGqYlfZ9p63mFOpueipa+Lmz7hX3aUEJn2dlsBCSt
tci468uMLZov7fYEc4gpyTGM6gfIXTZ867CI+8VK6RrXpBJcih4UFDY+HSL7c7xi48mU2zatmVKC
DBE6QXGIxHpXGmmP4lgF4oeJm5Kjh0XXOCaIaF12ItM4BTLfPyIUVBd4edGgspJUMa0//9hRguDN
jKO+m5ec3XmqlaAgO+NxwP+sllvDnzRgeJuCzL2L5BPAElRpogL0av0kpA51Vm70yBVC2x9obmOf
ZnpMm3ZXuFOlEtS5+XTsqmneKxd8x96va1oNwShp4vbB4sSmJlEEWHMlf0pk/Yl2R4tsiLIC9RsG
TQGevLEK/+DrEUVE1m6db0LOAUQPdtUylvq0+6rZDMH7TyuOxpHDzIyywJpIPe/z4LqUqnIOgZ5n
5gF2hLse/TvCaMBDFWXmrQRnLKZ57xbp4uG3l50Tr+FIAwOhwOImExDma0QRAJ+zaPO3VyBEiCvC
5RNSj8Vy04NmpoLm6J8+EsqSY49nwQe0Gl7h3K/9ce5gpuDgcqBueTqwzJ32NW6ysJnOYd9h+QUi
X50qC6zRTnNQPslWM+DSWrgPo56nS9KTIHFYyKjZ0Te4q/FgzF9S20aGQFlLHlbJfpDmgbAPirY+
oI2cpXqPl2je/LpgyQa/Cj4s0I9IGelCCxl2N67p3qKVgmG4Yc6JDfYFHTJLPT+4S8vMhmXFusu6
1fs5WAPbepJGyl3vNM1L5Azqe5Vn4XwDEUA80xYf2Q8GZUZRKy0GLLSyE839qBrn89gvBakfbo5o
HxHe0MZFH1lsqEzFl5OB6iPMlTU3T1qnNGWSKrF+AmTvzld2P9OLUuXs3Fg1icqx6VAOj2sMIFiq
Fk5zM8MevFcduOlesee1WN+a5kDq58b8mVdiA4x56T8aiw3SnJdv3dY9BifqXj2I81HR4RUm2ndU
Sr4b26XOufE2ys+RAq6NWMaf2FVCGmFvAjPgQ+Xlfpg0OEq/Y8SLrueyHc6D6KCtS9n7a0xZs36e
Aozg2C2Mn2UoYf4thpdWl46upiCeGm3D6WDnSmTLNqdMaQkBiH3SdlCpQpd2vhThhS0D9RwFba2O
aIiKE5r0+UeEDGG5CJd+9BOFoDpLVmFRUiDpPPvmjo7JC0P7ERNYuDrxLAmEiKHVTEDmcANd2dLC
UeWWpIHGbjW02C41ARkHVsTITCgcGuVhiLwQY4ckFsb3XLhlfMVegleYHrqR8bTzXBc3tqvdl7Jf
3J+qsPursAjQHLJ54wQ3T1HxETyl9wSsj/nCT5s0jUXelre49dYIHIOq0f/INj/1Q9H5OxIY3BdZ
KZhMbkBb/XnZIGQoFhCCJlr15iW1CS/c9V0G43G0GraOGOMW1B1zhelDoUE76FJC6eoKBSmDlbVG
jD9VGpLGGhbhHi+scTW7UMBIgMhL5p5Cc042QpZLtnDi+4CEiaCcLptuKqdav8zDMJxVsRhf5NwY
X2oqy2FM8LXNqr5ErXOZSYmUK2LlxM40iV5ewpRasgMnRvG1b4c02L7/xY7FAEUrHkWThTeu1ZqP
bVEGyx7oFBpH6v/mj2EO3WYHO5xjcoex/6FWChNcbdWYNqveKp+8YXI/I8wM5s1l5/5ciml9kG4I
/g9FS46BQ2W+YPBZHuIfnA/UXyQnEEz6i3FVMQnzj6sufEJI20QXBUSALnE6fDicJog23NEurBmb
LrSZ0+To8By1VcET13l+cnq8BrHrYixk6zM63wK/pG1hd65qT8hrPQ1Yvi8vVQUZgdm3Qz3ednVA
GzudzSBph8iKDsFEyQ0/QklDp458HLKlPzZJ35jyhuYXUK7abRbvQg6r+pgGqr+VhUNxGoJaDnya
zAH3ADmLknLb2P2PYmGjCS3ew7aIK3S8Ryhi5JiYq+ozHR9OpsU0RM6p52Nmjelsk/IHmT7yMi8V
W8md23O+3HnK8rDxsdhMCX8Nh9tpk/kXFm0anJGLwWLYjuUn8rnaiEa82yPNa/DPb/oneDvY2brq
wqLQ90LXLDxDVeTUyWfdfGOJm8/KAjSVbCXJnA3HBLiqlWXqJXS8YAURldgm7tA1uKB7Kw3iwnfT
O9nX7Gyy0g7lJfWT8ooDxaJ2BhiDMZYKi9LZKFbAe3jgcUlVGIqRzomoYHs/68iqHmfurT1Mo+EC
mAuwYwxgVBLphKMLD1bnE4YqW39j/R2HQxTY+fUM0cs7EZsUtCfQy5AJaSLgLMqzbVCWOAJv666c
P/8HTEzLbAeDl0sV8U5ouT5MUK5u/qNNK7iFzUSbF61/nZgs2se+pkZy+JdFcvjVFlLvrVzs2/br
iGFf9iQwTJ2kU264FAvG9mwYzpioMqhuZGOkj2kJZP/vF33bxeGqTuh6UIctjCbBqxq59otMZWMB
2wzPb7fzFjhVuA76i96VBNcadXqybFkckA8VSdHO9sEBz8D5xXP/bT+CX0LLEsU5OtsIievvvRXD
CxXOaA8/7zzal4UcrYulCOdHH5LZOy3SNw2W7VIhnQFU93ShX3eM7LH3jd5lniOlKbxyK7TZMge6
9/dn+8ergJqmCbHJLpytK/JLT1Th+rdkwE7fyeDz1ENnPLZd1b8j7Xh7FTaiEecJl2RlDv9bm+eX
q1A7pAq7dV5HuXaH1kltdC80Hex//XrofW1PzAk2X4H3qs0KOzV1pnzo4pl/6Si3G+kylOrNsBTv
XOpNu2hrngClpqXp0W+zX7WLliql6iG3vrXpZ5frqibSueryyiJK+JQDddmPQR+800d+0yziog4F
aosmMj2315GxTkOGjcViQIWbQxw6Pv+Aad6/ALn1TeLsSRQt1jitgvqd5tifPkEeKmISRN28xtcf
vmmkW1mx3HYtNsibrJ5q2iGh8K4sYTpnAxXktUUuza4X/XiFktI3iRkKRbIacAX/Pma3IMrfG/n8
kDACrsTeCnvJ68aVpxraNT2PwQwq8VCpuU5s6IPJNK8/Rz3pc2M4KlZrCZ/UGPRJu319jFw1x1W+
HeB0gQEbqgqQgkDeocGxT9B36X7g13pnwnwz8nG+/PNdBTYqNnvTw/068q16MtNwGLsYLez8oUZr
mizkXx3//kT+dJWQxiXKArDctBJ/v4qXzkr4oulit7HD67YLPs9kst3/P1wksLa7QKhlB6/mPj3y
TZkjGTi4VtzjZMkaekkXvjfStrngt64kT4w4TrR+COTwB726l9GZew1DBMFuMLo3zqSptzK5nNli
G6ia2XlYUW8e0Cjn97A3kIErAsU58Jd2kpfYpxt48NCTZ+Op83T49e8P4Q0Ynp+F/Maz8TwSa2q/
SZfVc2HDHOxi0XgvJqFpz6OQD/60dlfwVsvLWi0ApQFuYXaegvE6DN12D3tlukGJnO86d6ZqapXT
p7//rjefxD8/C5kF6ihEPq89F300Li6l9i5uhNUcsq6gqKUtjMGNX12uUv/Maigi1hL9+Pt1//C2
3G1IbBpNypzh9vdfZnYOICEMHAZF5bP1RFjP3jGl5Eoa13taAOu112obEdB2NmS6SVxr9GobQHFX
G6ssaK1WDf1UUZsJNldn39Q0jgfgJbHOiuimU21w40UroOtoNd75njev2+vhickMKccmHWQaejXv
1xGmbjanbYwYPcXwVdl7YorIDDJVz6l2KU/WMm9RiWr+KozB/uJE80s/+BYyHypG0jby2ypEhZ1L
GdyhOV3nnd1I/xGCBicH0RsQFEcx27EEU00Jo8DH5sPfe2f9+sOAwQdre8gCiGXGjPf7i6OWupjC
IoJJWu7404P58pCydd57g9c+rEFqfCK6s7qeHc42fx8y22t69YF7hFv/s4owal5rcnLXHIRJMSVu
uPK3KUzNCxPh6wNiHfNB4sF/59P4w+ToI71CPOKhG0QA9vudtjRbbTO3m7hGQPiAlm28XVqM8n+/
qz98CAHPEze3hy7fej0voOMoSiui+9ryYh8B8UlmrKy4DSuQWH+/1JsQBj6EAEQcLw/FIELqV2MQ
Mq/LDNM3eCUsIAsAfzmDLOOVRdRVnIP/xoRsWlsWA99KYYuLfmo+WkWKr39Kr2wt//UTDiymHDYG
/2y63Fcrg6hlVo0aIqFrWCWmBsRcAnnHO5/e23GDMgexCvtHpgFEQb+/x8jOltrhG4qzei4+tT1H
Od1H07FFpnvTtRRN/v6Y375RrkdcORONg/DcfmVjc43KRNPF9Vy7hSENLvRAFT49gGB9L+Hkj5cK
tkAN18a6/1qlW1AOreUMmjEYxx7bOCqktQph3uOWf2ecvv0auEaEf5AvkIwM89XYiSq6WUHNiNF1
AZK+8d2LXFvGO1f547uKSOdCZ+mzF3/1rkIrJ+Nz4oZSmou8Jq+/wpUexuD0aM35lX5nA/THB/jL
9ba//7IMBbM0Cyzx3FU/ro/SB1+KmrwEP9C8J9X906Uc1joWWjDMIMh+v1RPbuZkWNwac3W4I7zM
imE/9VcGjsd3Dmd/uhQLnceRc+NJ+NtT/uWuMnsSswVqkHYpnHM9VCkOpMa6geVtJH8f7NbbN4YG
nhMFrmxKSq65nXd+uVbjEaShQSLAabCtb9LvUMO6ZXgnfNspyVfs/Xhs3PGpwmudVAqE0rbdvyME
KI1LTxBk0MoUnhgCc/oig5AJbgrrnU/y7eDdfiSDykK4huP61URjDuwbxcgk68+VSLA4poeM8vLh
78/i7WMPwWl4PmAeNtX+a2kjBXsE2jqoYxsNxkVOIvhJSh9QeuXJdy61PdXf10LcLjb7Xdbh7cj6
ajB15OnU2A9qerNrWxFJnQYf55DW44LHCT5VHVhZrMPlvV3sH962S3+OdTF00cVGr66bRmiNXDbT
MZRyP921Waao7VvDEcDXFQ++e+DlY1BPp/XG1q6+Wqqgu4C8nO1FgDCcWBRdPM1WdWfSWPlgyWl9
51W/fQkInn2fX0ltgmrzq1+YRcMsTADmcQ/v7dEws+563LJa8ozUzr+/77cPI+JgxphC689LCF5J
WWVTmRzmiyqujSj6YttVuNM0rSF4DUt3J5d8eedjezuMI84QDGWLCdKkmvT7t1YKOjRSIEjupKue
wslZHsJ+9ft37mv73b8PLjZ2Dm5sM2CQWa+9JgKIVRdWIIYcSq2X2KO3bAQqnujKwnnTqdFB1BMB
DAYV2l1U0x7/+4P9w31SjWGn7AawaWx7+/svc0qlViuyG4p1bKOjfdSN5b7K5+zx71f5w0j5x73O
votkvn8cYr9ehTmyR48wlJS8Hf0wLPoe/0Pz2atZav5+pT/dD0yX0MK3wyLtv5ojF5kZxWRopB7g
nw+paPS3wIzEh79fxfrTDWHQh6izkXzs4NXwWDuBIacGcj8b/bgv7eEfQnM4J8GSlkmxOSZ9VS94
jwk4mOtl3M/+9H3wVHghUDcBvU2RCpYkPRHa8t4+90+DimG1HcDACXB4+P2dImRJ2XThvoZjqW4V
iqm4rehorApeDKV+l6O4n7YH4dco7jBEvDOo37wDngujhlkZXxNv4tW8wOTYp6MHcKMsdfWUG1F1
Hai0eecqb4/5bK3ZH1GF2PwabDh/v83KmGrFggyIAxXDgvwan3M5pWj02pqqvg+XHAIyqYqZhTxt
3+TrV9fKodajxNsbxTjse0y0Tzn9l+Sf4fH/uRj/y9rqtf93e+l1V//oNCvdT2BGw3L68b//+7/4
b3+pA99i25NRyzY9k6/nf5gYto+5lH+4jRs6YgyZ/2MudcP/dOl/0fqmjsg6uCnk/4eJ4f0n37cF
EoMivIVFKfo35lJm9t/HLeYuixBBGjcUb//ZFW9//2UunGFe9zJ3i8T09RVyxGbau2oZ7stKogyY
tEW4BFiLO8N2Q9RCgbUvOFPFQKkH9JRmAzWr8E116McCF0kV5oN99JZ0fmj95dLxgSoZof7h9B4s
rqGUB1PlFWquDHc86qaPpoXvv8P+YhON8DlrpugC9Eb5sKIUTILWvfYIuruoSUq6NBUhOn1jvNhi
minqLo++Ej9S2s7OAfGOmEAPDGA9LQV5CgeVXN3LHBjALnft8WntmuwG2ZZK4CZO5h05ilWLllQX
VVKaqY2/XRLx873ThZl/qFarhmY9tv6xkps2gP3th7WZvtidYI0abDAa0IRtcrQimS4BGOTIPGLg
n2EH0xiP7cyjG1WsSxT3xAdcYy76OCyNgSXF3kjfcCTXvZ6J04hzaK9wQOfiZMHhSbfWt0JZLLPb
Ug1PxM3YnyDeu+fZVz1h5RGs1CpbNrFgG6FdRfAYjw6aQmwIJS/sK/1dVGB9Z2qgDW1wW+tmQ7XO
qb+v6A3cEmUuvjFdobukLAvOGFgZULP0NmudXF/2WeQ9cf4K7SMmpcbYI4ydP0SG5d0rBHBI3QB9
fTcReCAP5+VA7pG4NAYqF21fEe8BMUsHQO4nsuqboD7nCky+djPEHp70CG2I3HIvQ6G/515fnUoS
x3dF37dfqhS9NApT3MVev5FEfMO74nThge7ojVtY78QDTFGqr4IJ5W1CIfQp3X786PvxkCki69RS
yT1Ia/9hie4QVWWInlodJdXglV9s9MUxOOi4VpUN8n3e9D3gkc6qjIrjrHu6msQnxQt0MpD5QDQh
dPtAHzP/qPkcUZbVhEyoilAzVUSHoSdAgCgtqK3NeIWI5lPmk6hek0S3W0j9I2BhOhhTMR683k0y
uVz71eIA/3B98JHI2MUENdlI06RKkS4BpI5bgN+9Xx5Q6uZxqGwkj4Z/T3bGvT9nwZnhlTi97dDD
D9izrIW160LQvYa5pglxDs/ZvCKt7RgN+bosFwInViJdjWo1gn4IlOugMXQn60oHkn1scQIWc56G
9DKq7if0NKcFRuoWf8SWTHke/NFhuAyly8rujMblYE9oUqvo0cuX/oKyP8mKY20n9A+GI0lWH61B
Y1u01x2JTSB3hevuJ3xLaBoMQukGJbIEfU62E3WmdwE3wUteroywu1VLcbvM6Zn0knAHLnY6sEGN
M93HHiCpyKifImhPT2D3itPklkmlradgqfyzln67a8OtPd7bRBAE3kCYSfGyYpGP+3D6torAP9S6
f7J7CzqlDO6XIP+cRbq+Bn/LCGlWMKV9iOV5nOf7XKz5XSuX5ZQ1FYiOxTwUvu9/G3S5XmROE2GK
7zEVUUQ9SiM0P8Kc5gvEJfrUh1aDG4EwKbuEuoV/en7x0tYks9C3gIgj3bKPTWZ2U+JXJRk2Xq0h
7nbkk6XFzbpuVFA+3rTawc5x832IoPppWYVd7exRCW8zpA63begkpNqf606nZ3+ZUmoKDcoBt76Y
sUuARrfvVyrS9xB1w7iYsp+oRrvLOoexbqCdg/HlG+ZusX1xFFmw3FhFPX11iBe6ksRC1QIdtB2I
cD/a3dhh6Fgdc9cy4D96wl9rCLB19TgExUxUYTvDESOjIjuUTYBAQLrW3vaq8p6Bgrp0HTAGmQvM
cgb3fp6ke08IHfEpMPvCS6oT4qOgS85EifrTO3jMouG+AZa9C20Ul7YRwqucg9oy91PfzxcT9aid
4Nvg4E/MBmbvERLJTMuP2B0gMnXndUik/a9ZluPaEbW7B1fvHQNyyHZpuJJJjZ0HTCv21nyvPGs0
Y8TMGC2Ri16YWvT7Ws8pi9+InrwK7BtsQ+JMYCMRdxBuHjJtuOcxctJ9ZDLJCZT6564C+pn1+K7i
jjiqhyIPUNmAYnK9ZNBB8QUDTXArURYfUNpU1xle5pg0o93IZ3jNTvXztJx0zS/3/P7oYGhHYlZc
C9+/Q43T7XtS2EjD0esVCmrCuSY09Eaf9j0sSSSLgIaR5AOmTsLRtxM7A2h4aBmrg0t4mxyMT4gk
jUu0dR35M5Z3sMolvVsV81nhYJ5nNJFJ4O4cvzsXEisHAOzbRm/KWrcRt3SRDvQ3EkdvmSs1y51h
JCB+SRHKNUldiOzPqS3LQzuONhsELOiGNVxyEMgeNnw/io3HYs6+FSHqTkhvBl6ziJCTWcFLWT2N
eHQpo3ovcvsuchh6Sy5uKHveOZxgCMx0h9M4G+5jWcsXVVkv2rK6swBj+x0FZpsEltxkQzdBOJMa
21X+0WPkPUiDm955xvrYavwS6zzkZ+jVxoHevn2MECudA6cz7+A2lZchTrZTXfPgbWK/buHuizuj
NvntqrG+WaEEENOmGvgzUoeodK+LIPqAd7B7xlqXH7eO36Eb7Y+9QYPJ7QTrV1EuKPfcTTND7M3I
iZO5Rch7yL1En6xl9pF0iJcRLE9sT9MQowhNbwqkSIccothOkh20G3z/Qc9i+78c8yPHseICxraz
D0uCnLWD60NwELuU1NRjzuvquvXyM634EI25WMBF5F9zoxePpqnLx6qaxBVAeIfvvl1PpmCj1NLu
u3a8sdnzPLzDFPnPNXrrC15SGhftQueZCSs8p66ABmHOl50ZlGdYDgZrmB+d/KrRJ4Ke6+9qwvyD
3c/cpdb0JLrgY5kRE9U706W2eosvLWrvAp2SxjcE3R5yfvA0TdF027IxvoWE9oQ8i3DYzTvoQuky
WNYfjCUt9iaS+mNnRt1Vz7TyiAFlvloF3Keiy3BGoIfy1G5ag+JZOlT5Efi1LkzRpRBXRpS2j8Ng
GLDlKyKfGrLDr4RVNF2CwXq64kOqReIjhf5aeWZeJF0ffV37qPtsTWQchuAiptMAimtvOPX6ddIO
BZhyUeOXBgj4A0F1fHzD3H1sGs+9W8aIfhheu0u89k8gxbyjw2p+BR8GZtecm/eRtMBjCZXnH8Yl
z54nP9cv1Zy1e2LEcVj2zaZ0jozqZh0b1KzhPL0IUpQftNUCgEI0epEa0bLP+fOPBs30JWyI/GXN
/J9lM6ZxO/njsR8bn9pjBYQ9m/yHwfGGPYaAKXZB0S+Jnuhv2YuL06zuDPu4uHpEMgd/4XrAjm4Q
WuMFH8Cq8MLLiUnQdGoytd2WnoaKogMJjI63HzyODCicy/KUEjd0RePHuYQFfzMXY3+kyA2lPqIc
5nTDehC6cm5WSiHfK194/KKuwYu2qhe+EYLq3NWEAClJ72ZjGbmXfj9/mqFPlX1Z/Rw85uaudvyP
g9T9FeNP3GE5+EaVLzsRPZWeywCbvmEDlZYGZDc2i+OTgBl3cMMCj0k47226X4dQa2hc4VOmFyIr
zJNnm5eejwEJU0t6kdtKXIhpTNq1OjejLXmCpvrQjtmjRLTjd/k16x0ejfLOpKm/K42VMA91E2Jw
wMozBBeZHUS7Nc39C0Il7lBgj0dcUl+70Lgh6xDq7dBFYHQm5iRiUYi2DJEQmyagNdvaG65if20D
RMal1TZQsMVanFqlr/vSERel0urUYS+/ZBw3t8TrTkepDTJk+fevjIGvLuvr/2LvzJbjRrIt+0Uo
wzy8IoAYSUYEJ4l8gXES5hlwOPD1d0HV1jelrFZavfdrlZggMbgfP2fvtbWtgkU5GFXHvSYM1cM5
8pRtuWTJbZ3Aeybmtd+S0eXtU1vQremQQFpSY5FL5LNF4p1PqYPxKhc3iktJlyzaR46iFhOAfmXi
W0HDWjs6IDAKuwgNSQaVas1blWqjIpA+VJ1kNUtHP/DWHFvswoeIQwRaeqN8SJYWivmk4WL2yK4p
6cUfSdzAVTZF3nFspnhLDroS1ElELNKCj0+SlhMWzpTuMVceFcn7beRRsxcW3i8MQPDuLPILcrV7
17BX+BqybjQYZE1alQj0Zcpv2pEg36EjlGLme+6pG1ybxKjpDWd/dluiDzyzEkMobruHirzzHSk3
VFqAF45Y6PbLAu6Cf8SGju2HL6cgFZGjnt+Blj7GcYrcHw5i58jL2Lvevp7MxyLRNd5ob995DlEl
4+pvO6QRySlRl5GplXvPA+uJZyj2DdDGlBOYIIdt5sZ3cTyGECqRpxJluJ0WhQWUzmRgJcqyb7zq
HYrBwF1W0sAhpOUGIXR0dt35xbWTcq+yPAMUW00FIVu+kiS3FjF/+7Q3hi2nJYS80qh3OAE3i20Q
XaRoy7Yz1XYvKfmDTieTF5XyE7y5cVO2yrT3+mHreknyVCh58erFtylTRlL/7MnlSkKcqhwO4mD3
+ibKEmyCXnTPHi+2s9neaBP/YWzV7DbR3ot5JBq6a+EoYTvWPNLqyWoJqBwgtVGjtHtSb8xQncat
7LztZPPvOFrvCuze246AkiLLkPFnU36I22lkpDVMnDgtgNc5HM6BCsPp0g1ggCO2mK2eO0no4Pzf
xgjeUN4Wj1WshIpKmY/wfN+JPgKXOMC3rKoBD2FzTKcMT+7kIlElgSFoZ73YKsqY7JZsJBKCUHDQ
s9YBx9vGqIbqmGElJJg9tfZL1bc+pjbcTVp1mQlO3+fLSA4CWrD9nPX4pwm8YOUm912fa+pNh1p5
CfsYcnYmc3uTZikJqEr2KRPjQjZY2dsZ2UNqtp/Iq9jn/fC9a5iEGqXx2vK3BQV8bRLOjObGK8+j
+Jo4q8LMxzE869qB/LOgZRxMcf09x1ayscvXnNb+ftHr/VRMdHIEoJ3K/qyH8nUF1fMjnIT1kiFa
3eobuL+bvDeD2bqdRu8O1MQ3Q7rvUeylmOR7rKuWfSIfG2tKJm8nej0bL9Gkb2NWwZBvceLuloPR
8FUqDVGC7OgepDBVnjJNDltRtAaWMRcDHnBBJMxQJJbYFHzQ9Yx+GT/QMuo6AmlRnhJVnYPRGq6D
XYzk2Io7bRleHH1OMd9NDzKqzJDNS3CqpKvupWSVq+3kgwzCwyLcK0+n33IXcG/SNxmTPA4Ldzks
thXmoIj2jJbISR876H40wSgnEm2f1HWZ+M5MMh09se98EXdpjJFKjvtBJw920r2FihL7WkOdSruG
pK2IjJlNVvZwMJ9dD26WEP2ERX61snpLF6CtPxFqZWNI9LJAbeGJz3WpILsp6xPQZC9QEoZIet9x
UCEYCwhh7JlXohqDisQ7rW3dkJg17LpKexE0uMtmOsfFyKmPfdNtSUvDPLSJImc6st4Q2AGgZG3X
ncTKXfVGO0xjll/EsI+pod8m9GvwciQkXtPz85e5JY890dxQm2tz7xJbttFFeU/EpM93AgQE8aJJ
zNpes6Kz5zUEu/Zu897ohIYaoknvyNpL9oqS/UgdDrGj0TQHPJQEbFkLPYrVRiQhwuABZ8msLMY6
paxeUZ1z1Mi4delgKkdNUe0jqRCEIffKh6ZqrFUmnCenhm5ZNbhg0lovd7WGgyK1FrL6bK0PMwMa
BKFN8hwtqhd4k96uh478ljJ+PZEaD7y5V9cdt2hjcW4ti0LrIybyV2lXnwBOUBBbj04T3U6FvYYf
kmDY76xMuS85ke/bIb0HwUrrUS3uu2QwTnoxH0BgX92atDSifI4zgQKEhT3rtvqplkO+RXhmBB0c
WISPFewCvfOCVmc51Ec3P9jRtUPqQJUqqaLK8qpXHb8Nq4TltTqPWGWi6WLgGfDeZu6tORbhlDqI
RpvqPtPLx7izDb9x+VUmoJ8BvlU/H82dJ+Q3wklUvxnRm8tKgsKOMRM6RHMkTnHG9WAHoq3wQZij
zenBPBtJdnSG+MmZxG5RakHcU3wpEgCd5oJSlvHYjyqWgUjyEMhGS3khXujW7iFunhdV3KsxtA2l
/srL6a13xpnuFOxNNVbFmr9876bJQ7a472YPdaCsZycwXANeLcPn7Sjit8IothNUDl8nibjrwKlm
mLSY6+r073IOMvja/VKNMVzmbJ+u8iLc4pWE6QvNaRPzVpEGIh63JfmBM44DX09KgkSGK+raZ9oS
k281JAPKKsUojcnHd+wI/PPMCKpY8miXz9V5ENZGOt/muv7RAeelQ2CQ+peUFw+iwIbCrrigJVG2
hla0QH7otix6HNAlHn3gITt8yCWiz9jb2rPGGYMKLyGjOla6k5oOt2OB10vDzSj14Tnu+q3M9LcZ
srpPjBHHJWZlvgWQpaMbE4D1o9pMSjQKDD2ZgbvnIpWvDAHekxqiypo8Qh8i+xBO4/DqLoQY4wqn
2KbELBz6lyCGibzUh21sF66P++QwSUew5Y/XIsbRmahtHNYGL36RDQ8ojPHIVnDX59kmcxATMj3O
dtxIjcYwalKNFBgcLYzMnpRJfc2xz/qRTI3HwmieObZ5Aa+aw++V3bUo9OvFfB2G6sOpZBBrP5Nj
BKTdmZj7nIbMpnEwVAvDgeHnkNE+NCXVc7ZFBXYmzYe0hpj3lpZ1ukm16qrwg5vZmkjz7BBCq9Wx
Yqa/Ya7QbASXIw0RvMtkkqGtziTpGl0OSKJGbmkg7g6W2YUrqES8N63yaWKThtBsoSNxJbB6A+u0
XWf9RlS0U4gv/wbxh1LA4GAexRtwMT96m6spKbtaUbj7mI+OUElH38TTfCW4Wuc3VXe0mB6iipDg
BhPDNsmigSBkNLbz7BEN2ig/nEwclDb/chvJdqJdIpkfOmd8i12i4vXFeE4dHX20kZxn0mo7JdmP
cjgx6S39ZQLAWwzcR5rb4zmvaxJ0XVWyeWfqlkyQMiCEaN4mqssUmw4WYm5TB+DMZurI/J6eha/W
SVgoa9Z3Zz9nSUHktPrO6XrapeqNkGKXeN0ljc0nmc/mSYh4bR9HR0mBTUTDrKUfWpMdE0t8H2Oe
VvuW6t43txxfhRnZz+XQ1YHjLM4RBXYY12Z0GFqsZ2YP2BjhaL7L1bkhh9w0gt6p9pq77ORgP1u6
+T4M2nOe9cmeGVPA3XL3i0I5UH+51FkNzmVgCHmgdzMEkJ79ItO/c5RE0Cp1K1DQ8Ps0ufJgiKtu
w6sfTLZx7O3mo2FrDBDgj8fCcPgFNN06mO2kY6r0rL2tTeeJRt9btjZ927K7zqNCf754RO5wdRvl
u4XUzwekUIe6OjCoaCiHLGv5TNShvSXEiOcwvro15mtXrJRfN0JEn0Q4Vkk25gHCypGLC/mXVKUT
7XWwWd7JNLybynQ1aKXLS70oE1Y5DMO1w+5YwoioSFhpv5xlAmcUdcm2s60z0ZI41qP8KseB2Yyp
+doYP9aReSlHk4AyFmqiXEOB6s9yp2VfldZ5AFjH/gomvFcbE1+SPa+mt3LvUnL4SrbGD6bUatak
XcWYLlycsPQpyYIxxZ4dUTapwOX9rIGDnPQOTmQbFZDqAqZK6FfQ557qc9H27/9/ePzvUfAqB/1/
z453X135Vs1/nR2vP/Dv0bFm/Qsun4oiZ0UN04hFIPTvfBPrX6hN0YEhNaDdpiE7/7+zY4sfsuEV
owJkhrxqqP53duz8CxXn/4lmQLCu/1dg4l8lYg5afsRJiHjQ/znEixm/DY6RYpeNMSywBeYodlgu
7Ir2xmBGKt0FU1rdre1Z8kOjIXL4yy26/Fsp9Fcg768S8Z9X5q7oLgYniM3oIX4dWTswLDJsxwxY
+pLOBiAfFWEg7tow5tQxUgKS/nQgsz7/YjBX/pP+9je9/3p9rCYmKj/MJranGr9JTQazb7C1UBWj
CCQ6dMkKZp+u3de7upfe00D03RfZkJUeKMyRqW3pCO+GXjV3f74Pv+pxfv4eKA5Bzqr8Mrwe6336
y+heqEQjtOSggexcrJNKZguHlXE6jokk8+rP1/pVi/bzWkgEUOgiaSJf8Hd5C0CQiZkS8pq8jEzx
SMirGzDHyOgbGvqasUlm+OXPl/z7C2as5qQVsbga2pzfXrBeTnIY1SxnwlNMzNuQC+SHYiDJF0e/
InedBAd45yy9+u/FCLh5/FX/h/frP91XEzCohhCRXXuNMfnrfe0r25n1hvA9hgidfWdLOHJHQ66B
pwqgxX+4s39/mxHa4VRBs8TLhOPh16uJOS1HmSPnzovCOvVl/5mZ4zBuwXBztNJy+no43LOCFt0/
fEf/4QazgvDlgmDmD7V+u3IzDoY75zBVcmkzaKcZEQIIUYMizj7LjryBfH2v/vxQ14f2v9q/n+8R
kmEE+SaCXkTIv307EhCcXRjMbBrUMu+WVvOmZqxU/3CZvz/CVVyIugVmOkvn79DMyuhxBjUQ1qaV
80VeGHPECIjeJ7RpfOp//pt+2th+/aO4fVwGwyVrL8lTvz5CR9HyqtUp40RmZs9EJ9sxJhJ13Gla
OvbhqrCgUCEZndYxbjGKVkgCLhZzST+s5jjslwmZB//wa/39HjggmFwVnK7KBvJT+fOX5SF30aYO
Ea6vkfSZ+aRG5bzBd5/D6EsT779ei9hwkHKyFq3uuN8vtsyqiYISv5WHqOE0IHvfWTEjKIZgU/Py
5/v993do3dzQgmNo4YNBAvXL94nX3sz4RmDWpqO3M7KJd6hsME7+g9ju71/m6ipc88M0niqmil+v
QyIKLqcqrjdk64rbbFaK3TIBvigWmph0T7z4Q1XQBZXRqr3889/49/UWFxeXBMPP2k4v+7drV308
yIa/McEA8t5Sqs2+Dq4m3tg6Z+RbiFJsPX++5n+4rxwQcHqwKiAz//2jaTWELlUEhiHRF3lRmLU/
s/K6wZ+v8rdVB4WqyxLgrcseorH1///LazkSB5wRmG75MHmUiwtx4TZqXfOYp/T4pek2Dxof739n
TWLdYW3FFbd6JHHJwX3+9ap1pwiAPJz83MJLvFNkxO6+KFFr5T00EEJnlxljQe4WU0h8Cy8UdIn4
k4Tzat+rYvEOGUcKY5+Pmbb8w6P+mwRvfdC2h4WZhE5E5b/XM0ade6iDlRl7ZlPv8ABkYpfZFu0K
0E+0byonO6G6Ty4k/IBKgX5HfIqgIZ8u+Rez6FZsLGmhFHCNMf2n7/pvHwG+TResAJopbh2G/F9v
HLZS0q8NuhEDkLRvhOCUrwsSctKo5yIFIVsp6i2APV5M6kTKQG3ppB7Oi+74NOCMb5YzVXt9dIQT
eLHQjw5TCiSG3ejEdDk6OQfN0rAk54AdZNhlo2j90UPh4/MYbRnMTZV/EqOl4qLUc7FsZ0lO5naC
+NFswBlRAJoNbWmaTlK9nWzpfolSq+S+J70828q6LaZto7v8Ox1LhsOpjgFPPHuk1sTrt9WpGRrB
BkdO53vjcC87Lb2oBlJhvUzzBJyXLD4crSCnaZrwJ7kSFu7G5J5EhC8JeanzRRnJ24GGQGp3W/mi
EVREw1K6+UtmZ/IuVQ05hH/+jH5/LqzqDksfMlBkxyhEf9tzZJHLpBQ1WOg7RERMdY0iNIOaNs6f
r7PuFjziv2xvJtRulyxVyv3V2+6av62DGaHyg9fRkdTN1E7eFF3xOl+TM5NXHWYOQkiEdTAptTRc
VCxBQTYYlyiFJx6p+E39fuiMG/Rr1h3dxaYKYttLEKAs2yJHsCB1hUxW2879aVppuqoe3UMAXdrA
4MNLAEEtw2apymKnT3SlnIgoiO00pK+LLhQYvKT90p5OkdQ1UxGmqNreYP/ta9lm39Uujztw9fn0
kJpAM30KHtdHyqei52lQi/WztqBjbNvruiSSY8Txek8Xvbm0i+4KqIh5tmnc2u522aBGKD/dZLXD
jhEDb6BfQVKZnfQjx6lo1QCPU0NSfZzr1HTWbb4KqXKa2tsxUVRmT57SNjtyDG36u7Pc4k7omB8D
rP1GINChMRtjeeOhA9YB5Ed/ieC0nnwmwzSJGZuIniaXQzwiJ0ZGv4yQBBroeeMwZ1dNNAaDAH6L
OdRaW7H33uKSrlwuNQlRRX+N6MPct6aTPzDDKr/MfuxLMH3tqsIpsGHgGiOuLRrj80j+sbHrCpcQ
VbXvvR8Mnzps5YoCHVBUoNJqbQ1/Sg3pQGHtkdd0jhwvKnOHq2aJ4gDPPL3BdWUdlcHY2p3nbplp
GiduvnpXzWa3aUwl28GLhFaKrhSidUwE/bAnHeArieZXJQMnjLJw8r53vFH3iWI1fj2ObU6k/QTB
aNKMl0Fttf3kwTSuiugZqaV+6VQNr/eif2rIT8IsdV26jAvczU09M/iH1uYxK6evcjuXdnZCt2Hd
Nx5kOH8ZYxuGZ2YgvVOs7oecndrd1Aql6U64o5bfFVHz4ST2Q5r1rj92+jTvBOHjBuPeYil819Ce
mY9U8S6KdX3bZI161TPoRplqMUaOSaOK0+WjmyCqjxYpcr2g+9LkxniPFAxkZu61O1p4dLQ4vtU7
s87cjc2LOASsWr21yUfuYKYodgiUbTiiHh/KEL4OHK007bA6xdljokdDfOTQUhzyDn5mUFZpv9O9
xspCiILFt16S+4VQxypYMWJyQDPFLLBq1OOlXBg7FJJu66iZy2082hJ6lWLzcacvwkjQYWTdAxCt
wR9AHTFcp++4PHeZ9QyqSyUbWAelp1QH+qcynNjHoaN5Gh35CZENEdnboh01csmFZ33qmUemelkP
pJn3RiXP6KFF5C8JakyZG7TdrWkJIXCv7FDZhat6+Cqkppz1LuGENzSbSI+NjbCSpwo58sHx4oem
HdorcTXpZyLs8gBu6iYbUFakVgyfCfBuZ701cnmD+8VMjHgj8Uq18+mZbG5SEe+dbM3vGVo93mfT
JHdxHUUwBEOycFbmujqpral8y6LlbEln2uRx+qItn0hBn9zY+0wmTcIJnI+zGt+ySMUrrTF0hn7X
LlobeHZbhYAUXwizgNdv6WdN6WFMWw2MzuXJcAa5KRmRxra8rWJUEJpdP8WKZkAgzn+AUg0aV3/x
rOYdpdKTZ02Wj3JpTVtsXVDL8g0P75j5eTN/UN8R7rw8umqubhXSW5hMK/k6CalI0WPkmvXxTcM7
ViSRLzrtvo1iRi1svDd1CWpaWzMpBVGTXZ3FATO2c2HOPKGFWXKSxTeUnwxIQD/B8EVwSDCiclcO
5uSPJTH1oHYMrkCMhrQTAHK0VVEUIuFNKrKuY6O+I2QPBkUbMf43GGNMg7FXKsC1sP4e0SztKHUW
CgSrDelxMtkrVHIH4wfd4Btyq/qMzAzGGmRhW0+/XOIeDlRvlhsgMYKzBe7sM6fwaPysVOTnUFjD
d2vQqmPEd3bDOBFwEYxZrUn51aXi7ZVGnPOe+bpQdPlgKh32pLJ6AmZ8WhySNzpvPWTEKE115Hzo
8Q5UE7dLTwA3I+gvvGRNQGycGUJ0Pgmt/17l0bEHcrVLJaoaxSS626RZtCaG0UhGPxOTDRk2wu3v
Cqd4ciBsY33TVB5M6Ty263yy6senbEDSY8XXgvqLWSDQYZjg1zxzP2KbIQ9rbHyjtMi7GiX56PWY
SRgsv31VObPvdDGDDgVoqqfn8W3WNB96glQwyV2SOEFVyaL64aJvYKJapj84HiYQuiIVxXGdfA7R
Up26wiq3OK2KB9MaiqclankoOj1r0ShLqDZMEQcSSwj4y7dLru6ompFQYUninfjSyTPkraOpMaLr
vk2J/j50zXyfaOZem8RDWTU3w9jcV73MvkvZXtM4tTZK4sxMXoAVMyUO66QwDovodPpZcxbaKbJo
rWVQShaPnwzopVmd77uWISS8W9+b5M62541Zy1uD+Ered/OpzjlcuB7RC218yfLk2CrWzSIF4aQt
C90ogBbmd7nTPEaLoOKka7HPJ/GjXrB31M18k8Qa60ZF7IU+Wv4UA7syFfWHDYqbZAFDN05oaBHu
6hNEPaYUdanrG70A49nHu3ZVFlNlOIeol1eiZsAqatxIv1gfeImOIRbYUaS5wwGCP02pkvwO2R6D
PgbkuldVT0iNPjjZrGi6njl9jiI76Gj88S4u5kji4nzX9vNx6LwlNEbvhQXc2kBGfgXJjeRJi9nE
DTujTlHiGy3V1VtToibWC4vcgGW8TiUvJa0LNFJE1/tJCq2gEsyNugUrdwKPeFNF2VYg/WhVMk5c
9C/mzL9hKJ6jGdo0zOc2XVO+TYrnbKC0fqqpMvh0A7yti7IDykyCyikhYVMY54o6GiB79GhX7Y1d
ZDRlkO6hT2je4kk7idiTZwBW496KTS1gst8Gyqx8Ew166KKcnc3YRHfIM8CU0mAoyvygFo+RQ+ji
NAezaEKz1U74d26dBP6a27EbVxUqLAgePkwshJ+RESJA+UxF8mED6Y7Xe5vYy6Ol4q3B+OEcJkwp
m77s+ImSNlynF1qQJ43rt4tNIggs4wlTk9XpF2gCvqU+MN2KthLJgG0ozxGntonESdRZFyqNreot
KFswhdPR+NQLcQQdfFpUZQc+O0H8gqW6t5RtjNBJOO6FrvKTWkafGWRDiCchnaPQHNOwrp2HySrP
S28VPkTNF6dbgPdNTzVwauhrAd1nLQTAaW4HBExbwy0u9E+LrSS1CVmzsbKzQe5HVRpRcfI4CC0I
6irr77JsomAHjlclrO9GhPJL8haklbFj7Mcke+oe2hZhnaI0W5d+mm+JteBR6md1cG3mcSoUUPVe
j507s6TdZEvlpNWMzgo1Rwg+M06vBDIVAjpOiplWu9pCY6YNSlX6iu29pnR7QkCB3boVWIH05ss8
Z6fFrW5yW4o7UdUfDgE0eM6y7AbnMB5PtWMI2V4cNLzncbGTPWwlvhrolA5u4U5X0r0xR8pTyqnk
MXa9dxt1PhqKg1Dbe9dWHq1I2QwAusDFmmhWXMExlPA54TivqoeoJQVb5U9OS/aBsSB905HNsglQ
YosX2utvI4YGJnVOExIj9WhPOEsSTd/WVcGEc5GIykvjMY/dhwR7F22N9koeNpHvsr4jPrsjI3h5
NSfl2BG2sknsMQmYVt7LAqUSttEoLGM06Dk28z6ShPTazoEibYcOs996EtYpmt4ioGl+TiOm1H1t
t1vGLVeSVN4JHyVbAZwPfl3qrUEW0nf79oepFbgvEKfD00+ZRTfPvQp9pp2bz9qYrlrjmYcGBd8T
+n0wwtNgbSA1zptR6+VRTMt5wFoTwMAWWyvOoLq2c+n4btK+IT++0YvmNmUDO7aLEqFkUG10YlOq
+vQC81veu+UkU/EyVIUNrXNmnaMcWVhCbxyPiXNQana1j5L6gxwweRwGb2Cqmp7bITrjPTmCdCQ5
ocy8XVMP7DozEkEFpvRG6zD+aS6iozrX0MvoS4ckyI6CrMs138vK53bp99gDWM5YWXy1dcK5VKqb
wsoQeBl6gI3gCS3W12K17kWN++SWLIaZ8INW35Ypj1nWmhIWUH9vDYGBMY8OyaTvGAwhR6m4sF0o
OzjpfEHuFO2qQrlkbrV1+/kZccZz7TFUneb44DjdjtUsUAcIv700buqhv+IbKHzUBjcG7GXPQpiC
JsVi86LIycvkfvScRyCb5sZauguC2+9z5Z290diPRNUcOpfbpLhYsItxCrO4fzIX5UlLW/XUuvV1
cuN7ghPuQfGnPm6xF1W0RIzx3eH/uhFFDRy3148duePLIkO3bW6l2nEs4QTDVr1NBqQ5Su1szbHb
EXwZ0sc4FMvAJDruqzvXItdoY7vVfKN3lghb4R3SMrpqZgUcAgUCHZPo4DXlFlfCc1mUeD4LLZQa
h1rY45yUtR9DI9dvt9GQpjh26ICIBXwK4AqOaqSrnFlrYbicUfUciXc2TTaOuq4bN7k1eU8cGIcH
T40SMiBUJS8DRTYJq0qWRQ1Ru+R23lkFBfS9nXZs0/PggU5eU1huUZjlVxnXyDxqweKndD0lY2uk
Btk0QIU32k9JWiTp+WwAdpKZYXPUUUQp94qaTHeDYcfDTpOOfG5A358bIjCijaqlCmnL1qhfokaJ
2Kw1EdmHGvYwqnkIDgGflNsGaj+h9h21x5pwL+0GhaPzaDdDcoGtRK5EPJ8XPXr03Pmq0eF/l1Ka
Qeu+sd41BOi8G91ynpwOL2GrZ0cAbgV7PZC5YgshdHiR3CDesB4seARLGY2guFroO7cO/SwFAJiK
KjxS4kdpaqCt+b2lLO4jDs/FMl6gu19pBFebuZvQAnvWWcKvlD7pVbdEeGNeiqM+ereSLD8nWRMC
iMU4ibI1WjI3mFvzve1we5V6NB0KhsSs7Wij+aHF2qgK7+7GQj627ybwlEZG2I0t63NddScxim95
ineqb9XxsXP0l8ptnh2HzCi1qNb0j8R5z6SlcOaINJ8x1XJKwUX4mZN8S4Cg0H3sVLEvWUv8oree
i9ktHsom/q6XfLC8G7Xl5/xNpoI8zykGnA8gooHY1xXRGjDsOXjGbWIEieimoIyrvdOj3jHa+3Q0
zsNSpwGx2tHJMqz3Os/qXYyE74FQklLcjHKs3jiXxe9t1bkX4svarUzd4j5uCJggl4loWkwhzBKm
exqUwRy7x2Syl4sUfU22WzyTaWaznmUaJ6kswWhTxdYDH/hb38lLSjV/rgD51RDTayJ1q5UjWAx0
XCMGOw9IEJcD22IH2FepHhssKjfFsmQXB1Xe0Vm8b4taKUdXcy6xkX0zeQ6n2iQRPnG85VmxS14E
irY+7HtXfSrwSPioZZMQamn55JGgQAFeWg9aHPMnQFjHlWS4BzkQCCEte7o0i5d8AMGwPyxhieex
sDCpDuZzq6nuKUnL4pzFaIqwWmW3hRsJSgmm6PikVD9ryXL3Zv3kdgLpWWPhc5z6UE00hvi9/Mic
/pbHwgRt6t6YbBdBZzXXiczftyah+8QXs0VB29JrM5MT45Eq7FDtHEQ1jAe3Lsp9KnAO1I0lngzU
7pCxPfu7rg16iEUcLVi3aFvTKzWkBPoY5l4JGt0jeoLWkG8iBcfIg5EBuzB5eyNzb3VeHmyRJpta
N4AYqj2adyzFPnFPCK+Q3fud22Pqm35kRrWdXdyCBbXipkDWHKaJgYOinvuMxElwRg9xp5ZKUOp2
dzs0WI58wxDqE0519gW9AVode9kLTRJ0VJON+IsBvXbSSUvZea5O/0yZsZAP42U2qKSRZhcHgZ04
GCwVd3jbSbEVatPv58ZyAllOq4RfLxR8W3Z215U22vfYRI9UJ3O9rW0j3iCkjB8cNSfYLhvxPuok
5BhW8VIMafJS9ZmFpK+fsM0SJfWmJ3m3hWRgfLkQShgSGFKsASjdG5EiiXmDAN4MmaNj0cy6Xvto
1k4z56U2C+popFDh24lN7B5Jxgs5gyPyZ2pBykU5N7axbZZR0EByHciqLGmm4lyJ3qgqzx9NXsj9
3HV0KuAfc4ji7EMmA3lkb0hTCZfa4OT1qLjduImOWpJ29UFEeM/oUtPbPWqDlppfw0CkxQ0D9w7n
fUmq0StSuW76DjSTvUDLByN+J/k6lTfqMth4j8sR2JDKWOG5L4efUwlU4OGI4k0hLMZtVLJjqd42
M1X/QK2tarsWAox1YK+wa45Adpw+qKVpv8dlbF/AFCzx3vk5TuhW4P2B8nRGzFtW/X5U08a9FoIi
72jiqiekfuhzEjSGcvhW2wUvVZXb/A9SSAPXLITHn40QR0Gzp5NysIrwDIM0GF2a8jh1c1HeYdKV
F+gsWbc1RtXYJ0LYUAqsBNj4SN+RfnZHVMV72ZbqpixVt/4adKU3z7PAZRpmVonDTmCZi4M2nhS5
7SQ+1T1t+VJsZGKrSsjwEn45O5dCp0egJTsaZPy4IW4t+jSKTs6G2GmLcp1NSUfWbd9Lx9kZ+rTz
puZeTvn0ndCE1UT+oeDXL+v+3OXNViAEpC/csNx4pDgLWszXhXZr4PaJduJpvyRUtYkYv9xBXQD8
T8tLj0SYsJfGn3vMWvlC744TF/2GcJ44+QxysgOUl+i7OcSTjEe2MkfN1y6ZuniDUZqxUdxrW07x
UYl2dck3MaR5z90LZXrV4sG+q22h+rknt7HAPcqPmA+0zPNHwxtXvkVD+Iwl393VjpsliwP+2ZhC
jlDJ6Bet7hxrflfi2xyXR0ybMuw7o6JflwvPK3ZAKWsbaz5ZZkHmCVYD2dnzrjeFC/GhIf1s29ht
adyMjlq9x+YUtxusVMI8tv1UGvQa1nHrVpv0bNoj/+NAb1p555KlPHAuqB2D4wnnRlKdTL3wdnVN
KiU+4GyukT5C9d0kXZNWoTG1tnOqUqXHCVHpMFt5Ydx+awgh1ZNT9gphT6Nw7L1ep2ughILEIKrI
kPsfzs6ruW5ku8L/xc/GLTS6kapsP5x8mCmRIqUXlAIFNHJOv94feMe2eEiTHtfcOzVTHAq5w95r
fetS9KHpnA/gmIsjj1fPB9Fb5CEFI27WC9etkI2hGaELi5ojHHZF1VrQCKZwDO/adErlRTKaDAVO
b/D3iVEIZ4NZ+O1Glg3e+jkPLmrlB+1uzP0m2kW2Kk1GFy8EJFAnhbzIxDzJz8jBa3HuwyNKD6ZO
52HxOSQlnsvnYaL34i771jsOSXuqkXF2mVS0dTa4kpqScJ4yxMRLSIFpXPpOaekDfzJoWdSamDxb
z6aaWVfXoarZYVluMp3Z2Eh+eipprnmH53ZX97I1tjgjwuFL5xMdIOuxRI9pRM0hM9gGpinljZvE
xEKEjmxYej5fqrbBthGUjb+pB7qXIevOqzkk/INe3G+SOR+YUtlksQA/r2o5XTN4t+daOec5UvlD
FvnOHrnCovwYqOVgB91nVjFjIoXJ2wByX4vKZ21ESCEZeQYC1qX5jjEhZ8vhEOjVebGxo2cePAa5
1YilrBY9Zo2Ohh1hLUPOLr+u4wMlaNaWPWQyAtBLMrgczbtAHF11nrqSQlCUOv5VNk7jwdJew6bL
xylE1GmA4yKZsLmUEyv3rMmbu6WtsutgID2OdYIfJpde/rMyiP7savsiDJLkxwgWG4G4b932jR70
foBnsnaNOTzOpvm5szBmGKSj75BnOBRyUtybVtqQGVHhgjTChZHPEFGhc57AHnfpUxoaMCX8oPps
1Ra7GgpyiiuZ5oHtX/3N56F9jmiffEt0vhjh/WbT5irHzWWnApW1wT3FdMxqFiDD3VybGAgbqc9y
EYw3LjvVG5f3bg1z70Hls6UJfu6sHylVBBpnbmthCVXTfUKj9UuUyOI2Ee6jHCjsDCIDiTD2ARQQ
8LvbxJtuiMYxGRmIhnWtvLz0aoDuNYiF68TviB6aKGfjTUA9HeVN0h8xLKZ7z0n8HwPJJHugBQUG
vby5kgEmBpcKJbtv28K9vIx2VfRFmIE8d8vuR51YS2qfd3R1MF5MIznKzBjtld+68gx5UUmHqS6/
uzrR5DJW1rRN6nypkcayL3Z0E+WW3IhAb2AQqR+dEYXd2vDzCkd4kvGGJYMzfa/cJB5WcWBYbPtj
fePTuHuM1NQ+DqnHNCHNWxiW8lKK2bnusLnhpSdt9cykc+xvJlpmVwNLkV1j5P0vLPfNbT5HzQ2M
srNYuNSNhDO4BwoKVK3sWlIoErGtonVSzPIrSW/eqp28aiuLKb9qFGG4tYsOADssU/NadHGyz2Iz
3ToIdfBDm3P0LQocb2dEhbmkKI0hLViiz9bKQw6elSN1YvwEaM6scyJ3nL2AD0qZJAPmMpS2SXV/
CAWfiudtFgLjZ2nmbAdQVO5pSPo09aLA2kcpHreVC4YAv0E+72ZlVpeh0dc/XNhpV3HSP3UotdF5
V/ORPQ0h5kXQ6o3MDPOYZ8V4rBwWonbiQ8LX1LIwR9l7dPDaWLVzoG5Hyx2+lk1pEQ/ag6axfNP+
RDgPK4+6TLeYcL0rCjgeXrrggOv2wP5N7xoT+3Npjp/QhBikR+XtbU1XjOUr0Fbef+QRPnjTKtXy
oRH2snMLbHkMbd7E1TgW7qdAowDwijg9+nXvH8q4g48Qu1TotL+JPbM445M9Jnk0f0VNR1U7pPZo
xk59a6glzpVlPzvaJk4+d3IQjwMkiiuCSnvmZiuijuNY19bof0mcpb6KOSvedzYeKbNAW4AcL1r7
LPDZ2zXWIdGz3AdR0t3MJT6ddZYGvP+R/ySHoPmFKP8pjfMBf2rXESlmuXhcVIWPuEOB6mLIsEZ6
ejS7MWTQEl97g4XPFzXw2eSC5E0FXB5wG6oyDvgU+6PthHjZRvvMsghEka4mKqiYvjZWHG8Rktxn
WfLTbpGZFAZOi6lU8IPMC6LiKsVyAb1gYJFebFagYxAGZe0OVhfrG6I7NzlxRZh2mvEiYTfe4E6M
PlEKz89HPGs9K+fey/B+FQ3bCaOjHSmR3Z4Vo8nLak9smUP4PNF5UxNW4mMCOUfn0fIgGBP9wWcC
zqhhQSD5PJtDsUkYRLeQTwQwpQYplekv8fR3hEX+yNCL7WwPwDsNwS1rL3EPquZAqT0+y/zpW9ng
2CM4WzwZEC/WWkJJWTtyuieSYRCrUg9IBjOy6jLyIL3ozJgz/wHPbkbB0p00vyHA6as+a+KNF7Ax
6AZmMgwmuXGeGmyrC+yMd2NTtmdWN0znIdPzqo665OBTTaMIP8IGrDwKSi7xaLSJo3MvcfGqINTE
zl9SQ6fsPEE22lNTZBPCtgvHkET55/fmOq6y8k6bBnIlBtVtnoLNKJgFd2oGfDUZmbspqb1chsKh
FmxmlAS1aDDqu/55m9fMgjbkCDNwp4t56qp7UiSH78RdJo+GYxynyTgrps60SCMsiguq2Guzrb/p
zs5uus72z8F06DMLyNuhqo3mPvCUOK8r07sowqr6RfHYPNdGFZ4LqBHYtzSWrjA2r1F4GcGW8Yyu
A20ymj4hoZttTPwvhuSV7y1rxmLWfKAy2RLI5e8sy7BhMyR2e9M5uXHladoWOKDEXWmU3k2A4hS8
PLUwK5yxGfZTWnwyrfK7ByL6ogEtUeyaCXIH0Amcp2qKISxP7Q+/pcufIqpesbljeM6sc2dk63U5
Ueb+FA6YY+luhJVY95R6z4yeUuOyZKQDVGDYrAQJfaY77qmZiDN3INc1CriCvEaAFQ9UNncJOVln
zjj6JH5Mk3dWJK1emtzFt4mRZjzwVfuf6yJJQ+DF2YgvsmkmOpkGZu0RImiG2X87IVc7ZDiAt2gT
+Nq0XdcPQc0Sk9qH59eb3uxx8FG5M8/H2lDQAGRsrWVXufcqtMzfpCH7h7ZmTdZPkTLvS9tpbgel
jPtcd9Zlnbv12dzOD3HlZZcjW6xbGdv1WRY4xScjm7Afl2Emj45bdcD7bQuS1UBzbEP8KTt74gov
Ke2nW5uNIdmBlPGLI2FYjPI4nQX167DGHWm0Yb12nNbs1oVd5j8nmUfd1rfm4D6q2uQ3PAWfnorB
XOBBX1m3rclr0/g9jtgcRru/Kgsd31nlZCtyyyhEYg2rCPd0RHPeNk2yZ0BjzZbaMxow9o0Dkl9X
7Jp2xt1Ho/0zGgaiTcgPuDEidgt32cDoh9OPyyEe0buuKOjFCGhAxHxRaCpYPMWE1nh5ToJB2zny
YOUUGswy0y0pmgUtDzX2gJKivhSktqoufMKjhbvQgiRWlgAoLJmLH7IZqrPWnxkfbDnSxZDzBWAV
dpppn18WgxE8WPP8IwKjQEee3ndiM44NWl8kiTteydFMdm5JghutwWWXrIpfamHBmGWwAIAuC7f7
qnnJqSaOGi/y4k8utO1tq1ElbGzKEuY8qqv82kYxFW4RoTHqsdo+CEzH5MhrKkudJLUmtIJiL0LS
TFfOhEGWtYrhIkHyFJGQLl62Ru/qKt83tj1soy5vLtMYJFqd4nJkZ0C5ECLsyhSoW+La9ndg2bKj
xaZhLUfvJ5hFRA6IKfdZJdqH2BDh0S+CsIFbU9UHylEVHxBCCDa7xmqqxvCG+42OCD3eOYDeEe3p
UECPw4izS6KJ4vHMQzKilvwcuhjGuU/Y8F1fsPdEYjN4gh/ml7MS843nl5Kq/BQa8xnjKj1al+4x
KyiKXvRHFc2gVcbL521H3cZHcAis0fmZuW0YpGkgZxWshA6JChuS8NA7UtYb2xz6bYiwZEf5D8pi
PqhPA23GHRYK+kOuQoQ12t96adsGk//y9lm2e2CH1T7OuR4OQpYpCweP0Om8McpH2dk0VMtCuY+1
baAVdOspu2wDOz4fzJHzYNEX0PNivxx2Zo9bvrmNJCVNOLfUQLu8mOF7UBn4SHT5SnKJSscxTc+V
oD7RgPPzP0TSRdG1qq+Lv+T0s1dP43rIHILtKMwj6gFgtmLMWnadrbugVbz2O816l0Zw29RLcCC7
4MMQBOSgVmOOwJXRcLzx6UiyGotJW1/NreysTUm6t/FEDhXNmaQrsuGf+uG/RYW9g+hTZP+2/M5P
RBO1DqP2P/7txb9d6p910RS/23f/q/1TcfU9e2pO/6MXf3LzH88/xuqz+d5+f/Ev22dA6233VE+f
nhr2Os9n8dd/+X/94V+Y17upfPr3f/lZdHm7/GmIdPI/XXx0qP545MuZ/PV7ywX8+79cFfXwfXr1
C38hY8U/sPRRGJfSVaaFvPO/fH/qHw5ldaxCiy+KIqW0/tv35/JLLvx/hO4OMVTPv/QXM9Z2/+FD
2rZdzCkuhh8yQP7rwtHKTWGRc8/+V3fUos//HzUwTWSTPCVrcXqQC4Fa+EQQHjD6F0NbzBtrTMyf
DpEDN6QCunijrJK9EJXJ7KKifPGBSv6lOWE5rEMd1VaI+FEdIY19+UXM0p1MCxj5RqVGzoQqENFa
H1oLn8OiXl4d9ABuFa4PUlPwsrw8DHmbBiGkIemmQdY9QFgyPtuTUV8XOu1SvLO2dSfbwSVqHPED
oEmEb5+RI8KA6asG+GOBTVgz3Nqe3MjGQQYlhqJAPdFZuEWe75BTEyS8ScextdaNZihfIdNkCMnN
TFzqif7qJpxq6glZU5gjIZk9PNqa1J2V4mMtkZYQoLQuTJZsEJw6EHKun0JP64nKC67GuOnQ4OhM
b6yh6DD16kJ8p/AY3/ldZCk6vnESng9NTkGjjvpqW0Xa/NJ6GmBpS55tASShaPwVmpEEM7ljZ/1Z
MCAclimhtCsRoMLgKZt+dlOg7cj2s5dE7oFB33QAwSTirG7cRDH0j026zaB/sYvWaXicqlIXW1EO
9ZUxhbSaYpiH6ToLWxoA/wqLzc58loYUVyp1Q9Qou+asGorzZB4R/sZtxJ3SZqzhp0itxw9sKS8N
N8/vF60HfLO836b01YkZrjenQtK8JX5dFnLbBYbA4VNX0FOJx9bUaI5/fO9/fVZ/mlifSd0nbxof
kGeT2bRUP06/o8gryMNLGIJTsB5wv4jYdC9c+jXAmWQZXzcUtqttOyvjk9+3LBvCPtHRvu0C6N+d
VOytK8CKagOHKX607S76IeeQ9ZTpdMNwWHTkv5PJaymCVVO6qw2vBAdQgtboG4/UDD8i3j1PGrrE
8zjUx7CnrLQeRMDS2AhiSIFNalT+kuseHSmgsWTxXFibK+lXpIJLrHtfIJOBNRCZ73ebqmrrsySr
4Jra7tQFi94HkX5egDV4/9a98agWOjZ1E/7u4PM7+UYnUVC5dcUmG3oqmakK90iFjZ0Fe+WwdO0u
3z/ec2bi6aNSvgnGH2ubhwn25QFF4nZ2aoZiEwbS/ZEhC99EZFFQyiqHq6bWAGhpRidbr9MY9JVE
A9anWbX1tF9+CSWcaTex6/vZrge8AsKhS0t845DuifOtHmUwu5QlssIkpJrf8pWdf/ByW69HTzZ5
uNmETdqaZZ0GlLC48iiZBZJ6XeHBvQobfZ7lKXSVjnjYBIsGTNBUZ72ztbU555SLKACB+s74TjPV
sFNCHpaVmzgQUDaquY1oHhREy6zCkqgVQlZwFFAc7rtzQs/pYvZlQBHNl7V1ndGsXChFDaleE/RY
5wMrzDL0v3w8xDyxjoPqQw4TRPOXjwf+Zi5IUkQizaWzeDPzLRjA/DAnufnBjTzxwizDBIlLtloK
c1jr8eu+PNaynKy7EYmuZZhGt4mScUa3TghJvLYbGFLrjjbkLzBu5bdq1uT9gdrwiYcni+CDCfH1
POzhNPVNEkyZEn3zZB4ueiATtTTCLSK1aks9i3J6ZSxjpoecs08U6vIy/SiT5HkCfHmzfY97wHlj
PQcnf+I7avMwqTK3jRAbTuh72ww56C6mAEo1GdoowKIB/JWdedgn3MQDsJKAGFnAjOoireglrTur
I0I59lBOo/hPkSvXfoGILYGZfi3bPIbsIUyUKR2y8OAC77tV08AMYNRnkIYfIBgxykVELJ5LwFyI
woMk42id6K87L0GilWKfyc7qQuoHO2IYYoFPE2zrmpODIt3VHYOpb7AfHD2pvrgCVflRGUag0b+A
Wb2Np04fBDZTjAxpWB7DUGi4uGTFXmclssw1I+q8b/wcCa7T+SPi9rKbyw9e61fDHIQrMtQAreOY
dMk2ffmqtdEcBtiu0q2V9f6Tbqv4gJVAn48xbGMzUcX/63i24LHyeDEYvTweNRWWnU6GhwpM986t
vWkm4M9HGG+3ahtNVPI/eIVffbgwJEwABsKzPCJcF1TFn7ucabRCYOAFNEk1ZnyuEanFTQQPXCXD
3ftjuFgGgRfv7XIsR1q0LJX7Ouo3E2mDQFCnWzGMw8XYarnvFF1OyFld+1BS3es22rDHizgPys9z
5HjNqo2GCNZt31m/PzibV+MxZyMYPVits8+z/FfP1glKa6mz860ic0l9a6KJkYLtt/vkogzhpRVx
Mv8a0VDDOqube8t2PMScAJLkJIBO17ra5wHJYh+c2UtfIQMcZ2bhIOOVw2pnnwaMULEOhiqxEwif
KO73TVKIW4+8FqpgExD9FeIMuqHkKs3wyysS4taloF8+GzXKYqP0Z2cBgghgh7ZBUabqe32DZaX0
Dq5dgBCqUiNtz1P0m/U/t5r/68bkjbeJx+vAi6AWsOyfXr5NwVjNMfVkYP8weA6lqyvIeoH5yTQQ
fn9wl15aIp/vkgSEIRRuf8Vy8eRYbLIdyxxDY5NaTXOP7io/YPbKvk+hFleeasNviMqdY5l1866n
gPFD54W6eP8k3hgflv0hL9GSkG2fxkPNLrWw0FmUrsy4ejeaqrjrHBoeFBvpHs+hR2X8/UM+Z2Ce
fEVcNAldJsMEttOTMSI2ZZUYJQTbVEelDdQkg/aSmovrlRy97D6XGayigE42ZUsKNH5TVkvcDk9t
8R6NUJiQsTibELC53AzpVO0mFLD5upTavY/nbmbjUJrxfU/yQrn74OyXheHp2bMRZtltO4BjnvMr
/6yqkN6yjDigWdsAQaMmEwQXUVAD2x5wC3fruS4pXTK/qH6j2sUMgTOaMJGMs/lJb9DIdq45SCRU
YAb7D07PXW7eyemxOGN44g8lyAg8z4vhUJXhpOsSozTz4xyg1qlRCyclqL2B4iT9Wd7GGxsWc0kB
ejDOh87DvVfNMqn3Y+zFSNBBIcAei/zmYoz7BkdLD+JqYzdenG4MERkDNJq6vEqnZhElJ3n9ZIyi
ZYI0YMlvCG4AkAaLRfRb029g7eNzybt7GdbjiF0GcrVjosIkrtpv+q9DqMfoUpMtsQu0HSdXgZMO
d13TWj9V5qW//dKMaL6zjofSX2JYWnVlJq0dASHpvGpK9O2sm23kBsKfPwd4zp4Ad+jmEus7+5re
NVrelz5e8hNCDYW9RBnDeCN1faOSNvg6w4H+1MRVhKR8tvtDEztsX+cgzL7q0nB+JVQSnwQaA3Nr
mtCsVu7cpd+jJi3RAjc5U5sbSvoDQZ2lvMytNzkradDZ3LtBND6GOlGfHKQxHyFf3vhyHeY95EtL
iQduyMsHTbfAVlRLgOrbZnOpA2kQN5I7Kygl+Ced4aP4+derVvbeGAAFggjJjGsuH8YfL35b9nGu
Ub1v+sCuP9fDpDZdqVvKxb61m2v0P6uQZLkdW9DmJ1rkDvl39VFC1jKbn7zeBDgK1hbLyMGq5uVJ
sJpR+ElrY0MZQe3SxfRf5z2wt1HqjSABepx09Ek09rSqgKR/MGS/Wi5zC5aJlgmOyU0+h5v9cQu8
nE5iYnkBMppMr2PhFZsgF/NPEON7JcLpKMlQ+2CE5st445qJaYLTxV/8w8l4aWOa8Rk18B4QHLiY
9no3wQCcY+2GD5qyZWJr1cFlpYnYH0ScOQvvUtV3fZwt5ooxcJ39lJvGeeJB71u1BUu0DVztEVzy
rNWdQW8zhjUwmiiSU9S0uQEM4WDPAYPajGsM5VIUm9G6zpCoYV6LnAM3l65FYPt4uKo4xKQe+4s5
M/NAr/rp0ra08d/nIEvRy62qSDR3wqbghNN69K6HkN5jAbLjqU3a7JYUj/imQQCyCPliHwZ7PKZi
X9ZFcEtESRnt0eXMv2xGT+IkSWe4UghBfnSpxNUHwA65dSdiVtIDgjSYLkFslauxm9NLMZjMa55O
IFKyrvNo/M6QVlZoxWYfR0o0fKvRdxgrmSnzG757yMfaSoB1V1Ex/DCroKOnOdXep2nKx241NjES
kNYpu08zvZNqDRG7+lQQjYZWsWr0N9xWhWCLWg457Rk8Z+44eCY83gQhnVtq+7pouipeU7iH6RuO
lpArsOAdxbKpQ1doAboF6d46AnNMHyhjjYIqvfCKfxoWXONRBzr6VdkQ/9aYpp0rzB7lo90Pw8CG
pmifTDzlaoX3ekGsmvZvkXhRvvaVym6mqHXuIcL4N7Xqqs+N4Q5fJl9m5Uq1wUA7M0rykQF7IKdr
sJ5lk6URPkzCgi4Y9wTSrRu7RYOdUuqiXKmL+oF8CKfZ6VY49pp+mUHbSGNnipHk0yCIS+NS2V2F
qXdm1UX3rwB4SWM2OXOcyTQPcZHF14lrY8lXUS6OCiwiZkgSs2JsY0PYEZr232y8m3+OFX/WzF6P
m9jmiO0Vi5lc0dl6OYJ4msqW8HMXq18cbZkZ6SN3xXRlRxAvTR+uyPvHe/310tRkyBDswygKLvy9
P4fNLCqUbpamfpeVDmOGnG9sptvbRoiPMjFfX5q5bLrg3lCfh/h3MiVkfZrYhU4YnhBnfsE3kFx5
gwGWocayQ33O/2Al9/rSaC9QfoSIQz+Bhf7LSxOkoriFjaqwKH1n7WU1dNUQynWWg7p9/y6+Nfsw
z7FmtGhbkJ56MghaOjSSwo593JdkJOI99pGWj55xHGKwrS5Gm/tZAVbb54MezlnV0itPOtwc75/H
GzOAhyOO5R9NEvacJ5OgLBSe2ZgwMA9ltH9oagFjAD4HoWBdhDBhK9oul0vMQdj/Pw4N7ExSQZSO
5BRe3m2PeIYMQXmwiaYkO6OR1+0aan/HserzszmbqkOEI+qD/dAbOzkPpCi6NJOq5av9EI6mwS7G
lFdqtOSwR6hPJhVq4BE7eWUzGfhl7ZD00/lr4bf6g7nvjRea95lr5QQ4ieeZ8Y/51iocqCEJiSKh
66qfum4HNoot/KUiJmKtQ3n29f3Hy/6Du3iywKAzZVJJICZZQsh8eZctcwLYQ9LEpgidRO8E7JDv
YdI1+GnquZ4OvQ87aOPYaZhv/NELxE5EYDJv+1pG7cZXBYW7ZCJ7ZLK64vvMlgtKDHJ2nMzm4jjL
Dc0cmEwz5vp0sBZMBQKIG5dshx9517NPqCmRXqaSaWqDvjR81Kz2C2AYISycAhJzvSv8ynk0XWse
kcePzHQDkUmSscV3LjNW6eMqnIvkAXUzcSSMgD4OD4jPIONKZS9E5yw8710qMlu86pRZfXT14OHl
BICzC1NG5iE2D5MhihElzUCdTlPu+Zk3+F62vbaGbwNmFvpnQdquBy6/5YLAsK+APxXfXbcne8Kx
OnINUXoT1qdlx/Q2hgkZ3+jBm2LjhN5wP0dTdZ2D517OwMNSAyUfc2UIG+gu9ZMyBPcwom/I8G/S
SIB/850ZBFN9GS3qlga4hqIlncwE4pi1gyYyidqnYujtT7UU8W8WsrpYDVWIFQWPEFENQxSUvz0k
YC7xfSmkcRDrw2eHXG9jO47lVK2HRmCiz9DzjauMXFQwFAhHjHXcIOW/KIlbuc0CYro3+PKaw0CN
kFIFpUK2g3USofDq3eYJOi5aDBNp3AOqoqV8iRC1XRWsLs6CCorjCtN/SfTBHFj07CpZVg9jWg0/
GXlitXLRH+GZi8aSAATWLGysJgyVgpVGvbLGQv1i1Ol4l1Q+DnsCpTBGAV/AuU4P0Qk3QVvyp2Q6
qNUF/Z9ZHOG6NKQbBmGAGxXl9rBS+L+qrYm6p+Q64SziQ9Jcsx1W/TcIVRlyERS5iFfGzn0cteGk
q1QbaEV7luDVipkV+78wc5AqGAnHg4OJ44cO62DceIYYf5rRaP8Mfb6mFaAe/zeLM9s985AlFwu0
x9UkhZh2RdCAQDbiFF7xW+IfbShEZPGFDWAIIFm9rPRrENS4v2c1fe2tZjwvbTL8LiMSCNAkRSp+
aL1c/YSJUPpo6wxGIu1AtmJ8KuoOoXhlt/inJjVvXKObBCJ8ew63I7C0LUmSk9yooIab0TdD2BKk
VRQzSWgCl50dBkOzqQlvAoGR5PkdZ5IWG0tHKWgVYx7lUZit0uc1pllwPVRs/v6GQ1g++mKLLb1n
Kv9kNCLUrMa1YThE7eSUR6pWTFAv6bNCoTKnRfFSRHugER9Nt2+NghJtADVV6nhKnpSmQhTpo4fs
ZgOVFgeYjFzc4r0a90WLrdWwaRa4lTPemhn0HLLFKNS/PxC/sbQgmxi2z1LiZIVxcgJua8at0SR8
09rOz+y+EJdohxWZYdG394/0ekZnU4dChjmV7aTwl5//Mce0ZduE4DO8jY/PgY1Hn1dbQeDhLwO3
9N4ubbnrp9D+YDJ/fX2sQoUvBQ0gsVAaXx61qBrckZ3rbgYvmI9MDROlg7G4nQHufHArX0/hHGpZ
OinfQ71x2rbD3ZOaVU/ByprN4jJxiGKwiHnleDK5djPuKAtvp3ts4vSD2fSNi5SskTATIkNynedy
+h+3NobeJuLa5NbCNrgyC+yNc6S8LzM39IOd+Qn/cNmRCzbHzzhlFolU517eUAKbQrNTLRkoLbGg
X8tJw2bpSeakR522T24dK73XGOfIs2CfvGFZEQxbzrslI3UuDYIQyfMoSA5UqjkmUV5/sO9442ZQ
87TQLdu4DXi3X56gS9hkb3tusBlwKlxaIgG2nhrtRvlk7/7tV1rBWvQUKhvWi6evdBSjy+1nFWzc
WgOJN6ZkA2+e3EHCia/y1gIpVWuMy+8f9fWYIRR1bDokcI+BY5680lhH4V8aCoEp/a5wn4G7OMTp
hJ5aWwb69hDax5F2r2CUtVrz1q0xJn5w5W/dZLY/9Jh4G/xXC0aaBZkYSzPYmKisf+cUU74S64Du
ATm4uH3/et8YOGiES8vFT4qK4LRVUFP2U06CFxHCTdXsItzDwG8YrOOdUGPKVUfmF7sNqg8WxW8c
l/IyYxUcTcYOb2kL/fFVlaGtqnFCTVj7MTGIjhmDGlJhThUo5BmHQ7vXrZ7//maPechkD7u0x1Gm
nexjRycwnIr+KZOmLby9O/HastbC/Q2ntf1ALfHGmMUVUmxjyQon3T45WG66RgMJL97GFNa3Xm5C
/zOU6217MAW/pqlVRzw8LvFDfm3o7fsP9o2XyMXiKkyGZm7yaVPcBe0gEGBE2xAXM9mfTXekum9e
Gmnjf3CoN54l23TmOZxg7DZO27OJ5yXon1DrYC4sxIVUpQGbymMfmVFIJi7PTLBB4n/+29+JxeWR
80E9l0aBudyCP94hrA4polTatKKR7m/XrIoH0/Piowh6+/D+3Vxex5cbqpeHOnmUcqjIXLPomeqQ
vf06zWLCYGzEVx98Fq/3itCpLbWUPaiKs2x4eUmUKTugt9NCNYjyC/CcC+rAty8M8hjXLiKz3fvX
JV4/u4VAjqTH9JS0rVPFSMdOKwaTlG79viKhpogzH2dMxURTEhynyivopcPnClLwuPPQ4t4mVA0f
aK7V+4DGDxk/hjCIvKVmFCEYiyG2ZENQbMopjY82Iu/ig4duvXXGOONNtvKwgql+vbxFbHliNvsG
ONS+1jny0jC9j4Yyaq+xzwL+05hviWIQClvKwMryd+dmLdFMdZbHq95P84SMysh9NBHwtJu2iAfK
vlXhfqvTkn6HJLjxc5/J6JtpNdUtBL4AyXCSZ8MOkRDepNlT7ibLFJk6lrLhsPYaZMOqtFoKCe8/
ndffMCUixJ6Cl2+RPp+84MLN8PU6kd6qEa9eYmXe1egl34NAWXfvH+mNlQdCHiYdeoJM8ED0Xt7V
uJvczDUIhZMUjIlJxOidyN67abG3XVHLnm8Ksxo+dWyZrlSBjCWxddCwvyNf102WpGbCgtG8Irw2
Nu+f2xsPXCH9QNCLbIsywcldmMs+9UtA7dtI1Pm+hoK788sZKg4x5NcCRN+RCLTog9fsWXR48sUT
6LFIJHyWf4ghX94QT/dTPGKV2Ih+Ulg90sS61CbA802ZD/iMk1xUCgRcIiT03sly7+wwbH5ZZlf5
hOMsQC0sRpRQgmkgrw05m/voCamzfdY54UfQ+dfLFjZXDB1LEdNEsGKdnK0LjqQDB7VtXKobChF7
uqqrMQ03Zh9o78yWeENE3hELqnKfjCrmrKf3H9MbQySnQF0RLTb/e37D/hiNmeK9BLsbmk2sMLs6
N/onW3rzw/tHeWOAJOkFVaq/7CelPBkgK9gFCtdmtC3CmVx0+LfGdk4mkkDdriVFMGS3//4RX38a
i8QNAxmlNLQ55pJK8+c0k00A5qta21uzm4qQnXOZ3tmzW12ikA52BvHrNxHqIPCkZX30KbjBWQ5t
k5YxfNXPQxSaF4TDJHst6GO9f26vHjspVpQzkUjSzFSOdfLVVjFOjKomwtGbG0pHHWt/3B1TDZYD
v7nYg36GU8hCI/xNcvgQbCxov/EHJ/Hq++QkkArDsGBZ5bPZfXl/prA1sqzovW0x4hFts2w+IqdG
rNNios76KTkL4z7evn/l8o1Ll3QR+TIlO2u6qS+P2lrhYGDKCuCNKJjbjVJztWPdmoPblH1SbP3c
ieUuxPL0yUqC6Am1ZfOTSLnhx9AE8EhK6VW/p3EmAQ7xoA/C3FvSI+cpDb6TKLDQS+AcwjkF8vvb
HZDIM96ntbcL46C/HXpV37KIxY5FTXKISCtG2QyINfP2nh5Jh0tHOf6wwRji42lDcYMnMXXX2EbD
+dirmPg0FU42iXgOidyS84xuWCn39lnqBtL5YP3yxjPypUITxFe4LElPn5Ey+qqUMFy1G5eYZLP6
uoVws1PKxC3aRiSDAtf54MV4NSKwkKH2LCT/F8vs8vIRTcTUTFVRNttKAHYoqBoPq3J00ZW8/y68
bqssKyao/OwV+Ys57OWBusEpy1KAuyNOUVxi5rLWxmiHexXXalt5eQUwpJkOflRjKLA7XMrRKL68
fxJv3WEWwNT3+QIYBE8uFomYrDxXQckFyEnBR09bxoNhPU6N3CaOqg5IivEIvn/UV1sMvjw8behf
ub+S/sHLKxfohBBtjiSr5I085rAUN2A59NEhPhqglVPsiT7+XueNefb+gV9f7qIrQ7BBFxL+xOn0
GBmVlXfEDG+Rf/tfLbpJcLmnSq4mQIMY//Byr+v/5Ow8lttWtjX8RKhCDlOCBCkqOsiWPUE5NnJO
jae/H3QnJqgSap99hj6lJoDu1Sv8QUNUe+Nevor/PPCyoQjI/OetuwLNjLCihSvpIdea9GHyPO+I
G716M3S5djvmSf/z/ee8RksuC5J/8Hpt+j9rtERjKmGXz3F7iL0UB94myS2skxOcogFNuH/RLEY1
P2lyFOA1o4Yb7nTyoR4npvOx3qAq8f7vuablLL/HpgOG6RgoC3v5MP9cs6WCSzl3SntQJErc8b4J
GwPScp33Ym8kSpLtorkBQdPBIvEO+NkteGzcaxc34zqsfYfO0K3alEN2dmsDljMclXaEMAjui5Qa
BccdkVOr0L0fmWbryhz9mTPwRGfA3snjSKb4XTGB+pNi6wq9pwx92EbQzd3Xk0o6jOOwOd+1/Zx8
U3qQGDvERvGcd0Pggak+YhueINiRwGiM7ceoz8LPbBvjxTCmFAPQEdEN9AunCtm6edAYD2glrqRC
rW/aEojhsUKW7gXGhfUwj7mUe43xFRL/eH4B0QWviVZPAVHRqtF0/B029AgPI1Deo85sooiRrtWY
+iUQ9+PPjdfGR4xTIVnDiIzKUxgbsr4hOxaBFrdTfmNQHjwXCI9gq2OMs3GCVQA4aDC6Wj+mA+bW
DHRV9AisXP6VXtPU6O7GwOfe/+hLrnmRi/LNbUoAAji9QTA7l9+8EkyTxrgqUZ6VA3KByP+qZjKf
UKDZMtOgN3C9GB0+GvWUnwzE1NXFWkMBTSyh54eUmrF7GRSz+Ja5haYxXFiwcsqooD2IgzDcoCme
vpEdGfonOKSZDEiN1F8os04DeMcMIUSk0pu/mt6Fyt5VlVne9qHonpEnbRzEWMAmnhHMnfQ7LL1y
wOQN7tywgJzhs4efprZvbGmb+0RFsWOndWnxKckQ8/erGoQSHH3KUkxvm+nZa9EkhYplSvepqYC8
H5DiM/J9COAHb0vVgKbTO7B3BhSMen9QIWAhOREhFslwDwCUOUJ/vbOaqKlPFLzeI7zQ+ncWF/NC
nO1ThNeBO37QpFRxb8l0IfyxM4EfWl6P2yuRQD04aGLfMedEG5caoK3PTj3nHW4ktJf8iX1nIeaf
l99TLHlBtnR2CY8oj3rbt0bbOXlli54sGv/2IzHHEqS1kYaFLShD02+Yt457mQEKgV5MXYikTM7l
Ns+1Q3O4GItTjNeW7kP80X7jPF3nL6aA/bufOkQafNrJ6o092D2gnslKqh1QRcAwKV7bv0lnKv1g
SSHuB2R4vo4dnSr+JppwD3gklQZCexgw7RTTkuEHKWokSscudTSkt73uG/h7c2CGY8R/Wj2t3U8T
5tLTEaXy1gbKM4bdLusbE24VczDrXCEp4vmZ4BcFTYSpJxI23Zh9Zmu36WMzdCP+vIhjHyRiLFD8
8UdgSDhVZtAm8TjspdYq472nifTLhAyxeQSqUFn4Kthy74wNUjrkgO3oq5jzNQgh0p1DM9Wmb+5Z
Cjq3Eqvi5NiG+RD5YSVDUkf+s9CDYBR19Kp0hlun5X26z2Oz+cvMMXEDaJh145eZZf3Aftmb6Hxr
jDjDCEd0ETrzx7ZW1ZcGEEeLhJjA6HjUvfjFUhbfAGtq28+pNkEu0tKeH4UQIJYacN4klvKZ+GnD
nkD4qw9zGjDtIH4LZ0g8RlXAr3YlVCpvZ9paV35oRdZkH4zenvWdlQxgqbsmNfY44smXHnGMz++H
nTciwUJwgd4CLIYcW78MO0bdcBPoLUoJ6AZ9HL0wupFh8duFcPeBHsIWxuiNXGZp5S1DQkY9XLaX
ywmrLiSG2z1eHkj175hyUMvh8p7Sf0j7A6CaOoDvmd0UINY2XLHeSGdo1nigInHwZKK1/LZ/blWp
d5PKvskPc1FENLqi2V9wASfM7EAedZP+kiX4yf7n90udTBean046o68WtWrqkKGeyoPiLhqBZWUd
UhCUeA1M+peoHq3j++u98ZCsRx6+WGwxslt9z743UWYVXCNFIeZjZRvUPLbsD0bSdjdOONg09/It
7M1bCZRhMSNc2likbGtwvqKpGLBgO3FQOqVzDuR2419p1pDUnHRE3Q9Rp/Qsq5mODghzDBZcJyrq
E7gv+6VNzXHLo/CNXU3FSKfEWyC4FPWXn7pVc7uQqCAfHMWLFklsEB+gf/dd3M6Hppy2TtEbl/fS
QoInzvCSkdlqW6ftUCiJg/eFXpXJx7oGEAH4xrsDcbNlUXbdzWUyt4zZGTaQdkPdvny2GBWR0eiT
8UD5apxAJWQ3Ff/ffUgafxisHHedOlYCxMU05hEC3fRMA0DZWiM2Xrg4IWhoy6C2daxKasdFQwEV
jUDVO7Q039+Lb9Rs1oJ8BlWkO8xhXvkV/5y43lbpd/bmcIjaNvsCj048wtGTn01kEZ2dMorxWw2F
/BAphvXJYwiK41zYbZyIaxYHL4z39AqDZga23gxQ+PG2d+IBZFKWpkezswUuhgJYwiED49nu61TW
nyKt7W2M7hNNhbWd5s8o4WtfBdfmQpLOq4cRwPavpIrV85yYowPSP6M5VaIY8hVEdPjJDLV5Izi/
cZiBsFMJAGWnAbRuhJXodhZ2O3eH0puc2x4k66Eb4uF28SM5JGD6ETJP842uy1JOrhJRWsNUQ9TZ
FkOl1dlRBPBIt2OY5bhJu9etovlSVgK58P++OYjBOkUerT6D6v5yH4ObQOffWaBdZW/IIJnc4hty
jOLBbUcTnK0jm1NeV12QRWZdBUuCfhdqYfE/vGOmweCYiJku47TLn4HwbJ9abtUfag9ogzmqiEzN
UbOnQ5ncFe38W+Pm3sj1r8MTxR3jdVpbdE/o7l2uCUjD80TGmnGBMhyyL/JnDF0Zj9SywMA+Qo9w
42Uvf/Hyo1LXEnahDdNFVN1V0Egy20ZCf+aan2IcPkx0y3Flm/FX4ZVGT1rkgnibUx2IXtkthuqT
GWmYrTjhdyXttT8bP2eJh+uf41FycyMuLOZ1YKCLkIe1HMaDK6IIGhkhwlh825XRBaDVIhNQFCom
pKm6kGsxEIiZG397/0dc89xhmpKKqGQDjNe8NbLF84amlQpKQ71mtNqhmgH4+3peeLfSQ2UYepTC
D3HhOSuUzk3zoZ4lSm2ldE2sLSzMf/ROoPClNk3zLbSnOjskWqVM+4m+xTepLOYo9pA2N3h9ZuNp
aNI4pdaN9C2H8Os5BjGWsZ5Hr53BAIyqy/000IiIxVCPBwhHOVN+LCByl+Ec+ZXBu5PaRIhtkpuU
ruUBD2INezYFLP4OvhS9TuRhd1UXlzdOW+XnOFKrgzoY1en9933dzLXBOiwTyCWsmOvxRdVN6Hmg
XHSwyN0Z8aCR3RUl0DZgsx9hCkxPQ9GrN6hPdgd9SJqNc/7m8rQGVd2hf6fZqzNHnyyZgITJgx0N
3bSY36H8LJ3eCe9yp1SwFWsYbYNxRQZyV5g4ui/w01DZSEJfh62rrU8WyqRPJV0wtPVrwLoro9kH
soVbqHLv22JOortY63vtETQqNCTBdOwppJn7DaurSHlAqHnAyifOvbNXdAXygpFhIMlQjr3cpaaL
KESGRSG3FJJWiEppVLXI7KKe70+MWPUbIwSAAPswMmp437HyA+sxWtqFWpORTgUuNvABSxrb2qhA
us5T5LiyIeIrTD0oX4n08a0YMxyhUkTFKUVELU76jHFLgH4WsjDY0SU3TVYkNGcjNfR2ZRrN7XnA
ZueHi6/vlyYczI/CjtL0eQzN9KamPKh3tiQtdvXMrI7S9cw7Z7ALDxFqVd0Azl1nZ+Br4COplB6A
JNYZ04ARhp0NKDT2tsSq0aR0y8qWTa6XRfD+Jn+tl1afl0yYQckC6uFSWW7Xf1Ke0Zs9dVAXwJan
1+i6qxql6L4CstXvwsTUm0NEdyN/0BSBlR23QJ9Bepxm55eGHiVipnbfRp/Ziows3v9pb1w6zAwh
ZpE20rpet5GBJ/Z12+rdoZ9j5Rv658UeVkL9cxzarwjFzPv3l3sjT3UYqpkLxI2mNQIsl28CuXK1
74qlxyQMOMnYicVs2HBUHcTwxZDhz5GppXEOu67K92gRS5QG8zLTgmlsh/zgQREZ/HwYQMKiggo1
Hc8iqGJp0w5PQziFTwOIb3PjZ1/vFQe2HHclo0D67eaqDYc7z2jD10wZM4TMi5KuH4IeF4vbqkUH
978vxlIEJR1UhksCcvmKWu4WIfUZmSCtds7eLJuD6+RITzJW21jqjVycS44keAmAtP3sVVrnoWhI
WMrnQ2lFw92sadVXNKOxgsD5GXM7lj2NpJkBl6aA8RpHz4Al3Y09eJ3Q0qwHLLWM3KmU3OXf/zkd
Tujhy4JM1MEiu/4FiMT5PHklMh5NVDkHFN7cAfC3VTobd8/rEb84lgadTqA2oOCgc8OYuFw4Qu1o
CGtUMZoJZtm5F6r60LRzmt5b+aRWQdSgen6MaMd8S6LB+IbyZPLZ0lJoOioir38Y8EZPVUoqF1gp
g2HuePCYu6SvapwKm7jtMdOSErh6SCBXoHdDTK5bgWRyKvFskXNuofJYmqDT7bC3fplK576UjRT9
vgJ5N59j/DA/NlOM54Vr9xX4HH7ZH5vO/bCbQsxidjQnRXrTtk70vHFUr9Ixtjzwk6VehmRhr+cN
kK4mCHIuwrsRRWsjsFFEe6pCP75Nojg8GLksTqoLDUwbzeqcxL0a3ZoAcl7e/yFX24OvxAdiDA8h
3PHWhw8EJlqMGMcelrYg7rdlXt00CD+WBzSfNWfXjYoIXITxt4Ruls2/3h7gw3WYyLwJzsHl9sCD
KqRyN9XDhCtCcZ5CHV9MB+YMoP7eSp8rlDExeaKthGFJNMmN574KOjw3EDeQmcxvLcr7y+VTAS09
SlsKzwx5dYnGPaTERAswHs5u3n/FbzwpDTDOOocBnt8VRdcUAKOKZj4Ilw7kLmqYhe+EPaG32Yw2
WsBUJdKDxYIGvji+v/YrGH/1moHdIqOHJhO9ovWMI45VCjqB7DDKSRBLIYeUNOe9DCvWUCvc/cT4
uNgrbmidsnjIFd8cC5q3COAk0YmLxqKRnKvqhLGJgDqHM43c0+BHjDiaTGwc0ZozPyn8fIyZkIDr
UL9JwiB3tFLdd2qJYLtbjhip43dZYTklre9xEUHUT7Va/K3CIcUdkvcC/qPJ261D9sZHNk1QJuqC
wdVpQF5+ZGvUKqMPLe3guf1YnVVF035PhhM1D30kFlOIvCxFEFrO/HMovBlpJ4jzo++hAFwdmlo6
x7xtTLFQyubTRH4a+k2B6up/DdEcPTAeKoByz3FBq1/+TIjyRSiNZVjQYju6Q31gXjRycF27pzlr
j0cBhS7auQjrxlt3lM7fXu8P20Ihh/fjmLa6/Ps/18M4Obhx1jgVodevzL6Usfs8DJ3822Msw5Am
pgfumjTvgQg5DzRz28q3Bjv9ZsKC8qH7xhun5frW5G0A1KRhjUIiO3YVGFxD4EytsmMNhokfy2KQ
NzM3hb53isQ7UTiW546MYT8XVfrBw4x7P7dkeRvf5BqeBPAVdgt4yKXJaK1RxhosWV6GVA8pIF/l
XGF7FvtAqAacNjUj/FU5i4kyVifzaSgaKz1FHQjUnQrxsNwpYdQ9EdJQhDBquON+w3zY3PiJV9ml
QW2H6qZhQG5wrhr7em/Hbl465kFDq/MBWxXhc2y1j309F89ZVmU/348lb6yHxKJDRkOWRoK5Ok0Q
8HtQnYOBjZ8ZFr4w23DxC8cqVAwRlsAF3a2NR7wOncB2aVgt38EAcaGvdmeJwD++H+ah6bXQb1sv
TndqniJvZ0jIGkkiGUZimB24cBrm/9oyImDyVQCCLPW9vZ4j1GlfWW5smYeqhyrZQYL/0VJDZ2QW
mYoRUazPxsbmvw5YEOFpKjAxceCgXyXwszcaZi2sw8TQ60wrry/2ZdYot40dm+lG4fTG96TFaS3K
kAvs4ZXt+s/RT0udwfyUs5jb05duSwVRwUzcyzj/DSCk2oDtr5dzeJlL/41L0F20pJZv/c9ySEVP
Wh/XIkgsA8VJdCDPMEJku9fG0DpHoNq2ds86t3ldEek6OAnLFY8q7cWKRSmInvhhHAjZ9h3s+A4l
grr8oKL4Ai1dx5/GxXr7/VNCp50/+29IXZa1GfAzmEHKEcD55bKDXoQOxuKIdceT/kAW61UBRvPT
i9YDgttV+GP/NtVQQbuqKmnOoPCnnT3GwN0OY1ZvIcNo6hN6HxD5cI40MMrryvSm0JPoA4K8WNbb
2Ozg/9VK8REzweKTDT4AWU417X+PaCCOQViKhUJaRO2PLlb7r/nUoZyrWrPt7IidmHkgsaFmQBhj
CCElXciH2S3rP3OeOcVO9JETjGBM1HObTP1ZL2oHkQoM6b5HMYAChqcVvr1qWzo4TMiRHn2pNKQO
eFIn+PZW8wAgxIKB4Srt8EMA6G+WgbkY9ku2wZ8C9v6HXdKHfj6TXCNwzuhdlpDO/Mjsyj9p1IBa
SYiiNS6dckoOaZTw4E2jhOYenJLy5DH4jbCOcZI7aQ1i9se46G48lW99SFKMrnxbMZJfFAhoZRRs
tHA3eXbzjB1HW6L0ryNWqllSQ9R7bOjbjb2R3itqDLUD3m8EiTfTIePGbQ6asNUaoaPoo7TzA+o/
yez3ej1QJZgGVg2CVuVdw799CLEWgFyqD4rw8WZfsr08riUFVm18mEfACcFQVsMfu3VJxqbEbF9K
5rF/OhTOE0jkowuerRPli543EgnUUda3sCrDbA9WBasUO9GivxQVWrFPJhtHp77HzRhIeYiYnMzN
uUKZJEQNKQFI8NXpVU2ckkJNTqHujGhjaqDYdmQZyMzjP71Iz5lou/pWWXaFzy0/yR3z2ejMZEQY
rMbIcIesi2J9kUzEAXsMzGbg+k4FUsXCY7aY6H0nboxewzdt9JTGAeY0TI6P1q78PashvPQRPru5
KzA+uO+BaiMh1s9/kzC0fruARDIfCgUtNwj1057IOER3dHHT74mVcnK1HAMfv6c4xq8cjYxfOPjF
6kHqg3NXl17ykxcH79jCtDHbuHuuWryI+NE1dZkkw4fgElq1CvplgJGMXh5A1sfGRJN2C441GqhW
4kHHRVaF0MxM0LKrv0i1TXizcB/9gvAhnL2JOdpTXKNUvpdV6Z6qaoGmRq47IykyFLqy8WuvYx2Y
NWrhpZii3l8Poa20zWMDX4CAAaDm49JsBDGQ0B99hrdFZL7wkOrn9yPdK6vrMtARxtF7QhGBnhMF
zmWgK13kCvqqqQLV7tGEMcqwPE1prZaHKmkp0psIy2Vfp9TLDybeSeDQFAy69oXetZbfSr1udmgE
Z5/BmhSoj42dHT7a9WAfx3AiPLpMdsEDOpn7HIMRxiVy0uqKOsNmgugCRXuKQYh394b0ZuYYU9ns
W8RP5o99GRnxox4ZEoaP6YAWjWIoNrkyocCmhinyJ6b4I3phfbWA5sTQ8bxJnlM9q37MjKOQXRUd
HXrH7WjsqkPE/MZNRPEQK1P3M58HoQQ0Fmj0q4nWfQYIbmbHglf80c6WfoWnpXl7E7aF85XLfhzO
FgAnNCkYv37rx4EOmpOM8b1ngmrkOObF3yaKVBrJyDijgCtksW/roqRvCNPnmAMcUsCHzRFdPCfr
Sz+rAffgVhsOL9WkTeM+MtK+udEabL7Bw2dIOojay567GYWMI0ZckBw7Lcy3avjrTWczxlNpSsEh
XnS3LjeAJU1ZjExql0mhGswaUkFly0jcwl/Pb9BWOmaT2fzHHInrldewzEqX8TJQg8tFzRZamo4W
YIDdX3V0WyYLrlQkZAB1+vb+Dl828OUGR6OSDi4TQzIXVHAvl2qEwMYlUoFx143CwMa0hjulsuuH
95e5fo0mY0lUdiHbLc26VWLtMiya7awTgQGKQTsoIg0fQTw4NcbfYGcGWcePjWZvQUjeyFOg8FND
UHQC91+XnejXKMxu4ijoBlEcVDFrJ1SmsKem//Ogh/i/b8WopZO7ep9I6zuuBcSWOeSaY+YYtSyE
iVstiqVO+7Ofp+4b3beqOWD1kXi3bi2iU24U6PE1iD68oJkDLVzVUOzwuxqviS9OawNozBnePOCz
o3cnC72T2kcKy7P2+Ggqld92mvasYXTZ+S3zxF8xgIsyKKoJ2JMEgoB4VQxxfxfGqP/uZJEatwpH
Y9ihXy0faQ+bDa7W2LwErrTUuyithkUWJTNxXIOrpYB7zIuA3H9Odnke4kyTOSDYuH5VzfaNJDOe
e0WnYoZa3n+1UzmhVF4rjrJnllgxMFSHrmMMKFL9kCGvXuO3XVWfekvO/RGrEm8OoN1raObISvtZ
lQ4GU1OmkyUlMnGAGOK71O5RxNRGCqACA8lEoNnSpGDZdmkboRVelXrxEGpiGvYqYQT9jiKfkwOj
jxETaIDnv7EaQgYEr9IZ7oTw0l8SA+z7rPLU/vT+5r4iFnKNvspEcJPSi6FUvTxETm1NuDkNaTAb
kW75RAyMArCgRZffQpYEmyHdb5DDD/qo1G7auVd8r0/D0c9wH8GOpBlxLy3ruPtTFIaEW1yNiNHT
d8i7WH4yQtO59bAvoRWlYp89Sez2vEYYPmpTBW5K5vSABGQh94jPw9Yp++D953tFhFxuam5BZgoA
axh5USdePl+Dl6TbDV4S4NCEqGAqdIMKQzVx7rRrwJPDVDso5QzZiXhp6Dttsq3nEghscdQjezL8
GtD/9y7D5OFuMBo9f5iWKwHUFmk+FdlQWvdwQrGfZOOR6xj4rOg7Pc2hTvK9sIa11bAoH71BdPfY
I8hx71ZGIv18QpOdc604f7omU55yr7F/G3aONuX7r+A6kKAqiroOQZJ2ibvuIU3QOp3ClGlgTWVx
ljPSbomgg1yotnekryc2boDrsMx6C8MdxgIkiXVbbxizZhiqOg30PIo0VI00bIu8LJs3Srl1Nc7O
JSzSomYxOkBrvWpLEyMa9VYSDKgn3SdOU6Is2rSPstHl/v1X+MZSTKeNBTHCpAiy6OUmAtpKe86a
sqAFxHlEXBHEe2u7T/RhlA2KyVVLmMeCdrE0cuj5MxBfXTehLiCl4rcWhGbUV7dFb0dnwfTfexiH
ibmLTUylsOjA2+NYa1PFZXGFypGKkR/+xnZy8rgDs4cwcWeIkFZnYPuT9UThHijcnp3SROeuq/EA
bhZDKNMerL+D7vUQ+DQs0vb0cfovtWUuxNZ8ZrIjGUh3vmq1zbMsW8OG5EXj8y5s8Xjd2DvXe9Xm
4LwOZUFrMgC8fNG1UoK3rbo8QF1/Kvxh9HrvU+goyq2SNVTgijuM1sbHfa34L0PEAhYB78skELTI
GvCEOb2mtuNYBImSet6u7Sz92CatdZv3inqGGm2dcux/dsiK9X9MRUjpN27c+J5RWCcPHbedhaon
rm4zNlx0Xyn2vDwDGa2pfbHTW0NsBO3rjATCKxKqpHcOqcE6x4ow/7Dnwc0Cvp1zHDsDyaiu2Fc1
rleV0+S3nRN1G4H0+gh4iEMs5hHa8r91BRNWbpqT4jYBPIwm2SFXaD0XTgYirGIU9v5xW+6cyw8C
oRLSEUgwl6C9Fic04QwiG9SWwTxX3oGM8uCVWQBp3yLbyr2HUqjSh4qhfnt/3atnZA7Mk2GpYGnk
VmtJB2kTtapprINGus/0FxK6+mZqBnIw6o/vL3W10VmKaS+O1qiVE2hXp1xxMRtkxlUFKKmlf4y8
NY80k/KfzP7pzjhi3sK7rSeawLqQlWPOpKNW4VEYXp4sk5DsNm1ZBR3qn5+iMG8XKDKEwKqtx2Nu
4afnRRi7BR0XxpmRYxEgnuZuRLer8QE/wyKFxkEDoBkF/GqYkmdDhTJB1ARREiu/Em1wfTAX9kFa
ELzokY3mLRb0igGD0M12vQocSrpFtXHkr98+kz7ODdA/lynCGh4mGfaoszX3gZpp8r5vvHnPy3Nv
tEyMKr8CceaNS/hqS7OdKQoW5QZuRDb35evXBlgxYRy3QYht0ynTaWxClkmOuZjme1x/8Vfp0bZm
RJdtiGtcb2pUixikAvWhBwD6+HLloTfMZkYpK4jtPtVgyOn9ubQorkmAknDjMa8iE4+56MNzdvjS
tHUvF+PMKhL+MPa3rWH8AF6gndpWLfe1qY97D0bmzQQ1emPRN58QICdSdwBsyPQuF20GgxE53liB
SwNnr+qw8evK009ZlXYb99NbS3E7ecxKaC+C071cqkjRfhQ6HuKGGtm7vh9+IL03fDVbRzz91wBB
h9pBfQuZSZK3tSYKNJQsr0adJDJSnLMcp+4DvPefURK5HSg9Gh/vr3e9QcEmLZcgEddApXQVkOAH
K3A4O6ANypj9csI08p05dO2dazH63elTjv9iwzx5r0jL/fT+4tfnESIvxDeVpGfRrVvlV1HSeh2I
Q1JULXOPEcf+C3r0+VkhUjxBifwfluPUa1BpF+DXGvtCIYTNlpZnwdzO5r054wA71cyusC9Nv41o
Cxzef7zrU0E7gM8ICO41ZV3tmiWjG6LK5vFaeDZ2b09ntejDfd331U5rNeW2mIwtKNXywS4uUYTx
KHwW8AhAAKhFl1s1J/uYgB1yb/bSDkQ+5Ts5KpBmm7ry6cZZ1HGMSFuzzO7sahAbz3x9UliezcR0
cFGRW/upVY703MpsM9BBevqIaTCaIGywvccQZSOav/V6ES2hyLOp0YHWXT6paBx9pG+XBeOkDXdF
Sv0VZjl6qlHu/kQtaQRIuSmgfIVrBMAHGID0i3kr8/A1cgsQjjMrs5UFthjLD2LRzD7OOVMQwFD6
jTUb+CkgWrq4kk7ZfZwl/a7KPeuni82RP6NV/uP9TXZ9gMGy0exdxOPgECzWkP8O8IBziaJH/jPw
crV8KiTk096gJNDMHDEqt40OTmsoe69s3P/8qZcmAirZcBbY4t5qe0dKUbgSK5BArdL0y9DS0bX0
sr+JY3fLMeiKV4UgGR8ZUBCz/Nd9dfmUVodHHwWlg+WU450sBHwemB3NT4tQ9ykbLKPZJWXvBmNi
QBKxQmhOqZZ9yQp1C75yFbP4JewBb5FIIalZ3+jI/zhVbg0OaHGwOKU+fWbKHX+QrcC/KjetjWv8
6vN6ENgWXiIQFPLFNe4CJ3pjFIY94RE31R9BaNzJQTNf0jHNT6gShE9m2Tc/e0dXTu/vq+vnBF9M
C0WnHmNKay0/7J/BMC8bn6RkVoO6Ly3gbxRCJnLOj04qfqSFvoWSfWs5DQQDKQvhiyN2uVyM3Kte
JpUWdKjI7UpYx0fsORhL4R29G/pK+fX+411npHQzIRBzEyCHDgZrFSdjr1ClrcxaoNKAeTK9MXns
hR0fy4h8eCezod6Fnk2dnKT5i4zyyW9VE7W+93/GFfdisYEywTKA31gKkHW4FpVi5fgyqkGL12Dx
3KIAbT+oVaK9QAsBguaNVjTuqbg6EyHmwg1wZpLVHYPAjjw5M+YvusOhP9Shoc07pVZHy8c1pgZw
LSHc7Nqitju/QJwXL3F0MuJdIaBq4bSQoP3+/sNc71UaxAuTiZdKpbHWy0QDpsusdtSCEny5BLXk
OM8SiNdjqtjhyVCy5IC/eL3PbLzj3196yRT+vfVwFoF1To7NOABsypp32IEY6HGrmv10NHRflK59
Tqqh3ABLrG+cZZVFPI4vBgrp6mNh/KSbTaTOfqHp86/Eib8Xk509dLGn3NNsZlgbNVvaP1cXzv8v
yrQTLhQ8sbV+/eiaUBAGc/YFeXzNHAJUbhm69X7Cc/6z1qCYllUwIH1AYfGnsgOrPHuyeDCLsjk2
8VBvBIY3XwLJE5k3dy4qUZcn1ZzsNMJDRAUnURBnnVc/XN6XBCfhIiuRD8axBsSycVKu2Iu8B6Z0
yLyTrVLLvko5/BOQrDxsyiLsZl/BV3IXGrl3VJrU+1yYpfid1EA2kgpxg3ZQpyNM34IBYC1uMp36
EtEh+QDkqw68EOSw6RQ5luwDyKy8y14mgYGGyNxo43589ZVabUrQcpxwwjLX89otLCnbCZV38HqN
2Tl3tsEwXKDOh1aaIiCZ2A3W51nmqcgyRGPQmKm9x87VOTh6onwGPElC0yVbjcYrOsLyHhdMIQg6
wg4B8PL7aUpJ00joC0ywG7/rWTvgwSIH78s4l+65jENF3SO9qol9pPS0Ek2UXZRdXqn9zUTfk5EK
hTp2S6qiPioIDH6p7Nh4ojWIs3thAfcI3j/a64xy+b0cbao8ymdy91WgHoD6FN2QSmB0cfuE4nd8
7nFH2fe2vZW8Xl0Kr2vByEIJYCEjrJ3CxswmS8uAhqC7133WFaf4rCiAr0Q29D9roZo7oFkJ27uK
D1Jx2mDu7S1B3PVNuPwGCs0FprSkGGvijC1aAleH+m5pzL8VLWbg1+CN7Ddgf79ZRapubdOlB7Ha
pktWRetruYPgBFxuiIbKGcozsdOYe8b7rYx8hbbCibknTl3YFGGeUKbODUdOP+YAbnfpNMl6Vxnh
+OH9b/3Gsy86ZwspDrDdVRYweEhNlqKe/ZzBC0/czXuRmMVZVVuJqOVsbJQQrySz9bOjVk4qoMGF
gIZ5+ewKImIh681+h8jRjT6CqX6wyqll3g8RtN+5bQjKMFNaEvy+6BPbF0DXf/QWNMKdiasRcldG
0iA0Eiry55Ao6KEUfYS4qGPMynEi3ChHBEGa7xhgmx9ENuVsGlF1N5bdWeNGaH7r9YEbZPPSyCQ2
r5IoIVvPQglIgqwolF072umDdJ12N4KB9+c0NP/jiJytCtKACTlcRjKodY5Y91jxoFAu/dpJf/Te
qAa4WloAIeoc8b2MIJHV8837W+QqHNB/IR21mVqSfaMVdPnF6lmAC0OmBy9B070d5hwGoJsKFGX0
LSfWq5tuWWppCltMZaj3VilwLeZxDhWXpfRWucO3Y0SOvJAQ1ywbkbXSPsxl22280zefj2JqUV9c
vMuWf//nmgsxjzaN1Cv2AFnqH4ymo33bqMjjLlLn77/Kq6SJ50Mob0GbgnHnM14u1SRs/wl1rL1T
2uVLgs6sb8eA4rZu7jfXAfKPLjRnm/HF5ToVzj6I58LdzMNwPtMMoe/i8WL36RyHn40wLXxUUKrv
9pAPj5EmQa5hj+YXdo4+Stg51q+uHswgRZll4w1cHRhM2OFDgWSmf8BVvcplGr0e9RBdebqHhveJ
om86QHWRUD0lUmsoHW2049/4uACJXRtDIJO54prXM2C+ZMclQKK6dBwUgTRwaHjw+GL2tj7uW4/G
pn19PI7oOqqncSIBTXFO8OMGjJ6A2WxFVPld2WbHSmrKxqt869GozxfxD6jsgNsvP7IeqmlmwVvY
94wlP0U5rnWFU9W3veNuNX7XLS6uBguRFZ4JjD0z4FVT3WVAr5pIqOyhISGGOiIcj+r4ZPzksBh3
LS4sD6hYDUpQK1ZyUNOu279/cNaFzvIDeExCHqNDwH2rwFB2auiEBbbotlNP9+A6lMeiyevTYtr5
MMspPo/IukWMA6c8eH/p6/RtWZsUeGlDcZzWwkHUsmWn2XBWx6Qry4Nt9slwhK+BWTaZd3iqVWqv
M50IBrsROk/OMTTzEZtl4Lfm33Qu6sDRUN2/r+fMfK4lrdldOyvRd4HkIjqmUG42bqU3wujFL159
LpEXimio7feYyrSfHFsON3DLElivJoBBJKY/DSap+fvv6a1FGTRx0CgZ2JTL8fgnjNoOflfUwuV+
8ML4r2watLe0FL2dvB0f/4+z8+qR21jT8C8iwBxuSXb3zGiUk6UbwrIs5hyK5K/fp7QLrJpNNDGG
YZ8DCHZ1FSt84Q3gecZzDGLhdH/QG3qK3BhsS9rKXKrQZDb3CWoOlAKVsg6TVvOSb6mHIGug9kOU
vbIqNEHBogLmCptuMh+LpM+/96s1pCdI7vP8TqCXj7Dk0IosMJYKnLkLOezj/Z+4t3VZD0IdmU3B
Mrhel7rIQLUlxDeTKJ0zzn3zyZ3QG9Rof/+aRqDxamuWZ7cpjmx49y4kgBFSxVFKEVmbV0DLUtUs
lqLBGcwY0C9UUZnhQ1hfXCrheMG2f794ptJAne/voqxygxNpMfIqEsDQYZ+3eti7ZoZ/YB0F2G+q
p3JOftaqkf2FGuORQ8DOROlooPJDGULqjGxuQjR20syiGBuWMR57mjmUj2ORj6GuKOYl1swj4fSd
59XmJZfhAnwc/rr+pMIx26iOYhaWgE8/j65VJY/orRxqp8gvdBUsQ5gkPCcBp0UFsHQzUIM8TOQK
urKRIZGu65LZl2mM+mfR9QLdmlm5tEqTB1FCQ9UX1Ti8tucR7n8Vl7ZPpSLxhaZn7+9/552TDiBC
poj8D1t6k75ki4ek3qghawj4/82oD3mgAI19qLqo/wDO13jusvrz/TH3lpxoAAaXbLPw3G2WfM0L
vcILBU/bvgqLuLBfO0rSHtTTbjYSIG4yUYQK5IVCBnw9StaYmiiRKg3GOMveaFqYoRWVSUiyPmnj
wcWwMxjyM2j7gYfkE/+uwP9xYaYZZUGFzg6ftUoDYOHYy0Y1VNR5VJ9G4EkHb+jeeNxAUu4fQhdV
tevJOY3e6+rkuEGNUTs40sm70Be1X6tu1QZtKg4Rjze7F2CVZOaxgcHig3e6HnClQeHos86AugKd
RykS5x+AJnN86jGTxYpYdHUSWmuDerMeIw+WwMLQAw2egXeiHk19qdY746RgTAsEmLvsbKVjUp1x
dU1+zUA6PbzI4vbUGoha+03a5M8iTZvpgjtq7/lK7DRHKhs3e585kQghCgLmWjO33QEDEf6qako3
cC0F8psOZB+5HpiGp2pp9IuGrOXZsA619W5iPYYl+KFCQcuJC3JzwxXGaLvKCIZDW4weBORsY2k2
VAZwCl14BwnfzVmTgyGpZxF/gBfeXm/loiIgbjGYKZ3LHtzMwcOir+b4SFl7byDkQCgwYinGO755
vBuF5L1VSi+YKnCu5mCLD3VtlV/uXx17+55OjjSH5h5lGa+3obBrQy2WBSCx7gwfNIEPWz0WdbAi
qPY4tGhf3R9v51tBloThR/WYu2qbL3fJOME+K+F0VTn1xrHq6+cB6WPNr/W6+3F/sJ39yP3B2v3e
k95Wx0PAAEozbLrQk9T615qx/FoNkflmk4+PXlWUzwVb9iC83FlQqYSOLyiwHhK5zV28IJBGcmN5
Qe1OEOZmDONzwK6BglPnj3XSj6DFtwV5+p0gFuj/0u6QrNDrLzhbOYYcFH2DFQUpSDFlie0FyXk7
lgR4ORL4cYFjy9DREJg7p4WZu3oXW3TTA1KIR6Lou9MnmJM/h4t7i4JBwCiqRz2JJGxjvJRTDWlO
FnbLxPmLWD493//CN/Ejk5cxHIUfkg8KTdeTd3D8KNaEW1SpIkt/Is523uSemJ4z5DR+rOaqPrS9
4eJSoo3Gwdh7uwuCpYm5rAx3trGriWDKMDlg8LMIi2QL/eXnNoWFV5Vd/3EsM/EBI+H5iND9uwV3
FfYwZRij7DBA1HTaN7ddTwcBZ7QiCqoutpZXSNLk4zeoQwhsj7Uy93UAd3ZBJ8D1ivduD+w8EJM2
/KOsPc67vak4M6RCKJoX10F4K9DnyP0QRbrogpTsp7qkCe1t3xvioQ0wYfHKkLWF49dGc6L/WEs1
+ZRNQ0V5HQjJFJiTjdyuiSrQqbFrlIABdHjVq1yZu8LPVoiF50F3+/Q9omfTQ5WqtfC7viw/25GF
+vdiuFFx0BjbPROE2FLFj5yC1+h6WyxqlPZ1NqNa1S02mhmoNf6yo7p8aoHyhr2+lt/Rt0HTa/Sa
R23Nej9rPPGxUGjN+EW8NEdmITvHAswAfG3CCxRFbrA+o7tkYz/rQRpV49e1FbZ8ErPpVYawsZRY
juOD2s5NVYLq1v+BmAlFYTZfL0FbNW0tvEwPhrk3g3G15wDAuHZZSqCW/qQMVJmzpoWjSRDSUd9L
4dXeP5w7kyblIAomOsf6eWuUniMt3U1xqwclq/LQGPHCkH2heickqcc3Y7lAq7k/5O3zAjQeMxaO
Hd1JoBHXs67xX6G53BhBndXrszDb0sf/ooAzOh5Vfm9nBzCeUjOD4PV244agJ/pIZkOjs8gEeZVa
LWdnzH5kbpaedC17qQAWFyr0e+46TD9NYtTNNW8rQjVS/g6AjaKuME/JpXGL+suiUfB++SLK2PR/
wbF4E14v4jLpXVw3th5gouPl/lyn449xrGznTJsKEuP90W43KkkiwiY0AHku6GhvRnOWlLwiMQga
cyrodVb8sEcPC4c809TLmiZeHw65AkdYy5v6h14I5ejRug21JD8RxXQaCB5StJvrwutMZ4xNAdy3
6dRXa7EaH9k048FE9zaMNAMEdgyBw9Lln/+R0ggLN9OmgHSUzTW6VPYSGWFuwF+uqDp9Xj0u3fsr
ewNTkntGCioYsk8JB2Yzotq16GWlJeyhxnPrszbr42kYeyypEH9/B3wBymhh52XQllP7NaLRQdpR
Rd/iotXf3f8tewcThjQiKfTqSOc227dfhqmdBaTTwU6wYqzL5CEdbPUiLRcO1nlnKA3NJgoCkEBZ
8E0qNy+GoThQUoIo04q3ZuZ+JBOPnvt4/nR/Tr/9R66fYvIcWfskb4RmuhX/wM0Nc6WsMwNn7qoP
lNqaTxHxT0NEsKTIFwGFfgc4wVxOeRv3sz+nnYM9eQ9tyU/sHoumxKnGUzy2te1bNty+QGth6b/8
PEtjVaJECuI6zcXrjefqitoXE2h2GqstfuRAFM5oT5QC5Qi9Dg8WRR6W7aKw5+hiUA2X0Mvr0TIL
TZShH42gxJHEQAei0cYVgydtTT64+WLCmcji7ttcePQA0PAR/5YuDcnV5N8LVFPU8dExkB98+4vY
CFJuGno13+n6F9G/6tSyy1Qc85LihICC8XPEZOOMNZLyzwD3sodgUWILARoixeuiUs/LOvQHCyOf
ns2vANDP1U24DuRhK9uSVKvUoIzx5RATRMSZNPIReaKs9WNPSRPCjqn4Rle2POjg7e1SGQmB2gMg
CnV1EwmkKHsqkVOqQVQV4kk1h+xVkandZ2uIlyeqoHhplXMdJO1KCFgosf59UtX6oZjT6VJ1ffER
pE/9XdRq8WTVVvbv/f2yc/eii8/upNxBWrgFMLomAqhlnauB3WAiZSBDjgZJZycH+q63WAqp+glK
hVwXAiYn73oTLG5Ut0uMs1jT6jYqfgKkRDfA6vDjuWnhz5vzp4bMTZf6EurbbIXShwRsfBCa7jwC
NKQgeEktUlkPvv4ZwjYnx0k7lWCsTD7pedp+NfU0/YJYg/1qBq96sPn3dh3vDcJPPDs8s5vXVZN+
yo2L9YgFWfpt5TrxaRRF+aR7onkcjA7cFn3Ox/vfdHfLwWDj0IHVRDlI/qo/nzpm06xkTIHNk/e3
7IM9NaJYPgHFri6VuxYpUgVR9Mu2l+6vkr6ACahfmreQn6tvzHi2F3+I1RKUgDu8F2WNwdL9n7j3
HUCwwRGhdw9GQW7LP35hvdJu4u3A5EhR4/O4NN47GHJo7iEw0b53zLU72Od7A7L56HyBEOdu3MQY
ae6NAidTLZj0OsZPtl3S9zmMPQPJSjttA32a0KC5P8m9swUCUVJFbPKO3827Pyap9I7amO2iBepi
rh+xmvuCZ6b4dn+QneeWEPj/B9lcL3mVuM1M3ytYOihUIYS2FS09L65KlDGH+b8sIwBZrN7otFJt
vP5u0drx6leYU6E8a5QnksBRnNj/C5qELe21PjnS3b8tMcg6DrQ12ANwtbZkImU1NaVqUqLhVC8f
mxFPxTnvrfOIF88j5kY/KXk0TxX47oeXLyx8DehLFDjARMiF/+PreUO25k6PUAuIYAigBk6oQ95N
byDQ9QcbZXeOnAOeJWkmudXZzABJKDY3f9B78dx900otEs9zhqE0jeXKQAcLGalzbGBIFejaHL/U
TZpAlXgB9gIQM2De2ypkVqeFSFySVR21q3O8oP/SqWv1rkXW4XR/VW+boowFIwULN2S98EHf3IgN
vbIaiyY9WG17nl/ZUybmtyi2iThABYZFxqMcMHOl5p3yOp9NtM+7viKJLRZdAeFvKD8ic9GGizMk
45dE7cwjvcW9qwJBYDq29NPJ3DdXBSCmFPPkCI+nGDpZo6V4haxJ/4xh0U/obutBgLD3REhqF/Ii
qoyPNkdqGIGcWDMlLESv4TmWxpcJF7eHaCyKiytaJ4QCPhzs7b3UhBohbQ8+BHmmt5lj5VipMWlc
TdXajdVXN5+TJ7Pz2vkEMLUB95mhnL5MqzL6Y1opxpPoc1H5SgJM0SdTTur/sC9IRAFZktGT/W7Z
XwAPtJrdpwaJMtfKRY0tbTgDb27zvwA0O965a52+OA2NsYpLEqcQ4IjqM5ZnKsy/Mq3UJ3Jz8NG+
OuPxA+xdi482786Fzj3AK4I/C3SfLW910JWSbLlXKeO1uEWkkY4xtruc7x8RebFsIlX+60iMomqA
u/vW2Za26jhh446RJ8nE41yv1pdyHN+rWatcXjoSFys7QHb/sYDavsKeF3XdEDc2ugGivKSxiwQR
hfK/s3aqPt4f6naXMxQ9KT6jHHH7FiYAGIze6O2gdHjw3VRRz2wmrBgU6AeLoonzbC3zwUruDgoy
UPb5ANBtVRTa1XQgSeIyx7M0UMCwKcRTA3DPHgrWz2lpzo9eqx7Jkt7eHwQu1DFAkvFKcsVdPxwF
9jSG3jp426XwT3mDEYOaVeuC0lh5cWoc8e4v7U5sDRGVTr8ECGqys3M9IJo4Ysyp7wTdsqyfk7Kh
yQ7Yq/gI37g/gSCOXmso+52yTjdeR7OzfOrr5ei5vOGuSOwg9XBpySOLgNs8J8E7UqBFZxNhNZqT
o+Aj9XDibJ4QJYDZ3fqaPhhP8ejM34c60d8Wq9QMsiJ4RL6e2e0vtbbd71aVNcNrqxTtV5QTENRM
rHmp/X5S5p9t67be2StM9yk1rc54gmKifL6/mnKxrk8f06BiynICmr3pRGvJYg4Gij6Bo7VCvdil
lrr4/+k1NfkEvz2Q3vN8HrnC8lM+Gmkd1NQozMf7v+L2pqFcQO+R0gbCyIi2XH/STrd7NTLgCOpZ
B3HSytL3PXIfB3HH7U0j82E47RI8R3liM8qKxWSjrK4ZqLPQ6g/t1BRKaErz5mYljT54dHZHowpG
1iVVYazNNsW9dMxj2zMDD6/S7onOkcherzo6bIFj9+gR3l/CveEoQiF2gFyrlLO6XkKUxiSpC+eQ
dUjd77abVacxStK/av3QQ2Lna6HcLV2YoWpzj25KXgNOctLQwiGJ7pJ/NATCvjRxehAn7FwrUh6c
oJuNQZ99c60APnZBVTLIqjaKgftCnZ8p6iUQfOZutR9L1CS+31/CvZvlakwZuP4ZA+sAQdypcnDk
gEMFqiE5IU40nwfI9h+obMYf10VzMxwnxXzJ5kR9NfWz+Hr/V+x8yKsfsdk3VtSt5rRwIhdEKU85
LrNYqzcdsn3xkRT73lAI3tM/Bc5AZroZCuxgX1JTdAP4K52O8swaPSlrywWlzOtRbUD+xzY3Dfhn
4HdEPDJH3CxuQ9Ow8YoG3IQyFcalSQrjnWn1q3HxtLLNQy/VUZC1h3wVD7otINQCq43KF7dsqMxp
wJDJi8FTmJttpUax2dGXZu/mvf0Tomf5N0n7PPmZoYujjHhvD3NASL/B7FIX2Qw20bavoFIwWIHw
4LQa1RtNEPUmudoHuruMB3zZve+Jwx5jkZbyLG2W2IzTNJu0zAGa4ihaiKqBK3wtVdMICOBU/31/
o/4uYm2/qEOXkQIX+Srokevjglga4PyRI0q6zj9NIcYhaId0BKNVFPrHdE0X0+e+wmoHNk11mTqD
0ksFALMYpuS9EokpvP+b9lYAx0fiSIgL8LzkF/njBK+osMUJOr+QeMzxcxl3U9DQTIeWbWmX+0Pt
3YLIEbHU7GbT29KlXMT504IaaJBmovueUVV/alBQSw7udbmIm0Wm7C/bq2SR4Go3ixw5C76VFciY
xLLw3MYyWf2Joi9iloNiGH6nlOr3DL/vg7dy57QCwAO2QIoma2qb58SsjaUkDHAD0ZhuhWhE0p4T
4krzjBveGvvLYuMio6tN/Gno5gITbzE42sGP2AuyuC48GHtwsSUR+/pztutcj8hueUETZQ7i3JOi
rWHnABv2m3FVPiRKWabBbDsxts0gU2Jk7q1VhFY6pJ9Usa7/LkVRfwNjywKOtoYXtDk6TuzjyGv0
gav2EMycJWselTYRwFaMBjverAPi+fKjaRGwSgkeaYW57YooaWr0UyuVf2bDC2n/4/VQqOtPO2u1
g+Lz7RnAO4SRgGzQ4iSeul60XhhzPUVDEtIZGJ6dFBUapFsLnpKkOtictxccQ7ncbJDlHQiKm82p
DU7eLHEHcnAa20tuS7Fm16gu+YJ7MUiNIxDM7ZmjiiqDbaqlwEK3AByFnAp/pEwJKg+1xhizet8d
syOQ0+0CSq9NaWBLmoiMh/wVf1wi7ZpWRT9AElFQdaVUnPPiU6J6YzSD9+JtwVBUAeDhyxRqC1Dz
5snFBm2mMVqDaOmacQTEIhVKXKM+37+vdmclB2L5wGps4fnRZGAg7i3QnCI7Ohdl3QaI5aknvUHa
7P5Qt9sCRbvfeS+sJ/ogxvUCZiO0yizJlUDXCxT1Ms9aTqkSLSCWnLelav66P9yNLDZppwpQmGCR
+jrUos01oSKkinoZML815zrxaauglDxE+LHiIYBAJRrv6iDbggn0X8hrnTf6w2Cp31yEoHE3cYxl
8L2+s1rIT9ko3gg8r/ULOmi44fhr3WI5c/CTb7uEdAFIvGjMy17htkAfEUiONESUYI5q+6PdzfPH
vE5nvx0xJOSnTWHsOfWDnRlPOmKsr+MUweT7v+H2ipcUATSIeL9IY7eIsmSxhEl1CdVTYWNMWUuE
etLq56wra8pgjf7ocO2ekPnNnoseMtX94XfaNoxPaYn5Ex+BTL7eJU6CmT0wUET6c1dCwGDnBBmy
+D91Q8HyAc3o3i/jrP6WLFr3ITHX9ExZd/qJp0AHyt0YLxaatOe6mKbolHkY6d3/gbcvL78PsA0K
cuSNN53M3yW5THUUenieezLzKCcv0BLMgZLxgtjEEmp92R0MKkO06+ee3pmGJDGfhSO07dgVad9h
Fo5EO1mW9TVq6pr3qZtCvXGGcFHt9XFM0yXIlCk5ANzv3Q9SuwJ1RRpVhKzXn6OFDAxes0AuVtNQ
Nsh0J/TKyH0yrOqoeLIzlGxME6iiuyV33/VQSqKn1WKyspCcidUckQPVmmsxh6LuyqN9tnPUGIwI
DRYmnjbeZp/h0JzyN49GrDuL+y1t6iGkTTmG6rio2anQi/gXqjledBYm2lQwwi3PT+bqSLJpb9ZS
iBA2A7Pntr+etaetOc5m8EyxoUvjwNNmDTfIJHJe9a5VXu5v3r3B2Ly0khCxIUvfDFb3jhaNYxmH
XjE6WPmp+OT4E/6qoPEQtj5CPewNJ68yzrLEp25bKlOtq23dwdZoPQEURinqv0oVSC4iFcPXl8+M
O4PgnrIbMc4myaGEO8YewJdAMclZC9MpH7I+xYJjRvX9PwxF+09qXUmEsX79xaJeNChcGVEQz5mH
1cRqxEGfTeW/SmYfvZl7K0j/Ba96hI5YRPnnfwQdkNqHElPYKDDNeBrDCkJ5d0FWGVvE0i2HlydK
VGpBMiPQBgiNfXI9XG60fDChRIGOcdrrxBZ5UBd4HhAZG/HBMu69zzpAVInXo0QFa+h6sFRHlGfs
0yjITCoZr3gPhy+RZSsfjUarfq1R3vYo9rTmG1JVh0o5GrMYuGlug6LNOv8zopcecQPGMwYOBBOY
xNhG/nbE+OLn/Q+++0slN9lFaItb39wcG+zUlgQFEnlsygYdg8KFi61EzXDKWsf8QAQ3an68Js3b
plWTJVxQYTwpozb5adSPb6wUZcsU02duaGwLT3g/rg8OZYwjQMHO282x5i9gc8j+bAlLcY/KWbVY
BHOxo5x6L3ee4T94iGUI40T50wzREsTfuZ16yy96SCP3F2onwoN/i/AaB56V2tIA4rQUnpkB6Kv6
cjx3ozKBfOdZjOb5DbSRl+pxEeCBRuVZgusHt3CbZ3TWQt3W4+rEovhJRysqwBScEKkvxEWbXy4K
IoeTA+ELwLjbR7hcVb0XKs6D2TCk54762QnOQ/LozRimtEbeVFivWOOndSqar7HjVY9JP9mP3bQ6
B/mBPIabcABQJaLAlMdB/N3gqtEOGNGfVgJj0tcn6XeLQq3ZP9z/mju7iSSfe5vQmYO61Sgg9lG8
ONKTcMQ28SFfk/idkgkPKcqyCUqAgueBH+0vA4phqTa+1CiGr4sMJxGPfKtokW+uh8pQRtdYAN0Y
ja6dS8T/sZTWUJTrEjO0Wkv1XSRHDsKCnfsW7hb97t8wNaZ9fScN2ixVfUhdWy1yTqBD8xB/OucU
ieP7bycCQYyAyicYRU7LtlTUcYl7nMQk1NZuTQOwH/YXsxXzU2eqyUn38vnZnNPVR6aYsoDIoTUM
cXqk97AzYzJ+m9TZJbCkBHo947T3WhT77DhMV6FdhpqAksJJ8WMkUDu68WWGt9m3plTVAMJCr1/d
qlmnWEA5dPQTOHFF/djQR/7U2cpwqdK8eJjKvv2ryAdPPqwV1uQQeB/NroEpUljR32MLJXoeoJsc
JDw7lxZcFolzkD+JYtr1AnSAHEwjA0CheOkvowddYsSJe7LLKbvUXj8f3JF7601+Q2ZKSRZWyCag
XlsTBGSjYwAxV7R+BVZI3M8tJJiE1uh/mBslT5BX1H1pzmwGo6baIx4/Mljdq2Sus/fsFZn7WFfw
a4POGNaDAffSN6ojIMwtelzcTZvtBKxGKS0UPUJhJNplGgzn4sBqDSMrumBy8hYMrC1NhYrHmADE
bzD6fNt3kxb2yLI9ZQZalVPcIN4nzG/3r7O9hSePgbRET5OQdPOIZxiXLm5upGGt1u45W+2vHZps
YT9G8cEnlnPcbnP0ionWcLoCwC6PwR9BG1VFdXUsLhFq0m/tZCh/DBjrUlCoh2ev0uz3lgPb33OU
4t2Lp0gDgwoYNB+++vYsR4ptRlFUxaFSIYs3zytK/X0K696Y/kOkCIoekArNWUmO3qwmsCNvHJo2
DuupWi8W5uyv7ATiUt5XR+IBO68d9SmDo/m77bet3i8RavylnJUba9FrI4mN13W9Ji9PjdDrlpKJ
lF8Axm4mBDsoKVpricMqnWLMb7rRa0+ZwH6+T9WjLsHOncOx5POzgnQJtqGvMQ2gdFIiFyrX1rNX
TrxoSzWnftp6UxdGijkc7P69EYkZpEGsZM5vKcN5NZd6ZXDNL20dXZxmbUPojL8S24hfgRs6on3s
DUfSh6qGdJrBLfj6CHSxuk6tY8Vh37ZKOLSaeeIeGvxkTdzPee+m/+HrySwC1QPoUJAersdbEfOJ
+tqMQ1sQ5eYRFRh7wbEea6H/kNSCwsT0VCUQJGXfbJSqxcNwMqUtUNusYRrVXeCUqfU+4nF6eTTC
HvltZcuVBaX3elbOOkC5qowC+WJ99eNoVB7UGP+HBOuel9d5KC8xmHSRAWuxGapNU8+pVrMIF9H2
bw29tJ8wfBfP2aqIgzdi5yKmLWCT1EIH4G3aPBFl65Zg69M81JMG3YB8QILJbLuq9fNpmg+WUP7u
zV0sGRfSHhf+wQ3S0phGd3VojIW5pbZfQLW0r/r4UN9EvqM3o6BfRVUbYZUbHh6gJhpSaZeHPQTP
y5K52GW0yFmJ1cWQD1a573QaSqz5XH5MOuelBmmEypD/JIVN7n1t68vW8jkbLxN5uNiJuIBafT9G
afkJAdDhsZ6z6GCv3Kp4oj5AVd10GI6EbwuAnulFFIbWZmFedgQX9hCZ1IbtSIRz5JWvB+qJD8pQ
OafRTNu3YAirjz0AvOe4Ms00qMvW+Nu0RPrP/ddv51NTzcPXCaAEBb3t66dVutcZZZ2FazqpYBIV
6CVJfkRl2Xnc2UZ0t4HRIzKxbdlFC0HUiGUJn3oBHgp0H9s9naQEfYs1ty+zcOxXtiCicWenPSoE
75wd6mhcBqRGVIO3oQWMkAWIRF6ERbFk/1aOEj/HorWfUrc6KKjtzZOWOagrCglIkmyuOX10pooP
DQKj6uwn8pL8kVhAPVGzN04Cvf7nyBqyC0GA+XD/O+68Hby/9G00yi0A0OQa/BE+jX2iNlbGHOlj
pr8Gy+pPYjEmPIattn8YS3GEANubKhVnyjvMADK9/PM/BhyS1YZ3BMI5H9XpTN938vsshR6XFDgq
Zq37PprWxtfRun7/H6YKR00jKgXOtMW8k+ykKPGwyCYiET4y1uJz7y7fF3WeL27lHXlK7e0eygZ0
gcmtJZdgM9EFyI+ZzcgDTFb119xZcUC5GWusZNB/vXxm0q2bUENGOFsV0aZCLrBa1SLURWXDMau0
v6uhKN9NGh1Uwy68A5TW7eGnykZ5BmIVBX0esOuppd3a9VOuYL2arnmAs079pp/WI3XP2wW8HmUT
ZuBkl1d1gRpBpxfa56mqqK1p1fBuFrQMXrqAXDGg3HhR+FCky9cT0pRu6ZNilbDRxPmIUut3Za3t
Bw/U+quimo7wurcvmOzW03ghewMkvC0dmsLS2lyNq9CVRhk1SWrv55DU3qjz2qH8gm+xbwmZu83Y
0fKc5Wl3EBfcnnt+gkdtgD4+wMrfOLw/jmETYfmjIggUgnBz+1CvzOaTNffjU2R4yqVAoebFAo1Y
5EjRDNl7gfKxjVKnyqTP4jKiSjftlDepdlndxKMBZR5JIeztHAbDnJXGNxAMOfk/JtebTUd9p61C
xGcG+sz0K17DvOtGv4gs7wDrsXcYUDuQyQxC2yRO14OBBBvc2BMIIpoQXukHVT62z+lRGCCfgOuo
R85IxnHcXrTtNqchR0oR7R7UvtK2N6lN2ZNf2JNNe3rVw8yYvfOy6MWp0Yfl4iYR3f5Ij/69f0xu
725eAfp4ABgoVN7oLqlOnri1q5fhVE+ebwgyqQooyCOm9FkQmfPyyKZfQnUpp4Mi7N52lYrYBFck
HUB4rhcZ3/jViRrugiF3lzdWtvwqLH0qfWRG7QDjE3G6P1OZMm1XGx0EKbHD4w+47nq8rACjHKuM
pzrrT6Gt5ujXlaie52RwAoSYG39MhuSAKrq3vBKD8tvsDtryZtAacZK2GNIq9Ey6Qn1EOIUkAoIr
pZW/Hkctv+Spl37RlDF+ef3XQTRA6gyjCiXLsdfzrdJmoEWEMKzSjElgKFX/ZknwBhpQigqLyqoD
286WgzR5hxPEY0ynnW4IW4p66PWoSuU29uQhkklxFsWkylMKM0gL2/jOFREPpxgASfWooBw6+J0T
YSWEI28HHnmSYqu90I/ATXIbbT47cBCM0iRDGcDfdhkIAsdMRctvtTrNb3NnfUJWH+0qfYgO3uzd
yXsmvT+EGmDebCHcVhP3lomvSVjktgibrMwbP0G4oPGJZHlQrXR6rkWyfgVxThRGwji9X6x4vLRm
5gX3t/sO7BrmCL0k5k73Ac/R6y+x5ENJGQ0t69JJEFAc1vLbJH/FrEXpg4uhPVG3Wz5aKJCEtafn
5842j1glOxepzHCAJ1PkknHT9W/QhgjJcoXfAFpAYIgw4cbc1w8vnyn+SQz028MV6brrUbgtSyXK
SfNjgj/1dZtY4rXpLh66BV3OOhMnJ7VvEYh2z4qdJl+iIusE0ismeeb937ITBtBqln4eLDxciM2i
z5myYBQd5+Gq9c3TKHT3IddK8VTVQMQUIzKe6mEqApQexs8zXOWD6+Z2s4NMpCFMQ4QQgHLO9Uos
qam1zYSc1bqUYKGxBAxmQ0n8aVS68P5Mb6/T36QSOi84RKE8J//8zwe5GJs5xeE2AMnnweTVmi9T
ky9h1M7lo4Jry1dzttXi5buaeg4KGBChSdn5v9fDDnWnzZg2ePilDPpDD7cnzCGkv4a8JUK8Vbna
Vlv/CL/iYRFu/Uqb+/LgN9x8YxbWlm01Xk7AIL/Fvf6YuVL0fTEYmggWLQVWlqeAQtEDqAv4UpPi
+Jq7Wh+SekkHCvXdXJ0ovxaPL1x9fgNtalqXpCEktJsPLRTgFTrYHiQIrPgpX4b64phtdkoyxXkv
xsLzveXQTPXmxf49KH1ZxA+kzOAm/em1foinpkHIUKkbtE6S8SFqzPHUL+VXJY6my/053pZJ5HhS
aQdaIaiKbQgPQ3sykHYWCGuW3pe6sJunzkv6p2Zdl9BADeph8GzxRMDgvOvGLHqPD6r1MA7e+FzP
qvG9jYfFOvj4Nw+6rCcCrKNFL+OWLSiS6yRHbbGTpuWKe67qRveTuBoCsytm3/JyEeQOomT6hA3r
/eW4OdtyZOQfftdnCNY3O9/C9dMbQQgEQ+HFp7ZruxD6fBYsTneEYdydpCzQSk8eOeb1ISvpEJuY
602BY3fKG+QXVR8yr/bQlVlzFp6nnDu97XyVbu9BTLw7MkPKfJ4ofys849lrpXgNk3StCdpeN7fa
6wrU2I9FX+tLrbnde0wsuwifddU4iPr3Flh+WzAK9HN5S65nrffN0Nk1YxO/TF1Qp4bxz7hkdK9r
08uPOn039ydJKQ8ETmGQdgAnbk4w0gpz1c8wKdyyKS/rlADETDHW/ShELy61UbbvnWXEJPP+Ltod
ltiEzIM2/Y2cJhryhtfN+QSFtlwvkSHsB72aMXPN1vTk/TZqKdPuYOvufFWEHdEBBo0ADGt7Y4K/
JpG0ETHs8y7DbrkbQ1zkDb+FlgWrYIp+Go6IH4c1m873p7vzTaGRoGf7W6kFXvj1N6VFrk0wCNCx
rdTqEcZ//tY1RPGv1mj6wdbduR2p5fIewl6RHaLNocmX1hiIdqeAEBBtmgnbJWw2mv65GA3zdVXH
3ef7c9v7lMjlUvglvpXA1uu56XqMHk7fTrhhJuYpzpbisTA89DTUqjulXYRi4JxWL2V6sW1/ox0o
gXFDbO9k7mNXA8Y/gcRK5nOEzNyTaPr4FYzv5D98OzqxsHTQmKV5s6ngqCynzUGcgg4Z1Euadepr
V3RlkLpj9O3+Uv5eq6ssQU4LOplNpZZW6bYqPfQW5g5OPAVKpo1vRyXPQM3yplgBpFYv8RFWTLvz
Ymqj7beKF33z4in/UJheJPwszkYYaG0ODSUy9CVEZLN4Zyi6YgWVUBPnaSh6xwuVIjL/8gjJX2dV
EX9v0fzHAXCgy+AvlIFfDCajHksQyomD78lDtbnOtLxv1GTyuErHzHwejaG/9N6Un3rN618BCz/q
2v+2qNisoZRUlptCnvQt1tLWlng1WkLODjSFizUI3vH/UjQrLD8rIhE/rYPIvzms5PowVWVZvs/a
pRAhxVNENUcnSt+5U1R6vqVXSHtQgh2Wr3Mxz+hYWEgZ++u4Th+LSRMHUfPOyQVHIjmUnF9u4s1K
0YYt7CRS5oCEDc45TnTxz260WpwpUy+JfbQ8UucgUbjJjPg67Gtq9OSKxOzyN/0RRGr4jXWi17BM
a5bmfex5Pwa91g+29d4gWLlSkZcKAtRargcp+zXVhl4nZEiK0U8q04YMU+Wn+4dn5x6i6gm+DSQD
oKYt0GxtGjdVB4VYVJvWBz7p9Giug1QPiJeHtUTDPE887+BJ2bnYjf/h7Dya5EaSJfyL0gxaXIES
rdhNORQX2HDIhdYav/59yXfpQsEK1tzZtT3QhlmZSBHh4eFOAQc4ULr1kg5cTi0x5s7NF+KwtGmK
/w3zEi2nQNg69QYU4HaCvq0ZQqJD24Z9QvS7QnGUYWn1JCTir6oY27R8NqoPHcJzXxukH9G9SJqT
04TWh9vruvFqgifDaaegjGLomu2VtKM6lrST+FOpdJ0fFlb8IZmRfxww50XiLDPTJ8VI43dZN4qd
b7q1vLD4oC/S0AvCt9qesPVitXC5PGRV8Ng3sxKeqXm0i2wIFOPOo7K1T9mgssseHv9Ve0ahuBOc
pWjy7aKwvvPNNc1TEmsPcdyalHSepTMGei/d2Zd7ZnHdujGpx/u44c2YLVft4zBV+gNiG0g63v54
W2NJ2XebGi/Y5rpIP/E6K3MPzbkH4zqY0US406pK85SkTfsXZ0Gqy/NwEevYa+mOAslIeI0YEDQq
6uEB28OfqfQ+zIqa7JyEjS9FOsalTfVWci9Xx64flxEdUk6CriBA3lZG8JgWTbWzHzYuZABEHEHo
p5O0O/krXl2OulF0ej6P7L46opIxVqpN9dDscs8corJ+mDPL2gn+r7E7nPrgAxOhomAIFr56BIBO
ap4kZ0BnrYrFkdOt/KZlyniHjtP8P7z84FeoSVvBsnCnXDmkcZiflVq0Gt1wJWJTb94/Mvul0UTe
rASWl0sQ5SFEqyLh6gZG8ZJptuEG9OV5RA9lZ+obWxXmFi8fSRfA+LopORknLQHnGLD0La2z2XbW
l75OdFrl0mxnqI0rzQSlM6hsctihXFzOygJ265seSyIo/MbJ7fNfnWqOz8LWphdzSZU7p8a3AI1d
/f2bl5MKtRQMwVJQynlcDhx3LGOgM0fTnKPnMKt0wol4rDJPyfV5R2Rja0HJZ6SiPI8GyoSXg/U2
bcn9jNRCYbfplzSh+VkRuvkETTe5vz2vjZMide0IWoFl4KethjJq06oUDAno0RTj89yq2ukPe7Rl
hx/0ZtzjpW28hIxny4IVwrCwQS+nlrpa61aqicZt0Q+nEITME0P9xVIj/c7O3Om+UHZ9t+TJW8WV
XGt8O8IlTBPXxFNLKAiYxkPvz6aR5l5IjbD1jNm1nkM0PSqv1If8a8a/a3lhVZefNSct93wbNz4p
aBvUEU4KTZ223NivbqTeDVRa91jn0Ezz/yJDpB9nxZ3fWU4X7wXuW2sM6EWNk9oq8k+rNbYa04lD
IyKvw8D8vtcn80iL1PAuwZX7IMXmIHRne3rhW4v8etDVRurURF1CiwSosgocwxZ7vs+WkC7jKLVx
LU/iR2EVv3KSX6n29hcvGIVQ6q1UrhGmuUplU8VsIzk64j7GoRzV6kS7vcAptmhPt0/M1pek64Oq
BFkzT8vqSzZGGIIlsbpTNMx3akHeldGFcugSS90Z6k8DzXrnSjUtatb0CFwFHHj+FE2H+qBvD1Z7
XJoqeVyEljw2apT+KG20Czw3qeuPda/5ZtLf9VVu1V5uNDE9DJl5lsE7EfRi/cIJYUnIuXvz36hH
U/X2msiPu/6dtOLJjiPZz2mt3j5nWjQLGjfad3MhftlTNGkersD1x7ai/RvtEfXT7QE3PgLdElxZ
fAiWZh1GwBkvujThONGZhlWlk7XvcjDlk92Ey9e/GIreJklNoiSzNjDQR/C+ZlB6FKsb8VEvUnhQ
6Zxzb9WDvpNIbjxvPC4w91lFAqR1yk25oM4Lc+792kF/WugUHFvO+ee+SASKmEV1V0Gm9JoJg77b
s9yIyxiZqEyq8IBfruIybW4BvM2p9zPdEnfYn1q+SwPBzj65rilCigBTkHQPV3b9yqvr1TVYV2Qa
i8GGFrmWP1hN+t626/E4OqE4GqEIPo6Dm3iTQr9TWBlIPdrFnnfT5taRHlVSXVMiqJc/wZ11o2Uh
eA0UTq0ROsZBOKS48Abnw+1F3RxKYvxIatDAvbbCakOFNqnEYZe6s3OHm0CKhmeqnrhV3kxOkAtL
mZ4uIimgvWbSOEqYRQtFQd+t7OAYD8BFXaSF5zDqer8jf0ZavNxrpbnuy/wzKsRoxA2lw+Rq1yyR
peRRoff+gJb6acnt9Ijs4PLsoEZ3R/HYnk9VadSn1El07BXLrISMGwxPgZKNJ11LxvMgRpT57LCP
jhk8jkMBu2BPWHbjPZSBuaw48X8crMsvXjdOmISZyqlqw+Glj+eEZ6J0H+gLTD4hxOgeLCqNd7e/
/cZ7SJWPhIoIjvO0ZosY6CRApWKbNf003NNv0nxPk2V+pyxLch76PDU9LeiDp6RBRkBEvbbnI741
a06ZZK3r4Jzrd2pKOmCdiKhHF5NzzlpnemxCcrzQiPtDLfDaWDSR7XBytq4RuQ9QKgCTYi9eLnXc
aa1WAs/7g1k670L8Srw+HPfcQrbOFTV30CJ5k4BPXo4yGVqFcDiXlVHX7VGtiuK/Om9/B0nd7SSS
12JaksVFtkHFQyq0rAkIfcCeoTGv96s2cDzEJcVLVXTfLKsrnjURFtQuDe2ghGJG67WAs6+ULa7w
tfFUpHn0/fae2py35AhKoIz6yyr0KIcxGlJNPg9m0J30TvxEdXb4TAGk3KlFbGweniATpQ2QVkjI
qyNTtKlGbB50fuqWSui1RS/uCy1pDQ8N8+Ulbkr9AyYXe2SyjQlKFj0YIB43iOGsJrgkbj+US937
E/DcDzWoHW8yO+tlyqfd7vetKaIpD2MVvBnRglXMEiHrH3APk/n0inGqqmj6gpgJwIQ2Wr1scrUP
dl20gTd2bYfxFcqHpzS263v458XZNcp58pwiSYzjYPTuvRtTgTqEohTH0aynv9jy0Otom5PcejJ3
OZtXD2eVqU0Vjy5myBEgbOZG8SFLguTJGpq93qitj2BwX4By/SnSyz9/NdQk5rIXdcXC1DTNxVMV
/Iz6Kn607NLe2WYb14XMcWVEwKa+kt9q4ljkIcNRNWHF3NbKj2rQaZ9vH5uN6BSqg1QYhswOfU/+
+asJ1fOIM2aPkXSnaDNiv2PuPmXQ5r9XU+c8JyJt/nd7wK0VJPmSHWYETXQWXw5ozGYzzqXO6UEX
7s4wus+qEHjdxO2eFNvm1EAI6efB3hmQZTVSlFV1PTIS+moEhzSv+XEYoFeUKdN9nxTRzqu2hXLJ
6FDGwSAGODtcDjhHRqjZNWtJhSWA8KhEXycULB90Y8C5oYFac8TZQfmm9Kb+lPaBeBa8vndDWvfK
2xEuYn+CVdleRDq2+qxtPTYDno5oG45N/ZIFuX6ocbKPPKtP9vyMt76oAzeb2JyeDAT5L6cNaV4n
pWWdqzyMch/tAfOhLRFO9HSRTh9vb5+tmwmMAMwe0gp89xXINYkmEwvFK79ECOp7nPbptxpSyoeS
nq3uMFrLXHgaVbid12XrMLoqCvASNqADc/VpDbvlbzaNzs+nAB/ZLg1Ooi+V0+3JbcRF0pQN6gvT
ozqwOht63NtW3DBK4nbjIRgTxaOdj0bkOTd9GkzTp6DL4qexxJ06MIc9HGZ7eAoTZO+UGdfRvwgn
ESDtxV2Q0xldTGZF09usH/Wl6+4Xu1seOlPvzu7kCuq0RrBzfq4/LaROTg2BOiS7KyGTZpzqpDOg
E6Tqsnyfhsw5Bqj1JYdyckGG88AehTeUtrJzBV7vX7Id/gscTFQGn/dy/xaOVZZFFI0+JjtANHOu
vG+t5qUxOaq3v++fiOgSC6BgyKkkwYJJCNJ3OdQssklPWvARLGsb8ziiYvFejbFb9aK5Sb8rjaWd
A80WP6YlKV4oY2oPbpxEjxID/1apg3hC+tb5VCjBntTe1uJTekB+lHRM4mOXvwwOSaGndtADlQR0
+7QKhksNds8lDlRthEGkY3pxu+wxvq63HIcZaFVS7bhB1ga0HebWtoHnl++6aV575eLMkNRbq/0O
51C1fGQWkrM+VMOPaEEr85TqC2ZUt7/K9TvBb0BuCoCM2/KqQLbkbWXTDTf4UTnU51bJhuc47Kp/
NArXn6nTvFnGQ4Kc/Hu058G7owX/cqkXOyo1JwbmHXNgJwyO0kPU4GwGs8XaOVIbW5sZwe+A9cVu
WzN0etSS7Sbj7854jv06GkL4LI6FVFOx1yCzORTiaPTdk9uB0F/OSiRdYdUGUJDiRs+lIx2Vclct
Hi2t37Uj3ByLawo+EHrEhC6XY2mDnYVFRWoNUqI2j5M5Vu5dmWJqr7jF/M+btwedubKjFBI09drV
yYgiN1YGl8GqGg+EIDKeE30J4kM02vlBncd0rwX5+q1BTQ84iyATn04eg8vZ8QrEOmbEAJsQOJ7p
coThXXET3J7WxoGXG17qCVDVhJxxOYrRpMLsJtKJGVHg6RA56F54VVSnd/Nku59jq9GOSRWUe+X+
zdlZcBqIT4jZr8D+ULNmjKy5aALhjL4bl/EZDoeyR7Pc2iNcsUB2XGrwHeXveBXYKj3tOCDHADx6
A4u2hcSbI/vhx0Bvh9tLuTmU/NvQ9JTx32qotMqCZKQq5euVEvpESepDPgz/GX3h7GCgGxghWnVU
SUi4OWkE7JezEuhDSBCRy8Jpa78x2vJXWSzOIauN9L5chPVkdMbHcBjVn0kcL19xRtprxtv6gAQp
nAlUL7ifV7NFFdvsXJT6/IguKj+0luWEUneys6YbDwMlPioINtprFKZWRxxHtLxsshwG5xwtPANj
cD+Yc37US6d/19Vui1lfBw6Lave51t09h6GtTwpzlNIwHHTg7VW8p1eNHpkDxZp+iZPTJNL6gC4A
pVVr6o5v3z0QNyHNy9iDJ+jyk7bRJJy8KDGhLhLTb+s5OQwmdn+TUb+5pZC/neiDOhBt6Nxnq08X
dlSeawXSH6rr7U9laKsvbpTk9xHUsJ2durGA7A6a3gxsXWhXWl0v+dwZhVgq6mxkIQcjj+qjmOzR
y8fWffv7jcqaRXCO+ih32mqrjEowII8CmqgsvACx1g3oa0v9Wwe8LfSrFBOZ259sA/mSbT+olSC4
BrFxzWdocjMbFPmuFgm2Zl6eLaX5vhfjqB7Ldqr/szoj7iCP94VJ219if6hzW6W9sg3slynFNuQY
WoXa/7vzszaOJmRVOvBc2RdPseJyKyWTGQrL4XbIiqk+idFK61PfjbiycWlUvy0TOolPA2Kk/dNG
o/UuxZKp95MsKp6NBIeDp8mMbIqDWa586vQprXbCkY1DLXETROGpcRCPrE4VQjmTqcQJ6Alk6IMF
QOSjC28c3Tp9iWtcFnmm1LthrnsAcN3YKbBsbUlNM7BsAvnVodherk5pm2TkFhOuIrxn4aGLxzhU
fyq9pe4gvVsj6ZLpAt2KlgJ3dc4SNwtFTZLG3sMuviyBPWHdRL65TOPOPbnxjMtkkWWVvbsQIi4n
pRNtRQg9EUxG9fxYNeFMGNs4UC9iPTzX2ozzdg2Kfnunyb91lcfgvmPwuPLgkTOsYiIbULWlwW1A
jSwe/VGbsu+WWRY7hJaN7cIotuQEcjHSoHE5N+yJ1GQwILSoGOQe8qXTHqM21f91k8Q+ic6ITohW
WYfYDTWvVFrj4+1J/uEArmeputwssDEkDrfaMPHgGhlN9YPfDThg32kBDTm+PgfBTKOdGgV+UNMY
c7T7ShjHICq7ycN1ov2d0NlLv22v/KiLqD6XeBCdhiCI7keUX7+0Io2tY5iORnvSx0gTXpxFLfjQ
yDV6jMvWqk4zaBh9hGY2Zg+2KYpjpoduuTO/62yUEEJy3CXcAJyyhhtS3L46i8gIGzP3n7gazm5g
yQKuTEdd4VKZyjGJmmfakXKYWKq86tDL/5bH1oeiQ//O7D7cXvKr3Sx3FKpqf/r8CaZWr0ZiDmlM
yRAoKZzNxw41qNRTakd5DMGdTnbn0EpNwLensSE/5MWH/jMsJTCiGcD1tTRoZeNDlvFw+OHsuuTm
bnsyWoiuSzDbEELTduf9uLof/hwcyCSMBU1ifWhzYKsKLXMA69p2z1U9jHdZ0Od+52jTTpi/NRTt
alJAxCHmXpM/SG4TiOkUK6R186EzjYZkop/xnlb3WNfy9l6vIlQA6nokgJIEenlc+0Iz2zgfaNdy
mqCkVasz/s1TNfhKU2Z7wCsTVcUkmZ77eTF2oo3NoVE/lRQXqAjr0rlujmWiGCMfcLEidG81w3Oq
ZDg70xg+TVK6Oq+bzGun6s1+RHxKGuz5H6gv817dUaloMTlpYRAnNM55XaYtaINb4zHImj1p561d
qsEMpT8TBSF6zy/XN9UbMzHducP1ss08gMT5MLlIcOammR2WwdJ26nub4wHpWoxGEL6uqIFE8pEp
A/iKIpRjnsBtrw0DIxwHq02KfHvt/JvjkRGylvSIcB9dzo+IK5nGJZYW7+n4setr90BXZHnfWCEE
k2becwK5rtDz7XQbVg7MHPKZ9YJqoqyBw3MioA51jZMiMKU5RYKeJl/vbfMlT6zcOeiu3fPuuCJ8
KRWjG98rUb+w/kk0jl7R6oXjOWnvYIFQ0KrJH2qf6L8335yRyB+L2P0fU1/y4dXqkHtOKjoV1E14
7o/u5CTPQUzWTGKbfbt9C19nmYwFcYgEHXVvEs3VSQ7HuMiXSlA5EYr4xpmtvqXGYtzZ/az+7JqC
Dlg1b6h6cQl8NISz/FaVpnd24rWt/UBSzW4AfkE0Z5XrBjN9CAmy6b6SBcshjeL5ndFp1lcliONv
laNk/9ye9tZ4+LPATpYeQqhoXe4/pBszmtka4O9e71+mIO3Qul+GFtebIEkPXVzt0RCuwijWmQuL
ZkEdxBWo83LEOkwr1W5qbsy2FJ9pg1Q/RFGwE0VtTQtlUziefFFZtL4cBL+WZRntqvNHd7Ye2jr/
lLRQ0MxUkABMg3Z3exW3HpzXw8mf8wp3UVX4pIpTdj7K/fkhijXXj5B1PbRtYh1vD7U5MwAPyVbS
qV6uogWnzwc7pwDtC6eZn8AklQ8l4fi3iniu9MTMFey9fUTQAKlAwYUIXeZyckrgWgF5fOc7Tj3e
uU7XemAUlleEpnXUoBXuHIHr1jl2COKKRH5wRshwV1Okn800J503NRomPTqaXat/0MB0rBNV7uaT
GKsuwTqtnuIjpsxzfCTCCW3PbIruC6Z1s+2hO6FmfkQB3rzn+qBjvtC0IfLKrLJ0L1Yy9X0StRCh
zExL7xO83gxv0PPk12jgIewNSFdqO99ta4uAk3GHoecvxdgvV7Hlw1ilySq69oJtNHDuqdNT5exS
bt5JVLa2CJgtUI6CyiJoxOVQtlNUdmFS0iqmdD42Q27+BCBL/dEyBSrA2l6GuzU12dhDZZt7hAzw
crxIWfRYDRbG0wA3C9HrfodMyNkwgr29uDUUwiuQ51DAo8d5NZQaZgagIyVeOwti9JnH+imZZxph
2iLeyWc3witABXJJmpohla4r6YMprMGYo97vMTj/HaBmX3qVMQ++pYj6Ae5lfhwrpTyMZl+HO0du
Y5rk7BDidaolnL3VHdm0ThqXVQFmoOWVZ9Vmd5dCk/RsdUxPt0/35lCSJQgvnGLU2uPFVudGrwuC
jTgO/zd0pX7Sqn6gHDUmOyPJb7MKlelixrWGyheymGt4sUoj2rEVHtiwEOUxkZ3/hlntmQJszcfk
3gBG5TW7SjO4f106s5lPZ6Jd6kV1M36rO20cyDWr7OfbF49njLotrDPIUavvNLutYmIZ1/to3MW+
6Mf2IcMf4Rlxb/XL7aHkX3W1erI7kTuEfoR1m/SEZaKVZMArqotNpKaV7llfhv6UpqPpoz+tAk2P
b0YZpTQxECPxCIgEqdTlyUbCt1mqnkHhtgRPPc8AwrejdpoD+kwHiGc7idvWJEnZyGXY+zKvuRxP
i2hysZGZ8nurq4+j0Y8fcQM37thOdkEfVVPex+jv7iRSG/elVOfmTuGBk8XJy1GXyWhNgDjem7qx
j1kxOvcuwjNYPKOoBxF1ON7+lFtblMoJRSieb2DB1a5JkzgskZVu/bJfimNq98pdKcb/IHLvFRQ2
1pOObQquuBiBAa4b3mWVoWtt0fLOwWqOgkr7mhoZ4u+lotAqYCuNwPKz04wft2e4cXdK7VvZP8To
lNouV5TLNKgbGeNNjT4dnESYnjpl5bsyNxZpHqB7SWlGFHDyeid/u5Z4Qe2UtFQ+Q0A8V44GDeY4
btNjcGo1XfkxpQW6BnEYxpduAIHGBUX37UTJT0nflQdtaboPrTsido9+9H/VrDTHUCTlX2AtXEn8
LDQB5HOyWo9Kn/TeLEmYob+MR2HW2n2o64FXuN18b4Wmcr69/tesLLkKLv8QRNGksI4S9caJwJzB
BlQBTO+3oiRASrU8du7E0C8f1blojVOfuOED+GypHkaRDolvVHPzv8EZiB1u/6CNLc/v4VSjXitD
BPnnrwPkOnZCTeH3RFNP+FgVJs6v2negir+Ij6VmACVyaS4L5+ByJB02N1hLAmCAaEV0XmqyS2+2
9Q5Kp5lHz4mrZ3u0940LhKokoAGN8cTH6+K1reZmRZNc69MoW5+GHu+hWWov5zxUH5cMYbTbq7k5
Hm+oLMTwbK+bHhHetMLZ0VrfnkrrR9dNld+JTKPgEVJTmPI3K/Gzm6TIIXA04iBXLFyni+o+68wW
iRcj8IyxVXwdrOesdeJvhuIyd/FhkZ0L62dOLHYWmbXa0pmkUwJN6vjdNLu/DHcMP759EQmPEYzn
kQPnlov8aktqwZKNDfboiAxY0Z3ZItyIG/U3YbW4SnXkAreH2zoBXISyJx1iJjyOy+FidBvnlrzC
n0Kz9+iucX2jjDvPGnfhuY1Ai08lGQ4EQMgBrY5A37gm/cwRgLJjtNg9x+od6u7Nzk27tQkl2RJG
F+wpXpjLCVVLjCeeSsVPKzT9pRbYl2gQyjy7KhWPqm6xE49v3mnEj3DB4fjL3tTLAd3YbJPM4ZTR
zFJwhwAKxmXnHkWjxoclHfvT3DniQMtbITVWLK/X8vYcNrax80u2Zi5bspBso6gMb+/yh3ROQ7eE
xvutOkXq1wve5FplN95EVepQ16hj3946W98T+wuOHguN69nqe8YUers45nvWWaie0tA2/cZ1rfe3
R9naoJKOhikgmhQEfZezisktVKdLO7/B//wIHParcsL6YwXLY2f9tqIDWQzFSlRaHq55pcCKzajr
xFsW+tN+jLn992BsyifgjhzwKV4e3RQxGWKH8NPtOW6uJIeeq1Oytta1WGtKERfuwGmiIVe/FmVc
weWgD+b2KPJ7rEJ1UmHZ4kP+gdTGKp7sBlhOVgVEQzeBuKP2H3+P9aJCHnKcjvrYogiA4NOdkg+K
r059vBN8bX5IybX7/+HXOvFNNcZW7jLJXK8sKt+T+R7xhsanzS2+uz3TzS9pUWohVEeo6o+Az6s7
VNUioamCndmQOxxKNVTO7FG0Kp2E4CZYdJ9qW3PqnGWvD2fzDDJH4mhpJ7xOW0US9wvzxxtchAkE
tVk5GJFi+hERnj/XtOH/xUzlaPAJ5f29ykwSs5Z9WYxX5lH27EZ5cJ4H2frp5NmUHoPWEB+Tpe8+
LqpT7jwdfygM6w1FIAdhE8AeGpT84q+W2eo6SAtOCLxIqWW+H2t9UNGrW9J/YD4o2j0ZqI3gmiai
92PSRxbvdJYesyEKkJLAE8jyu6RWXBodIEN6Qeq2pTdNkzJ6bW1r4jgbrfLVSYaxwZd90I2dtdva
kBYYpOQtIiK+buIRs6a3CQajPur9/ZGIXI28SVkQNqvQxX9ztwrByuvRVrflXCZqkWhyTyK/dZqy
VKHMHOfxQ7zYxh4etbUNSf9RnsBiEWup1SM4wntrRxe0QevqxScLy+8U9FF9J5vLk9tW0c4lvXW1
8EXpjOFx5zFc7YRwyZN8FhRtIUiLRx2NSMUzrHlW6Oach8qvUcEbD73aR/8kmen8N80GPa23j8LW
JUqLnUSfoczTZX+5G9M4ioSVNgBjWaQ8LlVjfrKsfK9/9ZqIwHckjZMEXpqx6Hm/HEbj6yVB69D0
UEZLeo7xP/0VNiMq+IKdj+yvFXzOC3yS0F7O8kOsZtFvO3DqmGIRRpcghCFllHGa8nei0IPugH7u
MHuj0Jfec5p8+VH1VZf7jp5Xtpe0IkBVzDKnyNOEmlfPcaupdJJndZEdRqer38zMYW9QQwXrADpC
J30VENp1lTa57Iyc+tx6GZygolVXSU9dp+y8txvnj2dd9olRtKXlSX7QV9dHvdT47VSgKmltGh6C
FuYdIVbgaQms6Nt741qgQDI9cf/km4GJXTVToyZKIOOQ+btBkhS+XVV07y7Io/yIE018oLia2F6Y
IL96T79Qb37qqtJiD5vhmHuxaWFqsMyJ+s4BBGu8RKn6+Klpm/FDO7OUpyrEEXonN90ASWREAMlZ
lt3oU7hcngVW8NwmAL0GnIFTPJvV0RFa4VuL1v6ay6iKvSovLXPnVtyKZ1FGAM2TNXxJ/7gct7Iz
q44jUu1Gz4xn0Y7mgfpGlHslsAhtwohC09k/DqnvpLTED7NwPatxyiNHfM8cZGOLkExqQDUAb9Ie
+vK3wG/vFntxax9ZCP1nHA3aUa0d+K7tMKd7b+nGgtMdDmGPt5vGxTXFyBFADqoz8JYGdfHkpJ3u
D+0Qnkj5kLnMtPwHXub9zlfemCGDgnFznxABrgurWDyh7dIsUGjHGnnyvtfujV5RsPfu/qLUIx2U
QQJ4rgHv5aPx+ryh7qa1TtP6rTHkR6eihDpkk3ZEG3UPV9laSnmqoSRDQLkity6OM5l5RpY3aAhC
wHvJ/JampbNVQRGu0Bp8tI1oL/baWkq5hGQL5M+0NF7ObxkdK9QwJUMHslZ9I0m6k9HZcAHittsJ
MDeHIsDjP7wGV/2g2ajE5hAXrR/lWnQO3UI/d241Hoq+2KP3bREAqKrSn0I7DI0Ia5p5HCsllX+g
hyLmpKW0CfvUf6LjpM2Y2GToSpp9icF0XE0H16VCroxpu5M6/JG0XIV6oB7Q7/6IlcEXvVxbw66U
akCE1Zd66/Wp5LN+BqgIvyxNZSPwnzrck1UqsvDOaQd6Gyelqiov77rM4cayw0dbnaj1AfVZ92PR
EJY3aH19uX3Nb4Q9OJITiP6p5YOyXv7KIapLZEG0xndQUqaeEy1Hvde/tI2aPQSuGe4A9Bu7gC45
DE1A9ogJ1tTSUpkhrVjgT7BzMhy9g5IuyyB8qqpF2XvA5AKvPoBsi0MIRLaBYyl/OTWCvSHQJ1CG
qp4C66jPdn+gyK0j9DXUxd1UYMfuqUGAobU+i3OCH3LuWcIUpzcvMW1zMkag6wHTjdVGqMBv7HgC
XlGGGUNiHO4PkRbPR9Ptm8eyqMN/bo+3ucbw5WQLjkJZYnVpVQoJwrSQlOtub0EpwwIQmKN7GIAE
3hyPkMu4OvcWig3cH6uguZxmVessHROjMHPvMBXB50uNlFNed3sGx9ezkkMxiNQXBKtZbdQWc3is
m63G75ViOpl0B3vKEPSnLNjtBbs+E0DtkECoOvKSQlW73DhzbadGUIYST1xQMjeG6J4ieHRcLK32
KAvU97c/2B8o9HKnsoBSRJSgSRZ55NxfPTOIr9olFTLmBpiv+8XgmOVpEKTi3sAZeUkKA/o19rYp
AYzZGY9larh4BxhO2CIxP5I66CMOGl5gF3l6RClKf0jyYPiVOLl2CoK4Sw/NNKlPrB1OhhV6zO9D
FDyi4+2JbFy8oJQ8XvCqKe2TX19OJCjFbCmpaPzUMMbfAPj5fYnO3X2R03Pm2aLrjukk3HONje+9
6wTKV+D2Jtw5+VvfT7qKyF5ntsq6ezxG0ymto5RLRljaUYS2OCltb56HQNPws981XNiI/5CZANeD
1EjDD0HX5bTdJtJ1IW81fMTNd8U0giboXSLuqgyzyiw5RZYxPqXcfH4XTvahY9+q5q780XUIwc9A
eE+Dbs7c1/0Txox7at/xxOqhMWIuY/fnKYsGxKpbIneQx7vUSPZg/o3FJtqEig0ASN1kLQtTkRhN
WWs2vts4dP3Y5fwU6HH7PLpp2tP6PaAufHuXXUNViDXCr6SFliNzFbSMtlKUgXROqzMBF6BWZj8b
NWTNa+pesRAmPnWjcrAHrf58e2QZO6/OqdSmwdSE2olKWHj5nYEDp2qsAODmaDL8qiiTd86yL8Sw
OQw9VfxDWoEozOUwdd+mSzC5ja8YNbISgTWX9047z14XaGnrdQijRUeBtOExnIFdk1gkn8c8Vg+K
m0YfOmfIylMTRNFpiXRn567a+tz040q4HNIp5Z3L3yZadCq1mLO1JKX2WTdof2lGOz3ZISyXgxqA
8R1uL/rWrpYKTzSHoLiEt+LliHVgKaBkjCiUrjjmkWH4UefYL52boj8neL5N0LGdQbem+XrQVUpv
1uWSW0pEub1PLYoTSX1wBZGDYQXayxBMb1aHY0VlGEapU5qPrhN7RRmTMUxxlrBmd76HXNZ4ddCI
IyZFi9fb03gEtDTOWD/vOYBfzZQ6BO03oEBgocTmq5lWsT1bFPjphRGx3d4ZRhMigiEtMBD3y5T0
XCxTuGffInfwxUEiLyUgIomjSxL61wpXD5YoyWaqZ35Pd3V+1nq9fTKbQH0sLDXYU4W7Ok5yMFpg
pLoH2OufQP3V6zq3aVdpZUkGHC7aS95P2smtC/vz7W16dSsxCs3wCPhIBP26tKPQwURAB8FmHKIP
cUWBAKplBYJtLx5xBA2SIJiHtpz3WpKviRIMzT0IgkeKaiJGd3lCpJBkWQogsrlx1H97rYx+E9Va
M0KoUAMIxXRpOK3Hv7DuXv5B8yh0vXCq3Ocgacz5WGWYZUIFD5qPt5fk6uTK38WLALgIbYm1v/xd
tpOrk+jQtGqSztX9ugrUkz0O8SEciNmatjKBQlRcEm4Pu/G90UamlkkPAWngOpqyJfPZlVRzKw/S
r0XhRCpYobFLf96YHriHLDqDnEJSkyfr1b4i+qwbNgPjTEpyzozIST3VmWLdH+vZ+QJuTFInRD/8
vD2/jZ0mK8Ia/Tf4mdFSeDluiuAgbSqMu4QUaYu26U5OXBpeGanL0V1UF68rx/DAJPco5tcri2gv
aRsohYzA14XieoICxduD0m1i9+/UQMyf6rhrd/Cd6xuJ4JFIH34NAcVVNNxHyczEyd7bJHT9pB2M
O9zx/l2WbriLJnDe28t5/Rlhi7FZIHGhcw1b/3I5cQh1e92gnB/Tx5z5GOu0p1TrwrtEN4OPgTlq
D41IqrcmwpKjBhryxwqQfbp6R/NqIDM14XMt6LGdwjKfDmWux36cTtXOebi+bBmKG0lylsiD19TG
zhjMJHbg0fTIfP+Myin4NSWZ+pIA/379i7WU3Rd/IEhipcu1FGo0stQULE1EtO0vuRaG0dEKY5KV
QklHG+JfFp/x4yn2LA03J0kAKmspqM+vq3qz0OsG+JfDqNTBubKM9NHJc/usA87ubJjr80diCN+P
Mw/DkID/cpKopplCaAA7dPU758qg6e/sNstw1vXa+W2HSul482za74wisnYqwtcZFvuGJjW5URVK
AGtSFJEIHveCMxc2jZZ6uaN0KXWjvkbhP6yWr7FhjfkpXIbms+kUy/9cyCoICGf9pH66/a03LgNA
UQkbEjvIq/ZyGUQQpeMUUEdN8zbHFofGUl/NCkffWe6tcdATof1PZhlXtuyhCpMUXjZ7ysibx1AT
9WnW4j3p561L5/Uo8le8usxB8JOhQjcHIlaf0rGLw63TBtDBy676P8LOpDluJUnCvwhm2JG4ooBa
yCIpLiIlXWCiFmyJXIHcfv14vVvPPOu5dvOJLBSQiPDw+Hw7gvFt/vz3y/d/l/Bvznc4F/4RljHV
yf7zN3IIgBEDVPOAEXT6hgzMfGx7mlaPDEP27wZn8B0EmwTIXGKzC7Aj25XW2fSy9my9q8YMS3T/
/S/610sA2gGSG9Da4ET8X38QQA7TcjNz8IXq9zLi9M4vVfJdkrVqCSKj/z/J+9+eWdRAN6kK/iaQ
R/7zFxb7tqotQBjrl2g6W0yz2174pbthlf6ftuVff9VNdIRJBafT/5kMbVWwJYFFTGIv7BgqRi8w
GmztnNji/N8v478dDxh2Yu0Quhg06P/1XJRrtM/bQDSEqopWbUHm/c829vsGqnR+w8UiLTlWU3zE
ssV8+u+/+18+5j+bnDgj0KTBs/ufVzTcNigYGB8HA1rlw+5l/DzYCpujWJw5/vdfBbbuvzyZ0K1Q
CqD4RHv2v4XNXCMTQyp45itENqn7yC0EQckSM1skwWT8RY0RPuZQjmk4qWTf37AC76BiExVtTT5W
y3RMYKV9jZYy+um961+56vuyAZtgTVof99K2msikbpCm6f3JJ8Vg2olWU3wSeyF+S5Xl4qjUvv0q
GXOuUUGVY6PNpJ99jOW0w1SK/DeRbvmdbG7mZ2QB5bSRWrgviJXZeQMl7Vakzxn9hZo+eWdEqRIz
AkG+WV0ZffKBz99uObocbuNcl9hc7ZeXKc9Qt6oUuVSImdfj3GBdOH7Qs6nFGZIrlqpQcsKFMcdB
/TZGlfSRlhCi4CZFd46qFcleNUKu+9bRSZUn5HKCnpIhqfY41oFM577ua/T2hFWmBduSjQfPvaYd
5igstBFPJncEIISea0EtZDURkaxZVy+HZ2UG/g122eEnU2z/hizOgsOssQqNtU/Q99rchOIBUbSI
z8S2r3mENpREbdTvuztEdeqS+35eRd7gkJh/sWIbowdSjckL/GQS4VtT1b8mSqDQ3IFYApFypDCf
65hV84tBCMzcEQM7X0ML5j+wBjBOTZpuu8ePyPk9uGAydEQgsxbgjkApM6N+YCFCukdIGP6mvUh6
d9uumv7UrBoQnYbd/eGQu8XpJ7FhHRAEMBC0jgPAWdAaoyl9jJD9Mt2B8MYep6rq8UnHerkbimgt
jivB7X/ACyr/xs08/rRYhP0GA2KNFHOQ/WPMA2Z/WvFCzbopKTAboG4GRa7PB3TBlM2YEzDEET7k
ce5tN/BKAg45JY41w6iQsQpTrV9Pm8iQ1sWG/sOsISlgNQAcp1U2mfNjtfOaYjGHieUBWIIEpofV
jHcyiWFcw6dIjsNWjPldlDtI3DAI5Uujs3UUDTHAsJwLU8VRu+06Ra4qtKC7aOzJHyCSkHIlRqhF
uKBbbS9YK5kRijPE1c/c1rI4lj3WfxqK1CTSpAnQ2C+7Y4s/TTV15MJ8kcwtaJW8OGV9j38sipy/
s/lURABGzPyZpJI/IRNZbA2Nlb7O/Zi9WDvF4Kvvq/1Rlhj1H1ILJ/AJaVx0gSFvK4u7hPR9BmsS
WkxE08PGfwyahAQhPYWGi20i+Ji0Mo5e4hI41XvU2ixrKiSIvBTREIEXGQ8bP1KvJGAnu+x/7WXl
l3Mu++0X71P24QpENcDtbnMIY8gb5kc/+OTvOJfz1cduwlFUjtI0uasU9umrIa8aJlX9qocItyv3
EloarvFydrgXsXBZ7vS5HwSQ1g4twZ0DMbg6ITEYnSTjKfurZ8w3YAc3G/gDCJxdmmiX+lJVNCsa
hcKbHSnkKOg1I133s6VV39aw5+fdMpI+vcCbwJfbQ2F+QSbO9sZCr3upEa1BWqNWexkKYr8qE8F1
6/Ol/1463CotQ5KrupjBjX/QbvvvRS5L2Zo1s3hT+sIB6Y9vOm4FqaP1QMlev2ylsaxLh3EZLtEY
rAMSMwLHKGVCDl1GbJy0WbHHoYEfI4/PS4Yhd7eppZcN51iLPlgP9HanEhYhiTPEAenBvRhIq2PO
4kaxcYY7Pub7/DiOO1jvetq9af3CVnOe+tn19zXjVt1NMbb9m7FCLuJh2JwxF04iinSoTUPR8w7E
inPknZBNNcaR+zFOg6Nv6HDz3wmxI0JGxKj4AxwMKaT0JXAVnjX+HNuRzEMQA3ferddEZpU7IcV8
IPe4+ADUlx7O8+hQSzpvT564bLrvQ2T6TgIUx3+XmSnXb8NIGc5E72U0IAe7JGA+nMpC1dVnOQ2a
fA6J39IJsqtRHjRP4HGrj3QpgNZsbBH26FXmxVz/8SgXRUsWz1R0isfeJVFT+B4D0MYlqcaWVSTI
Ijz2bJX18YHHS7mcgNDX408gkmPabFkg4XeUGCMLBJuUQp77oQCn+74nNc6sQzLVW/y2uT1x77Al
9kCHJTyxj+AmTtvvZU/H9CPKZ03vI7xVsgNYjEP/V2VIlN+PgtwcPCf0R35+hnM2tQ/OjT6X6Atq
GK0bvSYRn1sFxZH/meqQMgYe+sb3V5DOJ36/OCsrjPZIQH63WrfhG6htRSxw+8T78DhbKXKE+w2O
Xwco9jDY7GuhszeSgncLIT7fDUykNhPzS0RLvQwdT5dsxvtKbj0R4DLAfvqK6xZnLexIqX4imF8O
URM06JbA1YR8yP0B7WXBzQfNsPjUzTEjXhwcBGk3NX4gtj9v5bKNj9taG/FnncKNEmkz3PqPubS+
OCZ4NmDEicG/BfEmhmIz/8HIRA+qNRkiuS8jOuihTftyfTSp27azQrwex6g+N+KecBBmh6ZewevJ
DqUUvH8CClAAMZhUweekYcLWQPnMY75jTpdzuj3kwYv6YaRVNTR+3XUP40/mAYxqkFZal2+rnvCl
wJsW2WVpNlfv4uSWenbnZd3z9MxJofPLwl2BDfGY1/NRlLDHNTm9FbM8yig7hHXf4wFBA/Uw/iZV
MMOjgMcxbUKxgkA3SOPzJt53UKN0NGK+mGbeP+kbhqMNPUVhKmjGEQ6VWoEUCxBq1+PueJYfpAXx
SiLEdJvqFnGCK+bjy5TE2LBmyPdgSHa6vSVDP7aIHgNMvkh2+gQHOCDNYU/m93GD8/vAzVZEpwyO
xqealUPWpDyq99aYdPuIQ7KZhmIXEFkd8WAvmNEBJ81U5TCzmpA8005LmT156vQ3TPNtOOx5lKgG
vVDv7pioS99ipWWHz2OS6dSBeQG0UVltFP6zPsXPx5YOn2sBxMpB1GZgZ18EekXU6Dq3mRP8fouS
eHzosQPgu2D68cng3MOFg6X2a3Gz1o1NSJeS4IWF+d9hY5JiGlHhvz2s847ioJoruMzMCE31MCsA
+QAAQgxFw2Kt4x9i0SvGcVutRINSkcim7iuRHZGkZ+oTAQCjaKxmgrTVxnEyKyHBoZbJrhE8EO9+
exPrZuVpmtZgP1E6pnmDCR+d/4yRneEYQVSCPfUa62DucbBjthzDEGyIGlszK78RRre4OgbEZ6dg
vfWF6qQuLe1kMtTRZ2JU/F0o7O+ngN5Lf4mtsqQp4b/GczXNU9XFSKqPGo91nhVzH5Ju90wX8znu
i4ndGeS2kSYBHW1/TmIbx6i/Cy/aIe5Z6Ep0dOreb867k3My3VDYVvuKW33e8hY5eQjQTdYa4my5
uoAlmsRYwJILEi7IdxpDW3NWJJ2ZFOqyBt20Gh5xGCfLY2rLcXmeNpawJ8/BB+rmjCuO/SniXgHs
6+kZTr3qMkk6ioPoJxFO+QSR7VrjezzlNBS4N3JUvR1gom555qXPsm4UktzpOQp/KgGbo5O3upTR
iT0uxao+KKK5dFPJGCWKdBg4wKhr17Ih2QQzahUy+omnZvsssIMRN6kMoryKsIm94/Fa/i3JPugu
K61c77KFV3+NyfXYDjg8r1wB8dYO5QLb9ooCdz0kBadT62S9vlocEy+5lhsWHGEdxHt6nVj/iLyC
TDV6X0B6AQM4HVvQTdIXJ6aZNyiP+Zew4u120WOKN61gc+jv8B5WIBmODFXspoYbfazy+CNIMUr3
UCNg7GERN4iUUpFZGhypkh/GSDKEX0yr/kHEujzjLCcBQ262vrtlgaiHJ2F87UWBf3QvsZJ5cHD0
ojIzkVednScgwsyAmMGu3Dx+vQYx+YyVA1s1GC1j125ZasZapSO0Y2Cz1QctC4pVaNfHz+M0FzPK
qgSZdRvR/H5wJl4/IM/pn30vOVyHJhHqDs9kdYp2WI++lyMdRsy713lukB3SvxszG9nAZBd0Ww9U
xQ0KvOnHVsrtGMmaiSY1cLy/hZKs4apzEU0HqMDbdkfdLj5NVgf8wVgahOk1G4k9bzlOgXXm9X6U
lTL0rpyqcFkUvq0X3pPxmhicjJ1XaUju8Gj27AK1g69NLpEpcrV7kPpEcowQjotkiHqI6qmUKBw2
k3VbhaT7bzq1C/uW2LhkDVBsbH63a1TWhyjwfG6WmUkgSlhW97A4ye3nEFH4O9D5zFN+WO0uqoOr
Ud9Bv05R4AImkYajmakld6PKluWwijFW3wDV9KQZqqn/luJsBXODDuZrPm/j93gJ9oOEXL5LX7FH
v4rwE+OtmV4Ijg7XTAZ3cpuuhVlPPR/Z12rcekigEy4eA+9n+xntVWabTMHibUtJ3uVY1uY8bLr+
JP0W9KkYepO/1GrOi076NP/VR4kr23pmBbngGMeRWkyoVFVYaHItKs6vY4miqsGLgsDlKkX8YlY0
7Gfgb5LscbRq02eL+HMcMlXP2QPVYV/ONhdz8nUNu1BflgT17lWYyZ3m1c0ChgET3eGbdL/yII04
5RG37MuKwjS75nu+/x1hzVStolgJbnJyY5EthGt+2PmMDLytgPHlYZwols4T4BKTpz4l0QLCXEF+
x7Gr3yhy5bYLxIwpbexMWfywIzjqYqeF9G0R5cScjM56lGJbQU9rxuxwnng8fYnMat19ydLNnjVJ
+uMISWa7MjsXl9IkvDgMNg3x/Yqrg7jxG20P6PuEXTB8LefLwLLsLRskRXGRbQsc9YpkH0kcEKi2
cQi3TbRBSbxt/VBoBDpLF/x2GFEbbGWjqeAINP22217OCKbBPTqLuE87mSbiBb7RjB3wzozupZJq
bm2VITQhl/jFDXAe6k+6Rj2qtn6bcvih6bSjtN3y74Vzy3pJlQCrqC9VdocVj7k6GPS+2Rend3JU
aUX6UxHWlDZKhXnrDEIWbWNW3EwtTlAcbqj/3K8kHyfWcmmiuCEDmf7wWfmh28vS3U0WHDfX0GTI
oB0jstVdKe+5avJ9g1SUTVOBFwqfGT/GHpaKE5q8DeRJEoXR8iZhSBxC/A7hj2kRLe6M3BQoaTFw
7zhMsJalbtnK9D4Nc3Hv57WKmxhadfI8cy3DEaJXWhwNRusfmatTf5AzsJ3HGErBcJfObAstvLcA
kfTpNP9hPZD4DYCBUXLCY50mJ4MaZT27HCTYSz4EP93P3t0Sa7CPlTd0AywZPWA0kgPBdyTPMhur
0+4zLFDi1EmwWgFyUnEc+n2UB7j4k/AAuKbZOlbzdH/fItSJXcCf06Fmxf76AA8FPxiRLSP0NzQ6
eEbroQDMLIZ2ovGrZTNFVfU6JD2rmmkc1rEZ+A6lhYyDxLrRwvrokAKD/zRFyLBvFqxrq6d89NV5
iemsWuhWyRcc4vQbTA5j3qQuZ59jlK93ZE9hwo3WKV4uwqJOBKyxsGU7LyF/mbEz9QN/7S1NYkE+
/WmGRvEdCJDsbcXTZ040lZJ24OIUH6z2k2yyzKqHLcfL6a/d4vwrANeJ7uDEnx/3wZCAjqSE9gMJ
zf/Aok+OxFDj0vFg5zSerpHCxWpGw+1F8ExzoDHT5Hmflzg6jwoRbNcC04C9BeG5vGfYPllazqZa
HOFny17IGqkavuN0Vk1ZRr1C0/fPdxtsHf2GSifEayCJ0E9VjmTLTu75YLs814S2u0r0a4FD4k8w
qFQPgIqtxSWj2nyNFSjnnYDzve4IXjcJTn9irg67ibjz8ZycFlfT6Ctny/4Z0srydqNjJo9Jbult
XSsPT5sUml4MNh23Bu/P7H1NijC0ZN3H/pz5vH8OKXd4nOIINbKNYtlyMwKiBEootnRGPWKrINvc
4Jo9bDLD1zrga9v7UD3B0QztELfPljZUwsjSetgrz9YAVtOkAnb5zrE4Vm2+YGkF1djOQG9YuP9p
YLgVh7mndmmmik+QDddtfAGYvl8A4UIBfQaBGDrOUujleRNYajtCrVVvqlhgLYMZcVMH7DFhvjmN
ivxGb+MuVYT+sYGWIE7rlEJ7qDfK98+tTqU+ch1n4p4Vg4p+BmQG/q3VtPUHTcf82isqfhMIw0s3
e5t/3fd+uoS0H2iHkqGYmsKOyJklkBD/ZgvEs27cFeDXSmoLOgXrMY1v8O0v+4viqQvHDQtMpg04
KS45imnaYbMwf6t77jCwGyP9XmfMvbgSrx7qoRMd5KCSN+5Hk9+tTtBn520fv5QoCvZjFFsMNz12
BdQJE0/9RLGdQBscrewpCmgeu1wqdiEYAqYHF1BDPhRuDScLCCD6hJDQtUvHeftI4X3WF+BZ6aOg
umdNNRSbOSWRpmfieDrdrTcDCZqcYuUQuyhH6YR3BDaje7v+9hDTPSRntaYHs2Uo521vsW61lmHr
W58S90EQ1kqbhVTZl6icRvSDjsQPEjGUW1eltfuJ2pTOh3hD69ZWqPHpAUgj903UffEFZMN5PQ1L
lX9VJIdYZ8pyDsh+8DVkYE7mn7uZbl91GoqujBz7fht7jAcR2JxjW3APzyxf0cKBYQH0boj70TQ6
DPILVlyRWrraaseDINbqSGze20dTynqAlSJsXZj3Uj/uJELFNBC5PKCs8VOrpyk1ratKmzQ1pPM3
PiDM7H2Ry4rLhFgk/RqjAfsO8CsJB5EhfflR+Gm/5gDCFHgasFw+48gTedYsyMv4SznGbCfvlXjE
xlgZMA1ArMZTNpW44SA2i2ZO51sxPVjJTwPTukMpB7tdmq0Ivk1B7n7d4Chj98Uw9WeNN8orDyy9
8vQWX5aSncMhvNZ9eI7qMcVKDmKdGgc9E+ChOBLpw7BHxSfEwUJc0McXD0HycjjbILFmie2v7Ads
8stnjxMLKjZ23K4+oRNvUHDpd5pNNMIMJ7IPpeURHn0Ec4A07GWeHfKVTLol/RDP2KxY8XziUa1t
V0X4LBBeXXX1ZKjyLgFsHOZm5CY/JUUBfcLXO5XwKWgSN1Cc8qhJRxLehCpQWUjv4SPoowzzGB3Z
HnD7PCSHIRFiaKB64OFBpwUNFDUnoL9VhjgWlA8YZFyK2YsYGmpI5zNEavOKd3SUtIuHXbUrx2Cm
a5lovHcc6jb5CIXSz1fDa7Q/4A6n4rImw5i1xZz6p34O649ZVliVMQViVDOCKMTHXM+4bGDTTdFh
ERsND27N1g9ToAJ7p2u5/aRmKooXmmUaoYJbsSdXgkTYO+/yyXQWSTF4ovpsyqGlsvI3XeohaTA0
4+PDKGL7sGmNOYpW9f4tHaZqhgIJmB5S4EPVKCyY3IsScm27rqN75P1s9ldltol0AEgo1uTZIDC5
QRzN3eCWkX6tfZ3ut6+1BK/fWv49q+Q6Xgw64ajLQPB/k84Z3LGI96k/MwUxDvlK8fBuLSUfWEbF
Hz2t4AY2YAq6vt2523lbuqwXZ7m6yt1TsrBnjxvU32VC9F8Jcu7yN8bXSh5GjKDd91LM6g7UQRhg
Qpyt0WFVqYM+Z1SNbEmc+RvqJXwUnCgUKH5sjkT1uYdMHJ2ZjrLogU7wIDzcpMSf5ZyVDoiIEmWJ
EToNrWexsq01hfFdFM3Zj2zfdNQkUc100zsjp6O0mKa1Ic/UOySdOjpvi1efCcM441Fkq/pdbvH8
tFGTYXMP1tb0sKUei51L4qw4VFMtnzGIx6ZWNYz1xYMclr4txYRhUpIBqdUCb1HVHw5TtOUMRdmZ
K5lK/UpXTM0+db7v80EkG8dBX66+pegCPPo/NOCNCa4s7tMaz9N5MIj8vk5BFAKyIxYLLx6Ebvqm
x1FNDYoYOWLAEyCnajR49WEZTTbhKlYeYna5PNrC5uy5thv/i/TwHKlYMHjhNF2HSJ03zAnFGWml
+EB472tcGtjIijPsJ5U/cFVMZx/1OW9r0K1uI6S+v8fIp0A/MLH6AQidcoLfrJ6BQqil/Jvl6Dja
jGmkvpZhL8NtC4U/YxHHPcmZKncQAB72eIMKpF6UGFFB/cahurcD4en55vwC/19U+/QFI1fwyjA0
73/F6NgB6VirCNPdrVThQMpEPU6I6lTNmEzhJ8a/GBEiOLToG9BIUanAT4qa9QagvOel4dlZi2X+
KEmNk2Odw/BLr7xfO/Tc+GELYy9AuNjNC43YoZ4f55X0v0O5qj/5JFFs2yWZUKez4jkH7VE+SkBT
9qMWWdShnIzGo5wk254LY8U5QX0XoD7SgjfjiI7pCO29ECd8liqF9LX618zAKf0i0X/Lk3E2eq/p
5gEbMrJOTmB5S3FZwIjXzRKP7gvB1GXutjRwOK2n3luwSgJaFqhJW4yAswTnYNA68d8y7ySGiTVz
aE4JxTKAQ7S4O4TKxS/76KqfuxyT+RD+uT8YlkBo62Csxgw82GQBnzytv8UqjAkmGZr+YkkPHDSP
OFY7xzUuT4boeWrxT86vg4xk8lozBI00NtVUH2slMw2YUOWh8OwZxggLctjKI8Zl+QyZP8ZihIVN
KzQF7wW7w/gJVERkiTl1JGLK43YZ+OAfemA3n0LmYcXB4RT/ZbqiVwqz936i8Yz0uKV0ZTfjSLlJ
kauk8KzgMR9rLFsdhLLpDDZZBglL7Bu5LgUR0SUTCZ87RAIx8YDWc9gb9Pto5LO1XFpM85y4qxeC
8XOK1hSzapIa3hm8BCAgDxGEOXDlfqosWzD1JWwT3chSiU5lT8XaMCPcd1AXNN57LqMn2D6HgON1
zadzPQ2zvssx38R1SG43LBVuaMsBpdelgPt2OmSVhT6meQ9iEXQUUAjAFGM52GppycHEGGvXLHys
kaeGFxScJFnAQx8xbP50VO7iUS4T5pHwloykQWMivqN+nn2DRp2WTVKhJGsZ/KgvbELW7f1sK3RB
kS6Q5wAEd3bEEs6q2sAqO1+LQoq1q4eeQEAp3HBf19HirxFCIK9cW2xEqS3FCC93Izb49SB3fsZr
Kv7K0zX+U6QeERXjzaEKJYevSAKnyYL7LerdcviHr9XpIdPH3iyMfXeMoog3SxE/6m1Y4X93DOu2
eaoS6KuR16oh2Nv2TYU4mQtIIZgs5LageQPP5vi6TDlNjtveY5aF8ma/xyjbjied5BjbhWTATw8a
PpyLg4k3grk+30QTQIBWmHB68zJgGKUPdB12/A+9wSw+C0Ah+rWapyNqZgs2boysuwZ9lr3Ufimq
A8Zsi7wxO8KLWWDqbwdsBJEzHbGBcZnAhHqXmE/e2bB5fuCY1Q8omXZLj16wKGoomolbqEUivq7Q
Vd5Z8AEINXuzKBhS0q3tJw0EEbbIZ3kXYUD9KlE25V/RDWrxJc+crP5Adx9hE6gmDG9WCEKupXZM
oPHAi4iqd7D8c9mVFtiz1dhZwz5Lf+nXGeQ47Zd8umSJ076FjxNnNabmvf9bRgE/aNAEvcKpQVGv
ZzpkDcw/MVojWdfHiYxFhfN09emZUrG8zoOcfgw75shgtfABhoWkNgGbnWz+g5lGggFDwCxuwnHu
iD76ILa0hVYAIwTqcdgWMasqwfWst/qeeYVgvAohIHBIrQU8RYYL8YlOAaVAIBX9xTE3M42boEJ1
yZqYcO+XJes88t0NFl1S2RYwvYsLeo1dd3TAZkGLLMLyLs1v7gMz4iw/wH7h8YYrRodJuShYfKA8
D+qJe8AhoI0hZ67hAkebpPAcnM3OcV4TVbIvcPPI/DlO8T39KEWg4bzjLCeNjs1Yvs5EpBU2zWaM
sB1oLeMj5h446zBZhgiX6jytseoL0FozQObC01pSBpllTSyUN5q9Y3KEV/+6zYN6Ly2O/Q+aTxQt
6O2dj/d75g97vek3WP37pbshscYWl1l8SLtX+8PE4nS+QGXB1H/956OEmNAcXzBqnedhymA2cCLM
H174UTbL6rBzV4thBnN3muYMS9hBXJxDyXOzWi/kkMoeaBcN8Mq3HFIG7iyYQ9aDQ+wHOyZrjldV
hf/zp7RFYaGqk/it5G76HftxHhqYTuJPrqtyvO+VRM4chnfldky8EG9W+fUPEVSFDlSn2V7Fvu41
cs2IBCc0G4HlDTvIwHdJooe/a6TJeAA7GiBHLDPGL+iB4D/foHcPuPZoskxK4MSai2TD+1vjSD8w
BJ3YDki44dcOa9TbBie9xQeYk7IluYQMqfI8SltVs8H+EJXmr4iqr2FSCnqgR+RTp/AVjFPZrhx4
elBEpASUKE4U/ANB1hvC8/IwTldNq9Q18wLWVpsNGuK9hDR5DTACwFnkXfFXVgaYX6DX5VfkuCnA
SRTxr2spkqTBuyfD5HoBTvEaBI7EtgpbiZBSyMP9g1QaEr+WLqo6AaKl/bEbFucHM6s9fsD4PZFd
zoBu69Kop09Es9RBqaJ4i/V6D+a5tFFZtkp5K+9mF6FkUIvKH8o+230H1NU2tsHNddzheBNxM5IC
WTQS45qOE6FCu42wuN30WX9lRCfl0XiT5FiFksJ3LJrLEnM+T98jA3sgJIId13yxcAA+91NV48De
RXnfo0547bMchq+shm3VQKfBwkkvS3usa1U9oQzh3zHwytQj0ct83uLU2TOX+KcBx6DLY5JzA4aZ
FOIpYkv1twwUVQIGroQdMYfPnxRK3+8YFvCiwX4MDDYAgQMUKoWrSFOMMEBc+hwKUzQAaf1nycbg
mxnuEExHrXBLiyoT1hcdMAIRq86nTkpmYhBjQfMq4mEmGHjEaJka+G5Qg8YC1u8OQbd4XyNJZ0Ml
SjGs6VixDnCAYZz/IrFsVBw2m+nfvccxdj9vsGe0fUIT04pbJ4lWdt5RWPfD9LRrt6q3aYHf7xoh
ge/tZioNDcl9OJdQlfV3tLP6E6PaNXvcaO/WFq6ZvugiVK7XwDFHPSQ2CtdJO5c38EPURTNC39+v
AEOp17EokCWGOxlHkN8KHH+I5BWPPJSIKoX/wtPGWL/+KNe9WO7wPis+bb9Pjx4Anf/h6EyWI9Wx
MPxERDAPW8jJmbbTY9muDVEu3wIESEwSw9P3l73tG122M0E65x/fkrEPSRtfA9TuyCXqd/L9TZ75
NogrSiY7fgLj96eHMuTiSbuhTMjq06H52SofSJ6EnmI7NW5ZP6y2qFBJweUDbAwjcoi4b+IzQ7pX
7koHBmS3hkX7NhsKsQ8oogf7KkrDycMuOfzIdRHXdsgtHknJaZ9NeVMfnIlGFghEkNiPVbbTmBqL
Lmf08Pn6qOZtHv4Galuu2vVMfGS4z539lE8mQcNoJb+3rg5YCMn7B1VCVeT8jTy0gvvaeOp468rA
n9Z6JaPfnCRlxlE0jxfhFcsEe0DMXWbCyrt2VqD/cO3OK50xnlr27uSoj0JsNfqjkXzPk0zspTh3
tR5hPPs2eXQ6HfrZmsdQywSBNe6pSCb5zu7dQkkvVXHlEOijXYnG97tbI/HlmQIw/gaOffhtX76J
XHlRVoAZ8TeT3cPDWNfxIY/pmdhHm128N3apSIuckByhHmryApGc4kAtlrF/gfpI0nymOBgl6egB
Po2oWhkf4vKz0VUz7us46d7yKudQQDEQPCGORcjl8Pc9t2OQBBwVhWhTPfT++KBbq/gCYKV0164q
RbBo0nHMhkU9nj1/W9ZsURWpjgTmLf+B6mHcJLJ/azItILj3RKIRHuv0YTLcdpHIfql1o1zkaotT
EpxutY9bUnufGn+FezaxM59Z2lzuNG4Vc3T9zduea8CvPyJeFyvrdMRWwZpZhIdKm+jXRmK0eFyq
zS3YYBv5FaxWpPdLyEfCGVttbCXVqOx9tEYTwE/ZCH0SOlFYaAuvuAOLFvIgnVBcQg/lMZx4w5Xa
rCso/7Y17h9r8RPrWDRNwZ+T9O6DAGS2eErnodttZezxc1bX/VxHrwmP6Prnk8sScFv3h/4pni23
3I9BwJMZI8L6IiUOWHQuPIl0vClfqiEqiqzXOvjbhhGKo5Zqvnenlc5rVVvGQiUXEu4zJ1TLZn3E
6HGw2in4iszU/K0qx/wiIwP3eaj4eJnTrA0ESyQm1UG0/TNITfTRDXuLrU1q775BM/hZoeLrDzM0
ToS640Y7Q8ppvIx0Z3cIvJnaKul3a4Y4q2Asll1zmfJoltkwuuLdzz1nzWbSZKzj1t4of7p/zHOL
NgruJI+aXyh4fIUaweGDcqswgDJmj3iqgqmgyrVK5j/GFpw2JDjF97mNwvIwr3M8p2C1xVdeaxsV
rRU4pE15TbumloB5Z3gkVqorqk7swUjbzxYhI9KsyWnoG/IViTPjLVfnBEA6cso7owtqKIrnnMca
cXllAVSMg4yRtPihJONae+6p1I4tT70TLNcQSkNkE2KfKCU7ZREpQTPDcIsTiUxaBCuki+0DvD5F
dW69IJdClFGMk3g3Bo5Opoat9UxSQi3RV80VomcM3axMjIoQR1bnH4my9tfdNERJzz9YIKdD/6C2
VCEintJyyLsD4P8AYZispc8uYQrzOyGD6q/w8+g/9EDRxRsCgGRnZq5Hp1OFyS5OdDntC29x3WPE
Z/AWJZXr7xHB6TtNWs70SNNW/XfurdJ+RIwRmPOolkZfS6eLn+E7lcw6M7hPYiaD7GyU0/6WiL6R
XPk23XGtNetHCgzDOa21V90jMpl6CuBb6xcMYYnuGKF65nYhN4U7t82z6qzoeyY5N/mL2NCbDgLV
uQ+fOYsHBPOAj532kx9lYmAlD2XZfsBSSvWHW6sqi83kW6d6NWJDv7pu8hxM+bIc29Fp292AutC/
hwzJn3QM/39YBtkBw3tFbh+WUUDuW31fU1vgVcBBbK2vNvrX5sBiER6GtbSXw62LBIfI1sUGxZqG
WKwh3eR+iZGCvJheL1/FqMxVh3HRHXSuewiCcOhznIQ2bHod+D5IgLG8gQBBN7gUM9K/1B4TRdh/
w+nza5Z+PXwT6849t7a9sHYbsrb6wYtX2b8EbTUvqd0xLCDcN7WT6nrRu7Bnyb0V4FROGk4w2qR/
o7s4YK+NYGK6oHks4lu7J6I4+0BbiosPQk/rpZCGo55ECKRhg2qLnwpjdMjQDTxz4bnw9nKWnIUQ
sJ2L7rjnCif8vVlJ3Q7679mN8Rzlah78LMSwDugTG11ya/R1/+5MLrAOiyrs4nzzGiAl76f2SGWd
qk85jdcvBd279f3gV1oyU4v5gsal+7USon5Zm8JzAKwqjjW7xxIJJbXOi7PzvTl29laXRP5DrGdb
HidHz/LUqcped3JiEgZpAghOHVqRuLBxz536ABk3BmOvRpilnPqbpcjHXDQ487h3KrQvSPFLelZR
WpaXoLHghMqoFDwJsbc8tJIctz1CNLm3q1Ap1t2441dpluHLH1f0Pp1p1V3idrDKPBHw4TPfxvg8
dgVCzKHxu4ek47ZIC2stwxTh6JBfY+NUCIby1U+eyoSam32t6SV4iAy7UEZ5R+LdTU3RSsaNsDG7
cgnZRmvES/fQzUod2WD1c6B99GmFj+E6dfLYHe44tsaJVU2p/+IIYAvR/TRxkG9JLLMANVN+CCg0
QnfS2Mq506ATtD7EnCSGJrC3oWrqnyiCJ9tTlsbLG/Wj/rSA2T1OQxa+FBVmsR4UUjMa6TpBllXt
mObdrcq5PLS1ZzvkLHK57q2yCyCmezNz08iCdvhQdPGvDeUEA3kSlqAfYkHaP6MbYJ9QCHMr5LlA
ZrmG/y9ju96tJm+DbA5WcyXloVv2uNOrIds2vUIQmEk2DxLyqEurxBVqV2/UwqYbn/vCe12vyw7y
FS3GZIXW0XCqmcNIUU55KDf/pjFY5vzRX0wHOm11ZZ729mw+iLgenmc1TKyNFJ1WWYf0PoCyxCiT
Bm1dLZlX63a7m3maAXPbNf8M+JFPnhdNr+1IV9Re8kHAGEYGofHQREN39kBKHkCyNJmi/i1hweXq
uA7zVotDXHYRMf5rtWDBQf04ZMVi22J38/FDm3JqfkeYBrx92E1zTZCzK1jH9UJfTqwonU0rXyGe
TXwOBUSGfc6KbRBF9WhwNHEzrXi1TBUNdzoP7Hvp6hhozcHJOKJ7BDsIlBde7AgTFt6GWbzQ2T7C
sEVyvCy1iXipQam+69xW4QEAmv+W11yqGeDE9Doxd+SpNyXVFUAhiPfVEnj1NQo6/TpLz14+hFcW
7t1E9WTyLU243DWjN1iQ9Xlp/6wwZcOjHIjE2qF+94m8d+pmOubuUh9dxPriP4d+qvCf3dmLShEG
EJAq3NGhMTzu7ScqEQDqum0MXrfBa9tfIWvyABxbDbdHfbs9Mt3aAr1bQ3zkt/TWE04IfW68tghP
ode4iGyjrd07IGLLHpdu28A9kc94V2BzWvh7Btj2HNDusygkZ4uFsv6fLHz7h8xBxEfk84bXHA8T
UPta4GAUQE3JUc/A2pkmg2aCpm00MnJb+B+gZ86w74hTX6BhTfCTTB12EmSTqKcdBNFfU9fZv/Nh
SMKHoTGb/pi56D65RrZk54fE1mWoOYoOUqcNv3HGANMOczBUj4aNtdgLp2/WjMpvK+ZrqeeT30EX
oYgq63An+x7cQ46d/TqUcJxHfhmUkCws3UeDJHjcgea6496ljUnsWQSa/0bsiuKfFebyp5YoOI5i
jLxppygMfgkq2DYxbOz/HrBJMEE1l+svm8eawuCKCucsSbbtKpD5rmfe7r77VS0RIq50Nsr8Bibp
p6MPQb6woPoTVYQYe6b3RheueJm6gEx9HYRo6/0taf/kre/ce8MMRFRHDK67NiYZPi9m0GRntZ31
ggSx2TKxNfpliiRGD+7O+Sx9Iwnnt1okkjCGvKtD4nMie7rh7Bn0FD6VYbMgZbeK+GH01BTfHpgJ
pscON1FnhTck5Wcr1kKkjJC0McDeOOQLVXwbZEEVlwpJ4XA3mahHyz6GLAR5LJlDKcsaGJO7dp13
lo9DJY21M6xMLB6zBb+E+7TALk1HU9nLGy/XYE5CTMI+Flx8J5gyhFRTP7kPxJw667eBPsj3fMgI
RX3SqdE6ad3dJzXBJjsnYh+6W7Aa+ih+qLVNF7W4qMWEs21/Jp8SwqtLxVV+NLB0/n23tPGhEcZ1
Di5RqT8zbvUHoCbE2AsI0D4QN6aHj9eGNI7m/x/FwpRgzUr/m+x4e68HpKypM+jq1Sfvat7ZzThc
rdVf1VGGDfCftOaWNN6gAKPzNl50WrzRC+zooldLVjt+IL9lNPZgkE6f/wNkqTGXuL2pD/2IYySr
Kx4yJpy6+CwbGxKNmXVOslZu4C0iAnfOCoVg5Tyv4ES6HUFpF0fY0AwduDx7oWibk4DL8p4Ga96u
mCxwl81TuF4adnSuZHsqubVHu5zSDZc105rfYqasQBPDx8Vg8sBtx4EQ9679gjBiaXYOt3P0YLpB
9ncrDZZYy3weyT371XJlJhV1KipwYxZr3Ihgv+Qco+FKPL1Df2v7O5LbIndXT4V5iwUj89mpSxYl
b7byS8d9eWd7of7oxhxOzqN1BB+/aBGgTTEnxSG3XPtjHhjR0lb0+jXAlfeEEx78RJq8+bImk7/Z
QMjgcOtUq6zvh+IHbI9tqp6IIXm3mQn+2h7oKtAdkzyUa7M+9dtqeOhrzDHH2JZ2uKu5m56BXQLg
bY199xjHefC+ekJa74nwcsbhNoo/lOq2T8XciMpiq5i6TLAQ2mFLApYtYyMtHJx2fGx4UJt9VGCB
ZC+bw+q+KMYVzojfCVCCwtIzKElgH3wd2/q9CdqouLObqbh9P22JZaRcPAZYJjtIkcCjxLmPqlfA
yLw6kSpRfmGPsRdwODnAHwZYlg6cEVJeZWsHj3TnVOhHiSp8a2tpffLVyDVDJte+qxunmymviP4z
1CT/U4PNeK+9zgt20xYPzY+WkwhuJ6g7K0jjzn4fXEr4zmibN/kK/x4UnDxTDHYjiKf6GXgzYery
sGf8FaXDoFbbbkYcmUGQtVo0xpu4ri95ZLzlBemtd9YDaY0Ex6EsOEnZWf3JHQHimV5j7R9AESoU
4zOKIahUkcBID/73ZHsN9wxpWUS6lfP0RAASLk+BLf1trGz7rzcW63ksnBpQs4E7RyK4LU9Yf7tn
5GqFAtYgX+bZL/3+vVKu9Uu3zeBlmrnj6oy2lZ+60bIe0Hjm07sr8d3tCCo1J3rvAbGt1ogXpkSv
5+srjJti8LYvca8iZLkJT1Dqgj4RGRAs9ilqdaSOXlWs/dFfe7PsC6GRh8bdFIinhJ7S6stTyZBc
AQYW8zAMDJe7bgmPiUWax6Td3/4m3FdoHXtk5h7X4FjmtludRowN6kZ2uf8o1cjBUDsxPQOP1eUJ
UWN1rdfNlE+AD3GZVls4/0e+P8dTiVt9sVJi+ip98CsnUuB0stqyMY+4oaXEHZZ1fuVHx3UBaDoF
bRB1+2b1/GM7UZZ+KAv6NL5coiNLQrLEAOcs0I6BbwEF7PQa4/JG4cCKuFtnVdZ3Taf7/zi6i7fN
myyzdxoBVdV5Iz4ZQTvzP4sp/IJsfp0vKmLrzfxqJuRNO5u3n90uqHd9G4v4sBEBiZtiAbFvaj5X
GlO4gYNgbQ00b+tgdHVyx7vDqV59oCGJa0yWMVwhA1Dev1mrJb/xbED/dACjBAOsuvMwigz4PCul
1KUpeoeUpolCw+M84tX+RVr3PEGFgWHD3asqZIgPfAblZkUe1Pq0pyC4m/4WoOcLK7us0ZdjWgYe
dy3EiXgMkOT2jsuvMixxdaCYoAtQXpukACuz8WkxjupPiMXmt8cl4PCAsVAjQhbFIeiJxb0pBKI3
aIjyccGUU6ay6X11jIMO8a0JNw/qO+78e4fJ/J8ro9U5bDH8QtoTFPN3ZL0v7yDn6v/cKkCVWBhj
vjlEugWNPWPoAZuc+lM5VRTjc+HQSfG4uUO6bhhidw17IU6eQOYQy34S/cYm25ILUrWxA5PUqu8o
wjM9gLdGmWDgu+TFFFOJNvjDX0YBNGRq9oOElAup5J2HUuJFUlLPS9ksSwBOWat/Rtvxl6+xPBCM
BKnrFgvvfWL53IzdOHbxcVhtJK1FKJdvaG3RnxDPhY/4z6v1uk1IT04s8xCMhM5vGhflZP/gOwMc
w6dQnFsbLwlCSKdpsqX0FmePgRVTZjSF8cUBfWsOzZZgNSSBAI2f78Tuf93mRB966PQjPC0QuYyl
eZ94j1ve8rC9YIZB7CY1LinRenAW9lpX13n0fPuwjoXPUVIMKO1LxN1nK+DG2dEWNlxJCO++48rx
/61dX1+2FT8AdJmvYPQwPf6j2M1789hLYUupPbIOVTRRvlUbUEbXk1u7M5r8b/SKBeIbfkF2WyQT
2xNv9fAXxSPx/6OEiTrVTheeGAAIUpDKwo1kjRIdImmRYlf2nht8JaxReieKQLqZL5NyPXnT5pq7
uanlWQZ2VWaFJSP/BPet2qwgapD4CGVv42dAG4Zzh5wc3p10gxbxEoK5ESkID346R3K5Z8urkrPD
ijQ+GCTIz2rx25AkgrbiPo+ZbfexTSRfKoRZH7z5BsE4Yk6i3Tz6Pv+IFcn6d7XhYzkCjPOYx7Vj
DS9kEvkq83ORXErLugFueSiuAX2K/9mISGz+71V0scu4+M0mkGxpNOdNeEdUm2wuXQOa/eJUvVXd
yW2otl2Ooh+Bq5QOEBE2l0iIrn4a6lk4KTCN+t0mCbSTLyUs4uzQQLifCseUuxq3+SMmUOyKrJU+
Zu1wXu7xWMK9Rwwebtq5rUaSqiOCKce69Zed6yx1wKVJWWnWjdrcu/lY/bjx5KuvqFycPwu8kBQ7
u+1zucd7VD7GwFvNcVZrgqqPAoQkmzior4gxPPcv71ObX9pSuY+ckyWHswrm6V5xIGBobPj7nPsG
aM071wRRibsATvA6l5P5E6FG+rHZJV8mshX9/bKJ8TMeq8LsS3+S84tE8L0rsd3i2u9pXZSxjpIz
ZZnFyVbtDOtZDOW+cskK3kUoqouDl/txewfmKntatxNOX37/YWHcmut3nYz2dG3qSlwinp0V3qoH
a8gNtRdHDQhMYFRTN5mDoh5PHoHwv5z5JnxEiZ68yxgfbxrOUf+7MKV/46AFpWMqpAYvS2CRq9QP
6uKPklAyqCfAPunTgK7Ycaksr0qEvF+VwI6ZWpxrw10ucvMZMK8+FU6jmB58d/4JnGF+WwTlGwyZ
2jskWLR+i6Ea2x3iMetky7H+Ew8TC3ntySmFzXLJUEe67O1KSGxzyP2qVDvKm+1PFE/qjxWI8cIT
0XMjliJ6abvKzi8uxQcXYk0W766ISeM+oJzFEklMkH4hDbnbdhj3MKR05InkF7YnJDdRC+GfrhAP
Yzq4ofbYg1TwBSmXlCeHx54rsI7aX8BIo7kvkOc1h5CiUUPcoy3/MbgHHkUFiWtzS7mkzuN2iP3T
wAaEjW7sFZYQdyncTIibWk1VwmnvSZ8z86FOJg8GVzbquYWFBBpyRIysf8mD7UEKRmjmGR16d7J3
E8XU4tb5YQ0AKvZz5LgHMrti9mI4CMRxedtnNXZfWjvracXlubrW3TwzoOznCXoqtcFHUBRQWEHQ
hJkV2xZJScNlMjdBuOty25AkPUbIqXJsYOgzxZVSWbgsTywDUTSzoSmtpaHzQC73xl3bkPuSEjk3
/J7nsXnLR7m252aV63Wsc/3IHAxZ6fnuimxy9Pv7HN0oFmsrHxnCPUtfXZz+Lr6qwFxGqZLtF+7/
7TGyp65k9XdRTjPMDgBuW4yRnFfiZYkIQjpY4UYWMJ9KHBHxwil0FjG3/TGY2mY+WFCNXLYI6cSe
HIP2SucvLy1Xn//CruzLU96RakIGVy8/hyaPLpvDcZ8y2La/ek+0D4bYZbUrmnw6sIXFGNkAee4Y
dFEw1UqRpE97WXwIGMNDFlwVQltHUb/9dMpHNdFtQb+bqjx/JNBkKu6BCoNSZENrJ/xZvfll1UVw
7jB586lCoR2XZvXNfkREqFMFXAowX0Vu++POFAxctMDwZlKr8hf10RCx8rftPdRj1uQsLp52Iu9n
4wdLKpWnogMjHcOPIESgTskm7KHL6hVdIgS9U+xbk9sX5YQ3qxBGP4Gg3vKQIdxUj1m9IDvHA+f6
oLQTSYPp0C1rsItuMAzAjJ/jn8OnvqU9SqTp0VrRily7Ogq/u6nz0OgzIAz7zV8S+4MbrovPC8V7
G9Q5h29aLmrAHraEFnqIQGznsIaPkak1m8k6dD0T4W6ye05wiaYzs/H2F1mCfBH7MHdjtlSxeQQv
T3ixeua6w1DjU70lmC/eBTkV5eKAAz2Sw0oMP3mop+Id5Wg5HgKeozybVE+6UAy7hbm/1gPOWwyE
5ZPO3e4FGZHBD8suGGdkdSR//VnH9V2kSvPTLmv5oGMTEurTtcHV8oLA/VOTg4Q6ukSpknawG3p3
G9pZCsoa4+Fg1nAmMWC+ucjWInwObaoAuNStDiDU1eP43Na45/lhEttYHC7VuI+r3n/Jb1ZYJm7b
b/fssD7u5BFpBg6mUtnPiCuQxhm7UI8339Hd0iL1AFppQTjaocTe1CdVP7J6y6g6Mjbha/DC9TXs
yEf9vRY4wIxJ4vZpVX4p78q8HOR/swXqn2KhgNxX8NTjCX1u9ICefYIZ6128DQmwGjBQnvDmt0gH
n2H/GWwGV5P7ExLI8zFEuEdSbw3WN7Bw/3nQw/JdwYJ+hfnWeY9eLTbCbNiAAWc62TIFRM0/pyjW
/2w4nDydNj2+1vxCN1QE9ndXl7gT2cUq+3NUUe56KRUtMa+m4K81UGZdm0CUTipAtM+cBH1L3HEm
iMyAkQDJ2DsF5UElot3pgHPIPhdb6FTqyJkxlGeOklsjHCLmcO+iI+TWtL3tG02R2XYUMMfxua6B
IDPfH5ZL33J/7Wu3LnrCqVzlvYZNXw7nWOb6j4L5wAtFoMqvm6O1IkqhWh45EZm3oorL+TCULbDz
MLKtk7aBzmKP2qpsf5dWx5mrbTEkd2KcnedyJXbx5PDeFGmx1ubR0smqs4ToBZaMYGTyH/tBm4y9
HusonMCMddMhfBitv5L/OSWRg2mb1MG09yRdVUR5F/jC+Ety4C83LO4nRF9fEYQGpEBVkjzuT1GZ
7AqyUqpM1GJ5UjQGfFjtuo1vk8cTwlPKG48qtGv1Owu80B9RiDQdC+w2vVvE9HwA9dy8+32pnvKi
5q+BJtX3JHP0lOhQVdaliZyCV3IJySCYK7FxK7Dco4fEeBBnibDja+JMAwbwBbWvgTeo1HjvR16M
UsMppicvj8Lh4JBR8UEZZfiHj9sLTn6+2SzsI77Vgz3US3hCYivODu2jKvPGwAE0AxwgGGpC7Ztt
1MxDgLP2xg9Js7AOGxXzz65huMaXXq3zvSqKfjzPVR7BoMXExGSASDHQCMgDFlj+FyAiOHp1wAeA
S8jQPVVlWEA0Lq7a3uYdEyzRHeXq8ratpsj9XT2WCHT1UCABAEplZO2ITUYrQF6as1/wAx1RW/Th
3sLKx1AAymfvMFi6bbpJHzO5p1z7uR9znNgckWqP97W0Mq3RKGTVuG0uPqJYDKd5DjlfRKMK8bdl
t5rI3KFyNjXr3H2V65aoE9o+P0ztqS/eqtAU7wYTPNxlkEzBvqjk8Aeois8rLuvxa2xsG3YIU0mU
4iMa7qHlYQWmYSWIy/WWMj7iLez/1pqYasI84jVPdSXxfeQ4RdeDVmZ+3uiYzVNbotgl86StX0mV
2Zwj8ewY0vKQr+Hc5MadG841+xZvTPpcgy7JCs4x7uDuXDUREQSSaX48srWL13XkeM8KNGwT/wBQ
8j7Cyj8fGknoShpXhMHtvDLJX3VrC+fqqDa8Qw2gq4ycneJAAnPdnFZZTtUF0R0X2oiS1T4nhNqq
FOZswp+RkB+IKCk8wkYOw71DwJqTxYNRb+PsJ28OJmr/MPDi3EzvyjrqruqLI4/n7ZTX1sAprbv6
AKurUQ8tbvQxhi0yw3GxEDAZn3cy0a5/nHuNXqOp3DY+GjXqcDdjKT3c6Fp8LthPbwilDxSKwdHu
Dss0xy/WoBB9VL6cml2CVv9rJbkr2jVohV9QosM25TiOkaJT3TikunODlkCUEg3zMgx4eiyYkgSR
KbYsxq+KRW0JUBBiL1rIZbuJCcve6UU6Ecf2Y7hT3xe1kTWAAMntrzM/69HZ8E/sCc+wCn5uM55W
LFPWBYjWC7MFF/qMNLcO7nIMqnrXyBLAlJNjTlLca/8/g/u4emqFC/DZw06lDlxjfplXLe2Dblwy
EcjH8fz/xsiPH+N+GmboeNJz0MyJsXNS3MuRnVV5op/58kwDmSHVd0IP8GeHoCc6R14u7JOT2GvC
2Oy68t5b9BbytgXub+xd0S9u+NrZaxSfbLuVk3w7g+W8Eg7A9juqGZyjRdk7YFz8Sfpxc7OWOBl9
3vLCKY6A2Ml/Xdh15Z3j2QXB54DwVjZ7utv2PQVEyz2hE161Y6BiDm6VGT62IffLdLBihYHZKh0E
LHHAzF6jwTB3TthOvD5J0y4HT2Ei2HUF6P4+DEj1IG+P4l3Y/9yKXklqwHwRFqhvDxvQIqBesPh3
DhBwBxHjE7wWkKV41jR+Bxl5Y+QcLMu4UOpn+zFHCILFZ9EvwoeP1uDcJTLhixdjbCcPlld0J2CM
CO5zreUPCSv5uxdasjrhJnO/IYsI5mQ8m4nh1K67X8HenCyMx1HBcwWYh2tTkzdX4pPhLrcNhVOB
uWVQIxxm4IvQe8uUCGD5z8fepc5RwGyWiZarf0/bV3RL8SvxafJeJSz95I/od4YtviVFYeO289fI
EV92H44LorWOQJSi3NonL6ES8rgwBfOEgwu0L2R0KrDKzQdLqDkWPq0GzfkJeexInmQbASjSPiLR
YUs3zPEaRzZf+uzwUV+bAWrijsGE5nS2qaU+I9qxb43RpiZ6NGjKGF9vTHACpmzov63tuck5LLbt
EjVa4hVptyZ+xDo7yUcA6PAr6qHk3ixSYOL9Cm7HD7SQdRFssXVYo7xGbMcQhypYma6K/jtB9nhu
MW+t98jc7O3ozfiGjyYeBnOFT82vWoX1ty2nsXpBBI5ukWdwBaLEacwW0XvUmNjaBNFvD8hfnHHM
VWI3tgUTRc0XqDB4ukjB+lFN1rl0c/tXvVLfear1It5sNRFxYJSasRHUBT6hOK6aCx+MeUpGpao9
149qv8XIzLMfrWrrjzqo1gf05ESPr84QfpY18sKF95vXthjGEglsVCxXeVNXgkDFLzbxVNh9XU8c
etD+GcoFAuFFFiHiC3wEtb6vE2+JDrbVyuNmswHh0bV7Iin4Ni6O05k+Iw8tCfdG+CY+GLJU0esH
pPVjuxBa3s1ePHyR/tlBUXjwVye5kAy5n0cWm5MgFGK/imRS1ySY5GdQbfVHTGQgO5CTr2/rJoS6
dxfkdHvGmtjdFy765V2xbEW+m+IVFWZJIBPvRoFWC2TZgSliEYTfX2IXGWFLWXVJfNB2WQgQ0keV
FLWf8fnVBm9vsfCwqkG+NJaYrXfkxbTvJoKutvuITsx8j/q4TODMbJYkZ55lc2KHq4eH0erHJ3vx
OrM302wqVAqiDPYO8ZefNcqs6hCNyaSPkCsl5bYJC9fSuag8IElaLsLNEmavk7679zzV+eTIRFtz
HPPF5S0OUPGyd1it/jMlC+qrLiADEAt6Eh835Ixlyj7hsk9uTusR/lhP6mPhTkLu4VhTm2IQkrBn
YPILLitftMReRLpLkbR6yxPzoNtlZEIC5Ma1Cs6uQOB9ZwY1V3cd3wUwAdLX7h4l6DzvN1RMD3Vs
iuA6T3VSP8xLtUBG1+NyRD5a/cyWFdmUdgm+NMfd3DvQM8Ke3FDeXvDRCv7J0vTLI9xvNBzGph2T
82LhBIQ8mDGBQ61Nxd4h7pMgrNG3f1kq0CAhWzhx/UcrYA+5OQLbaFjFuBWC9uZRs6gmiidpkxe4
wUaCvLmFcx27pJjJKQujYP8/zs5kyXFcWdOvcu2uD61BgiTIa929kKghhoyMrJxzQ8spOM8zn74/
Zm9SlEyyqLKzqjoWEAjA4XD/hxKdb0JCS9a110tqRigWIcw3S234BVrDekmKGv61k8XQjmVRTG/g
vYW/yELKbKG9t547jOD/llju8fQZ6cqGY/BPUcfUdwFvUBEUtZAxTba8/o1eWfSDRxYNJJ9876Co
AYSPsMUazLdBn3W4crRp9z4aCt51bSj9d0mlF7+GFv4xSg4QC3eJ3mD9GmYzRQ3d0dGEV1Q7XbQc
DGS2HIIGFxH0hk9hVhXOvR8U3ac5n+f3iGigv0A2/huyVEHwUfgbI8LQuEfZgN5CrGeePoikshYw
wwQi0GZ3vWtkGB+x1AqeeTbRgLJbiPP3qdXwTlpUx4ot8mDIKJi1rsUbp+11dVe2Sf2rqwYokkYN
rR492grukkP1YToK2AjlpzJFhHa/GIR9t5Kx7e5zzu4BtrLfPoxtnrxQUWwE4DJ8zyxgGi3yo3BQ
XtwethSVPJC+nN+AxLt3MlntEKUr3E0t/ezgxm6ATVRGIeR+jONUp+k3G9RtLZgKoGbK5AmtsiB9
QqSGUFz0CVmuLSn5elXKk3F5xPb+vSNoLO6EMatiJ2oXzVorh0e3MZGTBZ8Ju719Kjhp38zabX9V
qvAfEf4RoJqHFjxIU1b6oiPPy4bc3k7m3eyE+jt0oIE+1W5avgMdQYu7YZmPDVJgNPB5I34T4N8T
Dxgvws4oxyK/Pvulnuy0RNovLFatb3M0uMM7MxoNqjUlMohb30oT64GrrgsO6BGZ4QEWJUvA/7M/
OnGecjNZUjWPPpDohrb85LMFm9z5HJKj1MdAIGOt57n22xJ+Mh/nvIuM/Rh3c7GwabJ3IF6pxZqD
1n4XKARJYBrt/JJlyOy9Qb6llvuwF+1PhOzD37xnxqcIaOM7cyig/eWpXn5KHF1+JOi5T1GXtV9c
eJLdLtBcB4p8ZsLWGozPAYnkJ2ueh2EToIPQ8kybY9zN0cG+S0A1gYiLhMl1Lqa28RLeGbDaHQfU
f1t2yDL7pm+9TYHZa4TQuPvJe5nuZTpE+vcIjOa3vpPqqyh7/CL0GLEjHtuB9T41OoBRBR6+XFOJ
PTygj2XLbUphohBfaYll/l1RBM6wyyh7mdsY8nK9p8qlvZ/9aP5miLquPQyqra+UydnmmBLxUkJ4
tn6e0DFAwgDBFlrfwJHemgGF8A1JjEGqlOvRk1aBx9y4bVAMO1ezUypn9IK8po6cjoY6HQjgqsbw
25zi9BlzXx+UM1cYSlW+2QCc83Fc3lpqGONHtDjFx7YnL9D61MdIth8pXQqHPttgqVzb+q507Sdn
dnVUNxtLfLXhObwDvROG2wQ4KgakOS7yaGH53ZGOCDT+vNKczzipKt3TyAH3FDPRIurSHrERTJ7G
cJ9z44EbAIu3hR1Vxzs4YdQxrQwptn+A2wu4cqiJwD4rOzrX49KKyGnyQrVI4RcNs6G3hxBYwaII
0KS8uSJ6wJvGojeIchjgsXvkC42DxMC1etuoGMEH4DmacUj1EX8lnwKkBB1e2tmnzkY6C0wzY7+r
7WaRzs34RVNVt7+CCAEdGneDXt6TSxWP8dDqCGyMQ/l7sjXxaFCjoZRPg/yNTIyy2zuTC7I64cDK
R8qEc+xZsnSJupIb+0mfgEzs5izSsn2Zds5n3gbYsokaucUNjSXu0miakfCr4rpFLIYMcNhnzkza
7UunqJfechB51gCjwTNjY2nzapb/cbKn9KXNydJfLJ18b48Sqd49ZBUCNxtE/tDI7yu6iBszngt7
l2MbOdBjoHSyCSPT+jiEZUG/wTGo7cdVBIWcflD5a7LnbESdMWkGL4Ls2m9QI6ssfOgN+3cGxu+h
nhrxsgCLgo3e8yYg+lB92HSoCy6cIyD7SMJO7ns9C/rkedCcLnyImtKGyAeJn+NYQ3qtiiKGFlUH
7SHD9hVBUdNNeX9q8/wjoqSD+F1R6/sisFuTko5jgg9sEVJ+41fo6Gxwb2/S46AsKlrw0US98VvN
eh8hF/yrtdFERsLFHd4mbu0HW0s2RFg/4vzurRCowj6trcnaTLIsnlDbpX+voc+CfuwoPtuNbH60
yJCDqDFIQw+O3YvfMW5G6RO3bfEEmQnr7sYXerfTal8AlE4hKDKBIKb+iUr3vTO08QfkT+hHIZlX
fyzNCoNO6ED9TxS6qmLTY9D4uzYL4XvITtDIQPHMeW5TOyQ7INqiZVeZ8YvLEUT91+hjuk7mYD8O
JMBwlMJO/cyQsO3Rm0I7Z5PyFFQbVJgIAnkqhgHGfQ2fzqXtej9XpBs8vUYyA7R57F92A8S7ieva
3xqpz+1RyFq9AX0OwQUkkvsZTHl4NOoINZ46G6AixxaC3DvWA0gIguUtgJ3RUUubLQRtocsqyd+K
rDR+FmACyjsXwcgMjfJG/MLZQ5PbKcgllNHcbuODAK3+ZDpj1h5cw5/7bVrT29xNOOmIA6i76cl2
xg7ayhjoo5clVvk9DYLoqw+Q8aNpuyNCb2PNYfqFm6HIDmg/dc3GzkQgANt03bsIvwj/GNdJEt2B
dSCnBmTX3jlmoSMiBXz885hHzmcHaX3yl74fgb1kPSrT+tx/jzJJtj63Dei91OTJCSDS+jA7pqKY
iSwXNEQLqxV6MG0SvtU03fqouSlcYC0x08XNkxp3h4KBDVYiq23wxJScljQAf+fivdXOBMWyhGlH
t7Ppm73d59bXLiht6OXGLD/YM4BCHBMCsYvpU4PUQFvDoPds8jrlDIUWeqMQLTzgyArSZQk/cCNo
iEY7fVKUmcweydtNkBFavZAa2G5An6kj2tCp3/YK0PcTOJAWvTKaQChbC0gQRrRlLLfaiW5I0g8B
SiM+MtcjzUewk26/Q28X3oFvJyPtON+ZsiMXchR4lEPM9CglaLpdafTyB9q/dXQsRQgYO1StfETN
vk+8DgQ/0d3ED4LNpskveh3YH3zets5OZvqcAlGC3uZJBZbDA7VDmgqDsXgcsUv5lIGH+NEVtZbT
+nPMj1kz9ahkwL2mPBGU+he059N/nL6emD4orzcuUhQ1PsoPSTrdV8JeTHQowr/kxNYJxFsROogp
9iU1dySw8dVQzvgx67vxSzUDdtecOAGC3Mz9Qx2N1JilKSK0cMF3f0zB4RkPIx4E8MLIsRZZAWhW
BzyZ6me9N9ggA5C6D1MpC+wKC74SmCHoy4g0DuCp0BaHgmGD5NT2AIzQlWoxQXyP/FxgfLPshpr5
gPXXU0gU/2nqgTHt7Rhx6jca7BJqxZPrxIRXFN4pBmbSeTbTEPpBB4Gj2s1GCK0yDic5eQEQzDtu
lC5FkLQAOd1opvVPl1kdN1nK5VTCIe02kVFpCfmkXd/bfeS6XpyHiiQFhRi5U2Pbf5vVJD/p4ZQb
XkNXFo+uvnLY1gGGdh5feqJ6nEOqkcCOsofJElJQZHH99ms4QN9+JF+Z7uEvG+2+ltT0A0ICFHva
9+iBQ+ctnsF+8kSldRt+7PEKBfHdBTL2aAc5FOZ9ah4eT6rki4beR7VFsnJS+5Ie75c8bOwR8Rlt
vP9PxcOE1xBdJpVa3DKiQKijrytEzP9The4wVHmKE40jM/FY4yPyQ+phTBU4E/ROeh9uAtLclfwZ
tJBOoaEBX0OnYAj+KS06Ori6xJT78gyNBsowogXo0qEL+I3SeOc8V3WYd29oZRvk8EUd+B/0bhSz
Z0SzeQfXKMpg2lRhvvmPO0g55eR2Htia+IG+gotuOFs92f9HL6lYlBQIvVD59i96de3HXMbRkkAB
wxIwkz//Z54hM4pewv61G8MnrRWAFTXQrdRCysze/wfyZOsK5ae7wjZCuRVcnvciwYTnGINhnm7Y
Ql3wMzIWXzX+ihIIVSyeQ385Y+kiQNxFlu0WTNKE0pQFyGU/Du0oj2MXpI8zGLtvk59Mdw6FA++/
/+t//d///XP8n+B38fz/LUH/K++y5yKi8vV//vuSxZBJ75tk3jSFq6+8DgdyGkWs4+kDuwPoEpK0
lPPch+ujXLJNQirPBNQIwsR1VhaAQTzVWAbxetIMmquoML5oXVs/8c4Y76+PtHhonRifEidAnZtC
8vax+KCnH3OIw6BAUwtL2VqLHoa5Mw5cpsPW1PCFsDL5vbYHBM4x2HhorO7n9cGXaawGX9ZQVyZW
rzZd6dPBq7APEnj4eEfkdXxXigi/SqQ69k3QwhA0+xANniTdXR/07NvS9aPzx3ACQJ3hrlZwnsqh
DS1Qb3PTlZ+ERBg7LyvtLXL40Ws9FZmYa5nSkej74F+2WkaaZWOLvwEEs7Js9rlycw+qauuNPq5K
r52VqVNT0S1lokxoi5XJl+kbfYkGPmKTyn5fu3H6ZpTVi5n12dPrB+ItaeJCr/MZxcqULdVtC2AT
agHo5DabkYrAW4OouqcHDjvz+lhnBnBMxnQwgXTx2XOg6p7uDxi2GK5krrlVqI2iJT0Zm0QWNCxA
CW8wxOhfe7iX8dxluYgrBly50/Hisg0QOmO8GjT+Ac1HbWd2c/bu1bPC19NwaVIIShvmaqmyKpi5
zR0STuzItn4Ru3sIoyjjtgLxEznYN3wRzzc80toKbq9rKDpC6yOua/BgMwEGLxVdszUsm2ZuhTyR
OTjzp1dPDXalYbHfFd/QXC1Yv5QGsgi7iTlP7Y9x2dFwUKX50iJQeACvGr42TioT53OwfJQHOGDG
MvW/rgINPwAuSFB0GmK8xzkoyMiBUG25vW/5MV74imwLLOyQaDJhx6xWDY2DdiEuIDiDDugRQxdO
ANWZLdy17obB5OWhUKJd/uey809nZfgwU+AQLWfZrDaaEYk7HwBhrcXmjQB14YBJYgaxEKgt0X+1
XqUByHAMmUoNjgGGLg/sIRjjQ2gNKK7NVfz6KMV4rjBt23L5lKvYi9fHkPYuWzHHBfkwDjLwTDzD
Dm0Tv1zfiRe/oeFKpEYcobiwT78hJH+8cxTE8KSmLT93gb+rCwzq4zGo/82kJHRKwSe0LbkaKiCl
N/VoJEoNBjp5KAXcWT60C4Qf1A3XyPPbGn9nZD3pqwFQxNP2dFZAyQHd+EgKo4WTA2YeUM3ZB+Tj
NOSxC30Z6hq4XmtodEFmcMn3kyt58P6LT+sIxzV1x5HO2qC94PGe1yM6D4avVXggwTanWFkfhTPE
NwLyn791miHAXxaYWNiC7q+hr9ITEWRtQUNMbvM5D79oNR2cTTtibVSCMnsrwjR5jurafKA51jxi
hifecuXOO1rtzh1QHPV7Ssr+N7Ds3OF9DzaL7n5yjCOd4q4G/eXGhbWczGs/d7U+mgZMNbEduU3o
VwR5SAfWH7E+wOhih1y72GZTG6E1jFDI9TX5k3deG9k43Rkoo0BxGRi5QbwRwAPKcpnz1qZwtq10
u39wF0gARYIXv5b1o4iy8Fh1/o1fcenQEfxZL3sJXM7y3/8Kx5CHzFiC7oHph7akH6Ex3gD3v0Mk
vLox1HKozuaLgAInHBiwba8OHSWXuIO6Z2799psFRvNAUyanrYuObImI0PWve2kwuRiLgvSA/mCs
ch63TFpz0b+l7ZgH+rbQzfJRU3F9sIYxpRZvwjq7MT/90rd0qBSQkRi2MtZuxi4ca7IIPDgRcGnQ
9sWLAAS2X94p0vW7CbcvwCiGvUcucHguuSnocOEJsKM0En/UDNd+mEB9Vx78GbGvKJYfrn+T5WpY
LQCkYh35FIdaH1fI6Vrny+cvkNACFQex0qnA25u03nbXR7nwFbiWXBJaLihDiNW29ueR7iuyB9tm
EkjqmgikKMvYwL2f9tdHuhBaCd86F7vBF5f2au+mg+xB25H70R2q7+Yw9+9KujtbyihLC8LOD32j
h2hButojziH164MqCTWxzqbmTVRdbbFshPkZDaG1dbVCe9faAm6FmMriEcp1+uX6VC9sZwuLY5OX
AhtLXz+gQUjCAa4YC6Dw4gIg8amlTgeaeq4glmF9duPbXlhFm5uRJcSg26Kbd7pXMNFBzNOipA9o
rbmvhgTtv7J1HmvDcW8Mtfyp1bZkKFc3SGt4Oa8tnHHpaTAG8rmMU0ULKG2iDonSKEQEHFO13WAK
4w3OWNqNCHFxho7h2BaYG8vSl9PyV+QDxFnHqDOhiAbpYk+dExRJiSY6rI7i+OrVozOBHjln2FHI
jZ4OZWtoyUMvJcmdffHerMqYvgG44yOsysQFh9dXxo1gdHF2rs2rkjtfV85qdpZsdWIgG0YEQVvt
NETF3qBsYsVeBLX89c8VviJLaDu2IcmAT+fX8nBCDY5PibKKDdKIPEfh172rS+Cd1z/lpXkRuRzX
MLGDVXI1rwQZ7QL8sbWFcGZhMIT6sJbiUdsBPryxQS5d0MsJ4PFASQeu52pacPWF3XVMC5MnFWxL
p+gtYAKqOCKsr6FhHCI5nA5uPvBOm4bfdV31d3j51Pdzp5Ocv37mNncZzXOCqmWtwk2T4gqlBnQy
Md1Vxw4G1H50m4/dACn2X4zkuuhhge/htliC0V8ng9cbBqX8ArJFA0MB6GFIHRngXnHEu/GNL519
tbzPcFWj7+usLotmrIFoNcApSuC+d+gx0mXDvcqr6eHcIxyt3UFNdP7FceR9Af+WyE2NQp7OL1Do
PE4IZ4MoTgOYtsAwstDWv05mdixn17/x4r04R9pHyiTFQs9ytXAFHAfHmNBt8qOie6ciM97iwTMf
UdRIHmEJYjmBVuHrn4nEbrlAq3TSOns1xxkJOvB1SLenYFX13UIaBSfYKuPJZewfVhRGX6/vmkvT
dJTD3mSH2kS706+KEprpj+h4bO3Jaj6OM0LjdQGcNcaR9NMQOuljN2jTr+uDXgoH1JVRFHV5zpnW
KhyIOleVOaCUABVm9IpJm7Z2qkEQoFt8ePVQ1D2pyVAVXIpAqy+Ky/bCNKN3AP1X90KqlY+UlZN9
Wvn9jRvxwqwok0NzEoo3IznO6afsoC9BympQinWF2CcgK+mFpDby187L9Uktf2l190LzY1OSP1GN
EatFG4XvN0mpN1sJrOSpxrR6hOuZ49F5fZxlj5+NI3kEQ5UTTGkVSh1V5UmMtC14l9o9claKgz02
Nr7jEsGp2VYfZQ9moeQ6xARBJT+uD79ErPXwStgAS2iU2RSFTj+oU+edFSjJiRfW8F75Yv4HVDeS
pU6f76sp125UXC+cBYXXKRVyalzSWUfQDmyiChNais4cwDzKCvW7EE2wjWjvI2Cy2FMCgfzn1ZMk
ZiP/IqUUgofE6SSRPka0H6z2tncRpytQiXhr053eoweJpgkvyhtr+uerrb4qlyL705EWZ1Ctgreb
DhNt0gZhtS5Jflhhpn4uIf6HUFA64U7V6LPr4RhCYZohfYDmCj5kVCBt7/rEz7+2pWyXjEKSZeEs
vjoukDmQb4oolApbM95hmpi+0JLAARUCwgNSCZbaTBBszM31Yc83laU4pswfWgiiDcsp/uuatNEX
jhxMlfAvxHEsyRcpE2wm7+Cz/GYTRjdmeXE43Vl6TK7ucmmeDodkoQ51CZDTogH4ARyPeVen8OJH
bYSUHRbIzL16fssXxecLErzOHE8HdOxFlbgYGug/Gm3JWGbt+7kz7bvY8gcMNIv2xgwvrCOGboyp
uEdIW1cXpaz6KMNlCeqnmzXHSJao12Pt4Gm+nxzDUPPvZk0z3l6f5RJ5TjcxNX3iOU8cXnE8r05n
SYG2oI3EUcXTA3RTPWIymJDxKL0sf9lhVf2K2wb/AEhGN87PeZRfRrbJDHiP28CvTkc2URaa6sri
wkS/dEfrWd3V0jEe0fkpbrQML+wdKri6pCpHKZcgeDqU5htxGZomEIcSzcZ6nOYd3GrAznP5vvBx
8r7+TS/OjBWkrgS6zrRWt0qSqVCbI6AnUJzzfUEGCczf1/ZI56Q3PuKl5dMp8Li2S9tJqNUmjY0R
jke26MfMEAD7Wgt2Jro7KHzLTzR+jQOCRotNwqjdyOqWoHK6b8ivGNJxSSP5oqvNmgwTzkRZ3UIB
ob6k4VK0jyh83DgS5wvH+4PyMfuSUHN2BnsdTRKI3+22aWIkdSAFeIjQlHuUOlEcwhnmxufUl52w
npZaHmd0ngyy49VxqEWJSHIrW5pOlfkUp7wgwzjH1MyUVYRri18fRNlAFrBFdqyqDKnSyG13bR9I
ZD2G6o1AVO3j9e10vsY2+n0GpTw6z9wgq+0E8jqAgscaN1mKOkRPkP0SJO14QCfI/ty2MDGP8Qi7
0APHDcjy+ugXlsDlnUnWxz/wNlZh3lX2CC+3orHfzN8C5I9pvGAyPUFpIgTurw92nicRhXTatJwb
Sxrr9vNiiosgIu4UAmj3EUMuRHbUPBz9DMtcCmvqrggyxCS7to13FlCE19eDFYeI8fkVNoLsq/OU
UiIVCDx1WyeJf/Egat7g0O4jJJuY765P9fwAMRIJGRRS7m7mexqTugprvsQCb2OMOYzjKmwPEe3O
Gxv6wihkYDwwl9SAnsRq9SrNRUZb+HzQ2YX2i/nPvWYglXp9LucBTy0lyGU20FvYLqdzKdCsRUl6
RJ51kfOaQtnf2Xr8RQ7zfPgXI9lkeJKXHVWzVSbbI1oGe2XA2BUwMn6mgbrPEB9G70Omd9eHurAX
qZ3zCNFRqaazvl6g0MGWxl60Y/B9bGBJdNbeHI3hjW5Qr99kskk+ZBO8vUb11edmsF9fSUZ9DsiQ
AUDBptO5OvcI9FLfyYBRYV6YP9IOn3fFgC5lIkZzd32ulxbwD2jB/bN864YgGjB9pzpjQI6ngiaV
QCaD+x4/o3Z4qzOxfLbTCIs7LjNagCwCQenVjnR8TKr0CbZlJWf5Hr278nOp2cZnQwPfu+lbx/Wy
Ii9efV0xKsg1HpQ6tbP1YiLXM45pYPbbESjlA8ZKpacPrvUvzgEGd9QBFzwBjdzTczBMGEMLE4l2
GIfogs4SrVY511u8/F5fpGIqvCeJHzRWqQieDqUbMJYBWQN7UliWKERadzjhWZtAIsfy+s2x1FIW
EAEdcGt15oy6wRSol/228pvpMLsoY4c0ivdpP/64PtKlaEUjjmtmgVfRnD6dlN3KzJ1T3Daquuzu
2poXcu6A9L8+yqXNzoUqLbi1qGJaq2hVSp/SXwz3snKwDUGVHyno2qqOc1v0Ny7Ps6GYBFk1L2FM
vkCYrLKkGZ2lxu7wdhVWrw7Yo0zHauioMcBC2l2f1dm5Wobiy9kUScl0zdXNpWHkDa8IuaMkz4Ij
8OcACaI2fMaTrfnq9iaU1BjHjuLGDC8Ma5PlYi9EF4FrZh0laWWzD0q8MLkCyKrbL9gm6oc0S4zf
SK46BSJQVvXac8aD4e9BV5vfQgonC8JxRsuugJxmYLCDKke7n6KhP17/rBdWkE6eywwlEBpxBkWK
eAIZaCZsS4Q370Eso8yp8HMDAG7eOGdned4yK6CTtGv5lgAmTne/D7gkkmOyGHOmI9ZsSLuaEgEe
4AvaoewN+xt5WPJ+VM2NY3d2060GXm0dNF2A1ZvhvG1bfdjzDkS9KLKgaupzXN6jth56KHnBwMd8
+JHGcnbjQF7cQ1wGHHw6KFSmTyeOyN7c1i5WJyLEhGoTCWQtvSBM80cfiYAYikaFMsiExMWNK/7y
wNJCd4ouGhnn6cC10pFgxWmLLl/Sf0L1o/puYEN0gAqjvEqo+ZBgAvn6g7r0yKkGcv0BBFt97aHU
XD33i2W2gPi3lKya7LFr83z4Ofe59tyHTaxRwS3qn9e38ll0BVbEK5jqLQUUCbzudLZ2MZvVhALO
FvkFbYZN0oGKx7FYfXj9OCSdknTTBUy67r1xXRiVU8OftilDLY46U+0/hCG8lRvLd2lChFYqFxw5
DBhXE4raWZmpn4hFExnz1gL/hbnpb/VnL0QA9fcoq2MZJmi0I/whtsiBtAdl+6i4h+6iQqReXRJh
hUjW6ZFAzqRBs7ou0JGqsj40AN3YhfE11Cb9ndEpul3gibzri3Rh6yuSWlzr7aX3vMbRYZTjuHnq
iy2Kb6jtoVmJKvgw3dW9cI4BzrqbHnH2Gwt2IcKRr9g27QMd8U17lUkIFSoNky0dibms/knl5TuK
iPPTQEx4gIKfe9a8eMu5ClH569O9tIj2UuGimkC9f71VMLsL2ixhl3SZPR2gpWPEGMPyM9DauXE5
XdqVZO3A3qiM2GdgWZdeTx1YSIRQAC8OhSgqT1FUuBEzlyhxkkazVSgWAuFTsBeddedQmUh+VjMu
bsCrJ9QjVXW3+N3uq8Xucqgm40ZD7dIHXCoiC7hT8TpexWh3xDIOmy9jW1t5tivCbtrj/DUd4DXe
qoNeHEoRQATpusVz8jROiQomFM0mY1tBStwRLREmxKAM3Ul1CyJ78Sty+1FXpDRIq+J0qCQCrZ+p
1Ng2eGLeQWIw70rcU+5HmItvB0sGh+vb8NKpY8mIjAaZGu2t0/FwTojb1mZqUta/E+iKx6iFNZfg
kOu1GEZgXj0XN8a8NEeePH/K5tRU1pCBEsB7kI+E/cltxXbWqyT2pmrIcjj0+DAiQp0/Xp/leWeE
zelytYGeIbjAlz2dplXYGAJMLoE5drtok0Z/JK9HV98nyCcjXIdqGHHO2UehhRodfEN97xcCmtn1
H3Ip3jBvnvDAvmjSrOJponR8osII/FvsGM8ahiwCjIY9HCinDT/zorWgLiFL3ze1vAWHOx+b80+A
xciPcj61pNNvUGqBPfaTj11XEVdeZ5pjgk7exnD3cJMarzLDYddmjba7PuXz6MOwls5eNhdM1vqh
C2GfutZyseOtbu7UFPtvErTvjtdHOT+iywCgvXlJc1OI9eQSZ54wkhvB0voWgSfATAu5l/1YVp9f
PZIyiQLLm5ocbZ1M4ItOkW5UBuxEaezcZA4Pg+NWB30e7BuTOj+cNNIX4K5jA8Y4A5kFdmRpeRMB
zXeRVZd5gXq40JClyh1/DyBWQ2qguQVUOj+d9J0BhfLe5TFKG+R0m3QKMndnAeKDuxkdzQpv2xqb
uePYwrxtInDEr/2eSzmJ5zzvRHpN6++Z90nS4D+FTFY4d3B9x5rIUPDweMzA19zYjOdn4HSwZRv9
1SIsOz8chgVBpOoWIWqnQSsi6KQnZmvAqhfevioI8Rmu3jfqPRdCkAHsCzEFsOdLorOKtIWwWiug
90nHPVZvsDHst1pofsk1C7eiEtlThEmxjx2RMK1qHI+tzOhvhMHzpbW5MCFULewSAsCy3/6afRG5
TtgKffKmWnPvtWEKDlOq/GOSVTMKQ9OtlO78UDIefWhoLAxIBeZ0vBQJRySA3AknHcN9Q8V5xAwt
lF5gdreKDecLqwRBxtANm2cxRIzToVCTGWe0MgbPKuseVcO+aT9GLprtetcmHZTh0fqG8Ur9EODG
fmNTnX9WxmZRQTabVFbWFKt00tFTHYvBc7AKfzPAoDnmFGTRvTKaQyj07kamfP5Zl7yRRjDpjwOG
UZ7OFcecUbMjNWCIWBG83XjcIKeB0amov1w/m39anqdJnVoArlydtNaWntfpUGlYu1Tsg8nDOhaZ
xiEDT7SpTaxSgfrJ7lOPZtazjdLOW1C5E1r/Mc2RzSIQjUcBBrubIc3sG73T8wtFGQRgQdK8XGVr
FCDiUZ0ARoyKii8wHUTOJ9zKIZ9ers99uYpXU4fHZS2JCiWAszgITxzXLd1EXSFoUBCC6i62gH6q
6KDjOwo2TQJwgCnleMh1tnKTTejmXf8JFxaaossyOsU6xCCWTf/XeTVdH+3YxGFTWyJ5JEVoj6K2
xD2AeXnjIXRxKPppUHCI+SB/T4dqYkkW0uiDZ8xaixdaHurmNmwaFJ+VHLobj58LwZBiMQ8uCRJu
ee+tZhb2rIRAsgQlpEHLt52hw5dGU+deQlnd9q0Ob11O0QGWsPPUzHXwHMz6Lb7npRWGxkqHyAHG
DSNoPWc0BA29GPEX0vXHyZD4xERU7vJsRq8QN1iULg3NS1P4/WQx3Yfrq3txeM4VwcNiP68fvGba
+GFC4PB0PbHQoNRpKCc9tGgntkb0EsHHA7LuUHkosYnV1Kvx1g5rQGN5IQUtr8PVGrQ20I5urEcv
6LPyR4lj4UH6nbUZuqq7cWQvREguHvYynFCqImtSS6B3TmvMw4hMSoKUBg7Kx2EE5I3UTYTqjdEe
rn/aS7sZ4BGdWzqZOsnT6crGmGImpmJ7Vb07frAZwIPh2D7EZXQLyXEpGi3FkSVdAuu13sltJzCO
jMA6JrI0irswd5BbwggN44Hrc1pC7SoeUaPg3obzCsN2TXlV6dSXQcENV1TSecAc1dr5BTJERdfO
71sL0Wvkttzd9UEvfEgu7qUesyArjD/ohL8iEDqnaggSBPXsoBwwEcMryCvlYhJUN4h/3QgLfxBx
6znSYwduBItk4R+crtsE8DjLxYRlM+jjQUfvPHcx/JtzofZz1evzbvCjtkB3OZt+IMpgoS2P3CqC
v9UiRzNQIR02rYiRA01wtXgCn91OB3qierAfOqTkZ7Q2vnVCYTCLdBtrhG2MPb/T9EDzN1Yd9M4O
pfaxvY+NqHjDxIMUZWbj1ZxR9ook3yE9cmE6GKuyUx4WdaqsDlE+VDHfi2K4DwbkFvHQUvepiZXC
q1cROhyvTUCyFgWTZZX/WkWE/fomTVOTJ27nfnFaFTwWCBR8lUY/30hzL2wYGPQOjFHABNBHVkM1
Q4XOUtiZXiUz5z0yMdlDK6z8aI8IHV6f1YUDsTSyqMrYJCdn2WzXhPDJOoaiET4+kFw7nt7O4X2c
0qCDd2k8Gpgf3ZjfhUhGckmfky9JC81crZycjVr5SJJ5WW7n7yIV3WFjQRJWDyDj2/YWxvDSHP8e
bnUg8nR5UlPX8Gb8rtxj6wQIrokZs8SN23BV9XRIcaIxS7G7/nEvrSMSmWgG8PqkRLrKMSOkU5Eb
pMg7TKP4mlCt+VKJoPqYJtn8fH2o5Z5ZHXo6LLwQTGBVoHpWc2x0VE8CWnReNc1iRxERM+9OvmCy
g4nXqBnbAgOYl6qhQXF94Asfl4EV0E0WU4eUc3osrBgdrd5vdC9pFTo8g6F9ADX1UnSifxpbcJX2
pOc3vuuF/eNS+KHiS9+dGLea7OCUSCcrxuz92uGiQKDkTQYIMN40Bi5N+eSo/fVZXlhJaOJiAYzQ
baFAezrLBlkwt5sRMB3QQvqqi7Z5mswYC19aeTfel5c+6ELiZjUJ4pS5TofSUuhhGZIPyI62AnXQ
th6c9p1qc0UfpDWMrVE7zvNQwhZ6/RyhNkqJBhOZlLV89b8CXFRR+pEkkV7t+1gItaikfqhSrUZe
zc3qG8nMpQ/KZqWguGTLRILTwWpltElEc93Lc9/5LIupwFgiwjTCdqLpRo546WxYy3UIQh+wyBpx
k2Df12IBo3vK9esGHzi9f+hTx0Kti4co5ZglEtD0MnaoAnQ3QPMXElQXwA+5BtVhRl8liMTWOa5q
E2sDq9T6u0mlwVH5aM1vqykAJ9amhvlP5kv7Q9Zb3UveUJ+6vq6Xpk+lckHR05nkh5x+anxBlTU0
lfTsJEOmPW2seDyYRWp9T5Na3FmYju9CkH9eM/FIuzH4pelTrwHttDBKz/AL0hi7sbAHiVhYmKe7
ScmgQuzSqN4nLlBas/CTBwwDbI/nar+DCn8L73Vpo/G8RYFhURXiMj2dfULXvdZQHQLRKXOEcFux
iUrXPGrIc/yLIAFDeEHPkx+cJeihnsShQq/cy4YQPcfQ6Q4ZHq93WYnTyfU1vRQBGQLQEw94MsvV
8TGCXEfmLJYefvUy2A6UT37nA5DkDd4uw0OPXfPrh0RqgfNDjRFcMto0px8ysIoSrbB6Ji4N/XMH
Z3KHbyfmNfzb8Xvpo1t2fY7ngdBB1wp1iUUnaZH4OR0QgfHaRihw9lLdiL+A10Dlytf0TSKwc8rw
S9wgwzzeiL5/7o7TixSysaSLs4g9UBpZnZbREHhAJ/2EAmggCm/sR/1hMC3/+wCr/H3qT+FjGzQo
Yk9lbh/bLB7eJDgeH6beFb+uf4DzrUsWSNpATx+621lftUflFJEIjcofZgAfBDTiHzl4wTdlXuWf
rw91fkzJAhcwE1cqr6J1+mBIesNxHc9eh9r2bswMdxfiV7srs8b64PpdthNDVG+4XdWxyUZ/d334
8+28JKFECDqs5Epr2HkAU9qmHIYqBiKKOaoNCRJ5MagGkjOjrh773q1vLPSF3aXLBTlBGQwUurO6
7RxY0j2GhZOnL7SMPrXrnew0d4dNy/z/ODuv5biVbE2/Sse+Rw+8iZg+FwDK0oiUKFHSDUKGgneJ
hH36+aDdM6erWME6mpsdW3RZCWSuXLnWb77jgdTuct15fHuaryMxCs5U6V1OWTLN89IxJmXa1LdI
FIouTT8Wpf7QRW79nkio7LUxQXOUy3/okgxfCReXVhLBD6wwKGzuoGeTjUtMO70kV7FeRf9ITnp8
oxRg+3OZx1cO9tdYe9clcwFagd8PK+m8sNrJXhSjhcGFASgUQO2YoTCfYyToiqi+Z/GMfoHFbJjp
43RwtHh+n5J3PSG3iheqLPI7vXXi/dsP/tLLpmlJtR4YFhnA2abGXSzDzIBQki6QDTAFdQGjY9wU
BxH2FpgrITR8qDwL3be3B770xkmlqNbAlwNBrZ/GsKzGzCubxiXsmma8xTBI/4Rba3FwO6P8OU9C
3dYIHmy13ByvrO9LW4rwBUJc535Mift0ZK1GHytq0U2m3i/vp06rmaumPKOLJY8iiaMrEeTSEmMT
s6cssLh0vk7HKwHqjk6KPSX00X47oUodkPphFDG59ZWDYX1bZyGaWMXTpONOvDqv6NYlRryrQyYS
uZN8pEFhIjgvx49//Oqo16x3KupS5MNne6ZFBHB2u2zGvbOc2gC/QufQVgjmaErebJHcpIrUpRJ3
UVgeypV1c2HBkqnB/iVH5mp1jgOmnNsOHdWqcImXBvestj1Yzajf91iT3VAu7/1Jm+o/j8KkE5zt
K1iJtXP2Ci1a/laaVquCaoenq2liuYEv9FYdrI9unuq7tx/wb7zA+XsErUv+guyBxal7umQM1Gz1
HHPHkEZpHiD+nG+wqpy3y2jZj43R1181lJ/DGc+UzaTiirgRQrV3eGjmT2nfoFuPoqQZeC2Xoisf
7cJqpt1OtKWKjxv7eUGSVI4+Zifn0K4d/SH3lOXgDH37Aehb9T3GFW6jzsip5qNIPjfcGn9kWP6o
iEaa9RbHy3Sz4B9wK4lFezXPxiur40Lln+IJfav1FmxS/T+LZxDCm8UxhikcrbpDWqcZxyJMkdn5
0qmG4mwdBZ/Uo41Kxo8R7H8c1HGl3qLNjBLBlSd1Ic6wAzWVxh1NWUBEpy+xzCgOJzX1f2vApRJ3
vTze9ig836yd9mWDmotxnLFb29t4JCN47lU/+nlu0k2NVlnYOkp1By7W3KVOU97mYsSEr88V68rS
vpDfEAVJpNCkXJsF6/f/8247tA58L3UKs6ieKNEvZnqjz3V5w1npfUXaHXndGrV3HmU1N74q5+jT
2w/qwo5eyQM0C0DbG0Tk009gIdaHY6TK5kotrP1i7LKP+BoMH+3CpXkzSIS3N7j1uX9+DsC4YsiV
tghw5ewcyGSrD3Ts8epT+ga7UYFN9EsiDAUKtQ78AaN3p9QPfzxZ+uOaCd0KFJtxfum1Ig1zrHRU
QxyHRPM1VuZkn9H1bHcuXgGpH3e4RR1xupn/uLJINZGwTeWEIMZ2O33KgBBNbJEqKkMib1p8cDyc
Woy8LWAxR8qyx7HeqK8FizUunsUxUGarkis9etKes0Me+qcOZTpHv762Ub3TojHHYrBvbrxh/m6A
Qdpmav8wefmwm9BZCWgA9x/efuCv4xXlCQh2nPOgTpDDO523aWTLmFCpDUGa6c8UiyzYdBYCTl2F
lvfbY12IPuBaVNLYFYVBc/dsyyce9x11YbMs+tjVNyUBqgqNInG+mL3oxF25zLO79Uwxm/jCQ3IM
uggNbjxryvoanft1LgAYxPlN6CK/RRfzdOJjaiBtAhkDa3bCit+1WrJbsMy5sntfR7nTYdbv/0f8
kGMDt8Q1+hB4mxvjTOr2N12DswGeHt03LxvM7dsP+dKAbFgqR+AGaIidrSmZ2b01lfmAFx2USbfG
MQgrU0hUOCD6EXCbKxnypecIYn59nRQUULM7nSAmmxqAhG4IjUHEd/XSVU+6NV078l+HYUoVqGUY
SDeRJWpnjxHMnDdWZT9gJdB2W8iYue17WNA80KkSD4vlRQ9trhh3dROXoT2o5sPbT/XCNmFsshsS
VGvFm5zOktJGYo4Z4ydlV4V4b+E0Lrvubl7mdvP2UK8zf6peBpAPAhGZ0zn7ATHrXl8g0YTYOuVY
pDSZ8pyVunOMNQ1rb9rxOIFUevTCzSC/VnV7Ldq31twoDaE/RL/qVTugVbAaiHXJRFPMLQIcQaIb
Z+zym0qVdovwEYq1vy0VPyd4JQeR2fSfZNv/KBNpPHXpUmzyJpkQGBycW3pE8v3bD+fSOoCMC2R2
5ZfCNj99D3UymVgKlQOt7L6hoo3I0HvFrpPdrDSGgW+066B3N4xIGGWG+gFRd+tK8nlpvZMHoJJK
EOOadPYJIrcyI+HxCUYLB1Y/iUoAu5nbXan+XtrGcDyB/sM3hU9/Fp5yrPUGHZe5UFHU4WNbqzlO
k5iwzjtvWdrtQNv48PajvTgxCmf2b47G66592pk4CVRsZA7mZ3XSo3vD5pLy9iiXNhICIWgwETRg
+JyFC+jcVV0nxMOqkOpGKpETpuWAOVit/Dl+h6IFqHgqJmjNcX0/XStRmhBtEwfBjMHNdvU4eqGd
qMkmir3mSq50aVYIB1EjoRTFoGeLoq+1ukgNrw9BlKL02vdyoyc6xuZJcq0ic2lhOMT1VWRRpwB1
/gClFG5jEd9nDM5udFVmIcbfFWbPmb26XIx/DPQnKwDrteJUAN+fn5M0Nqqmx48ojCARofVdip2Y
2jjUsHHbvr02LkQ+XSXJBmPBBYUk8PSFAYAyMuppQygdF8nZaPGCuFIywCNDt9djj0uCYgLXHPPo
yqa+cKNEmYiQBxZprT+dC1YnOvgm2kB9aCpJ97HKZycNMeV0fC0FmLdvG0/7gsw0DtgqHmpzkIyU
U7mFmtVqsI4pFau5x62ME2wfN5ARw7cfzYUFtuJXqXBS1V11S04fTT27TUczbQxNnA52S1t8abAH
Qi/cvhJgL0SBk4HO4k4XcYUfE9CUC7iBKURFBMsSQ1rdlWrf61sNV1C4jaQN4KDoSJxOqMeAe+wV
lrG+LOrOGwbBzVdTNsJESdBVK/VeQU/wyqCXTje4lDadAe5TUO7OVphOW6A3OoxK+8xO6mBRZoyA
DTRDA3es9O9KU6roWKjSCDNumiNWL4b5WBlN875pZxSpiRx9ThYVxTcZ184dO2Z6fvtNX3owoOjX
rhsRxTwX4MmxI7TNBuWUTFPspwJT1o2R9somzj1KK9nkhJhp21ei8qVBVxwgXVXqN68UOVHVx3/V
iYbQZTHvs6T+WgBz2kjsSQ+Yh+H3GkH/fHuia0w8vfzQmeAUsAgvGiH6bKVFWbfAtlHINLy4+mLX
w+ccgcxd2sjqVpFDdEg1B6msWdQ3eZS/vD34hW4N2THbEfzj6oNyTq5t3DGSmr2er1AKurDsRH2f
zk7s+XM9W7u0lkVQRuq4nVKtGfeiAC40dhVgV5ro1xhOF2L6egejXwPkdcVknm4GfC6LeCg03nnZ
FQdC7HQ/xvo36Yj5aE9tt3t78pfiLNocWL+sGR4QqLPhcpwTlRbviWWx5C+cfuAvy7KxNtbY4suO
g2l6EyMRd79YjXflOLk0VZe6Dy1tGkZkKadjL4aa1Vhqy1BrZ2/nJSpO0RY6J77niXIj2vFK52Sd
y/kqQwuYw2Q9WmD+nI6Xl02ieT3jkZpOm6LE81ixRb3NLae/cke49Fgh01L2BQbP/5zlG1m1zHmJ
mWqYOvqYbjrXwoeOYij2XV2356IiX1B9xsMUmLb+/PYrvbCBVx7jCuoFpPjap0WP67yMGbuvFHvb
K3J1IMM++M7lq21gVpk8Tnbrbt4e9sIeBrxD05PgsVYQzt5mYrUFW1vAgI1Tu9rnqjpiWaZQQ0gj
ZXo/OcbY7gZdMT7MYNnRVejMazeWC08dNAhFYHttyiHjffqCbcz83EWJulBxZb715uKD0wzYWy96
v1Ubrzkgvp+EHYf3lV10YWWBi1ghrkR5NILOit5R6ghvlIUMlSx1v+JNa+6KWW9oUlXXpAz1i5OE
JksKgKIwtKfTSVbq4kaLiu/OODnWd4GB8ZHOlL4TQzEcFtknYRLbSeBoafWpxxLRhgwBTGNRTTyQ
cjcaYh96wngYpskIqxg4IoG1Qt0Z5Hn3uW2MBM+kyn43RktqILi+DF9L2Nwjz3MZj32RtgFhwnJ9
ilK47mV2u0/m9Jq3xsVZopu4Fv9gsZ7jMl03wdK2GyV+VEr9pEzjsUCVbYZiqguf3vqs4Fs5LXfU
XNsrl58LYQn0ElcfQhPQ5fOFrONumAink6HEruoLkfNDa9RxB/gVdIKV6B/f3jcXsiwqYCu3Y433
ryRH+jZzE/JIGdpdwy0avmKv+2V1TT/l0hIFQMS84LGhlna2RJ22i4YqUWSotj0GG1VephjINd18
bFzcPd+e06VYAKR2PcVQ+KRLfbpGcX3NrGJYuNkp5vxRuKaoHhcZQSnvx864G6lHzVgeyQFvS27X
mzHHou/tj3CBMAPuAiEFOpcIjFPUPP0MCl4Lw2Bo8Cs1q50Q9kc5Fr2Ipotu7aUC7yJiQ3xCJcQs
75xk1ldL8CFGMURqP/Jmzl+0tBx/vP2hLoRmclzaQSTuYB3PA1TSeUVbGLgYA7Ucb8sM++pBWnJb
xtW8SUWnJz5qOteEyy6MCp94RS955Fb0o06fRKLnHt6TShsOTWc/e3DM8BxsI/OD2ujm7NM08W7y
pK//fLL0jYGsUsAyOHPPjlvhigHcKrrYQ+aqXZDDFrrNaxo4gYcTygZtaaAanFRXtu+l2a5ygMCe
KQ9yJJ3O1lBTLbGjBb/yyvKerVafuEiYUQYtQMTNVpVVv7WneLoy7O+y41l2AeqEHGrttWLTeHaL
UStN5K6ugMrP2Vt3htbhST8YXvF9pob+PvOEkfsFNO99P5uV7Ws5HYUwGrNWB+meYDTrIo0baqh+
o8oIbQENM4k1mb/USvzy9jq8EAx+3x3X5jev5jwT0qw8GRtvROhKVDoOxGbhpfODbaDMUWLb2Itr
AeHSgIRx2oxcrAmtZyczCLaGojrKWqrTgPUnjS5uRNGkx1IiiBC8PbsLK4DNRZ1iXQIs+bMV0E9u
5yYc92EUZdZzJ+yPdbOUdy6OwuHUDs02beNrGcCFQwOdOzK939VvFvzpqptpVJp547ThXCvYw2RF
5+Anrhboz9rt+Nx64/9HGRxKMjTy9aKwlgJOR8Qd2VykLAWFrGTM4U9ki9wn7kQTN0899NIWTUnu
nNgcy+O4tKaS+ZXQ9W9vP+sLLxaWNwLZ9LnXnPrsWad0H6JStG2olQCMZ0cYvhI7xLEEQ7vt22Nd
esbI8dAER/+EFO9sEXkFBQG2cxsmmRjex1oxf8zVofQZ2t1VS5NcqeRdWEdQJ/GJQHGJNOBchdYx
KXWAQeFGWGjtI3J/OIVOapZMyFvK7F3bRGR47jBcI99cyAhWxRqIhiTS6JCdnZ5GoWWW3tEaS0Hf
bBI0IULN5XL89tO88OaQlqR8TW/BQM70LDynqpc6Xt50YZH3NRRzcz5muL4HiZe3f/4g6XzRRCCn
Wsc8m9BSz7IcjF6GXmW1rR/nALvyOnbf8wRe4BQ5WxgO8eaP5+dh7QhNi/4iqmdn8wMwrda6ixJz
VInlYZhxuUUqVAELqGVXYv+FhYlEyKqU9ffRfjaUm+fI+bcNKVwvk19jWYqNlqnqLRQg531V69fI
wJfGo9vA9W7NIqicn279vqiEQPJahu1kOnLDwZote56xd0NKpX+Yut66Ft9eE8JoPkA+g3gMW4oW
6dkcIUamxTAPFOn0ArmD0UHkYTtSBy8zPx20OgvbTjU+aqmz5AdtoKi7jedW7uJBJdE0WzUyEOuq
Lf27sCZH7GLVyl7cyBLztkTDknxgFFn5uLAfV8EII3qIuyr+mchGYgeneDX4zcV9Lmq3LAMvqvR4
5xY0Aq+kja/2PDuBExwkEThzqs9nUZWr29RbqWCa4F4eM46ocDKE6heNuewza/jBc/j49kJ9PSSE
fMoSq7obXJRzRZRkAQGZV7UVtlnnDjeAkri+mQXe9T41ArFslZw059gD5bmWGb6KNHRP6b1wdeUE
oZF2Fr27DJe7eY6tsMvQmNjEq9N9GrEA/nQvruMQSLkP0GjHA+N0wXZuhIdCiw0Nyibj7M9IiQej
Uhi38+SW399+nK82B2PBeAGRuJJ5vXNxFXQ6KqdHnz3MjCjauUbjfBbCeOiVJNrUZc8x+MfjrZkm
GGDuiyql2tO56U4pMLXkGVJQKpXeb+3I+5Uk6YD5dsES/uAZFboHbw/66nq8YnBp7dN9BiH7qtKB
UbXQMIdiUDVGG13NunBpsjIUIu3DGbhOYOE19E6PjWsOMeuSOElzGRkmyspHY8GhHHw63RqH4b5L
Mzvsklb5OMQA1fYZ0hmBHjdXzSh/p2rno/EukTMltWJ9nj3cTu8LFT94aCceuqx+JxPztsWgfPTJ
OrJH1YXk6Ed6rHM9b3Vkrq0kU95pteW+x0ym/KW3JdIHjFgaIRyZZQV5Vn1yyDNB2uthHXan5omG
TEWUTMc+gzTl61IFLulEss58VUGIL+D9ZV/tOp+/vP0WX1eeaXioNnAf6mYrtOzsjmomFgkbHmlh
E6fqLVQBffS9ySprPqbIhD9Obm9tuNo1N70l0Mp0ZktkvjKljsSXxHDK/duf6HV1af1EKxWeahZX
1fOmutqZiaA8WSMbZqbjhpead9vUiBdlgwqjTsNjWbiTVB3IBB9/+OLF5L6DPGSMfV6wZKrdBQKv
duGrYOAr30aUuw6XSTXVbQoNIQ/SLsseqlYt0Ew37PkL9W6r8SVq9fmmxuTkadYdVLCK3MQdA4Nm
eUiX0UuxGbA0yD0Q9X+8PefXKxrhDiTU4a8iyUIl+nRFz0UL42qumhD2nx3MtV7sRSnBOyzjtU7X
69gEA4l2DlchWvmvOKutgBcSo0gS6q7ovySDaUPgsjWMedD281Uug1fixMUVRpeLO8KaKiDIcjo5
POnickXBhrrMxg0nPBjZQuQbEiM4nUMlQqV1VT/JFmuzAODYV3MUBYlTp38Dvv7Xidd899t7/kfd
zCJF7/3sn//1rnmpPkjx8iLvvjX/e/3V//ejp7/4X3fpD1F39S95/lMnv8Tf//f44Tf57eQfm0qm
cn7sX8T8/gXDafl7gPilXn/yf/rNf7z8/itPc/Pyr79+1H0l178Wp3X117+/dfj5r794kf+x4Na/
/+9v3n8r+b2D/FbMr37+5Vsn+VX3n1QLSFO5zpBtoHzx1z/Gl/U79j9tGiIwYpGA5w5FGfSvf1S1
kMm//jKdfxIJaVFTRqJlRs3hr390aAvwLcP6JyQBDvJVl5bSB73h/zvvh7/D6t+vhOfw73//o+rL
hxoSf/evv04TEwDj5AZrpMfXicT2lch4bSFGJEGVofgqR5qc6jfKwFpQSN3YL3qGs5SlJVfyr3Wz
/XfAX6/QTHotpXN5Jxs6l7mJo9IcJMmIbwJB/pR4WvmSqYagxpwhV48aCqhkv1hwUrqJFq3+LCsv
+vUfr+f6tPkI6HzRk1q97ZjdOS1u8WZdqUp78dXRnR7qOWNE8K2P8BZk6RvW/LOM5/JaKnYaGtaJ
r0VZl/9yY4FnepZ4wkZOKEhH0q9MN7sxtMVesO/D/bQk2/8yxOTYf3QBXEdk4a0l4bVGAkL9LKMf
lSkDHOguPlIM3rsJPbomjCfjBU1W27iSAJ4mmg5lWGSnSFRI/ri/v2r1VQLUhERVk655rpV+Yje5
8ljLZqm+//nLA1MEbITwSmPzLGFIerpswnQWf1pqjJesKG19M+EoorBac6qT4f6MUnDvVyaooRV6
unQpNHM3gmNIjZXHCbnkNNTqZpkLU4Ma2kSyWz42o5tVh1LhzSIugdhhOAzgcm6RNm2a+wz5a+fd
Mkaa5eemWbU3axIljhSpC7EFP+kam6hztCkAJZsuIGBGsWmICT+1WNciYIexKLi1J169zQpnVr+g
1aoa+8bjUR/VLuXUtYysqTZOC8Q/z/PIuGnysgMX1OjNcxz3809lyIw2WDo1DeNc9VofFc3h8wAD
ddjCP1gA1XnJKB6yWW0+2FmWR+GABI59ZBezFayuiIxDsXjmZ0vpl3inuAhQ8dGmEblKkkeecsdy
xz0Uj2rdb3N7yAI6W3DYfG/OxyyY8jmFPbeI1LlJhsEWRSgdzidfRzx8PMionMr3nZdGOm3FwduV
Wt8/ZommkdrGsPZZ3+qXslTf0cNO6Pst8XjXpF21TYQ92L5tjM7nsoKJ4sNxMOuHaHTqclsUWEN9
6AxjhqEOXb24VXEf1SnrZNjFaxA3voxaZT9PqhJtKl3YZmA1ZfPFbVzxTq3c8XvfoXPmW/Qbo/Dv
5VSPqdcEmjPr5Xe17spxY7bojVDxTRLMjBU2YCCVUtfgcih8XSBZHfYKrXYfnYXc8ZcZjZMg0o0P
Q5Q71taoCqMJIjuWm7gx5Wbpx8JofSX32v4Bt7Rh+NCVLmNGdtl+Ua06Cex2xuPXwN8r9+PJARyP
RMt93oGbPrp1mT45Zq2l2yzuxmozd1H2Qy1l6/pT2lrpJlcK3d5NhmzQTV8WU238uaxysVsGvcA2
eHEXI3onMmUYf7qGmDTj6HktrW4fV2G1Oc5qX9ZbaXZ9GfRtmnUPpVo3X9Qh439zxeTdI2JsdluZ
gnWP/cGBU/+Ooec22yIXAHNHWcn1Dzngr/yhpWCUI8dbTk21GqEk2U5Kg/WlWYhkPk4thkZo7swY
KQHHwMpyfKC1tQbMRk+KW4tlzyq08/WnfSzmeqg1//6iu2jpsJ88pP/CRPX4y1gzO04eUsG3OyMo
8KFbFl8bIwuT9dSr4v5g5UjofTVjBQm2OS7tbts4dqI8487CU1uSgdWMFW/zZUgHwqeCiqrw57Fn
1pXR8c24adzHqqlWi5qha7svszWZVRjZaR2yU7j/j64jp00/x14VVMPqSqn0Qqq72pm0/ONQCLaK
2kz45Jl9XWSfHIlH7sMIRKh8kmlddhtRpsQN2SF6s8k8L03DzM66p9RslfTQzhlEtHZGuvMHoAV6
DTbFTXWHT2T1Ijsl/QWx03svdTxbvqCetPjo8iCwi2DHEU6E2Crx4n4yEPnxtqPVmU8oHjj3da+p
d+1c7JO49OG7USGFSZW0Igv1YTb9THN2aeccMtp9X3tnFjvN7rdLbH008A7aWzGvSlaDb2BlFEis
Rh48tJUeWgtwRF+6qeojYTfdGLkWfaIA1Avc85TUebT16qkyUCOpo1H6dTpZO7WQ2qFHKJ32Jp7W
/pwa9wnBuAhazxw/VBqBsEj1+qdeRjDAJ9V+LOpyn0+p2Dqx9TxkXDOqKjHDftE+4Wn7UvKe75xW
UnI2tT1d6G6HV3l0cKr+eyXLd9zQ3Y0uxyRUI+WDkiEeMnYOmsvri/Fm+CKK2x4FkPtWmT6Oqdw1
Uk22XZImAeYVzt3QceL3w7DrReQrc6ptvA79KLuv752qIrDSUMF7rY/Tey9LPrmlsUnNZQmKWJcb
p6YglGdp81mLNSPI80+VOd+sJW26yPGxX9ydrSbtUdoiFHZuHmav3RYiul3gH/imyVlg9MtNXHfF
trSWzO8jL92qLWq0LRJdhiwIYn32nhMMhcOaLRub5RGHm4coW9wtocp6Xpz5yShs15fIRe2TDjF+
HAPEAbGEQyyRKEzr5TaKhq8N7sSBqKzYb1tT+shj17TARjcA7AOYrjd2fWr7iwfCsO7DWDd+AhU8
KFqxr0De+U1XzogDkyAHK/ysSkZV9Qe12jaacqtn8ZPhZVsy1sUXHppYyyTk7Edu2ZqAYzMo4DgV
AAIZDPexVT3F8g3Z3pmxfYwhNd/3kfWoNgN2OiWLKfL652FwHin1Kz7FjlvpWfvBxejHy+N7PY0I
3PjwBbGZ7eJmzjZGrs+HeS4eLCUpQ62joUdyGR89XJxajkkOKiWv0oPSeN+zoYO8bMo0w419sFXS
TOIjTZNlfPTcSfM1Yg/oq+KR0h+A11iqULplJ/Gncefq2ygXQpPSOKUSNtNQbNLFigo/a4d209jF
uBu0ytqPlZ19nLlQlnzU2OVRizFNfdOOPwPjiNkaS9f7CjL/DWyUPj8K5K+eKulo3zycy756SsNd
2HYA6my0GT2sDCc80TVViOSH+xlMrnY0l7z6lkQd+uVlMsP6L7NcbmaKw2jZYdLgWPkesmBU4tBq
NNmmb3X3qQNAjIVENibUXBZT2XSjV28izou7JM4LYmO8xKE6YUwyJVLbCzVxvja23m5qYNWPObce
jol8GOjhzva7XvO+qSCPNm6smIbfpnWR7zQtru3vVu5J7daT/Jrv9nGs+iXJguo77tDsGnvo/VH2
dkBlI3nXavH0y0PCPPTqOofFNyvps+ViXZLrUcYlXcDBXoEEnQrvu9XTjYnYyhB2doRILGoPNLV5
je6zmhXyHmTF2AeVnqjutlJz9TEu5YQZt1oxaX2MlDDOOuW+XBKblKsRzq4fKsPvBpG8KxWt20X6
6Hz31CHfL+qoHukvOIHnxMZGdBL9vDjBK9CeypljMZsaNLRhprUqkK6AlfroNBaUefy8qJp1St5i
SuWlQZEMTuvXedds8UhpP7RoPO11vjoFVGe1g5pOethoWN76cxwPPyg6zjuA5KhNNZpREBILnE4q
c0JhoCr6ZE/Bx/zc9fawycteUu0flBWV3abqJ2f0dq1n0RgoW7mPTFEe1FLFOkQoxJy6i6zAwrfu
TstaqCx6WX9wJ+c5LYQaonOpFb4KyDvvm+o+pfC6ynLvOuLiDtXeXEdrVdGeRIfrG0csOg9R1QRL
O407asLGY1qYaCUTQPdUQbNDinvvNiJxJxymlt9wHN44rSJ2VW94JDtgpqRAu9TA2fJxINd+7EU/
+lXc2giZWb8mdSoOTbEG4RaJqt4velFvstKpPd+rY+0uy3v1aHf9cp/omCCHipel6oZ7bPmjdbuu
3GTdUB1cb6jul8nb9rWIdk4uqjxAZLlja6Nt6ryXiiDDiu0s2mkKWCC3zpTvc9Eln1XIcFy0vaZA
5wBTu70zaF44NYXre0pZBIuw65vOKXFraMbkhTO103xXynHnjJM4zgmXCjA6XmCMo4k0qjU+EnpQ
XucQstDEbWby3kT0+0Ubit2gLD36x10qQmmACcu7lLZZkSvbTF/kR2kYygDmS5n3OF5kNzLOAK/o
o/HF46JTv6DEY6uBLm2vvxnsRb4D9DF+auh5mFtq1rbwcbZrBn/movvBHVr3zhCORjpTDO+phKg0
rRVn3KmIBgdURuPa74qeYD2bC7ZqhdpNT6OqDQMb2k1+2aXKkgZEo3+NEe0J6PTHeaDOcBNaUzQj
2MdCS4NhVL1dU8Xw3e3JdcOhLfOgNaBVQoZvsq2XJwiMCluf3iGB6hrHPHZTsbcxWx/9KYtr56Zb
rMcCRTvLn3KvhvUwCOeYaEb5tOLzgwSflmOfG9OxKguAdLWbbbAL/NG0EvzRglTUrVV7ioJQedI+
KtM8HjOrirBUNYqNnsoKOZo8VnzMHLXtYnZRHhgDQb1WWg0F2HTO5qAHuGduBtKd+F3C64/9sbHd
YM4op/iWTq3UwCEk3em9o4cRK3MPcuBbN9RIY9goYmzHMaNfQComA1M2xd0YVcpBEqlv+wQDqH5I
P0V2kt4Q1bUbt1ys+yEVmi+ImjvPbfXt0FvRnUkUf2eNlbPR3VQhB4jTj0CFq8DBcWJTz3pyN1Aa
oqFkmD9c1M6eUcnpbidRDI9KpOa7qnY/ZkbRHtTZyG8tVCY/CmDN26WZ0o1U426nmFW9j3RdxFti
UBPmFYaIfqnajY/rHUo5EjO6BAuB1T8qJdFfWM29MxKc2un9Mkz2zqpUEo20pg4dJkXU9TfABsUm
wacppFNMvT/lyN9Nejsc1Gow5K2aYMK6VumObmXLHJ8lW9m35VhvDVHR8AeN0DBoSoYIsqROA2qq
1ie7c038VLl3ZzG7trekziG+dOutUqNWXjDhXGrxQzTZ9rakhXRXtJXzKY7m5VfmKY7wpaou70pV
vOMC2XlBy6fdeMVgBuqKAvdzEPfBJJXeu4kyckXFlrV647pVxoHjmrytJg1EKpb3UmRWKCsy+10x
KvmD7dSD5ysm2iGBKhsCWGx5seHDjkqAcY71FAhnWjZ6m0mwlEX6s62XeVP2ZrOdk9QUW9pZidxW
rY2/G43bdUFyzbwZndFR/IarJdj8yjnMHcWw1i6GoKnZ8ibMl+/23Fsf6BAvxwKXs9yHVRDhGtOb
80adM133Yy4YqZ8Id4g3GYw2mAxG/GzEefvFKmKqYMI03mtG326sOY4OwMzSY9XQDEfutCifgBFq
HtY0kzmD7Ku9Xxah6AmPrpcynjh1UQ+0g0TvABjy5j0LfbZIf55jV6S+njXGD6FKBy4LBxxpQMH9
c0om7qcyb26SRc8PnUiHLbSTFtZl4cabFs3FQEkziCBxJ6G9T2YS5KlWUliP6G8LpOvxhO6eOdzK
QzcK475fJrkXSlvP/go+1oNprIoPXhbnd4VRpE/AWfN7c55AiTVy4em7Nw6v5RhlIt+2xjxpG2B7
fccFiI6KL9CA+Fl0Rbcdij41fsy9kX8rSqXkxc7Od6rh07GxmmaXVdX/oe68miM39vb+hQwZOdwC
k2fIIZd5b1DkBuTQaIQGPr1/2H1tS5Qt1bmzq1SqUzq7JGYAdPf/ic1R74IM5ijociOURZEh86uS
6b7vYlpgcVlX6jiMhvOweJM5Hlqzr1/6kZseNaxjl6nQAT2ZpjOGQA5T52KGsNktJSbKzVBkxd4U
qcgwfxbZfW4yE23jghKy0ljT6MBsqhQzTysTWkvyvjx4ZrEYu7KX3seE3UJcCmdavMifF2UdU5nW
72U9i3ddq5YnpQ9LEapGCzpeI86lfHup1t1Mdj0nER0FlX0u6N7aVQhnX0ASOfywh+rLoePE+ZPD
GcVSjZeaTahlWnZjSj0ZSAbnFVOkoJKgOekJdeRTcvYyK34RlffI/q2zc2BE/z4Nnp5GbR3Qg7AU
s3wvyCk6TWnNOB7/wrdQtvK/K72tv7EvjOlx0jTvHnJ/bDeslt1TBl0IgpVaOdZuIJfDkgqaHnvC
X0+av4htaujTY9Zr3pZWbwKxcLimL0PrlySmGhUVSLGTvFOhA7DgaLHBpBSPGliDwkFeHgfLr19G
16ycHdoB0DWt90AGijlVydbwpOzDoMdJv1GZz78FizowRUpmFs4OI/uKbZYNphsakAjyucCi/Aq1
FpGQjtGeYhn0bdRMafeNv82h3yHlkEmtbN96esbPtWzjidEhL9piy+zGD2kdtijKl4U+7srWsznZ
z7Lc2rKyn3xDLhE7E3+Md9Li4Q1GcukTC/HrumPx3/NfuJOzYidmVllHvPGnJKkTyp5y1yyPCBL0
qgyLqWO3Rp1YDXobVeAOy6GUpioygknGtrlWSc6Xgbpn0ecwBT+vzmUwTp4ZYn4AdrK8Vlt2XtUU
WtioKpF37hIAz8yBat9qmwhyApUDfsTkx/zbwGhdneFa9ObJMmtp+oy/VvnUGTO3v+tbvz/06cAu
pOXwy2WoJmEVN5Ice/FR1di6tsiNVvjnF5QDfsWXtLJwObhGl5UXmOrM2dSCFNttUFlTftAnTVeR
6wy5ulexaN80x+IHmE7O1/Qb27FazstnTUsJXJ6kzj0gJZkP51qKPxM0kyi20kkMdz87iwDymmjP
Ww5DQWZX1EuLn99zn0Be27ZursSEcv8B2kgHFp2o5FsJM8zy3MZL86RDv6t7lssk30ukpMWNZnc8
lCnjenFTzcrOKQvx86G4NVh6qss4FMMLB3/ZP9euirsnQ8Kl7yaqXNcNLYn7/UDwocA41fLTKrlw
od3UOOUt3D9XRUj64B6BATVB+Hs/R2zpsr7NO8mKMnIN6uyTFBOAa1nAdiRWxnZEYHM9bDO34SOq
EkdOaJrDpDggdck+I8GCPcOuLpo7U/DeKfs5I1OXKdXPD5VD0juhqNWjHY+TG/433Uxr4DbbCZs+
dryQDOyYRg7QzPZqT7XR4CGRzts/kxafuR9oH+JGyIlCH4eG+HOyWI7BK9Azi6fWtMS1VlZmgKeM
rgohrLtsZxnkbUX//Ds/Cbpg+fm7gYnpgDAD2MTPNlcO03CKHJ5IntLaN9C7UY+otjJ/dIx3G3NY
nJM9464IfXzaCXNPrWm7Gagl7KdC3JdTlbdRMOrONjfrIayVXu1mSzhfBVGzFCWk09qfsrRs9nNv
1TWDS+8/2a42PnhogXeBIYxT32hGtwncvPvPAkt/fbzVUorimOAt1JSfiO9FM1uD7WMOmYEznu2m
OyZpQZoLhfd33WRPN5Y31VHeJOLxn7/Zv91N4ikIBCCrDZBrpVD/ygMJXjUCi+YlHHOTg2VRukdQ
4/RH6rQMEAHM6b8F0n+Ky1s/LIdW8mrWHE94ts/lwl2dyWGsgJG6qoxvF3tEeu5QLKOg9dtQxIF/
qQrhXTVnbE81BYyYd5RMIn3wpbajZoKE9zS1zOFfHrK/SivW60KBT7kBT9oaP/I5/qwWnVkINvSw
jE11h3JP3eVpx3ERxRJng3/+3j9zjOsvs1efA41t5IF/thEHc+w2jTSGcAwqhivU5tZAF3hiH//5
93z+UAZ2ReI/ECXxZGGIXynsP8W4EI6T57xTDS+nBG2nEz4rt12TjvS1Vxg2/+VjrbThXxhxk+8P
h5AFsw8P8Lm6p54xcrEeNWH7a+PJVAb3gGhvXf7igkW/lPMKQrExgCwvnLE2//x5kRt+vgSeKcQI
2KWRAri///8/feKMZnFVwAuFnO/F8JLSeattc9vu3bWaKrly5iB3V5NJC1uQyuItJg9RA+MRA4Ce
1+mAg3oCYtJDKt7KJG3iMK49v932ZLcloeXnWR7FvWU3tE7FIyBbz/oRiWTKmDEWczkoK588BuJ0
JoKQJboMZ9RS+qFNWi3dOEPP2v+blnHGno0WImE9g9oWFJMJNt1BCdhdHlWakl/9ZCa6q+Yga97C
RLgtTLs7zzh7e72/K6e1Pz6Q5OQ/MVuwocLcwA6KXLHp9qPOD/ZrnW9eDnFd7YinWrde+hDSsBm1
ptgWTeycBRag+yQgfzQUpDs6YTdZ3hDarHjGfkLax06cp5wGzLHi4tF+ZPve6rmVrGvJe9KqNt5l
ueGfqk4CBNu9N1xyvwh+6lbKVsl3nHEGiKEZTkPvxvELUoiSk0maps9L1y/3HpZ2NlPT5hKcMoaV
MsHfywtpWmzoJZmR5aX3NUWilTPPww+ntDlFN0E6aA8K9WR/nJuR7R45cQA40Vq5sWkWbBQ7VID8
HCsDSdqai6jn0A44UkVzl3KKKij/kztwmmyPxoDvMobNWQ6xTLT+2FeKDbpCQASf9+s84ogiyE6q
sTWF0qwHSpW1UvqBwmG9OitvqtywzwTw9RDMrdiOv37CkNn8Eio7Zb5p5CS8UCVZFhzg9n59CR4f
2oMG73hoGi524Yyfk5pFhe5dr4L2TS55D3nTqhikeQp2GXK4F9PqeGpyHZ5j1iZxG/c90uS4LSi9
jzX/PS7UjSTijW2lzudbssMYIEuZz9rp9ylNTfnYcGNHO9TEWG1skM2fRlOY9zPhXnaYkDDubGKa
o8oTY1P9b9veJ80OPgWWCo5QAcsuVtzPnoXALYrWMmoTe23GmT6BU7znM7JO+Xas6ZEh0tvcH7gF
/7xIfF58V80t2yxpadZav/X5NGFOzIexP8F3E00Rh4kGtLxpmG7/xVjNN/hpMcLR9zsSjgg8tCvW
J6EMi0ftytiY2EP68qrrUp5mW++asJiJJ9ma5Kd9z7xC/XSyxvjuEB9QRiahPO8ytbJ+q/mz+E6G
VGdu4fydcwETM2/aOCjvPUwKT23tVZdAgRKFFCDlzwGk3nuVEa6yaWJsqcSqwNSHwIcAQlnW0tOU
jON7iWkU6UMWqBOBJg56uymY37Egkgmo4bDPLzzlQPXCbT4mUuTEnhhXdYTjrv07ZXi89nPWJdlr
E/hV30cpdX+BFbqaV1l779ecMrDAalELIVEBkFdeTOFFw2sb4FgkgD72l/Y0UeTsQUvUo3ZAuMDT
n9p5P4TdoGWISn/NW0HX8t/rX0O6ZnE+u6mYmfw7e5z5CQmS9/pW75v4S+ElBnTYMvV6dRrcOPe3
0u9bVBhDVTE7mPKXUDVtTBagYEGwby3Q874N6b+0vH8lPM2NGLuKNk9irNINLTbaVcKzPqhfA3Wa
dEtYwn19z/t6RSqyQL9Kh3DZqUHuAHY3s9gGua/2TlHaIrJq9BFGPf4sSxL6YPfHhAV09vEXSvq0
iKd0cpA/p7D7Tdu1g31oyGIEKdKc+CVLkYbv5moIDmpJrFdJrMez47NCb3zNddqT1ljOue4SO6EC
MfezbR34ct/lqwKsR413gPbz3ShrqGMFebV7O8JvNXZnWSyIfNrJOf9+txxQFhSwUD3F5fdwndtZ
Ld/adFpvFUL+/ojkl33t958HUfeTs55RQHDJCPWxLx7Qz6tyGmuDDVy1h35eAlp/Sqm9aeDcj8SG
IConkz5eviIvIJPL0Aj9H1tNgD5yXNg7c+DsphlfOsV0Kq4ifRmG+CYnLowEx6qXYgubXlU32STn
MSoVkWsbB6GEFiE75GH+LSNYuplLrusey5xb+SB/5cwSBIzYpjptC/ZYwWSsNzcnHJ/OchIVgnMz
K7X/tcL8RwLSx6bin8+a0L/oSP9/Uo6iEvvTKvs35ehD2Yw/6uz9z+LRX3/lv8Sj7h/kEzm/cpKR
8aE8+5/iUcP6g5nuV2424NRqgfrf4lH3Dxy5CAyROPJCsEn8L/GojXgUHzqeJP5BKUwL238gHqUv
5tNBeR27THwR/P6A60Pe+teDspIlIyxumqjRtOJ5oN/yG3DJBFm9OHhcSwuFeSSFg+jAyFPxRU+7
Zdo7yhAgWIYiqCDVJi8N7SFND6nv9MY2kWl37YAv+0061O6HTGpKvjRv0W5bIx3nA7tQYm6GVgoT
74eJnJ/zc5dAeYD8VlaSnmQey3Awrb3dBtLc12mRPZGWYTTb1iZMAdRbYFVyxsz/4nG4eAB0CgCv
oGqacBC64scoF6lCVef+zcJJxSI013M5kIkGYYPE340qQ1WT5CAUF9chkRoRC44ljQPG5HoKOe4Y
t02reS5jtttFMSlD6CpSJ6EkwGN04/aZ70Y++nOY1HlZR1odNPpRGCwiUZyIxQdMU4SkzXYaXOw+
7i6k6pJ8y9FqDgs+5RxlZs3UDpOs52ghZSOp8hktuBuiY/uopCHG54q9ot8pBP+veZIYGjySOyYH
EbTeuBFLrl5JHxRfrJpbCRqs6yqcIRhfaXaxK/aCoHutEsd+I4DdefYSNX0tRCCuSJpGQl2UO1WR
g85N27XkvMHUqvzWaoMoGwG1zWZEaLEcWrsM2VN8Dk2N/xwk8tyglyN5sAprtGqBpoei1a5e/Mrw
2NnlOQZJj+eEqCD7wFVAT8D2ZUfJ8rMlFmnOzF1Wqnc/re9149KMwOv+8rKkhXswmV9ulzzbBPSH
mI4W9WblbXWr+gAuePJjbAdONUStIa7OXCHNH24Mp2fZW65qGB71ODilmvFcyh95O92J5Ll0sx+2
6KM80V+zob5UI9KUxb8O7OB0FRJyEuOF49g12dY+TuWrKMoxrPNbMc37zhZoip3QnXwZWkG9FzD6
BrXbk3dqVIFWdlChcs1d1eGn9eN0DztxWXxS10yr2Bh9ILY5ip0qTHrzkXhC68Etl+ZbrsujpXjm
/EmpTeoR50TsjPEYj15JILexhRD1HvCxtTA2SMhQk2AI2Y7GrL1iM0YlIoafZtHduH5+R2RFe64d
CTcyyelRzj6sUbEb4uGUJmN360HG2okXJqM49sGlM7MN5McXSKAtu8FmsYOXwHjXZ5qOfAzRG8Om
gl5/cQ19a8TzCy6PbdVxIz0nNOO72SzDpdQZCINlm5n9g1vJSBvWsuU2zPUm7Jevrj3ex0v/AHyz
09Bm4DriCYF9oWRwym9L19lRAh3pXnKVgRaxTm7sQNFSIHaZ7579lFIrCphAsM9JNhCLru1E7lxI
ad8EMo1KvT44VjFsba7FbrtD0zcPg/aUlt/MIT5DikfJ/Gq6OYpi8c0D4tezc8aWSpEmaMMhM5Jv
qetxWenWm3ut5iQ+vqU2vvokjrz0YQqMR6HqZp/awYemBe88aueRJAgTCAGFoomGoLifAnuIsk48
egJiTZ8Ux4bKipiZ7yuFX9atGSvdiYWqfnX7/jIi+fRnaP5C5buqb81jz1g71sve1noFFRAjRHCu
Q6bt3Xj64QxzynlwMM37rKNw2bRmVC9JcYfgYi0wupRjerPoVryPOXhteByrnZE5xVmVA1k+/OhJ
jG+e1qA1yMebOXdvraV4AW3cNyOwi2dqe1mgmlz8B5J8o1FOOzJqw2W5Mi2faLDdNaUWNTZP7yjL
W9xAH0Hqh9JYhrAtMgdpmihrEvXGOdgJzz0VY+fulpjXVb5ao/FVVOrg1VX+UBMrZKOwsyvrvvWy
q15dnNVMVfj7diwfVeMhpesAdAnyG9uoFd2Dl49fTG062n6/NeSdNsNRZMmXyR0vnShOdf8+jjV7
kBy6B6TjNwmLvpYkz7PVfTGnUzB1OwQAT31bbIj1D6sYsU+/V1NhUQs0qXOyXDzMY51WJaGRZ1e8
yBesUZfSmQ+2zds4geCI+xROtnG1C6o1KN/b0jxUVneZUnJLC9S6jMFVaI+JRyyxiUqs97aNp8ON
zdT5okUbO3OXixbBXDuzqJRAxEtu7QYz/imVcwQqOCAxhLGpg+69ctxio4/+wWvF1RuhZBcNZxsH
9CcCAoIwFcSzhYuTYMIq3CqSEzHTSH/79tKX9t7J8pB9FXo3652LjL91pX4xpi7yayS/Y7WFlouo
hNp2iH+z1NwvxfAhMueiz+6dgZ3DtJadPamd05asvB+LeQyW+uqpq68l4SLv9MrcTPrZplvKteTG
aNND0FRxwQRkp+/W0hOeoU0dhZOFvBaQgkPZRcjep/eslRfbs18XiWlkGV6rzDgPM5nAlr1sZrxq
M04n0cMlGAqdZ3UUiJ+HxH2ki8d88ScjiUzvotXUSxbttRrWxbaxqqehc978pQP3cb8JKl9zvf9Y
ugHWRWs+cMtvpPc86hMHFmK9sJGsExgD0mzvrDJg5+2aV2jLtd5Bv0NyRwXBchcYR6aPEOkML1mz
0dBs97rc+vj4rGphFczeM7d7p/CPGy6vi2/emL06CBZzw2iWTe8yA9EZmQTaZkim4JB4+lYbg8jR
s9dO87hfxSWZhHGvlfz4+VnXEfZGiiDjW7KCGUmEk281ULouiNhA1aH2Hd5UpwjHpTzMzERx4p+7
RR3dybnBp/3TYVsrjAWCXpgrfhc583Ro1r20wGvjX43uxa6qkP3xOfD8U8IQsvhzcN/Hd37ivai8
OIog2FWoB5T68I1MAoGps9Dbbe4MEcD4XljZKQ+Sx3yA3yM2IqqWfDcgkYw4+Ilwrqdtl+sveKgx
jbWbLG8PXSdvwfzCTONNavpjMfs80Raq+WD4ntAQFDlOdiP94TS1SCGsVWlXZ2Rmzcaj4wrezXia
j9ZqdPSlc0ms+Gh57AdVBNl+4Li1oiRXw9U3fRHsB2PU75KOfd4aQjS6S/69iUuXzdrdJC6YZV6x
5qp3FE5hOfIB5wd8fjsMz5EovlpYPQAM3wBogabnLz7Zydb81eqxFS0Kdn+8xxMJntpgNH1z0EKr
xQxzld0Kn0z/9FL2bAVuHen+ATbn++AmB5MFvhiNS9lwoCXWJINTAGOMfNOPPGntnKzeOZWxNVoX
flXdBdhICdiNrCINe99lX26eXSRVefaGRCfNJVrlLquumWawR5khonLs+zOa4gZEZ5asFs3tVA2e
H412b3LL3JOf4r21K5kcMlMcc1MnN54POp8zH8u1cB4mU49fnJb9OM1J7pcHCGZOpDjIXG2bojVJ
GAhsOW+qety1yffRtDfLDFjB6ZGc/2jdXJVFygAXgp1nW8djqLsuj2fPXqcvT4bhbRcrsXd+d485
okPZNrsbBPgr70R9cgsU0Avrpi3M51H8QAuzn5vrqJ8ps96SIbAJEChPuQ1r/eErhbn04o3vVKLM
yJBjiTNDM/aVu7XqHzgBjkV1JaLr5PQI7kh2eSVPay9XTTm537hVATVXZkMzmb/thzLgsNUnR7eX
e6Ochh+EzbLu9O1GUHvfOLnFbS6dMGmSrZUwYRTMM2E9Zh4jxKslDM7A9V1G7UdNJNVzNpFzhik7
wrRAJhrF4OmsEwJqDE3o9dYDhjVOTpu6EIcJhRdtnWjwuT6CuN49iYwgCIHYazVHweR9lyjCZ01/
BDeHkKIKLBRpzy5etqyF0P8Dlplw8eRHhspGocXuh3G6rytEZoL9J7Z3iHJOtvfD9uevAtfSzJmc
WpBqBABJb2ZicjMUQPe1GoAdzplm/qjg4WWjbVSXLmHMUagOGCF0k5ecNyiOEaPaS+TpYot1YLue
d0wXhJ1+qSE1dxM1kpniRiGuSdXHVKpDmVs3kEl70qv2snT2Y/cj0eutQ2idG3+L0+naW9MusaYo
L+0oH8ooaepz4pU7F/4rT+udMX6R3qGqvnCtATAU7ECKpotNh1n13gzQ9gxG1Jj1DVIA6GLvgJhq
t4w/LUxlozkjQnVvxkS/+CyWt3Y17B2L2RPDlJE3UV5hd/MtlICpZRH4pd3PbvpuDBpS3bXKsDMK
Exgx66MOVdMcaF24YCKwFlSqnnPxlPNVzWN1SHLvoFbTAUwJ1SKLdg28gaMPSmYjfy29L6U/bsoU
aJd8BU/TBLHEZfdu1RB/nn9XJ1lUFScj7+7IX/O2I9434ixIHDvVZbfxk/rGagHJ0yGJDHdmEu9+
LomBGQG3JS2EDmp6Sr9uY44/tdwQZplZqxNf5DdIpyNLVWijbLkfUwbNDNoM18j0NfVZz826Oywc
FSvG4kR/L4qcZcAq9S0aArCrgeOPVT+avOkV88eM+WQzGbqP3XQ8lSZTINPNxex4B/ssO2Soqw6B
Q9p+55QP1ZzHgqpHXmCfIRXayKCZtyt3xrpv6MH83StkEVI32J2MaenPpjdg7Eka7Qfl3B0dQdqF
AK5vxOLtLROJKePaPpisdOuuQK4QpPqiLQAyBTCO2oKFxhfqgp1j63VlvR+HneFOI1J36+ws+tEe
gk0h/ZvB7l5qqKSqQILt01KyiBThGMAtxRrvVTLuPUGT/WyIYNstJShi5DQ1SqckXy1POd2LJqf1
KfS8Q9lWm7pDyeFf+timZcCFYeScate6e8za+1buh7R1t2MMF9kc0dz9XLLjeu8w2PhrZjGoIwcY
s8thoznyKAy1FF1QF+rLt0yIkVTjIe5/xqYdm4cZhWgOkaN3MeS841dhXqAG3phxq7tkDgwYOAaQ
6IkDKLm4IQH09nVoKmapEoqNz18jh6vSsgludQDhjsXCUDeD6Q/ZseLM+hqjq0kOiaNife82Ltrc
Xoj2CqHTajBLpXGJa+xUayE4ov0Jnaa2VcaMJQhR5bBSnHyha6TD67QwWey73kGO3DV+H/NRFzeL
0lbv1pPf0FAs6QLzk1Xpm3c1uYhcjuYVOh+zGL7/59Dk/xV3/As6+Y8O+P8Xve0rZf/f/ycM+DeE
8vZHn/7oyvf6u/wzSGmsf+s3SOn9gS02sIDeifjHsbNGv/x2uINRuoQu6ETerCnjv6KH/8vh7lh/
0LCEWpPcRmdNOAImXdUoONwd/Q+PpGJ4d4sCB+s/dLgDaf6FXNcRTqyt2mgTXNzJEEp/hSgNf5Fq
LtgPZCu0x1k65hD2vT4X4RQLuQEecxFn25KQJSiafW7reYVLsVOhM+FKMnU1bDGzmEjs4+ANxKx+
ITa5nCIH5xeCSdBFFzFVED/a1tAdg1Yfo3r25t2fvvX/g2V9vcw/aQTWj+HwZayBHS4hD+anhEfd
nn1h+Z3PML5Yu9YaoXx0ZGGhlfTxBsGs+NIgWD1MGk2yOu75f9F5WOsv+NsFQIITNIH7WddX0u5P
CoHZFggfppkBPi7zC6f14qafMqbMXvQ54SoWQgCZjPGpLXzt4A0FjXiJ9lC6iTzW7cyu1HmRBRzI
VTL3jIW4moGS+6kTaPd92R3pYzTsbSPJ10/rVnsiL0aLMsIR3vJBLvaNTSAO6R1esewcCLbT76+6
+tcG2zV44fNHJXoLlYnn2JZtftba1Ixco1eIOByYF78UMg9updLhopelDdxd2iwkdvtIFwGBfX+M
2Ob6KiowDEWlH6QvLKDlu9fFLEi6sgKJwDiZSiR3zuBoIFg5T9w/Px2INf52zWsFmUFHCQHFWCF4
Cf98eybLRkze4zHqkdLfGob6AZS4bDU+4DYwi/FcNVN86gP1YCpyrrxq0sM+6Z2PuRqr62ipGgyI
KjZA3VTs484r29uswORhF8b0RH6A/y2R7cy5dumyGRlAJZ5skLWwzIPphA9z2Flurd/5M271uLb3
3Eax06re3dSttPYqK8QHPYzdDcUS3UsBHPWzsQLtizCq8uRlwbCLwX1vW21lp1AKbL1RFRGJm/Lc
Kuldccb5WyjD+sFzxoDpbHnCy7s8N4OoX8Ce62fNK93NgLEYHK4U5yyRwWo7m+9QH5fA5YR+yLCo
1Inh071t51ZSYFTX1w6lM4Lc0XqxOjO+OMaisCwWX7xxkcgDsqnYNF7V7goKSx+wx6yWYi0+ClJ8
6nDhh4XeOE83nqddfNPuj4lcsluVy+tYBkDvzhIFdkISkf5mtuvel6+R8rnSVBLWGiZPojn1eyOb
pzpU9Yg/WznJplI+x680aTfumCHbCxrebZdYlnB1qoV+0b74sxbsRnfs74QnkaTow0kUwkDoXv1b
5aPxefkhqINIGwRK9lrIRJ7oXx+vlmoY1aDTj8gvmzpcNoD8+O1HsTfbtvs5KIQ6c29oazz2fJ10
sOXZ9V56zdSIrALZm0MlNNcAHR7zjWsldcmBJjuQLxTsCdiikSzwjH8JJTQ+5zVw1S4CQYeAQG+V
6n0SEtT+aHl4JNKoajV9g8rVR8TDQG7iIDooniCvysYfBrrQfYm/dqsns2RizOK3f349Py8o63XY
DpoYAjlcIIVPa6eiRS9diMyMRjWKR2T7ySb3RAbBNRs7sxOQvUgZt//8S/+2jMHXrSkjCLoMm0Qv
81P6h07hgakNk8bUaqbjFv+6eLW9LvmG/h+Uw2VAANrKl/oJDCDYI5WosAYC88Rvo8DX3QMfvYlB
ygvnaTds6dw5u4KkCeRR/9bPhm7l0wKGc48TwcohoilEuPppAesmHKfUTblhhpEucgbvysV/pPNa
9FQQm0J7gE+YLeZ2tLqQ3/3onseUJHwEwbhvpcwMSDTzvbUJgSDJsLvFsuttXfiKveaUxmaiyemj
trRDpjXZaRz7Liqd+gVYXI9slKoR9H38QGxMdXRFpe+90n5C+jYxdfjxvLeJ/93ESes/dDG5Ds3E
KVwaU11HKbKtW/QJxsQEAG9uEMawDxAkqdTEzmNXCJdmiL5FjMOLNC36GyH17hwDk0I3xDpamtj1
d4u+pF+zwJtPjUvaaY6AhWyNJN7RDdwtERZfZ4dgyX2Qc6MfNJHGe8I+UEKAJ24DMiuY2FL7DVWd
Q5IDqXHhkhvuKzaLBWqvWQ/+BHJc0PjacCauPHWT2d05NKzdw2GM3+0kw5pWLcWt3poJoRf2uJyq
dFAYRFrT2zBYqY2nAFtSx7xvZD7tW9NqX11Y0SiJE+fWkUN2p+WWeUpiqk/xrVlHlZfxVjUkqKqG
bDGzqICz3G45dVT/7CsrSK5VOzLH0ULa4iyfGr1cp+Pm4NKM8yGFazA5ufCh2oA9FlCF1L3BarN9
3VoohGiVhCPV5EFJf976WZHFm7ru2nccwi0Oxz7y9SU/VhBBt3M2EZWfxeqCLuzouxnOxth5BcOy
zpZIn90k1xilIDHkmN34MydFUZlrSlAtb0vNaS72Ivt94SzBR8Vus69dgfF6LKkP2aiE0C9rHLjP
TuPf9H73tMxlfCOb3r/6I+1GY1GXN96ILzRGS7+Xnn6HFONrigHzy9wtmFlyGU9hO47mJhWluyW+
o+ORN/e5Qdg1rPZrUljN/TS5/hU1owgnzkJPsZiNZ47R5rFJcuusJ8XRshidjDlFZOQX82MlIGJQ
/bRfcBBB8NTrvJu7L7U24TLW7Omuc9v5bgy07KTVvn1YKo6z5HDu4xLHfDv0vrcZ/SHh2oYKHTFO
eZ4waiTzrJ42iVT9V+7h9EB/zde4LWF/emXejSPsgFPJ5sQ250GMOmRFmG6zc90q3lQJikeCWX7Q
UqvtMXsoHNDKGr0wr0vztIhAYjpXcYRjlhw5kf6AezfBMysv26nCUVwMjGc9ZxA7i7gZdE6nu86k
zLLnhbmfQLQ/6ia5Qa205oN3zTfOYjpmUWKCdgPt5ycobvMLCX0dwSfd8AwK95BjtThVptQF4gV8
OhR+x9slA2NjNk37TTVA8JTcgNtaS+13g0X/BcNedWhYe578cmmvrTSbV46qKcBlPl8kjjdOxoXm
5XvCZ6DCpxJ6opZZOu0c+mYBMHPDJAo8SONXrcdFCIqS/ei8zqo2/f/g7sx27EbSJP1CwwTpXJy8
PfuJfQ8pbgiFQuLuztW5PH1/zJzplpTVKdQMMBjMRWVVQangCR4u7vabfZZW6jrrLCo2NLQcoBAC
YWJu3q2J0WSjwm3YIghbEgG1TKPg6BTJfCmTpL/Mymy57Yj8XEp/sjehXF7dLPiuueMPedAdeTVG
h8QWFTmY/E6UjHWqaIp2MUS+4wC27IvJAryipdja9dSeWM0U8kVGpMIQuVXEAm3BXSXF0Li7KfLL
ne9BUT5kVtHfjo1Ovs6FHvbEZ8kP4V/SDGLNchySZtV3ungf1X18inKSiOtS4CZNAyy4XTFaN0we
1WMKLonHAknlY8nagfW1nZzihVGxG+CPM06f0d40T+/zwECjqbW6Jm1T1NuwJJzbm6n8yIBQbbt2
qV5DlZAWaQPvfYjn4RH/Kw/+2QPAhOUzMmQF8qBpT9zQzg0uvogJPTG+jfGlBQczrFVwYSZFT2kh
MYYlisgr5sFpTXqPZZGgZHr684ydwGUgNa6ClLYJZXriz9kf935d1zgiymw62bGNCl8WIt/XvhNH
iDuuoBtgUmJ6zgCBH1ZYbr+b/GE1ELu2Q2Jt0c6tybsMusB6JCJGwTVhq8SDLsBtMK+JqqqZbX8z
DA4MAl4jo7hvMxgcHwOmYdKdgX1jdOxWjGTJxG8SwBSIMUy5Bu61PZmycGcvPi/gPMfWS95muhvV
3IVbDI3ZMZ8W54bZdLhbWsAfuc/DF2supN6RivE7JbXgQRy3qY+XOmnrQ0cMxz2MJmtGpH7WKJc6
G0quV3SkPQvE7DhmKjtOkL2veI9HLxy8bB5gdeb5ezypxL3zgoa8gsdipGAV7FBLnLUxPsDECesB
PbPqP0wNSxgLgXNT5yS6//yoRUQgoF7N1rMYnafartqTr0rnpoJacXLaxLmxbf5aBMbDZfPWhvBU
eVXFvGWunEp1wQbi0HSXTWO0r7xifgA4sg7fhdbPelmwCopkZgnkajPd9fiIjuTzAvMwWZVzkwLz
L8l5O96XvIEpsaGqXBIfxZ7oHHI2lMwjijE7dvH6g2wU2lM3tRE56S7ZLa5L19sa5nBMQTJT2m39
OQIRRJ5Kh/WDqCOiVQ7xWcYEJueC1al3HjLMTsySF76Nrs5lvxM4jzBe1TXjijzHqE8/2nRXtuyI
htIak/0M9OtEG4V/q1knqm3pRNgwmSPry3KyZ2cnmSfg1dGcuqnACVG3ovvwtIxeKEFNMV8sFASx
opj8L2Xs2K9OZLp5Qz5rqvECeeYuRxL5voRWfo1xPDz4AguJrsnpDum0C0V1Ubdx0zL/8yPEO9IG
Cgv9bpTeqPcFcfZDlFnpvjPzfKA26t5uF+9LCW7r2p9b8pjK2Xe0z95HUMEuEmsZb4i4A9DrzML0
aZLxk1sW7bQnv/ZVp73jbkZ2Uxcuo65T1JbFrQSddj9AjL1eotX5W6qVe+i2FyNEgT1a5rpT6yJc
B6wkDqGM5bvTNVSyuvWoT01X1pdOP4udjLPyo5OsOvCjFakd5VfujBnbr4fqxPhKfVeznq6ruLef
6jQdVipE4JLJ6lvMT6qph89LT21C72Jv24za4Q1C6IPJVNVgy1xchY+ocU+oKh4XnqyBRSiUVOgF
aTzzBnWpKEfn3coexgeDkAjTbO20nG0nhnNRB058siclL4vOmhjnEN1nLO6cW5KCDA2M85B7rQi2
HTv/k/aW5NoruLO3sMBfkI1fWWM+yjS5b1MmOVZT44WdbedYDv0D1m38LMzvEH/a90TTmd1L7TO4
wppTQ9/azH5l3VsjkY4J4sJxXqx7uD7RNkrZS+LInfedGw8cixd9L/zpNgEQdal1rm+7aplOqAjh
m5sqcVf1kcYlU7i3ecKYDeIIs08/y7bj3CbXXVnENyvs6l6lTf5sLPe11rZ3crtQ37hq+GIhob+0
fp0FWyut11EZ6KwS48AJufwl0U3weZgsKqi9pP3A85pRlxZ2XAd922wWDFwsDEPvKKwa4T3zeGf2
/X2fKptElg6RCB1XHvUgPL599yNT/nMk5uulx4Ojy3b/PzKd6JE4v7/xu/CGzUuy19gT9qxEnxXL
zmy2b+3CTLi22bG5TvveBf0DbOCvonBeleGZzkD9oY2Hx8LKn9IU42CRfYFA8/zntvH/mgn3JzH8
+E2viNTuVz/v/4s6eMSO9L/XwZFo0cB/ksDXv/CXBC68P8hn0QHH1l4SCFzBkH9J4A5/Ijz4mw49
f5Sqeu5/+nR97w/sqSH9sRJlJZCr5vI/JXAv+gPRnOZd3kPEG/mX/j2f7q9ba+Ia2FNCzw1tXKIR
n+FHbdCWi9PaCeFPa6mXZe9iVOoPuZMQoVOJJeWmkl3LrqsIojuGWUzDC0gnRzFwye9+OGmco5kJ
64/A2V9lSrq+XIJPrk+JG4rIrzIldMCxIRJES1TZ4g7AMLwf2vZhDnFO/J8d6Rftp9MJmeFE2Eyh
4S0RiKZUTKTpQ95K8xtt/G/iGL+UA4eecOLqyP7VBU2eei66yrG3SQSaY2EntCVfXO+ibCz3itTg
DtgV1fN0BFxaYfQ7delfndMfD/+LcrJ4A9BRm8OnMs1uXbeh/j0ZwO24/fSbk7r+qB+HAOvXR7mi
HziIPQ6Szc9Xkp46wAWaKwnuWXilYRpCtg4LS+A6jXAXS8zb1uGfv8i/iWccU65SfMg4yBbhL7+e
j4nN81N+vZwSjpTMlQW0nHj8FsezdWMVbBrgxS2nfz7q3xVPDhuioLFGpzfBkeuX/uO8I2lmoPCI
SpUw+jV0huEqSYclZ0kyBvFBuxNyfyuVIFJB3BYHKiyYczvDO3mbF7sKAB+iTO6h2rQN0rqCTM8c
OFQ7AmqpfV23MDuYwafa3ElsGfI3F+W/uioiRwA2R7R1wH7//PlL+iYMtdyYfTyEMLBgcXFC2iU0
j/infyNwMk/7+5XBeIZTxSXOQ8v95VuasQGjK4QRSYBlMRsmsyLiuZJl9zpU2D5ZIdSwZT1s6VvC
8PJK4oM1+ML9GozPEgcYjC1Aj1vEfkhHToot0bG8QLIk7GFADb5y+xN6rqt2TduDZqEMaXqiaNIB
GBMa/WwmOVXPC6/udBslA+7K3Cd6taEfyZgTw4Xmu2AfRwGpE6o7lVbFtPMJGik8FWtAbHZDC3xw
zYDlxGqhxegEco8+q4F9yl2rWZme6iYc0y2sY6dEbCyWN6UBNcEp8YR/3RK2oZWxZ+rV+oadZuWn
9SF21UL7RhGz8nCbkc1QXGO1ZMUbfnWwsyjM2E5rbbqwCR+cKTTHVg4+XEmnwxnHf/phF0DpGfZC
AP3ZTYNTfIIYGN0NLotKCFNe/Qzb25bXozH63i8av8IENWie6+Uin4F9JNMWRVTcyrZrPnOaME2F
oxg+iHYzqBxQ/tpdtcRlvOmgZH4bkSdLhvNQaremLLuvgTfL16wagk8EUQAYatQjSDT98rUT+TLD
8NfuJ79Qy00L6eCbw77r3ugWP9DSxMUbaVEd7lrFiooRISXMfTGJdFdBIX2Zuwhvg9HB/Ji3SmPN
X7T9uFiYcfdQ68wjk47wYUE2I06CI2fldYW9t+kA1p5qn2U7u+pqAPVnr3Uqc8g+FrSQbAAjAdTT
G06K/ApGKM5xrEJA7XPPAZrqkdvy4qbqN+zfI8pxZ1saohOduGhAANWbigfjA29KWe4DgeuFDScc
ruVlihPbHANr8oKLVGnPu8hCIwicLNVokHhIOj+ruBWwbxjPQk3Ix8JstJbtcyfQNDeSaucakzAD
XzwlFXqYNB1GKA9GG2TKDM+ku1GArdBNcgie4mZUFUBHz+mSGAwRKQAosM10n9i2Emz7UgIQ7Att
d+uALJwYHenyq0voZdrjCF1dyhh3qNydDTLdmA2M5SxrAbpnJGIWzmjyO7kncyxTveyfXV5geMhc
ZnrbpTf40KBT445hgdN9KZs4ca4aDykP26XyMJXmiIgmEtZNUqWxfxIp7tsNnLYAjtdSt8z/sDKO
R89ASzqE+PKCXePGXAo9Dj8bMxFgAXXpj76fP+uGRdSmt8yA8S1AlzjOjFjn6xg5w7oW7TDPryRd
qbtVdYOOVat+mr7FXZpP52SER7G6akZMNLOQU/kuuMk87HBld6M9VQ0vK83RkBYXRXqLXoiIyIpM
X3ps5ztqcZLBvscl4L76dh+HLPtnSHCWjbVnqjKwsVvNxSrJ/rb4FhljtP0Nl0D0CmKvDs7ebMXR
JrZqQugAvKPl3KVQYrdDtGQPSxBP5c6VqQelVqTeRoyZS66pjmxwah0WaSxYRKZItpM31k1kDSfG
mGyQjGPzBOGhqX3n1QesfSfrZHx3fDi4n+KqpihkU6g4bt40+L2lh+wzFMq+ToVpKE0RTutXl7FL
EghTbxYYuWX2EShoA20jagcJwpHebVVYw+zvAB6UCayDJHPZIsZWZZtdRtvvUzn4A3Uq0yJ5Ayrf
qzc4bkG1QRatquPo1VyEA4EbvYvzBMDg6Ez9U4MzIz1VQHvIxdqh6bcDP8zdeHIqXmcS4/EG9CjB
IAtOZ3AgVpAcdUwS4drrcHSeurnviGYQn9DcRyp4KYbAPAXgf6+AiqTXTJMwDU2Ag4Fr+15yqdth
OmDISHdB4kJVs5mPpIupnzvtxo9eOhm9QX9EZwBLA7NiqtSXGHwceRHsmExg54curbtnBnO0UUUz
fV9jaF5iax64ndehiAz2KCH9Hrb+dZk2E5j38ov2Yjp2Gwb+ewU9fdf1RG76rqQWOo3MwROj3Fhr
ai2FCAUaCYbHU5fBotz4g2Nfzkm3b4qw2Ns1e80x/5zkQbJDpaO2Y0h7/0SpUQaqDH9VMZDTXyS7
cdP7OOZq/4r6m/gam3GMbQ9LsEnhBk52cGm1YcLQZQH0XpjiIhjiZLvMy2M8S7zKcuq2ipkz2qwd
QJKuCpRaszc4SZnEktnwDFZeGwgAcH1DQQzk1kNv16dYNq+AAOE7eITOv3RVFx6kLqsT3RrDuWjj
8nM0iek0IgIdq54HF/PscJ2H8VSRDp7g2pu+IjS9Aqynh0Wne5gyvAIEWu1aXlwf0Kvza4w2MPyk
26Fb1C7TWyd+80YPt66mN3j1asbvLGfOTPTiU6HE1xAzcLFFgntrCmyL/YxYKru8OMJiAjupcxwP
daxf42kMXuNuqZ8AXcst68vw3qL5d18ZjZ1GDt/z1XJnRell1zVfkZJagJLlvVb+GUEsP1oif6WX
4G6M8ulYVryli/VcFSWu36TwyFC0uE0h7bTtximVOcdpSzWOz+ArczBDuh4CjgNZRzXNAWSjPOVe
7F/MBbEElTXuNrMIRg6sDUiBM939FMNMaHdxm8xHcv8uvnXl6Q10V3zCAq8bdmqSTDhq3mgZSB+V
MOASSRw2/g64Wij2MqnvGBgFh74x8ZlV7JPrS+dmzHzeOKJRt2HgXLSgFQCro593+j0dxU0exRei
Xax1PtGdw14vFzqRt5mn6XcduqsUt942BuS09dX6WBnTZM53LH2vanzT31kphu8SuZTWnYXCmSCa
ttRmL5c5oIaAnyBmgFEhY0kpSW8qq9rMmjA6N5y4SmcTb+bSixF60nOdLcujP7q3Qy6/QbTJN72a
xenPzJq2v4NCPrBI62+Z8vdbo8KjEW63ra3qaxwyQvMwdm5a17tNx8QQue6ss7ek9wV7XTjYOXMt
ITJrZ9eWvl/wK2+cdlK7YCkPbifbA6Sv3RB6iqup2Q/B5G/UsID660AwWP2e1WB8zjCLoSGGZg8X
6F57kC1TWb0lnQkfXUjKRViPW8sejlUqi00Uh9exzyhI1l+8yLCBsbpHQGLk6+Yt8JRPvRs/zYMm
VdW0lwhZcHvT5EsFTGSDCgE6qolvqtLaBxm0DMXc93IVD6kl5cag3LhrWII3oyYp0Dj2McW6vnXj
MtzVgBjZljIAJhjLvwxwND4meU4Uc9ZZ8EnPiMf2PH8nrYU9QRGBGSqSU+17XREeErFQuw4Tpq4J
+WRyfvPsFO0rGPaLFfVXbgg3AX7LtceCmPlAloQ0uSTjczhlWbDvZ6s9qtbFUG8H47gdUd0My5WW
CN2QMDPc+lFPZXDP2vFT4icuP8xL53cmTAvGhH7msdfAKNiGRZudqsFa7rMgTh5nZiev6RiIeCP9
rOGsVQmBJ+Ey/dwYMgrf4Og7jLGDgWpzh2uu2ZZZwHQpXirQrLxKOfWqHP0d65NAnR0o5yF4JZ+w
UdTIJTsS3G+ic73I/iY3qzveibEZFMjzMXjiyD1RQZBeCN7AtPnGwdp81QJ/AA0VAZWX0MmXZWCI
qDpVSBy4qfueOEFZEuspu2yfu277ndNYSl4RCkYy8NOPdg4dRmXx4BEobmSC0zjxRghAYy/fomEi
QdSpmdRCjZfyBgai4TRadvyU25VJMIxL8QD6oNRbcMo5wIe5o/9AuuEXbAsOLwIUKFL+nd9lGCAC
ppT8lnm8R+pviJyhio+r9YGVr/AXjaWfbHm3M9juXtj2PtYVHQrbCOmGMcbYlAz3IeCR30hq/rfx
TOQworXS73XsMPkfUFanXd1ZNY2RumHAGkCsODvM89+YZM370Y/FC3RrQNM5IIzXMZLUaE+z4ixJ
0SJWjQwgwQ+ESXCVlW5v7xZhSGJDbmy50nl1SfZ2Q/USyDl7yZKKC9WhTujJgTNMVrYvVh5pkJhy
t8Rx+9bVXc65miHKZ7E1NNt6luoOgmzk7ZMhTnk30GPKwWVfvsm8wQNjlFOfHFHOw7kXXvMtpsjs
rRqVucceO76FdISey6GeXa5t1bh7WUb+K0RODOulapYjvReajJG3yGlbjwhloEopWtlmy+C8G0p6
Xj3Q9Lit/dWK0BdwM3YuZT3PXW0FLOS5MA2D6XJ88GSjPwpTYUGTScOAb5ia+WrQbAq23tIatiuD
55NaydzRHGz3T0ZeOHtvNpaHJzeomENpgVeGrLZfE2cn6o1ENTAcOqTTTEzEj9T4EQzKZTyuurTb
9MzgHrxS9vcJBNTsouMoD+XI6mBTwcEwR8/vC96XY1Bu+7Rj9pC54fIeV76+n2nyIG4Nm+gl1qL5
akqYuAUIFr3eZjURaebCTxU4NXa+QUpetemjKN/5WBTELsH/ScZdByxagOMnLnU7vvcWqBgnA96z
7KvV4SjilUu5FF2lfgegMu2z7yqb3HvcImyCgCt1hBtqf/kULrphCheuQXyo+7M6dqIunyeYM3Lj
qEp9WMPg5TyJ2+bBlBMbVHtRdAtRENAk+7JU9kcTUxdKSt0e5bYTSeDtR7pOlv00zyxJl2WcyWrC
XLrKXGONu9qfrM+lCVvo/4tV05NQEoghtz51BW4Ga9KbCgotJ7mf2VX5cUtXXjoysFyt/O6BrS/v
i3TME0y0ovQfCBPmeGJY4j+Xs/T4sUTh2Kr1deqQpXYrmqIDWzV7S7T12QxmTg5znwDVyfuAjCJe
PriIad5PhyXoc1wtRkTztc9YBzxVIPIXS0c4l2TupfeSdSuZA5905t6nM4+EUxNS4UOIEgIB7Q5s
jay2WL6Fbjekx0jHGFFRXawHsthTSNBRwv0XuEoL4qHt+Bxg9NLbtQrGYoWtmntnyRKy9CNC6onO
b1kd7cQt79t+Ar69TJ0d71sg3sQJUoFwbIoe07EcO57nhHmAT/UG7xIouO3KzH6NcYiZLRV3yBsJ
ZLrh0Dlx8eU3EuGqdv6khkYuXEe2pz7K5Kr98uc/SISB9oKagXq6K0EjPsDhyyElC5w+C2+Io+UO
s9z0ON1ZroRrfycbaH1TT1ZCsKS2nkQHub9LltT5jWK6am2/fi787sKPkP18al9//lwZERraoBIw
V+5MWU0+sEAnVqHpGNmzILN/A2z6F4fzaEVGAhcYtB1nVSJ/OA1F0rTBADBjF2EgJEvC9NigPpyC
0P0eUoZ2/OfT/guqjo5iFwXaQYIU1H+Bivr5cJ5A1c9sP9tBa4+7L+DS2/AFL6Pee2lqzW9ytJzi
S2MI+S1+H/xG6fwXsirKDMtjZBYyx/4v51bZFV09FWMFgPUSZENMCU0f2Ec6acffzEr+dl6Jc9pC
BDaoSYpY/V8mGCZYwznroaZ2Xg5NBRHCzTGYOH0wnhpV/nt12pQBcjx+KUChWH9wzP7yPcqhK22/
RtwXEEmpqkynS+57nsQWwal//g7/dhYJYiAuutQZwD6M/nSz/3DJuJR2AbErOVQCbUnarGqUz/7A
XRz/f6OV8v/T5M46yPuniWXbD8mX8ueZJX/lr5mlFfzhkIkJo4Cv2gPisz4m/hpaWq7zBzE+Bgcg
ebnJbK68/9VMKdZJJxcITgthr8Gd/xxauvYfXKnkdugi9TC6huG/M7Rc76P/eoZxBGinwuYhRuYb
z7T9i+Gc5VO5EMWR26Qr5A3lpdk9TUrNAZp8dlEpWmA2OH2h0qsiu7aHIH384Vzd/XWkHweV4ue8
y3ojOOv8NaLHFRYPj7efHzMj8C6VIndv+aTWs9X1rMcY73NUNZ0NAuym1jPrc6/vshtcDpIdChIN
IULDMhMe0nI5wZ18qebgcwzBgPn95I5PIskxwVl16ZtDS8eCmrDi/fNHd/7+0XkbMaDjvDE2c1Y2
1I8P5AbZkokwu8cgmKfqNNuZExzwjrGPmBFGP9GjPOCvmSwmdn28iOzMNMspLudJdPH2Nx9mfUr9
9EV6a7NzhA0/EiSHfn2K0VdHej0lo6vBskPBMABpN948FEBanDR/R833D9LxcvLYRbXA3e+MiU9t
VPX2caqrLL3QvMznAxHOGJOjRQHPvhwTtGEK+rLuUkBoaH7z6P35HcOXTzmoixofQueJ1ofhz2eQ
Br6ubMQEbNr30SUSNTjBKdC0YNGAUCC+FLyE8q2TZNG4w/TDgu43p219i/102nARRNyWhJ789XP8
cvkhqxeBA0qcNXNKv1JqFpWQ+Y4m4E+lQS5uNHVhF3bsGeuugo4CZMkMekooG9MBZD9RjismrrQY
5zslG2Erb7L+5d//mNwpAcwy1kAkRH55GYdRFmQA6siA21GBeYVF6KNNQOVQw5KCPiyaHti9IKx5
yiEwpTf1MoG1xSzNnkPYlPpg42odAt2qCXtAOu4o/noB4DP51x237t9uB7i2AS/s0LNDhhQ8l366
HbjMxdxqobeR9pP2tmxc6g/ztF9VxHmkhNWvCS1VJvJYHs1V2DDSLlFtrVDIkxpq9lIJ1p2LBSjg
e5eOzQHlsxgvG798z5vc0sRhivZB+xQtbgPXNxZeMFz2u9YaY5vUM35EdKO8MreMHCglaXnpx8+Y
lcZniQzkb+xh3ZsElOElv7mQ1xzlz9cRSiQLVDq/2cxLuKE///JyKYWaB8mIJslragVDkQybyrZZ
NY82PP2NjhscvjQHEcmfhf2ahsa9avsWsZupnELeEDnu/3++bpjf//K5JE9Wl0oV4p8+1olf185N
1I9oaqQwMWaX8uyAtT+P2NNBNCELqfdcVGztMdep4RLuzZm6Pw1BY3SRBfvwLlI2rnDHTONZ1iUV
qsY6wAdrXwZ7GJ9mN/oUKZ/m0jgbGfhWeGJpRqjlvoMOT2MYiLZs7XyRQt1mDgYKcu29umgBcx5d
GzoBA0v7SRv1oVRM36Ysn8tkCW7mdm1DQCADsRJDg/JtAGhxM+6ZHm41wfTHWoIkaMv5u2kAkgy1
epvsFv8q3Oj6crRafM9V7dknAUd3x0KrumxDsqahZduYAXuAPVwu6UfRMkbfmIbPy6Uqoc7YEwBR
iy7N64jWqAMuzJVqMwwXcBgfFtB9x8TF8LYAFX4k+fOIwO1sEq6IUwkj/NqbyhX0TgXnoUoa6tGm
IPxiNaUD2cxNr2OYOjtBZPGNZ/lF57beDrZgdCJqkmCeFepialDHQRXhaJ16h0onNArotzjS/dcm
YMJcSOsRDBJBW0if59KZkyNVuWBTMtnSSUlriOzH8aHW4jmKm+JW1Iz1Ifcxd7HQ7CCZHq1MXc04
kj610C3eWuOBH6nsnLEYbKTFvvBHMAwXEHCHb9PQNB8VsUt/gq7jdgWEiKm8s0L6NZswrh5x679l
JEwP9qC+ufQAdXu8okm4mwoA8bClg+WeIVL+brcOLXATo04fTSbOv3d9Jz8a9gB3kTcEr+0Uh9/q
dlH9FtUSeFGfWjdeHuCR7q5ZdwiwEOdALuqUaj1ufFtdkhVFLER7Yg/K97D3PDgLiy1dWg2mlLk8
cbr7se/Hc7K0cGk0sNXjmOv2xhh29YSvW2TEiDGzGfUZD2MA6adWR2GC9MWdkWzV4l7mSTzSzzF6
NBymVrgZKzBOg0nVuTdJeVrm2vDU97FG1I35aqgTxmjpq/ZL6PjtuxhdwQU6esshhCT46PfILT3S
QsBkV88IlhD9vlCMOoMgWPMHUHQ3YVf3rzjGoOhZVYZ6RfQMZU1Ytt6yXxnvKHdAgsc4FEIThG4A
v5V+Se6kQnWHYgpkSxnMlB0H2OL4x7NPieW7jyESGZAjYg08WIvT6InmLR3XjlCDTBzabLKcOTdU
QgCJ3lQ4KQoesE9NjmsMd3WAVBJ6NHQC3qdRVRTi2c+AGKRtwrM8+LM2gxnhuWqG4mouGnBfKGlY
SmiEEWl2XfoW43FgbafV139JBkVts8n2js04vNdAVZ8dwRVLLZCYLkbiVgcDS25bVV55UcbjHYP/
z/3gGTjhIQnwOUz9LftHf78IZ/ysFxp0IhPHDKIL5z7EXfHAXMA6CzMq0gLIT20lo1NHIcvThJTR
7SpZeCdWVXf8v+wlt1V+KqTxQYAZS56ZoCZPpZTTu0EU/NSTMhJb1VU5fpta38yGNhCn6PnHlGLr
a+O5/YBPTS+fzHP1uS9mc5qhN5McA6cZtxNKTg883IPV0ZbPxTLdu2Ve3U7UabxHS9KDSezfK8//
FjXNWBAEtNJLt7XLxwqW2s0gcvOdfmGbta+b0xjlJYQJcys9deECRWpx+frcYgzHHaM36Ja8557p
BcFlmw2fYNfph8qpxo1XuuEFCcAJg/R6EsjMpV+rfFzOkrKhbYFTMtpJABT7KUdcS/yY1BhN4PMx
cVJqcTxUeEdY2bRZDCydfdf06kUUoXtb+Jj1fQqRrlzdBSfHTosLkBdfnD429zgI8gsEw+nIyFke
At8qbtopsPc11RJgctruhfrB+KocW3GmCWXGAbJGbsuuuO16jjbybyd742Zkiw0lLmaa95J58DHp
cAmxAhtfs0L1N0VbGf8YYKn3D3G5Ym/mImtuQ9wam6wdewqH/CT5Zmd1bxjK8twvquyGbovlcgz6
aG+xhuK/iRQv5TdciOa6CpWiXyho74Z8ZfTi99p2lHgz4p5fsEYoYL9wM3Q3BZ88l7+JuIxeR7Id
PGpM1G4Lpsy1wObRkRIac59Q5nDNBDl9cMgGnnMdk9ohn70CsCKTnXEO2S8NG7OrWFv0nDe89dIY
XzhCZiiOJRahfetn8uTQvv0Vo+W3LNLiDHUzvGDtPIPCMvxDxjzRNgC+6QVRWc6YnxV1S4JnXzA5
JzIdiqd6cqyFQZv3YXVudBWmFXwBD0jRLWGHwzrbza16eO4qRWmksYOnWvvi0E/1cIboL95kVB0o
SUZ0TvvF+ebX1LrJWai7GIP3kUXo9Hka6uWG4cRwQyAXE1OSdeegZn6/aeoC32hZU0qcLfNt387N
yfQUzSpw7BueAO5lxogFy1n9apYourBc3KbE8XAN1LFHG0ZaMuYhjUgKi13XwnUCZHpUF55yzama
DJVvcalblh3iWx14I9O/sTx467MlpOZjGzZT+OQ7bpBsW1MGR2hJdLCGnn7kzi4vFyxw3bZti4SS
YSxtoAcIhlsLjB3tWy+9P9s3mS7k58mt5In5AJEGN44jEjoTWrEp2Ik1DMIAnur2pUls95M1Tjzl
SUWM3xw2pncBlFOKDqsh2XtTr9fk9/JFGO+RxmZmq7yEJtlHj+Dy27fBlMmjQR78Pi66+JZEdXqf
ZXFxCHorOIUQI8INJh0ybjXD3S1iL/S5oGe+X6cffbCk56LwWz7hChiiZH1H6z14ifU7E/Rxz8xd
eFcVWZ2d8gC/cpFzi7iz3TzqTHfsLDxWFxPtGn/GlLYMGOn/A7yU3AvR6p4bq8g+iEuLSyE6RP9a
Wf7X2s6Ygbmm9/b9GM8vo6kJJ9Qs8CmZr0aGV9Hsf8KO4W+ruSoejevjfNAZXBxa2T9S4dvhDvcl
TwCIFthQKBK683XdsdWuavdixr9xa+GbwOmkKO7acmOVuyjirj8M05yCki30w4CB1cF2M38M2ld0
a9ObIIC7NfKzoBtDbmwHFXvD8o9mHXwuxM7oQY53XKzDxvVb2jkpCZ2mC2YDefiCwxTqVTmA5lnl
Pu72ETkz4qHdVh401YI+dxasM3/QTriM7k1Wz0Sqlz6Ax9gkGDTpchB1cGKIOd9xdRTJVZRRXA+I
MgjAN9mz8Q8CHxHtyCLUp6Hro2cnHaoP4fY1gX4xfE9oJOP9Olb99TQsyV21UJUYmmFgDI9fcOC5
Ew1YAmTAYGZQ6jqVgyZI7UQfyu4BRJLyZcmTyOYzb970qkYHPtlZHiVboHn4SqiYIvtidz3vDYZY
wTG2spq3GMTyq5zaIWvb5oO3LXrWNzvePPpz1SRyojtNxc//wd15LEeOpF32idAGwCG3AYQOBrXc
wJjJTGjtDvX0c8D6e6aq/plu683Y2CyrLJNJMgD3T9x7rtN5PUHR5L83UD2LegzxDAGhdjWHDMzY
H4ovOQrvuWjRF09jxxdW66aar1lrnxHXFnHjaBNzSA5u/JRPVvSJHcoFnSy0co8CZqoBgbQeceD5
WO2Zq7rvVQ7JIpg0IeXe8Ge/C1PK8g60bOJ++hn6DjRBVITOh4P8A/mhS4x4oNd9ftVUwiZ81uyK
/THCSW+Hw7B+mCi2qUk8dnkbXcMjFY4tqxPc8SZAQWJKsPvZSRGs1zUUqjEdx1MeVd6z0Qqi1Jfc
t40zi64Ga6XK/eyjQqN74VWutJOua0ruKQ/Uss9mG9QSIxO4ybCEu+I8JosEuzSO+O5JNddfvD5H
lMAijn1yEZPdzioYYTK1e2vXATATyGdW1SByFNQt6VnopfuCAkVmIfEhpILi57PHndt6FMfVWCYQ
s2vyBhBwgWmDjZBeQVchxPQzPq2i0NEqNrk9b2zEKzeamrz3pAOoEUYK51XlVM4DjJZT7CTOXatH
5qkxMw2vjAHzTloLv7CsyOCMsCsiKA7Z4H5g0/vI1o2roXQMTHud5b8268beq6EBbOtp7s4KB/rn
xOF9rYtm+O0zi7R4jbQa0aMlOfKSDiBPVpb0nAplTrPHyKYkSQML29zFQ2C341sXzm6yhgbmd69V
RHwneKS3/7q/Xsewf2n7V808TQWpx966mrH+tqZo2ZX1Q2T0G7dtEOgsCd1PCt+So9Nv9n6ZsZUj
4of8iUplzucAVAhB6Igpgyva9GXgFtBhbqGsaNbW8OwY35vBOoUtvYkIZUmlelfmBCFTy8fyrM8x
AnaZDCNbZR5/a+NANjGDQW8LDHVEAu85WnwM+ji+442eLL7cQGxtWevZKRDNtCRi5d+YFVY6/l9/
CSBxXNRDDs+d7ZjfyIk/bRnaKnVrnR56s9RZ/NPSCY0Khqivf80jCjq+FSK9cd3do+un4OdCzze5
sxgykHZu3CCYym6NIgX7KLD6Xv/1J/TfhrQuA3IfD4XF4My3rb9/czpKctm0VH19iWEtjgwaP2KU
fGTKZVsOlzH2SPCxiB7ayiUDeOEWLZnJmoUb9t8MG/+6aFrHi6yZ4HOxTmN/99/8QXFjguIbhpIm
izDelrSLEnnJNnaE3C15Zv+bh/Ovy58//jlYKEwNWWwZ+Jf/OpKyKr8nqV4H9jBbn1KbmhfpgGeu
peP/mw3t//Zf8n02Wobv8SCsw7E/PQBlXGukv4E51FI/CVIChU9tSeqUxPF9/P48/6/Z5v4fdMT5
voE+l5Pj/7xjOtd9PdR/3jD9z7/0X8444x88WKxw2KUIbmmfd/SPJZPJusiwSI8gO4ITijf1fy2Z
BOsnsU4HPT413EZ8bv90xhn/YBHqCJ9tM2QbHtf/ZMmE3favj4hrYuzBuWfr8HlM6pe/73OLjKyd
xckr5Nxt92BnzXLSVB8fQZSSYLagmKoJqamYEMbMwnZItYsX126+4rr4GGZxMpX8pEH3t4iUly06
cLmBOCQ2tc3Vglpa3E/DxJzFx2NQmP0nHKVxN5MKXfOyhd4ER1prx1tS1pedqKKXkVwGrPkVo/SS
+ZRIicWYualaM5ib2A/02Lg1MaeXOuAL/B4jzEPjhtBj87EbT7VnkAjYxadOS56nVP4iCbnl6R/V
tTIhRMJ5QcOsEEo5BkRoLe3gACXfQlrkIu21muzL5OZvbAdPFiq6c2wBd5AMuIympMn180tkwnRW
Dl500BF7sitW1dBUHMaluC59S7enFWeoSxekZ2cS362bNLXv1YzufUFTDy28Jo+1rmEnZ7eZNhe0
zoproO7vSk1oJ8ubKCpInx80e28Zotr7APm8vN+7NVNH5nh0xzFoXdN5kb2+WeBcd8hONpnbBJk/
YRAR4jGOp2tL+oFv1Q+gQretag4py4Zu6Y4pex3gMUdPjy+DTmxWqi4jjeLU0qXgdg4IroV03jzh
KeZPtlhoaDODNBIvs4sJ2dBA1HDbcI12z+ZEtT5H2kEuUGRna7X06tqWBJ90G8FImMb4Jz50at1l
Dz7NBaGZmMekBaSQ9cuxSiKmKMamKu1lY+WLCIiwDKteqI1tddssybZu6RK7poqQJc5RU/HBrNpD
azs3aUHoUp7tK6RgYWzlaRivsDS4piOyFDKpBB6YrqSwdes3SJsw5ysJkGgAJsBC0OzdX6nHKMBq
QJwMyIjrFh2oSl2mN+rnYBmU0iu/oIcPC4EpaMp8T2YVf84o9rop8427JAc8UoAuxPxZ6POHP8Jf
9sh6n2GKL0X5ovX5Xemo29Yg2qgfnlZ9VmQVYT5VW8OUy8aUcttnxj5tgAzA/SbhwfJ+4LPfT15u
7ZzK1ALdgLKUcWcAnq1Po6sfIkM+TIN5xO7KTIdmkipkM8zsM3OlA4iyRLbj+WFy4171pWhDTzkP
2L74QUYmVCkqLmS7h3wSDaKxajsvdNJMQefAhvJaSoKhWUCgVI8fGybmoH3YDEWvpJ0zPjEl3Pt5
0yzJT8vUXuaqak+QOGBjWz8X1/3senkmqfGniyQ00Cb7yYSm91M56aPNsHcCcybs+SJKBkbMFdjH
uME8t+FoQ9lwjNuuavaEm937mr1CsP0LBdUzpvb7uDW3aS0eWzO+bwztIa14Wmj0zLUi8B04uxmY
4ShnllPMe/AerHsK/1XUbUgHcbX66HNpebwX0d53AMubSNJjN4clo16jLmWmqx8AAjBm9O1D1NRf
CB8JGfgyi9hBw1U/joZ26lcKtCRAK+w6NewAq5zjnCIXqY2EjNNVgVNaPz23G47UZuWumV6EHp+j
uA77kvgTm46S9sB84j8Q/Ct3O/cqGBfznUc0CuCiXEuX1Jesbe2NwYHDpPdkOOAB0b3dtplRHR0m
aE6tntqlfzZH6IVG3AQdLMm8NtpA6rIMQVLY+9Gnb1qa5NlDxeKACiCg7TXNBPiJ+mZg6Rp6Azri
M4A/33nxq+fEey69aQlmUe8QVJN4PQo6ZMnhvww3OnDycjJfcroE6QPd9Oaf9YxAz4rJaphba5f2
PtMs2Edbg8oYI+DGhvGuZxMBiValAvg7Z5zgNyVc9lqlNoslnA+MOEMq2Gcb9SmOLDriJeMtgTcE
h1uCC+7F0VbqPXVt5JcLPStgCeHcmZZ6VTC3wog5AKFBME7LjmOttK7JLDKcdMMXvpdmL+JSbESd
3atp+CjrmHESYDE+P++5G0FoMOnkX6ptcqnLzzFZDTpld890b1eiVUT9y5HrzsPrqPgvZLzIISvY
fVLzf4yAVWj8xGnUqzuOgnWTNb46xAk8DlPy0lvVD5xgF6wOP2fLvIvL4o3j/EjTeCwGn2Q4RRdt
qBe9UwdT9YAOYai6Nfu5IeXXnc0m5HaA8dwdrFYATG5aBMOBPk8np01/aDgjucAGA08MIssCwrnp
/YQmUYXDqJKt3wliqktU1Q7mjChrbqfR4mYiWcKI/d8jrn0Cj2lsq9ZYJzhpDLWMjJC6jT+mUX/z
suK0WPT0dcpeq0XGHPvuz2UazrVqblMWbmu6DMQTJoEbn5MBMW71WhmgL1nx3KVifil17ddgJCbk
QYlFzIDBxcCuc9xD5Lv3ELxuyKS6K4v2s164VJlEbDxvuFqGDfsnVWS0EYjt0VF6OQau0YDTTJzb
FinAQWJGSlQjgzFl3gV37YsYkTs+zmcOrg74dXPIaf7peTxSURr14I7NsK4aQZplHBmQigK4W7+m
2HiUEUBzjHdn6TdXro6cNFCclDMLbNLxAsLknE1r1tCd5vuiyxh6YVjdWUREwB04lY13z7wRuAtC
5g0TFEJ+SCIM0jH+0U8e0gRfuxVWjl/UOyV+xDijWrIbKpqcw4ZdjOO7r6NlZ8h7+xLrwrytE0Ro
TVo/pE35Zog1gskvDsNQZQGI22a7YLZCH38t17JLqotZsKOt+9/0tId6aRHLVuJ3WU9bfFDnwUuW
Y9mwIlGjvreQpoYiRnuswL/fpM27g6BCLbQIThvO+XCUtn7Npb9PJNISXy7MrI2F46HfjeW8Q3DL
3NuXRywKIEqxAadYXWaDeBYX79u6WLqdwX35zfJeR3xOjpHxpWuQZUTA5yL/7E2LFcqMwC7jjjD9
4UGYzJ1lVu5FwxAlm3se50pc0r6EfK41An6oaoKpLoc9Hp808Ev7E8xbEcInvSmqRd8ODguiXPT7
0nP6wBpGNCJL9gzl+zi31c92cFBi+OlNG09GwMIFKj30E0dU486QiRVmdv6kEatj2lhlOcjUNhos
bxOz2tnG6EeDRO+GsImLbMdwhK1fQfCltK1LW5ZqM/ecGplxmlHksxOIX8ephVE+t2IvkPSHmL3Z
T0kddbldcC7Go8nkpYXqZcGszVhcVPW1cglFa/B9YeqGIDXLK+fceRDDhZN85khMb6BEfpJ3hWec
ZMTNSLg1fR31FqMkpeOP1aTUdmUOGiwnzHcLp+fWmWHgFrb3LM35AQvI+7jMN2aZXvo++3SVS2S8
K/lu7HzY4l7NNzaptfBI0RY7bUMpEEGP1SuMj0bs/mqEcraci3iIc0in3LhWmx2U1d5A8NchB47E
ZoqMYZy4lxMHs1HpV3ZEDJ6EJNqejB+laY/lOO3nSZ5LU5CoMtebSImvBiH32Z3Gx6XxnntymjrN
Y6RukW6JECkomh2hnbsEqlm42GW9QyrLq6W526LkCsdlje+gylFD1OSA9XrNoTOP78i+A2W55GX7
42Xu4E1ymHZY77F2OnMEMyh6GOehoEjOGBN12Wc+qYth9JKZD1u7xRyvzFlg42SZFYikX5AQVAcW
ctzfrbrn6Us2U2R+EVb6HEXVMZtVmJVi2wzgF615eSLBHQ5V0T5VBEhv81mce3N+01wMiprI8TVM
8xPq8AuRxE9l5Nx6+fLQI/zgGS75WEccHGYbZIb9o/eHG6kji4q16SQyAm3s8Wwl4ogCn+wV4pZh
4dnbOaOgsmp1NxQMdrtS+2XW7U1ZUQwvTcE+IfNvY1uW7D2H81jV7IEXHsi5L0JdYdfXIBmSjBId
oGDdmY1/lH38OxIJ+Q+u2BbcKplmVOw0apuJwviae2vcclx+MM7f2p1/1KzKu+iwzrBA5uqUJ87V
8hGu8dvbcBbt4jy7aVr7QNm1ZWj9hqiYU0dne6WjdjlYnjvsHPxiB8Z3zjows4+JzXENKE8dZiWp
xjlWTyAe9a2MivEkuuq02BM0SOs8i97atKn/OSgK176QFLjAGhkWnhqFnK0qiIRPlVZQpugMUVNw
cBhvuoBR/mkSer5DSpWG+ji/gbkyaY3tu8RSqKUIsVkVoIGe969ClhezTl+8tiIdjblrVAt32zj5
p2h4G2GFYcrBTQLcbORvdZSBAxHZ7Jh3mUZmhAbEb2674g6MYE+iFDobY2xTOFPZDxzSy9lS9qm0
RRwMLUfiJLS9VbO7w8sesUSmHXVj/SqS8i5J7E9pd0RzudlVaqwwYCTvNCAK9fovjva9i9QkX7yr
RRWLAYIvwlSv09qt7tVvJhgpGr+YoXsiiKTA+EL1PH84g2DHnz7zuv40Pfc2Sdf+oitNqvLuy2/S
BqBO8uhUP1n1vDqiK3cgG3cWtTUdbLtsgG2OZPIU5S7PF+MjMdhxeElDAIUBkWNpNIh5eVNcsG99
Au2jhjP4W8gbdOYuySPeWbjUkt31gnXPyQs9dGaNBsJnd5cBJgFS1TiX2dPesuS+pBCUhXG2K4MF
VVo9LYhjaEPSjQMLTMQ4W0yWeOnw5SGMJ5SCsMBDBPXOknerUIREuY0RxdYhGfIHR9z68LuDlvnN
BpVSWM79sWnmk1W3J0fHrUKg4C7FRYtVzTn7ujby5bu3Kk6Ympi4YVHOzIR3gAyTi3Uv9Tcc1tHR
bKwd0pVgKcXRqYimsbz2dRoAEETt8kIIHFUMbn9Ob8KbrjU6pF3kiluztLHeu3u/Ko9TTUxNHtmB
KdMrGpVz2us3ui1u2P3i7qqwendPZWM/+nn9YozGARO+xBfWHxTrUbhZT4wRkPH6/Z3bpOxCfZMq
yGS7UJjvbB3YY6BIpNlVb1l2Lfv2uSttPYwJvT+YzvzVLdap7WlNLSqwaFzb+ATAewOCQgdTQ2i7
gzqmmYKiG1Ma4+o0+ET8LD1ctpj3eCOi9CRxR2rRT2G+jhyIw9Les2tZtxDF27l0/Ju6KW+GwTjp
U0FzPUS3CVvgo+1Fp4p/pysxmNlO8qt320tDYpCjl0iK6aZ1u724gDwtV9tQZr4t5Wer7uzVZeoG
k8yr0NWGHYvVA4coEKY+5SJdlTHy2ncK+1zEXkkpFu9pWYb2lDzOwtXO+qhkyFI537XDQK3v6lc8
R0917j2LHiZryR/YoI0zDvmylpTbQtRf9mLGG3dlgqRusJhq3KuuOTCqvTa9D6piODhd/5Qmdber
5k97TTFqXfeYT7+zYjrCEdmXlX4LH2+52lgtVK19GXxHr6jCN7ruveGnY/soc1Dw/BTeMA/XeYZs
wjowIFhoDN3WZvWaZuYWwDo+dx8Ao5uXIbAHpnWrewq3JkY9pe0N5nwg8PnecThvECWYvzvMwvzK
KHQsU0Z7Qsezm8H2NLQibnZ2pDC2E9D2zWjmeUjw+hL0yn78z4fK/396F5i7/qu58mPzmVZ/Hit/
//k/RsrWP0BPsKX450RZoOf9L9+C4f0DnJqPmcFm5WXwx/48U3ZdNP26C0ceWxSD43/OlE33H3Db
GDajyTJAkxnOfzRT/rtzwaUWErYOO4pb2sUi8delwwgFKIaRW23sYiAiHMLaSN6CVjkra7R09gtT
OgBa5NR1G3cgdCecnGFRDO/Ap26ligpIZVPJ/zEj2++2FklO/Rat3JppZCeuFTB0iNBI6G4JY6wc
E+/hT7/ruz9U5n/2Phj87H9fnQkMBAzYXWwe63robz9EM+s9yoXht7INb7jnHyVXs6eD1UNeiR7K
Cit9ujbMjltDE4BkU3vZwxSyfkU+46J3+N9K7J2uJCm09pY5f2WZv4DnNKnBwpx5Gz5sQFSfCnUC
JxrzQZSvYq4dzk6XeelQ2MohkHQxu8dm5apk6MPqO82NDcIkuCOHLQ5ouwe3tnKLpgXCG0PZVi8C
OKhOGfjFWghmTkmVWwIACOiR2zsk6L4XJKaGSU1vs27YJIxnJKh0bNYhpk5iYCFrV0FcphFjHs+u
fgvcr0Ju8ES219RI23fPRJt/ltOMzo29cx9gYfTLDdMyJMEDUwa0DwpL7zbtXbMIm1rTTVz6yQWE
g8VpVI3zw6g3sFnF1MzvmonINpz6QSGgbWPE8xkJFw7C3pE+uMiz9AkDR8M+rkjHfYIik/WCx2AX
gTnT5JCBUzt98LfhyRJFMoxPiU/o6IpGbdQOYBvQaz2p9YcMoqh9gyyGHlZIkMwIH/zVSoCx5l3q
BrBdbegxWkNf6L7YlEXuI8EaDIV1226Wg6f0YWIQO41kGKZFsWM1QbZmM8XJAo3KaCkc23USa7dG
zOQtNXyc5dIgUG8cJPVj5bpXtEateHCXdkhBxaT8FDIzm3diPBL/mI+Rec9UBtVAHSfyxJ22oD8a
hmTazf7cWQESlam9ykQ0WHzHHnyxF/ss6JHd63iv4R3XG+QFy8k1WwZZpV54b6rHrxQOA5SWUNgq
eU0qcK6bwmrIJrYj6O5HLe7ZHAxZVbbvY1pmv+smYVFdV1ZsfNV2N92BEGCgqgYo+KiSKtjfLQac
E5vnMdpFvSy9QLLyAGjaq6wNO96pZKvjOEie4ZKMP8w6UzSZpk74Xl8A+w/TPGJ2Y0eRMm+XjoT1
E505X8xC0zQDNUOkAxcGRSTtNdobngsw8k50rqeWA6S1Rs/YVb4PfNlv0RC17jiQt2NJzzp6msHL
Jgk/Aj2FHiHakTRRJKHRTdPdZOr5bOFaXl9FKbsBSTvMZ75EY1f99DHVmKsPWCkXpIR1IibEX1KA
W/6y8J4sI70CqFSEtjmO52zT2ESOvUwJ7myLhhJOdLj4U/OOKESatwWiSGh534/rYrbg9hUWfeBf
Ws7R8MdD141J6e88rIdDaPZEslySfBX6C6fIGfv03qdrxUB7rJTUg7AbYvvNpMh2jpU1kpsbz64I
Gjvr7/mdIMNMk9l612SUX2zM6reOMZKYV2SJ9WPSRktuqqj+yqimD6Yws3MSc+oOkJCPCqBg4FQN
MP/YM4dDXFa/YxzY4VKZTkw7VuZXtzCJh7ZyZDs79NrQ/odIChQGuj1uqyzSqWaZJNqMsbfZks3v
U+O5V0J9q2d/AFvBdRDXH2Oh++diTiFszVrFQlrlykRrGpGVUtfFC4g4/9jaY31jQ7waN/Qm2Z1A
LwDYKvPEITZ0z12Vz8lzMdmPXjKxQqqTNIWjog+AaT1zVAo/7lg7my5mKsjvp3dXOetKNETjyi+6
JsM27JmpLKR2x+nK6m3bsDHc+SGv2R+GJkqvO8co6wu8bT4DoaknNaEf6wnOPM3uhEwR5h0gKQk5
I7a79GFuEsYPDgEDt0ulWoJq63xLLAo8sUI+567MrrMJXSQbu1fPqGsk0nZEKqPDOasdh7KOXqFN
P6qli4+yVd2Fn75YowfU+wTGC2s/ces5OuqgKVS9J0Y6oelvBM1tmtEAW7zQ6cDUjjA7j2DHxm+g
ohEtlzE9GPBpLHlScJoVyW/oKuUjJ3ZJqkHE9mSTNX271/2Y9UTjlsnt6Ld+vh3bttuBhYMnUlgQ
yZCTorgJsrbMLgu5PgkdXa9+ekmBPH5xU2LufCA7DHNXOXJZmR/gh2qkq5rb/khTDWExIY3zYzu2
DlSRuCVBCYNMHrqzXKHeFuUqE3rnuhQFQV4oDVm1CXUpx9xF5G3FJ5Oe6VBU7sL+GU9CzAyz3LUg
iwT9RVb/4GrMUFq2DPeAv8kDxpMuXF3m8GYAB5mndLU3H4pydS4xIUhyDB358KWRH/aLWfrvSF+6
m7io41BSTT3PFsRST8/dD82bxjQEzfUDAw1TumxOo4B5kodDzoW9TT9o80/lvnvOMBv5Z70Y2gfL
mqMQA/2UhkwCml+zLvvfUKjbO0741ZPCu3fFxS5/GoZ0H6F4q7Bj01RgTVrci6oswi+6wixA2Jje
fUOqy2eJIveeKUKKUDkiZJQEiFdyquyz9HDTQ0qPbrwiB0+oL8YrCsScbWcv7+11isUW1t+g1azD
0mlilPu0m5wfrk/gcMnc4WlBvcn2BBYV5VjfNQMjW9v23/H3oAwzSRFNtlluVFAqU8w7zNKH+QYg
lvNOm8/Lbi6DD7fbJtRYs+iKVxpl8duTI5aHbGz6F68jAGPDceCRSA3aiPskIv4jSUGfwKUcyICU
Fpcxi6FVoOVUwt2NaTZNO26D/BVR2QDKKV+Gs0WWsBs2ul/sca0gx2uxCVRB3dZSv59rrz9IWdq/
yiyuT0vC4b6xhZhge8OeWfYJNh6iYsw5Lbc+xRgjnonPwHsG3UIgsFcpzDebwq055uLM9t7Mlm8a
UR7NWljak2MdIvS5Raj1AwIziiDUEhYvV2gYVUNGTlQxeHNVou9GKDGIVovZH1gzmm04+JPcjcAU
FxIdB7YrHUk/OLo01wcho8ySTU/vq0tjsygL86hjvMECxtEeRjcFQ1MP0B23pHejcUOxVxgfdWoZ
H0q483Sn/FlHtGtZzd5OKYW4A3Rga9U4tAkSgKFRdw6VUnoxInyvvP+zKU8xq1+ioTjO84uf+f1b
OlvNPTeyN5ysdKwHkCKiyTZakXJzzV3TfKlZ2qzCAUOCfp+IpNy5k+D6KHxDHEQ2lvE+G6QOQc1H
nDAsmFQ247gqQ3qhU7VaUeYY90VrFeRc+8NwZ48uxuI8MZq9ErlPirHyva1JgdeHqhrJ2Fr7Dg4T
Folz1Ng6ieZTdhBRnD2gCuFetRrL/k1xdHXA7hH625utezJEP2Gmcwjg2BBu0U88kqlW7rRoyth+
1uIMxa2x9rqK4NMXWK6tc11OPP8a1D54VdrIMiahzniHPYiKw1rG9ppzh9oBnIV7K0rKjMmpDrJS
YJgh35pEORlGGqUYIWcW8wqCaHjZC1q3Lf0MxTpsg+Szq2JJkvbCtbz0XX7TGcr5FRsuCgItmYPI
ptrC7+Fo17womw+frR3dEeQAPo1WOeyarGYsMScNGeK9edXp9ISkQdRamG1vkt7mIa3gig6AQMHR
4AVkQr4rcZ4SXebGpmDvY2sXLDZeGy7K1owTjY90kM2q9IWMhd5myV55b2PZEcJtW3MHcCj1Xlqh
M/dZyJ2iOnL85pgNCXKgxmPXBjiF17djXUl/IWrzxWuyiiUo8W5ohFEXBqSIuBdnWPu7WFfWs5B5
/W6hKt3n+LA+rFRQzBtFPX2Z0mjvPZIk2H+Q+UTag+aIIxi4fmRWrJMmxG5Y/4h6AHsbNrT8vaQw
JhOjU/6Ct89DW+Mv7bIblrH2DtIbWSZZmpVotCrRSIa2Ef0W9pie9VSfcK253hG5lrz4bGRQ+Wrw
jIh8FYsIYQ8iTKL667HomGJ5TYxueVHGrNCIOmp5dIfO7beJX4pzsUruTcFADd/75N2xqfEaJs+W
wTyLw8I2OmESRTL0h86Mu0fK72GDIZ3tJ1LlA7YMGsKERKMNv/j8xje9Gpym1m0b102ODFG/bIeJ
pb5aCXjpRvyIXsz+q9NLPuTVdpCsBgTNw4pggbX61Vml9VsNtvZQ+mn34U+J/xjPEVNk7tfQdLVy
5ditngf92/7A6/srGldPRLPaI0AtVE1AjFsiwgqud7tvu9l9N7paDKHTM0YHqsqSlgUt/1177XyL
jpbdXlLLHatboD7+avgokA/ngVhtIINpVScSCKY9lyXWfHpKD3m0DKJvNwlj1judymOf+d1rCiPv
2dBM52x2GDhSiCGHpZwOVG/zraW15pv97Vwp2zE5G3W/iC3FSbd3VsuLqQlQhDztebyfrEkd4Tv1
uwR6wfNUGO7ejSngW13s6tIebntpYrWJVtfNUrhf9bcRJ48SnVfUX8ozMW3ZQQ44BtAcqDwL/NXe
k9aTeeT2+cXYLP5ytBaPWUKknsehSgr7aheC5tCJEGZnyqbZRqYfyEImD5ySBVYmVW7HJvU5Ihqe
Tu761aokVtfSOGeQ6VLE/wjzyIxqDEpbXXjEFbUwpbKhuyvTtNoCGRhukKH9sleX1DBL7dg5ojhb
mWYehsgh4E2VFrNzrfzlZY3YpgD9bv1vK5b9bcvKvi1ayerWsuq+v4eqmu9dtDbo6WKwqLCKqSyV
m7jYvGLCdjrZgq8ufCJZCw1xi4r6AjK1V2cnCLLDPW6TzyVuphPlhTzks9NdCoVG3xOexVQbLeFQ
gu/dTgj4uJu56F/HbJr3ybe5DYEUS1o89uNOFFCtCaNajlHTpeLArNL/YYHBeKh6XfLhC9QSDZ5i
eTbGItIwKbUY8uTqzStWl55rUNVwTvpg3romzffj6u5ziaC47Ru0ASeb9fFd72q8RIm5cNxrS9Z9
4TrGQqh/uwlLKV47SU9odcqo9vnqQIzyCuV/RtXB20s4AGGDGg0Kj/FCTd5ZMTvaKVWPlldqZOMK
bJOJbkeBIOh55EbUiQsSVWJt+9U/2Ubmu9W2xrnK2Ddj7ZI7ux0z9PKa9qFPuosDFm8meVVsziMt
PmIVU5tcas2WGoW7FTsMAofV69kSK5VsDDiRh84VxjN7V2wbnAt2vnUk3/PkGMZr41URcm+wCoyj
/PwuxhPzYceVU9Cd9/XTPEVPXY8Qvvi2ro4daeTMkFdLa1cNpb1xv/2umPvHO3wpWnQLj88Lhm7w
Xyqd3A8PLNx+7mMya6d4tCDISZ3scVLxHqgHl53x7cJ1V0Nuvlpz1bdLt8avO40y70Illu2casV+
WM29VJ74fD0fy+80tM22L/EicAG2P5Sh5XeJjd+VINOaFox15o357SvWmBYe0eCPx5om6b4chp3r
Ft4SuvFc/EDJ38Cc7HIf6mF5BtU9b4wuSg7GamvGvZMcoLty/VGsI5NxlPerwwPUB6h0PTuU7qyo
AeB5yf20WqrdZVBvLeCzA2Eovbybu3zeEcCDRIJ+C3LphJazLO7KOTkqftq90hQvurd6uq1ve/fy
bfWOXa8ft+3qA186u33DmU/EE5o8KMhOMAk3fUvjSn/oulWsueQmAzQ9ffeBxR60WDEvxI5eR7iz
MmYPM85JcL6MMTSqbfpkFlijU15gUudH2slqL1bvO55mI8xXPzxYwFDWWJpD6USomrCkVkdmPTIc
WV0fVWJpD33GTUTNY/MqiAdj9eIz9IsDKFTdrtM064bd2nzBvkWQkblIjGd+L9wcJwiBEYFrK7Rh
nW+8E9OjH0b2VoRh5Fp99smVYjYHO8BNBDUcNAGjRDbckh/2YhYCxZcWwb/y7ew0+Ul3k8ewCUwg
BQsmoQCk/Ze78gvsvucNgtBb3RY+Bttx6l+kVSUpIfeVRJxlayci5OS7901TsAXGybuMOmL6qGwP
S//gKh2FSaQyFdIPOYy7xjSGpNmUFj8jo76qvUuXkmEq7oQxCRO97Z/c/0HemTRHrlxZ+q+01R4y
TA44zKq0iABiZHAIkkkyNzBmJh9mOObp19eHlNSdmZLydfW2tZHeE8kIRADu1+895zuFQwVoNRxf
NvPaCQrtRK/3sYVeelMjRouR1CidzBtgLs/o5no8BzFA0Sge7LMGYosOcYJ1Z7bH4okdt2EWXibU
UpB/I4HBJKI9MHAYIa24wjd67pBFxL6KKao2MD/HJBCTMREgAIc39TFZsMxMtsuhi+9U0nwC/j/8
idvkX3XMiTQBoWXrTCtWOfuPXoMaBvRoWt4HQvf5JIteFwdCEQB/zgoHNVqEUNHQb+ZbN9Oq1983
7P9p5GCh0zctB+Cbo7uSAcZPry2doa0NtbxLwrMviWf1+2g2QPHSdPUTo+4Pysr7qxZmdrFNe03f
/f7lf8nKWB0duLl4BwTMsHE59i/XHrsi1qZVQ7XoRhwHBWIZGoheksxfEfyK4akiooJ8Ehw4tOpB
XXxJkZK0u8aluxmMDYLHLTV/nfqzSKbsGPbows/ALENzL2Kz0Hw7a+vpXi0I9lYUgKX9WVTwP3mF
qDtsVzBV8gT/teb0/Pj1abFj0MxGOgC5PXP2cRPTBwfqBn5tQBttBl1mIHumhmKmE5N0QeGeG+uo
RpvGT3a7UtCXRpsG3/g+tSGmxMnv/+Rz/hdvErMQw2wCclEluKuZ4Qc/C5TUXrjwWgj4atJhH1qa
o874lnhfbNzEUY3Jh5d1zGpAx/Ehf58ieUDrm8CsIxO1YBoltHuAr5HHPJNj+icPwTrF+8lyJUnx
BfQkBeQk28F08/M7pLEdV6ASElhZOaq2vz10rdlCyjYqelS3rBsEqTsJ/XrfVc3sHKOpxTrgYZEl
HBPSACKLdsooH/K65HZpJ4s7JawnYz4X0LGRtXVj58jL7z9b62cjiHB4wyvXj6cI4y4QvJUi9MNn
W6WCRNNV/WWCOLUPVjbn8nMOKmUItJkH+50UVSP3R2I/s0tkmhHEb4Vv6jbC0RCf0QVF4pDnZLfB
O4qTfMcIjES/UbQ28IEGFQfJfEyD6ASAhwB1Y34SYo2IJ43OAS0Kqdze1dTNBDgUHDWopWu516Qq
gIXyCPzBiSm9WrpFrzWpmZmALJHaexVjb30YUWE8kZ4KIxSDaaX+5Okwf3WIScN2eQCwyGGXwZHz
ywO+MJgoQEkTiMnXFN9qieRo03fkthC+OilFeB+pkpe26ThQYZA15/OCbik7QUPhf9sc2u7o/hPl
6ZWMaLdoVMjAYBHN0rPuzNLeFY4uNKDlttn6Nbk71kYWEb9qTlIlNToCHdKWbPpUvldOkS1Hui7p
Kw1+fX76/Z3w82IKEAe7IMuIvd4MOsvSL7dwPGLMsbMQtaIkp5UKOtoSpZEfC72oTk7S0A/QiStB
9t2ZARHseEp//wa+Eyz/D/uLd8CHTAy20CHfCcf7Ppz94VZc4knMZYofcomTlrjcyLApIhdJT+Fv
Ix0+Ztc+esRIvxJmTcpTHjfrympE5lcRC6yleSUSG6CPDnbEzOlV7gpr7D+XKZsgp88wPAIcCOuA
SCp7L/qMAMKaw26yKcWiFejczVALcKA4xf5PLu7Xj5cJO6pBaRhQ1lwJ5ezn50wAYNZDp/vGyaS+
0Gkp8y00Ot49HQKEL5PZh0hSXOsUuln8ThQq7UTXbbIwgO4VWsHolWh0lO54dzOdUX+Y0/TRnKCD
M1MykP30M/KMvmRN0UOBWpjpTdn4uj6i9J2kS3KlQdtcopDPkNjC96KXJxBUe1VztUMOQ9vfX/Gv
KfQmV4zLzcGvht1MIFv4+YpzDTUmQTXfgLozV7OYenCGUO3aO0OVgCSM1tOw4x5Tl3xAbrsXir4r
NTnHmq624in4/Rv6ZbjPm9BB8gGPWPmpmDDdX8qFwrYTighQ7avN3T4iZdce09QriWDqjbD2J8uZ
n4d6ABYsAMOQhilmGd546GISuk1dS9oOg+p0Y0TC+4N0p7QLUnKubl0rs4xdX2XFH00iGFWKqi4u
/VDW+aM+yonz1TrgZKGp3syqFU+ip18Piwk5+ub7v9WAUdOs1xG1budoSDDDaTLLdy1RJJBMuhot
5NByfBOtyqyNqEDD+HNhtBUWuZaEi3CxkoSMiGmFFA8l3TpikPuYPzna87ZgFelAgyn+WP59AmkW
thUdSrevDyAMsc4w9ucgKUI8aQqcPQeFLERFjtYUl1XpFp59LOeUJ6UHNHQDKNt4br2ZjrBQnH1Q
HWP22QyFd8n1CsU1+WA5Es+OIBWmgpBUwOeg4tvMRs+46fsX+/+zBxXH6A83t//evf+vj7JLunmN
lfyv/yBUJHpv5h+VQt9/4+/mU/Mv0kOBQ02Hf8bE3/kPpZAB/JQmJgN6D2j9z+ZT+ZfVMw8tkFqW
Yv3HWEbxFxcTq4lfFeeq4Bn5nwmFxM/b6tpY1AVHBW8VM1FEy1+2Vabnbc8En4mq1D6HlEg8J3G4
dIdW5eKA36ncztw5O9mSmGCGt4OI9QPSm9rn6GmxiBgCTx/ZWqCCnkOTgA8XtXjQu0hrtXHUN2Gp
rB2ciTHojci6VJbZHSrhvFsySUmdc9nQFkCMnVI0TXPnbR7Ft8HdF32Ii83MA1XJ/hwxh7s3pVWf
JFHVW1D88dlMNC2oktZIIFBM3olVJrqfIjoPtLfNPXKaY1dNML8NcY+G+nM6lzRSq+UmGSeyeya8
p2an7WOHNS6keYFbT7MunCGsQNfqpqbEXogSIn1gl+dhsY/1NrvCWSIRmyOdfIpihXi3azNaBLr8
NA0yPFgitQ3fQuI64q9JLBPPV0/orobBh0vUOIVYCTbPBnmPbUbDS9auuURJyLgYZraFvqXB7wDT
I99gXtCXI1077annJ9aPkyl3MInYCiCcCR1w6xKifLTH8ExQMfILJ2SYZugdnKGI+J55Tka0hq2g
BaGREvXqxVg3XKUFsZqrz0s2RTuNRRj0YGprLdgFN3tE5gDTVlNLj+JLFuZp1tMI9BMXSjUQJtoN
urd2Ew45zUZyKfCYdnx1duJgynNhNpIDYCykT1TSWE2jrvkCcKk/pvFcHOusng/E1X21ZutD5cuF
+s0JcmXPf+TkFDB2WkMQVJrWdFGXs1E9GNEhNXDTTRnOHFXnwzbOyMsI+55sdDfu59eZRIIz5B33
Xev1syGYiFQTQ2lAnvultqmhMP6yipbHdhBfa8CDtMmJoFuOJvk9xGPfZc2yB59+gAFGzjagyj7v
+Fapqu97hNEfVLZANtTSnCBFFFsnwqoydTpGsxxiYYQTyKmHs5nKfN8bhXdvE50u2SawXgQz+fKJ
S3BjZRV7aWi1X9Jow4F3WEpLf588IpXBKzbRskHVnuySQS+PjGy9W0ZlE2VVb86fZrPnz6GK13ae
WeY3uTM1gZ7VD6RBE5YzVvJprjFrT3Pv0HtBc2oMI35gOxtuvcYlSYlDRxDZLsGBTjyfszUBZIr2
ngtQbKKjEaRmogc5qtfnpsYQlYouuemr3A0a4CVHh0SuowlC6XXQlHUZUSCh1wFLukVK9JyWzZvb
Q9OYqhZYVAcUcNMPxCaWuqNheFzTJtJXZmTIolDZ7b3Ukn5hu7RXBZmJS1Pf6mhSjj2EOz8j+wsO
g9lsOEokNy5tSLiNyOOIWCYsJZ0p+plAsvkS3MPwJqTDynPdJeAKvRxeTaIM3Qep41ysLoquS1tN
N6LFVkp8WHmTxZ6DeM5+1GLsxK1KH5O4PGFu0jcRgs+txZyN9WNgJpAjuXaxAh3pt9yp0turlUGY
dQzBMsQs3WWx4gTJruucZT9i7ZgQMnuPqiFcPrXxPzV4zBw7+0Ng5N2YGqQ9Ag70HW0tdRfW+g2u
EvQXpj0dLTy718QyDBqrUp4q1n7uQTsKRFa4l5oYr03isM6SAkciaDCOnK4HCQ3YvHhGsq9lCfhM
sUI4w1GW1iUkBittx68mQLqt7YndPKb1Bo4Wh6UlHKgh4htRPcQa43avbYKlR2YSJQUCbZk5aAQF
kR/GRy1HDaW3dxrmBjVjOUY+/KjqmYlpjRnXuWJngytINNwuN7L8VIWSHrOzCq8nNMx5lY33omBU
ow9l9SR0xKPlRFebUJS4wR1OTspslwuDDA6yQpxKDEBLabzNhs5SId1zlzOG0VXScCIGZzkJQwc4
5SRPcTExuy4hNaFRKk6TROrK+DQw0TTiDFk76i5oV59e/fNUlvx5mWiBLR2+A0xZ6MORQvZ6eTHh
gOCyycODLRZA2/O31khHptBVseehmw4JM8ZhgPc2aIKj9Fz3L8Ir/MFafR2wZkZuYo+o+aZ4F1FP
wIXqqoCJ+4pMEYDTRrBYIW1Xl9j22YNGiUkfkbhx6Jiw3aNxgHBVJ4iJjPIOjeijDONzZijemI4g
p03utbB6Gy1G0FUXY2dAUvjKpAhJeLJ6/Vh9tmhwwbAiIjJ7bh6r7YY7B1g4EkoMSAtEOz7sW8d0
rP08WsvFS43p0xDVWKXz5ShH4slEnObcHnrvE6jVn6xYX205GNlxdmC6TEtkqnQ1K2Mfzp65iWss
LBVbcJSqA503zIJF9Tq0zLy1rnos2kaeytldNrHBvhlBLz0yvG/3qufkp+oGflJaPpBDFHiGQPUA
YKFQLc7KqtVPHS3Lp864Hcx09PsFCJfIly6I7VQPlC7tmzZ9WyTQolkP4bClqrtanYZZfObeajrt
BZcE2XuWMg4u86f7PptpBTFiOLJH2IecJQRhp+nt9LJioMUlOHtn5CBKfIjebITGfM+xGOFYsvAX
0V/0gq+mb9xnK032aISC2m7lpjDqAr3bnRcV3xrgxLj82Dfi8CvYyopouO4tjyp+Np0g/LDR7Jwl
CV9rjrzXSLLxhSmHL4e29X7x4ukG31XHscIBOqoacscKoKyBSyFGMBPLDSFIuMRJndnGYzVuPMLu
WL/7Hcv6y1h3xKoYe2Y056VKb6bsNcI5MaWvXpffOgLH+twC0FN7kQI4aGLr6hjltrVeJjU/lql4
iLIvHlAEy8tBj3mfCxJRDObd9Pdd65ip/tXs2VwHgpc6dWf31gE40NqMB28KIzDQ55R10equYzhB
tykdPzKwmyeAVp00wiyB1C/RnSsd9u4Qj57ayMa6hxPOVqVgrlr4x4ahDRJs4qO3U06O2AVCvNgx
2Wj2IwGJZCDd6a3pYwV71LzxtdIR9Nr9bdvZd42q7ztumAW82KZrPEz+1tIGrZs0AYBJXEG6OGqU
rbR8ZgS/A0puYRjRbR5HsIrNym81viNJyzIvys8gHzJ0UPIzowUTJS23i+zYHgYlAcryrIE/14EK
sJOhXcuAKTMrF0fQdOZhneKQe/m21PQ/OP6SzjOF97WrJQfbKQ2/1wjcqSf7EQKVBU507gPXSupr
1fC3HOa4X2lGf47jIQ1MhixB1GTiLODS7b0eJ7QLHMKJm3CXEDxZzNoHmp5Ls4p/Ha30rbr5Nsce
9nOGPNM64Ih3GQYs/K92YCVNu7XWt+XWzSsFG3+DsPCq9hNJxaRN8fya48Hl8DgUr9xoBYfT6iXP
xtteOl/LXn8sOMbcwh35oDqrAOIL89VqrIeCUK+tk8OkhLfnaI92YTzIoeVWMjENGe14rWPj2ocg
ZlkMWgUk0i2sXS+mkoZSZB2AtKv3GTb4o5dH0zFJP3plb81C7sK5Ky9LTtVDf3Lb2+38GdNccUEP
ZDJBrry7Is+wjUGruvJM3csi/zYaaaBsGrhKK/TjQHZrQC8RJd9gWuDQ5UrrCHEP9EDvgxoqBEP2
DAiA7T52GlFBG5HN87NMKvcLUCd0+moEOFOnsQ/PBZ36zPDMqWXnxwPZiJ2qe98YJ9oALj5Y6qkS
Dz4tClLY7nQA2UGYRZQYUXwclFndKAVbgpNSH3QqewOAeoUflrxx3r+BsQIKY/CCuKIKd+K8Pq89
hR07coPal/doKNJaSVa13y1VmYdiRMTlhqZ2VJL28IZ0HJbDaOBfpmN9jjg3aKbNvu8wRz2bHjZT
/PE4iF1VcIIS/UmNVfM4xUt7NxANvdEZTz3hSshICapJJWZKhmANZcaR3bI+MyeMdohAyHmi5RhY
wEr7wMu8z7JKol0XQbdvWdP3y0iiFwBRDOAtHEX0t8rPPNWfqjyhu26v/urR+zbzfNCrQDVW5rUO
awOLPzhPhvV6/MYEzdppdB2PtPnLU6H6ZSWJ982xaSIm6QbI/N4mQDbXvOarGQ71Lmvnc1lFSAXK
zPCem559GMu/gxy5c0/WQtqzkgX4N6wgG7cYUErwrj5pzNMUjRvh3k0rIdMcDfeQua196B1UXUNl
ANaRTGTWfvnLOE+GH7kVQxoEf/0dJLv5EGXTW7wUOangHn2oTVnP9UXMTnhHvroZNLk772dWyqCr
tOWS9a3nG0tVM5NfLHA1ytz1TjeeDBz3rDVohDYEP2DPIQGXzo/agtweSRoqh11P+Nep9TzthJK7
PyNUf3aNTH8ZB9PYirYfPy2U25+mOTLAmfRIvVOCuIHOFAegENhgGApc9UkMTEWjWj+jX2t9yDZA
iQDiXvI5XMO9U+Ou9kwaRG7a/IF/mgAIuBKXxgLHaJTXyXvJy1gzN13xCayPwjdahEHm1ho7eWge
TI1A7AXahodWeD/OoFjBrKFaqaIYrIw+WTfwHMOt0xr2PWCmN4KGxbMajIZxAiiPjufsZTZpgkpo
GzdhVEx4XKpmEzmauGRx/ZSSbY6nlvBqQgcK7tbiDT4U5Wcz+XOTticn75mitZTyeM3l2VyfyCnz
PmVGlZHFpkNkrzO8BnZyb0XtH+XUUdoRJHZDaMl04XQ+3dN6RLvSl6+DaMP9ioG/waLakSQ9LixH
0Xh2dfbtFFr7EBSZIApAgTrQ1bzc5nOqs89S6xM1OEKvBH6IvEOitrodUTa8oliH5guuBqV4KHae
YsvRR9c9uBwMt6jLjM3oeBtHyO6kGVxLODjdaWBccAyHzHmwIm8+MJ0p9mqm2vXxIeJHqD1iP43U
vFKoiS+WJBp60nv4HfZijXc1azorUQzNuGy2jlUMx8giurMOw+KhcL7G9SFKqvua7M5oBEBUH836
inJsK52D1ZWwJabmhCWMZHusoQePWenOI+OcsnNMtRuvFtpDbiqxibJs+GTZbLVaHZVfuSMnGgmN
diiAVd5oSGltLV2uuPOjVz749IySIvuw0UngRGjEXmZe/kTqNAtrapIxqy9PBCNwXMjD6VNcGN5r
OXacW0azfpuGpDzOoZV+buxeUkrBm4Q7AU8cD36hsKkjplAuQ6O+zr8RV8KNAC9Ch6YzGmvQQT/3
eqDFRKNv8I8v8Vthpc7GdqLujMEnAjoKq8TYd00LacCekFxMFLWc64YmerUBA2fU/3n/Fk01MYgx
tuQrYmliObnGfa4oG0lwnGnSWvboBgLGy11F6XdMLGZ5RMXjcOJwHhsXc6qsFydJi9spNyeqB8PW
0PvnNiDScgzHxx69FUmMvGQcgIK9JVEn/6RVhn0swFRfC8TlyGbcvDo2UBg8f4rr8CkeQdxtxlq5
9/aSiY+wjycf4A2hFw4Kse3YZg6RCiJ1zwSNJXtl9jNzvzqWPgdR8wvDLXOjT6G2yyA0H1iXqkCQ
Tu7PxgLRhrDRrYU2cDO6qjuBDnChB3tanZ0dIFdEllvC+xJ5y30B0PdZ4VAmN6luERCGtGw4WqET
rT3XJ9YzcraxdEDSrqop38iXdm+G8l3E6jj0EM/0Xums9iXGYhoBpxgf2NbKVXXBlzLBJhqAznFg
SrUzkUlP+IC3do3DvY3qXcdxpI/a8KEPXVLvqb22dYnPpm8bTu6AVSaPlM9ZLvvGvlQFRP4kZ4fE
BsZVHBHcvNqOu0GKHaTMCvzeqY8SxhRYR26D13octqlLJrSHhwaFn0xw/I54zLzmOku39QVDRZEy
504Q3WZs6zDO0i3EA7aYMSlNX4/LImhWhNn0Kcudh2oGxlSMu2SWT7ZeBEkdDtuROOv8I2vZ0AZw
3qSoX8WCPIyT4bCHzPyH7lrlBmMykhkpOpINrFV8NtTLGQStc/L6DPVhmu5Azn1FSfVhMWO8sZPs
IGYxbkmZgomH3WaT2PknuhdI0mksblIGfBtPznsoUuVeSO9c6rB0ilicpSW+wtWmpsO95Zeg8ang
ddKROHra7AkPWYzNPi31j9mk+CYJsbiyAwduNSN1S2kEuiMGaFHR7wDfTiy9uaOIuivWBU/k0IFC
L8VbVxqgXB3qPF1IuA6Zj516R3ePcRljErkgJmiA/RDpuZ2q0CcMns1NXLEl+CktFMyp2zBpv5kT
819pXDyO8X3lPZchig+NaMkrTGWH6b75rhpAMOv9qCCP8HLY/6OZswmMEFufuSsY5SXWR9s/aOa8
s8nnon7B1u3IabWbBwSwPtpCBTJO2X3EGbLiZ1ce6qTfLjWhqa73tGhrb0yikAzB6Zh+Bsqhcavz
IgeSRoF/oai/1hpjbmJeKDlAFpnWvlfTuw6OPEq54o55NEL6wJ4nQM0QU9N5N+Uum3txm4Y3hNpN
wBdCmLfNlUr1NrNpEpMblQZklb7VCcGmy7yu6dF1wCAFIh6HRxWax3nGJKRk6Ccj6BHTXpA/aOAV
8ZZleAOJ5KSRopraho6lPqUh3Do6j/4wtTepXgGDxlxhHg3O/ZwR8QYLRViE8sAOUTOKaaHFbVvc
jUUQDe6JVo2NjNNl+WnUvdLK7ADu9+R4iv2MsSnV0poaDI5JDNsZyvfoljdQBg6zdU/nkbJ/nHaV
YjcJSZCfxxJeJR8NPbDulAPTbB3yzrqWSNZ8LKcD3o7NXGFyHSZX4L5170fJTA9Vqc+YZYs0D20X
fTYaZUeYylBhxitA4r1Ta8Aw38cREXvYhGzmHsq2fM/ottvkGakseBEie+kuyAz0h6adEZXExByN
9YBPJZXRJ68wbUwp5iop70vuZRuEmYJWaPY8NjF3t9IuTsGCR0wOFIHBb6IgXGix9eUpxhBHstYb
uUKGhEPieXfgT7agVXZubePo6LMdCKYGo4VlP4YJpHSJMwXx7GiHvlOdvNEABPRSGR8yMd4pzsdN
a9TYKlp5n5VWeIzEdFY5qpOq7gmMG4jdCfX7oqsvKeHDKHHVl1Kf7jiBHItxfGmn5kafXzyzvZa1
x165KDcYW0qC1spe0iTdxxxTnIovpYrbbR42p4R5LRAnIuzMS6JVzDSmbaP3Zx31qiwWf0kZwOud
LwocA+URacehbJbo3PBzY3+0DJJ92EMiVJzDXmtuUOvFFEH2SYJJCfNn+g6bLHyux9vBYUVxl0fD
7On0d7vE2w/0RavOpQTFh0iTBQnvNizkhZHKJu7Paf3CUrSh5tjQg8BfgyO+uSZUpJM9rtEoYHms
e0c8SywHhvkm5i9Z+8y4hcMex0H2g5Z1F9T3uem2pQsySr62urbtKghX9Dv0tVjoSpgw9NwgzWUl
axrnyZdJa42tVAQp6FAvkJ1PT1iJcTjgvoYBVcJvN+XTEHvgSibzarv9fKlbyFajGart0n3Yk3sq
MiJHzf4u54i3w1OQneyKWQP1i6/F0jircHyqqva2ThGi1zAq6ELzlWGP4NBIfEPsquXGDvGXWiQa
p717iHWOoSZITn2WD5hinMDR5rHiGjjfzU50Ng00HMLCcqKB67iQ8vvEXDs6kKE339DOsnOiWzoE
8Gs2sUslY8f9DQoTfYNhjXu9m+VdmHbTCgCstgRlcPs7OyYar2EUDQBwlvZh1J+hFdxmGKPy0eJZ
ji3nLkHOc6zmhhYuYu6M7rDDsaYmjcf9bvgNo9eus+cbdxQ7amvmdcMrvJiNh3hw1yp1Y5r3S8NO
i1EqyeZDO044fi1jDIzJRePJVuNZZ5gkd1X1acSWj/PxKcMN0g6dbxKBjGPPOI2pvRsLJmwQp9am
qTlHJxBz40HkMgQsI9IDMg6c4f1SXWx9co5ZV10SXdDMrRCnxteKRi5tFkTuXuk9FEsOfGoUE79L
KabRcQcIfnCJrD6mHvwPxREJ9Ttzjral0ppBOF2i8JzCwD3kRCpzDgnrg9er5sHw3Nc0iZJju+oY
jSbx7nCZh6fExcfCp4BgunIvOBaORaLu4ngHbJVpqSG/KH5tI8ycENkhC7czbPcJFqxrHEp6q6QF
jDD/Sq85KDJ2e4eb0E1Ieo5m+FyO9iaoDTOPuB2Khy7QXJx7zA/y7eQNGAYlxdHYBTqFhey724ii
+QndjMtWjeaC09t1StG2jfbeMIeb0ZHJfrHLlznXbmklPGciO2hiOhgA/pYUyGmn93SsgBmbg8BS
KB8syjqc036Y99YmBlkYFHX3DML8XgFNItG1s2n+Jt22yOrxYrSIpoQ9Qlobpj9iSmjQC7I5EBvy
JcbRxiSA/WrIqKt6PXlH7eUu9YMLI56WA4+TPl+SyH6WnBQ12u97CIt0OQBF7zjLH+u8FkcQnd42
rWzYSVX9GI4aVgJXLvmp7bJi77Xx11wyygMKVBrshJH+uMj4WC6M4TEDO7AludtSCJ04VmnxKF+P
shvNtcgcKsEEY3Ao4xMe2xMttnCHL3DeD3Xo+BhJ8m1kW3u14Gl0Gn5mVlvH6cdjokikWDD9P0eF
xHowOreDrlPdOJW3XU8oQxwam7aEq4TyGxq+XEdu9QM7LW6uCoiS12MXrsvxo8LCssFvoMi9Rmuz
4IjZNpkBom8WDSY56y5JAU3y1vB5dLD/uqYqTlFtsd5UsEbCHuSzhQz94Bjd5zBeqh0NC9Mf0fzj
4yywWhiPPHz3Dc4iaJcceHJ4LEG9QEtbFjphoZ5Nr05O+diM88hJranPGNrTb4SWqaOs44akxIjC
fiCBg1m3uQOaofkiQ4SNFCfZNcB5jvUkoC442K28ssgIB23W8i41NmaagqEgH8C3JtAapULtoCc0
X/uENPMm0r9lU/KiFdR0TZrujdXtYFpjvnUamHydrF4jRkb3JscNHyeId5WTXQa0jdKtWeeaD59F
u1iLzbxCDbpPEgJ6Uy99nPvmaXbDt7zXNRhei3dDaUiKDE6lbdKQcIkfjsOJ7lwUB2BgLM1Zi7QG
r5yTPqtlkDdtX4lj09PPNhyXDvOs35vrLBni3J1yzHKfIHv/1rl2f5jMBtBiHXlf5rHVXlRWTq+J
Xi57dOIzfc+I7n9RfzagxnDUWW6JzribY/OqDebalOUNSLWoxwk5LM1PJhapRb031QQqkaGSVZYf
e0MZuGYDYbErKH6SzEOiQMlQUIsvGwVO5Wjn0L1cc3SuUWKbPulhz45HPZOaEnWBHQ4B7M7lEJXe
/NRNTXLAudE+m1p7KQw9+cwQpTlMUUnUTDNdCofPUFnpfkiS6ugmELrSJr30JUqW0E0wBFTFjiZU
wBzOCooOlFfcYRxorJH82TjdqbCAKJ02FwUB524c+/dQtDkO7IwVrV3MdovvkgK+IioTrd7J08kK
1N87ugexZuy0FpiFhcGyGXl6YnuZTCgsFl5HTzy2etvvVZ6T1FEl1v9DwvRd9VE+ds3HR3d5r/7z
J5j/X/+TqNKvmE6bBI/MX/8tz+mnX2r/+v2PkHC6ap5++ofgu/7pof9o5ivHnbz7/gJ//8n/2//z
7yqqp7lCRfVV9SUZVtePKFE/UZc8TA7/Hv6/53K/fvyovVp//u/SK+8vji0gK6C70k2D4d7/ll55
f7EAMVm6ibzW5UcQYv8jXJqwABsWJIkNFrYZd0Untarv4v/6D8v+i9QRT3ooYsmFtsg5/cdl/x1o
xCf2byNhfwnfQAEpMSchxXRN5g8MrVeR6g8K2zGndaU59AZC0JuncHKWO0+v44M2eR1Wnaa/taGp
PMCZ1/Zd3yeHhCydww8f1r+gLP0sOP/be0BULWi1GxZz2l8cB5OT0PVE8IFMxzZA1uo1Jj2tOVez
Lf3fv9QqWf5RULxeLv/hag1bYBX5RWc2FVoLHsfT0HcqWrZZOdKdBmL3Z4kr9s9Ru1yTh//cNhyC
iw3HsFY014+fa9aFcpQ616QmDpH9oqYDOrs62ecgC24xt6c2jLk65aRfssmx1xaOhm20n78KkGyX
BgHaUxjRxPcth+17KxfHe8pofxqHcSiFsa3Hjs5VpNAdbXBYMiB33CHLVtUYixszdijxdeZUb1Ni
CvRrbol/PDesNmDoPn5zS4cQ2GmMSmA/OPzoe7lrjuWM5Jro7h4XpRE51bkpKaExcRVpuO3H2AUb
oC+VfcKwArD3f/jteDqrMvc7XDJ8He6vNwI6v9DVSEuOo+mrQ0bpLsQjfPr9ixi/3m48hzyNEtkv
SnpG9b/I2uu6HxHtgbl3o9bAImePEAQmm76TIWHTWE1gaIKSUmoqPXiRYdyNKPDZ+miSZAZGogKJ
DIgjKrZx4Gb6E9H7L1JI1JmGrqMIJ4DY1Wl3/vJEEjzYYZ7g7S0gov2qXQVtlabjCa0bPYjzVHv6
/QfyS8C7u74iqTtoevlAmDOJX2TZUzGJxAqZtJhqSJ6NIpOrN3UpDgg86q9RZgNkLgnBeHHNuEI9
RX7ZF+npThIYaUJbhKNOfDIBwRe7IStQCOUNfedtCq/8XZKqHu8rc+316m0bexu9qoiX+P0l/IvP
DJ+ADtfOsqmlv2cs/7CK9UuZQgEhFzzWi+elyRkR2VQOfUcn1fS+/f7F/vn+MbB+cCRjAbYET/nP
jzZRIWW+AIPkZGKFOBsXGz5jPt+VWmj9id1kZfH9tF7x1XgOdhzMB3TY2A5+fi2sV5nmMK+nhZXo
KihykgB3Aw84mixDY/oinbDfhJ6BR2IWdvSxiMZDfkrLF9cwA5iNnkd6jRxKS6EZxHGGRnty7x1k
s2Irstqisd4NmfA5F1kEx/43Z2ey3Daydd0nQkSiB6YESIrqLauxPEFYbtAm+iaBp/8XXBOL1C/G
/eJG1cR1DQJIZHPO3msTqXwbS+FhsLABcQSWK1PKHylIjsquUbeNpkpIKjEQrZKhiN0/mOQIu6eK
S+O+t5zIx+5vOF9AS9tvyvaKirBKjU59CWUWflPHRNU7NKmQRibiFqzunFyMSZNM5/wVHz07sIOG
5ZhUnU/eU+75jQEbnfcEkqahalJjWPOMNT3aU6P9VFZFi0YFKyHwih4c4Ygxa9sYrn/X+nP2SxWd
XW7SwWzfWpxj3zpZOvdOkzn3rjNaSL2yKTd2bdL7z1DxqcM1jZf/+Hys6euC9O+CtQ4ARgCSaFKp
bMdZB+M/I7sv2hwAIL2CCgaFJGClHK9MErfD2O+A2ZUJGnsbH8++t5s+7CwdraaNlbB1GkR2MOLp
dcejcykMb3gyHfbDk8ayQ7JHDrbw8x+7DvyT3+rycz2X+csWR7818lrmmXVizXJzom2GBtcGEbr9
/Crryvn+KoZgnwC8ErokgvX1tf/zROoU8XPUQGIjJAP/lHDVtd6kCYS7umq3LiFsGAtikz+ikXP/
+bVPtkvMlWy+2K8xz6wmuaP9Q9fOEPiKGnmpTOa3xjFTyuX1fEvzLH6qoBuVwcDywPJbKKRcJtCW
0BD2cOZ3nM53/AKCw5ixMWtSOnr/DFzocdpgsY3RkmXYJV3WXNtVU28sdJlEhJcYwz+/8Y8u6DDF
YnnDtsOu9P0F6YiPCKSITDHmhO4zdMqL3mnIblIdp/gexcbn1zsdSrjPmPUQwjg6iuOjeY+CeYao
Glw7fBFEXvq4VtK9c0vth1dhG4h0VlD6M47eZqF8LIcTd5W0vkUlTnBqFAgv/g/3QnPBMW02Buhf
3j+7ySMBcva5F/wNpL5oeRNi/G3D//0qrmFjhRV4ycxjB4WMmKJHi3oogeBLaDVLtLV7SB3/h6t4
rsUMjjEREOb7eyH90BLexHTk1gOsdLs3ybvqB/Xw+WVOv3GTz8xlyTMc1ljj6JEJQ6U2rQhefz5N
u8pU5g7HhrOnUucc+KznZz+zBgInSvPMDf69g/fTC0l8CBxY2AX/+uvw/nd6URMKNuRSCNb4y0W/
VI99ow27IpnLLSw7ZJt0a6h8D+VusH52hf/IJggOewTM5fOnsM6XRz+FuDjsgeux0dWN9c//+Sm2
MroU2jxFu3qof8S0z2Em4Rb16bn9d3L//54D/w7199fisMJJlGets4FyjvaADpGYSlirs4wC9zNf
O+aKMhtGGnq1a1kB2IHJ3aWTEJfkFpFr6hEYdy3NKjI5JwzJM6YQN7qT/C14nQepaFxyrNwRVp0X
IaU2lFMziA0E3KBPaBFDqQacqefU+LtBdaRrtWLskdcRZBwUme/sO9GaF5a3xnf8r88VR5NtGZbA
EYWcbJ0W/nmuqsUqPEeGv4nhbO7K2NQDLe6Hi8V05Jmv8nTeZPtg4u10wBEwbR7Nm5wWCmKmiR7X
ZC1+T9XcX2t9nIe94f+pmrI/s+c5HTEY9hFAYvJy16jBoxHj21Kay8TlwBFTutVqBaWqp5ZIl0e4
Zx7jiZ2TSYAtt22wBkO/9/4ulv88Rzm6ETQC0gELo8XULdzysve6+pIyHyDYpQR2V5jusyw84wG5
WXsQZi7CXLfzw+cv9HS6AFGDBQY1ismjPj43mqOXjlbD4HXHuX4hLbrbpwou6gb/lAlt14yWA1m5
9lZPpX1mi376yNd53WLK4NB6emaFH6uT+sIj72HoBpBOLdreFBvhQJx74MfLlUUPxNI5dljGms94
csqJZILygqKwJJVOLy0tjFDenxlCf5fyf2cCDhorvcNaD6G2zv/efx1ZbleGrDAw1IscE/qYfrRH
20SJCAMVaGDHzHGIjcUsUsrW4C+DwSy1OVSj0oGfZlCaQB0nOE8Ur3sI6rZsrps+R3+XTGp0vzAZ
2LScbZwtQV9q6ctYrISrpQXLdh8PTV7vgJHW6ZnhevyiuC+OuFiP0RqRLHzyKbpODQCEyL/MXfLb
eMnG3awS7Xo07erMMzx9USYkccfk8I6qGxP90SO0rDomGIdUjI4IE5BNECBHqKOfj/q/q+D7N2Va
LiUTErCs9Yxw9KbmhBrOUNDwRWSCCK1IIFJRdtIyjnv2dDeiuvQC4Y/D1x6CHfP5qDEVJEXSfZNd
P0ybyuwXSj5OaoiNxE2FXA30Jpne1iSJfillSfbSEJEngoCrJNILRiHGJzyN5/aXJxtrPlwKDxQN
BBOJzat6/8j8Ke0XtLdkyBXZo06e5I9uGugRz6l7aRGetq2UbTwonD6PEZywa8eozbvPn+fpW+MD
Y5n18NS7NgfH9z9hkIU7FhE5iBOuQiI9opr5YonPrAgfXIVtIHfIa1svdLTnjEnmyaYK373ecGap
DXDLYzSK7Zl7+egyLvZdV2C4Z7Y4WniSnoYtHQeajS70SrycUzdvejdvv1qjpV7dqRvvWk91D7Wb
qtsyy9VTjWdq2reQgkF/mIYHww9QDsJKT0wX3ejV9X4savGnwSt3E5EF5exyOnnxDgKL/B6tJqMg
KQySIFDSIjLTOZw/Ub+mbz3XUX0rYtJhkdk00U2a6P1LVZRIi6doLrog7pS6WfLW8oJU0d8Pumks
XrMuVWSLKaFkgHtpfIPctvyEBUnXVx8sUtTBi5VPRYz4VI+lW535wk5WOMu0yFuzfDYJ/JsEgPdD
ArAsBx8UpwFbsekFx4D/h1TQ4gItnPcImiMPW6PDE++TqvwWSQooJUsExgfS3+pzP2Z9Ze8/93UP
4bK0r+dPNmvvf0yCp3PJSptWufGQRxviZDZjHLAXn89dad3svb8SlTQK5ESn2xwz3aPNYD2j6Y01
TK6EvNrD9YIpTW6c0qYy27UJbfwpGeMyaF2rnLe1QRM2dAbpGvdiiI3Hz0eyfnLbzKNYHDgNONw0
fNr3t626JIpm1yCXeIrIJYlsOhaMl8lHmYz2/0/n2h3SbIgvNf6e1LiifaFT8SJ122MJEil0GQ9F
HbL34czafzo++G30fDk7Ml24hn80a+G+mvRmFcfHylLDDmNPBKPVG/7AbqiKQ9r4OFKqXFQ+AXDz
qjMavX7YWqj5r3AfEH/4+cP6b4d39OqYWHhWDFsbrMVR9XiQg47fVBbBYmQdHZwIrDjBgsWio86b
7HTLCQKpQhlhpbNYLF6zviS/Ns9d7VWms3jqh8p4sUp6mDKf263yS9IEB4NmqK8N04suOvVInSp6
BOEhyYppZ1TDBWxX0o7WG1KWqT1CD9Hi+4qGJVI2CZuJJcXMvEt7UvaNQeH/e06E1B9ptkUTjGhI
iq3vRdFzP1cY4o26dA8A2/yf7J5hpUpmLHObeMsawicrE4Sun7gWQFnaPRvHl9kbWxrvMqI5Mm9m
o9LZCVIF+50aDQlyWW9FW0vEC+agxq7oZDOrfJtQtSw7LKjl98ZmtqEurScYckRBtdtwWmLH9GbG
qe0CbEeW66FgzygnOrvSngWdgMovEIFUnhJBZ8t+ulajKFJCR2f7u51MMNptJymfYSGuoMnYEeOl
Hxd5gwVoIsQyG/uohuIIM4TkYB+crBrz1g+kQb0gjGx4411ZztoetWz9MJhV+xQNMfq4hf4cLA+g
pSsXfMhvUQH0zyaLSB2ORA38ro2p/+4lc3ZdRR1I/VisemFHLuVPhEDl1pCznA8wURHbINhxurDN
mvbKN0vcAU1Vab+bXmvQxqXl8qxlGkPYHGPNOHS2QfcjLwucgaR/e+muH6tFw0wzuW+Vvagv8xT5
sMWHadrCEDNQTOKQ/9HrjB+ykrMlxtTcFj+kXaKIwga43JQ00pf9OIj+loJS+S2ZnOylqat8QA7S
YsZA5qF1O4tTD+d9R0MbWpqUla+ITESU6ZqRvFm9zipUynAGCtjRSKbmIOWtL5vOw8lrsnsQqwj+
li64nMMCczc7nTnKytB2IUoDRkSlh1G641ZBN/r6lpC8RISV6bOykCfm/q5gI1MNJx5LUorNSTGM
nMEB/GpRfL9DE+PSojNL6e5Hr3QcmGKEQhD/0eI7n+kOgHLKUPP2JHzpG1f0ENDzIjfHnVHoBkod
v10fXrlsyd0iWyazxeIifkuJJrHKrrvSKt9qdgQvuGqnZNQ/1qmGx8qQGZF5CApdnDbL+F2iGCAF
y1VNshscN7qZIk5M14iMk6fRQKHyPIyCFHXbrKcM25SFnLCReYytP4Fyvi1Qh0ygjzh/QzjQqXaM
yvHbK2rd9RMSMF+ABzXMVR9n1F+IFOT4zh5t/g13wr3Ka1AZexe6+GMuS6x+Ws1Wn58jy9ee6Fc4
O8rtrmPI0GvqDSBUPbVdLKrJ8I14CMRe6x5M0MnISPt19B5PoLv4+eNAWLp1BTW2N1BReuX1ONV+
si/ylZeXZsy9GxjnM02LToDN0tWgXis7mbFY1eN8nypLQEh228G6rOvCEJfGGi54JWIsk42bDQB/
lUfiXT7m5QMQ36g6TDUgv5AvGDUeCjm3CjgCk9wZtZy/w4aAwH2v5ViY8IDX065zVDEECZm8LSjG
pLqZC0WHRE2ZDxC5GyShAIRi7OF26+4uyeoJk5U3J79U3BDsUhI/jtMMQrlT+tq1YVIwxIcS1W+c
rVyuiq7gvkCY6Id0fNgm5zAxfkKAsBCW1ZrmhWXLzmSj0525mQrH2xLeqsyAaeK/XEW0x1pMLMdu
8NAFH0TSo7PqvVESRCaI9ut7w0pCu5S0eNwIelHAFD7luHF7HCIw6hd6yhJHwmZOUDSEFhFqpN76
LRyfyGgQuxGx0/1KfWyUgWFMZrvppNOLC9XkAnsPIQBr1M38m7wGkHBu35vfYIKSezrEJovH1KU+
pCcUa3KbOznMuwo8PQC4GcMFp8YScMmSjojfQLIv96XXJm8D8Nbp2vZZ9KB5iw6gfg8jG/wBR1fM
4MQjIiYV+P4Eyy4y23T5s1TO9FUZoAo3RmzHPvRbOlQ6XodY8/ZjNjRfF5HZu6TRb6hE2eT+jldu
i9McvMqtxABP8NKbhi9T2qjSYzpGWQSojs8dzbciKB3wbz48lql7r/ry0RsZM/QnsaLdpU39Wlg5
djF9O+X5b5Fm0Jisgz2KAEzYXWU7t5EjaFv6BTkRMpSMZRKAho2j/L2bOF+zRr50LO5W3V3NepR9
RTF5S2Lple0Ub9g/wOtVN4v+SiR4HsutZ/7U+x6TuHuw+Bu6Od3Bmd6mq/G1UO7OTT18DFaLJbhz
WuLQWxvhIrexicvI/B4nrFykwBBsFIk7UjJB2Cd6MjwQJs/emxKFuqDXcEUllf/WhC4A5AcIdCfk
fYzoNhSg5UFLPw6j3ImYD2OQ1U1EjolNFmkKsOiLBU6OnMqFOySDpG1f2G88dhpcEA+G43fwme2F
mF0MZst3J8EqCxktNuwr3v+DacgnW6subBIDN3m/Gs7iL5njHuz8yYtvTFtCDdYxsElWuitGWb+t
pz84iC5ddu+RRGov4/5Jr+MbKzEI8VDTssd8degUSO04nUAI6Ptp1PRNbbmHVphPETm5Oqabpjfs
sBjrfTkZu4gmD86Gcufq5jelGfd6Qu0toTsjKvHVSPvQ94n0rD3wuJkWutwmMtbF2PdV8pUk1U1C
kk2oYT3G0LJs4czH/Ix7R9rfRn160ZpvK9Q91rKfWV/86iIaXAq6qZGp6zjLtz7OEs+Xd1GhBmwv
+iGLdfO7l/Li1VziXYD9oCdlGEfz1bRwRFuI5DXEr4oBtG2K5Vdqfp/o0YM2u5ti+6Xge0JXmYaL
Iy7iwW4eJih2AG/YxsV860SYetUvS88vZjXeUhLY22tAvRkDSqj79hVVXBXSD70vUoS6NqMiiwWs
ueGND/8OklhxqOaygs3EFNdU6mFop2YTmf3PfMhHBIXa6mnQJaGRG/icRPiWN1Nfi2sQfu6Ohdl7
wXAO9U9M9g0yigtv7tC3K6hFNVHfI01m17tubKvCF41CujC1WwcKKAs2CapVqi4i9jF7+Ay/OPaS
+iHb3+CUHydPf3XbRAVd92OE44w7oq5dcZhixWkLIbmI0GBW0XVO4MczwD3tu4E65Jck5Q15PmlB
5F6yB4k3sstQBxQkNHzxvdrINjZHRfaQbLB8UsznBvNq0viHrsfVECB/nd0g6Qw8g05bdehcO4I1
AjLUl2/ZIvH8zsmckuMeEVgRtMkIw9xrHH07NxTPgCCztnQGbCqE/5bz258ixwvNrMIR5reV2EPC
QQS/1JoeWmCq7iIfIiJ5ri3OLILN4MsNuMV66PVe/qboab8JUTXWpjc7EFoeHmUK9VWGpbmqMZkT
WJ7oGvp/E+EpaW8NaCYvmrdiacERUvYFOgypriJPApbMDyms8ktjJOrBcqYx2+WwjYlcLrMWdWiR
RxGykIXw0Kb1vF9wi5PvvUWSFNydCrnzyMcVNgXclKAFZ8z0hRA8mGpz9jYjdaHLHq0nfgkTy25Y
zxnbxjzp2wzswxJV7I/zCqYY4CxOO20DJF+xuDx4Gapx1sEkEJrfEYWUTjp+bVOrQ9TFI9KfaSCJ
VbcU2xBb6e3PurMU/wmB4g++DY11g9LBIS6b5URt6rnKC2rPtT7vVjAGsCcgq3/myDIln1oLoiUG
GUXUqua7Q2hO8LlYRvDg8hRzSTgHRa/xqnEX5GBkEZgPQO5FddswweaBYI/mbmlLxVd+1oLlNsXU
YQnXBvsPSBReX9UM8C3w263+/yJ5031NBwaV9+2z1uvjdQV2fVUnkKBFyNrQcNtLJ/rNSqO9cbG+
sNfKenLM8tgl+r3K4gUvuj3BUK+x4DN2/Lq7X2hiNttUEf9eZAiiQnQX0bPbdOWbraUG0BUCd38Y
UQKaBQRWfQc2vb8h4lpH6D8ukm2ZWSAOSpu1sZeU0Mt2bDbH+LJqpI/tYYh9TMLwm5MNBVxxTS2k
9y4oeUAeiB0/fcgnXV5pTVG9uHk93gpnHbuz1vOU6UNqazUZgxSmptUb6BnaKpLDKfxsVyW78yGP
jO9M3mjiI31hZfeGke2bZQ++HyAAxp5G6mF8yOSYfosVuRShlqXuGHjSQUqnDHN4E1Zc3Ys2M/mw
rQI7ipHJ5ykvCH/LirW7i9bGRoER8TVuipiwlMxHqLNZZk+CIi3r6dCZhJmwQxLyKu2dVAQmhSw9
tLMo/UL23uCHVMTo26bOkN1FzuQTepzNjnlhL+1425oSG+DUltMb54wUPQu2gn6HPL660d0mwX4l
teSt5v/wzclNbOmi8QgZami1U4qXlcceoiPuyuVp9/d6VBDL4Bc0+0Yojj8qJ6pukCENeuADngT5
yMb7p8bG+UuqS6xzYB91by87C68UljMqY2w7a8T0mUGgrzdxFNv1ywACorVEATyhqtp+4yOt6bb1
Mtr2RVwjX7w3rbqtQxh9w0+KM5iuPGn6X514Ku/5a8fXQq84yufIkb4m/go6A72Obcnrmv6P3pTR
QwMx8LVvHT3eksXN3JRRNOAQhNvB2VApIh0d9X9y0cLoAwIiZtKF28piR+tEOW0N308pe8xzN9fh
lFqa2mTG0mdbD5LVix4nxUvkI3/dWK7iz+Y6b+ljOfKO3IMCvgvjpd9oNeSSTUmpAOcUqJx5Y/Zy
uk6JjMu34wwkPxh7juyBGSu+F0xz0cGLOdRwlKihRtCkF78mV6RuOIKleqlqC6M79QZXrG6J5HLJ
o9IKyOrrPTzFDIANYe+gH3JDOnvp2ldZJ6mfYNpNkGiVxBNzSqW/YeMrWy33fLj68DNV4+pKRNZS
bBiC3RXGMJs0K/IGsI5FGR94a1Yak3mbqZ9eCYd+42H2XrO91PDMjlbrtjoieFwQi61YVRI7uZ8J
ZXyMhdM9VV2dsIDFWGe2VCwYE02GFj3wMZ7CzNdmt9/h/bXMYNIV4QpRkauNI1W9JpKvknYgLokO
69UTl3qPHCpUnatPQeYkXhdOix/fJ+6MU9rIZo0uVJ/PPm4om7NIR0CAt1ksrb9C9gBgBnwuo71O
RvdGkHYSb3W9cV+BAcEwRxosfszMZ1C06la8Dk67/MZrXL9FcWR1h0U1mM4mJyEkfIqjLzjASbMq
5rb/qrGTaIKiSxliUevUOAMsN272HKLXCpcpst9wODA/lkmTziQjUH3agLwc3gomrozgggoQgaUa
Pw27eOjgu/RDvzeLEfzN1C1ADj1igwBrDRLERKQ5mFYIDcu+UA6wxOXM0gW5t4nxozduvoQ5+Xd3
PTVvbL4iYnOTxKOpkf2ByYBxxfoVVkMc39ttzWBwOmqimAtTE8jfvAz4AbRlzVlr9eKb7Af7ly5Y
ZFifBmNN2qhZwTXK2MpYUpwYi1N9z3KyjLauGiH5FNrSXAxyzn9SfwRwp/KehHKHMUVQbk1GCYHf
P7wpb27G2KfIhJzwrx7A0uT/KK1hiaFl5K6ZxcAIkVq/rw0b2aJXRKfmqyUFggNeXIhW7RltxEkr
hYuYruFZBs0Kl+7r+4sQh0IXueR0ytEzhaPCg8pllZzpYZ/Iki2+AIDxNo0GPAHesbSGaKKkpdRT
B20W1zczzhlWgs56KRWVKCMh0J4gQfPOLClrU2svt1ohH4k6o07A7viyQSYWzl3HUc9iU/V5Xfmk
d/r3tzlCR5/t+PpxVVlBVi3lCoQmlQBjUtkmO7uKHkovO4dk1o97+etjsFEjeoaHbwK40funjUIi
g8sQEx1G7gtsiq51/0AmYeciIUX45liF9rrBqzKn3zmu6Qc94Smv5CHATkQxDQ7P7cV1F5vzdlB5
een1+GDtjKJD1RrR0+cP5q8c6F29nZ/LsRYluYmsnCbs+5+LR80Ehj9WATli8iLNGrqkrt/tFNTY
w5Am7S4pcGNlTDiXDj9+y2aCdBQRvfgy9sl/1voHSlQxBxtT3HhdbJibRVrANWpAX4XSm+DzX/zB
aEZVzuhx0DDSJzhqGrMrLDUdlm4A2KP53ZWF/5bUev+/XwWSn2fS1fUNBMxHvSphtrLOUmyAPaGS
1xR2icAbu3H3+b2cdsBp41NuW40rdMUcsQ6mfxQoHDx8onwqyOG5UYJ6haeHnrj9ZUvDoAMChoyk
OTdYWvzUUQ2MsyFJOsX5JUHdoJXVdo4a4zBXerUnjdP14FJqyxVFv+SyKNxuj+3L/mo587SN2byG
n//806+KX29jvEGqg/vneKinldGRNwODd0rZO/C+YB3VqAM7G7Lf55c61iGtXxWHP4+xiuhJHId6
1FOhTz3BOog6KndXpXFMll/F92w4eKJEuv38ch80xiyLAHkLZxFqUd8+GmU4BznM6wrXpx2NoMYa
1ibLarboCto1q8re4fIXD5Nr1AGlsio03RHGXjfL+89/yQc3jjwCR4mLbRq9/tH3KfRZ4vLjKrY+
9L+1DFDeQprBzqHGRtm9dM5IP07fqYWWlEYlxR6ap8fqZBUJO2lnzk/+0JZ3jtWV36QzuteTRcDD
57f20aVYLdapeX21xyoTT0uoK4C8CShjV9YGEUcf5BF18E2ZEvv2+cVOpw0OtDxG4XhgZri5918a
pyRlmixM2GAwSxEkZYWJZBn4/CofTac42xihLAE+srmjeaPKp8zLzBTljOrxTZa+Hb14yMwiXNK4
2kmFMnVCYS1Hdfc6Flq10W2EIaDKNGSGbq409oD12NwaC7XyTYsd5c6YPedx7LJOY+8POmpD9yF+
XkbhTGdmvQ/eCLYvA7kA7x4p5dFD0uo0pXiR1EgfFjskikG7TUsdeJg+OM+fP6nTcc1f76F3Y8eA
N+BvcsY/Mx/Byq0OK0gG9ZSPF0kLFkMj2O7QmPQjc9JZz8xVH13v726LaZ11zjl6MVlURTWJ2RK4
0GzvpyEmIZdu6JYgIw8mAqahMzPW2qh+v7DaLBt019l0IQyyjmaQsdcnV+9Ypwq02ZwCjOgrbtzm
xm3Jacy7nLLaEPdfZ5LdqZuWeXGut38qhHMQ6qDrs9f9CKFIR5tLUOJrrosPaRuL7q8k0/0rzPA+
peFGs60Qt/pETkuhWgPDei5+ASa0umtZkxe2MfkME5hbsZq3Uqu9F0fPSkVnpe0oekqXlognKtIJ
aznrVNUzixZB1BbJTzdN0Al0aWkR5edZnXOg3bmSpucmfzXZTLgwd/NZ3eRpRJmabr1FiTWtWxW4
Ue9xDT8TK9Sg1kAKN6q/SXoQLdsxn9yv+rAg4EIF50h+IqSYK/a+6wEVxZIN0kdQI0TsED8Pg2/8
WaaIgjpx8S9d2uBbJv2s+9OVS/cmuciwsoqVCsscX2MgW+n8xrmpY2M3PQXyl0Ow/zK2PRTNzOiB
2/iisgmnK4eooTU+pa+9UTavVD/6+5hDoQhZ5fvnZOgpys5VViMVpuRn7KoOcdj1YsLUo2dj4Vti
w6UnYVTavR/AJiu+tWmODLVqbSLpxcKRG0yP32vY9ZJBC9Jl7A9d7fm/LLetHuIZCdgW0vHyCvFB
II6FaqjvBGmrYPoBykX4IseUgvkaxjJ7tL5hENTNi9Ct6cmwqlGjEZzRc2xGR29CUpg5PE8oZcAl
KQLlAIR1Ba+jTPVbqyjRhMzloggR53SWBeOQlF9z6mHU/ShSXnN32Z+0HqkD9rMctW03WOkfqNTN
AWE9caWQCJPHLDYX+NGkR1+lI/m2ORGXXC5ag7h7v7HazVC6xZveuUuQwip6/Hy6OZ3+nZXSbesC
zS++46OvsVFG6ss0wdBjq25Lax8k3YR37POr/J3e33/07BXZxiGS4kJAR9+vMrFPXIhEQ0tkNQ5+
KGP5j5nn024kjcUDx/GVZ13UW0Vec1A2aRuOCH9RWAJpokxI2joBETc9W62gppFKcHAXi2sscEgj
Wr8Oe9mCZRp0ElG0qgnlSLnk81v4YJ7kFMeUxcaH+Lnj7XUdlbXFVyYDmZb2rTllMazGpoVJKWjB
mAydz6934lfAlIPfiisyUrmsvr65fxaCKa5E4lls5fRQe1gu7G/FTu6ji+VPcTnBzpBnXtEHKzTX
YwDgzvGYd7yjhaDKynEwBmK5wu+Hh98Ph8N+sw0upk34Zdqc2eCcDrr3lzpaTumeSdHCbA9UBySa
voh/zgmgf/C63t3N0dObY2ZR+FZ1cLV73HEr+/3+z9erL2du5INxvd4J2lbM/Gs64JEqq5pEjOCW
yzTb7kldN8F8P17YV8VOBchJgi5Ue9QmBxr9cbjcw2R5/XyUnG5MuDb+cs5i/IQTzxylGQIGRY0w
m0LkRkWjd+Bbqndtv3hn7vX0pf13CTKC2MCdGN9hi5la2/Qp/hkjfukQY7Pp9/9XowObUcE/HOch
dXgcwN+PeqOR9GjhTLBPTItHAJ/2w2xl9DPz5JzM+lSazLU8UzDeMXBQUTg6ZC7OpKzZbmC3zs5w
qVDLBO1IO6NBggIT1RTx90JqU5jhBNllpZEQNWnUzplYvo9eIdZ40nYc9t/W37rJP9857Tt6BrxI
Cu56v6XZOB2srHwGPijOHGE+eoO0AxglFNVszk3vny2msQy+Eisp2U7TAZky8S8KhuLnQ/LE2crr
0xmT1CF8ikon2lqEPp4xuh0wykWOw95dYmsVl/ggXWZTG7aV5uuPVZ8DEYa2Il6hOnpfpayTr0ls
Gdf0exbKC7bboVQC6Sw3Nn21HoQg8Pa4agiM/vwHf/BYdCTbHCRtQRH6GBvQZbTP0CGtZcCOuvLq
73Qr+MmfX2U9jx6tgJhkDVfHTsPbPrayDMLv9Jm2Em36UV5HTul+SUyo9FAmsqeW8WkidVDdmcH1
0b05eBZYs6ijsO19/8o92PB+YVLitJPBPvgNxCAIQOcS7z76ktZijY+TlIqqc7x2gIqlQWeSFZGV
VmYgml1DMGKryTiTSafzKUfUibGS7CWusmpBY+xlAMPBW4tz2YIffE8GJmK0Sr7P7vb4QKOleaf/
1TJzWM5Cz6CIjER13ntGm4Sfv9MPLkVxECvhf3GKf4sl/3y6JiJTpSd6Ghid6+7KFsUhyiigSWwB
P7/SR08YPTIjlBofDsq/692/l0IEZbPfZ64ySVvHAI4wC5t0fQf7i708AOmDQYzwF7KGnAM6c/qM
ANVuP/8VJ7GNfNpr4Y9DMHMV9ZCjbVxNLlAae5w/VL+CfYmGW27saraQj0fg5wDc/2kV+VFxnIN6
M6b0C5+W9Ut5hD2jOtH5V+OHXbXmO1SFdWgXvJ860pNmH40mKxiaEEXMuktrOSuKdDuKVd8nmwzo
uF6eeagffJImWbhYau11CT8OCYz0Bk/wmlNtVeb8TJ/D+0rPEowT5e+tLib/CQBCcuYZfjBmcCXr
HmpsFrgTB2xRASj0JhYdwBvoNgY9g6rVIKQjHODMSZdD9emkQxOF1gMEeXxLx7t7Ws95IpNMI+wL
fQ2xFKNGqEbCeWbMCuRmgtSJYtNZAnEbou/8Mc0Xfytis/lSJp2PQAAUsz9o1+1QpmzeUymisNSX
7HFxVlUi2YmoOodV1UsUyVTAGEUgQaZOVJn2ZQww8IeRVzp5pov5VuHSkQR9zQYcTd/VODHaDlbj
iI4jZrJOwvXQwbpuiMmVT3MqJduaujKdDX5i7b5P9IkM5cEn9dKSzjctL90rmM82yulIqNu8AfYY
jF6j3yIPj/vQGg0tCdy+qX8PzlBVGyWNCoH17HYt8l6NOO56yJzHobf1F1Ip628mcnEQebVbzw+a
65XRjoADKKqAyrTLfqppSdIxyC59P5k5rdPwfShETHgXjn0zQsGzYh2pf2r2XUXMB9+B1Rv5ZrRj
hCY4dy7pziHDJPmruUmoKTUhShyYwjMxOHxN3jT5GP8Fv3otvJCyxZbL3clIou3zJcop8P1EhqKM
L2nZ2EYMB16g+o5AgrjpnRfbdrzp5k6TxC5N8+3gzOQczDAXG1iyDihLIjCyZ4Iy4jmkKd3+cCoJ
NaNl6s62boFJbONAIRYQ69RihNjS22sEU54WFksLiVhGZV8Hg9Yb6U4rLE62jK4ao69VjwDoVb/0
RETHCAsRt5Nup9MtuJyIxJ7DuvbGJ/griK00+mRNOKmsPhR25MprqUYQVZK+8CansvqLGgGAwYa0
+yLMeye5GYfUqbao+YcbgN6zsScwbJXAKYEoGkmq9zuh0sK75dau3VqAEbeKwWesqryzES6OI6JJ
1Qhi76AlImWwamVtgdt7v6gUqfyyNebWCOwCGY491LO2BoUpe+tp0/JaE4Wjgl6MUxqmtIUQD5Rs
GQnwS5HQGgq9JiIDjyrGZPvxnehnk0FsRYBbGREzYhuyAogNEU7xkxmFClsDDk/bLNP6qCtHH/u9
lsa93Oo5nPbdgp2y2UKBa5oLEmZK0u/o/xFf0fjNQozwBOB3KKvRuVhwZVGu6fTaZOQniNcZiJLm
WlL9P+bOqzluJF3Tf2Wi79EH3mycnogty6IXnSTeICSRgjcJj/z1+4A9c44KVVt1tFc7M9ETHZSY
QCLNZ15jXMlOMZuVUJPxtao0v7u09LJBeDCx8V1rP3pDuZ+W5UIaXgiRWeT4+DkVPnlLEQaJ3I7d
UNkQQrWivHXxhsBaDVx1fJFkfg+8pVQcBKaryMl3suyA9wZs33EdV27/GDhFYF5wS5kom1dRf12A
qf/ccWF9C6HVVOuESxIgVuYJdQUgtNTWSmC3xh064mhpRYOOLx+Csm9Ro+ZPfZEQhju1ZhXXZt1z
UCLvy2KJbco8a7czW0Dcle9/N8exeamdRHeBrPTOuyDugO3W1UmPfzOuZL0WFerXzqX1utBUWnsw
CnzvK0BGH0RPF9/jq2E8KwaKuGHWk3GrfWJNaNI8Xyp4wAC0sBrtMm6zylgnqh28YWPcPoOLKF5O
37VHIjdCdehR8HWpm88dki2YtlYmyexA6buYHYf6baaoydvpUYzDYfjdMIooB5INQT/bDxBtN4BR
3jAMcj9ruWpWuBTdGDukQFbGKt+IG+9W2yoPycVwEW4QBtrgU7dJ19q62FhrCCaL/Ga8cNdgGM7c
k0fa5vtPNj35LxFPVWLHEmg8GZKJi3T1jiTa+h0sy+Ix2UQrCD1nooEjra39Aaeb+5cBcRod+mga
MFt8f1jsvi7Xnz6dnu3Du39/hFn4FI0BmMGBERSnWejiOkDYSsSb04Mc+6K0cnBjpq3DfTB7Da0x
GnpF3NYlLci1IzoOFMM7x5A78irkSsTZVKg8up2zV4lrYHIhmkDLREmrndVY6saOh+y+LrHjOf1C
hw0DVPfUqaOtWqggzNPWxMrB1aPnAnC2AFoUVNS1y84uvve+tC+zboBMgjhC/SSUahJKjgPl3NLQ
D+IoOIBwNElvsAvXP3bRL0sDnCF9shoF1q6rYvUBNiKeeHWrYatFau9D+VGC8L4HaPJVQUv6Uumg
4G89MxDrEq4WqWUgo3Mb5MiHpjvoOARUzA48ytl6DTFzHZCUA09Vm88jGBNgVszhlV3k2HnWmGD/
6Nu0NECEdYRp2B2l3kLHnrZatqqBoWCojl9MOzLG5TiG+bfTn+1ImwXty6mgiEDOVHWYlVfgJ4+O
1gGq1/BWxfuGYib9j1qDPZaP4KRB0EYW6G0ccKsFHnINto6+m67zUsEfoMY365vI3Oge3XQ5Yb/1
MSdkbEp44pqU21RPjAzKrAVpzRFCEVvFC5Od7fou3rol8vgr0YqyPrMaj5Q3UGay6ARa1EltKNj7
055LGbRwJaGtJgnt/KRJjJvcr7u3aqz6e8Lq0seeSvda0s6x/JHXnK4oC5YmnqCD3YDwMvDa7j1X
2Vla0j6ENhXlhSvQA1zmECTM9envcCR1dHhKGoqo+rgs4tmBQOVMtINHhy+dUDPI+clH18japXDy
5LHu2hFIrar9QPg4eg1JlTcwjPTszKl07Ckm4R2PLNYAsWDNKhFtifxOgH4MJYLeU7CIBZi17DsZ
vSC+PMJ78tLxdcC2zF5EpRz6dUYN5lst8+T7mfk4BCKRDpF5kb9qXHxzLZUuRc8voeG3tKoGPc6y
KRY6+qhXgW4Ol7FROjvNxTEsyaPxvonD4RnIDcwcLVHunNz3Vz0VkDXt2/GCTCrZeJpvb2lqm5gN
6+qZ1TYdo/tVow89QrBZHLRoKMz2uIoYGDUz9hCIgGDTCj9DckcxNkgAYAQ/VvWZyTlypnhIrlAo
whqTbsrsK3VtHzuZPyA1TVvoFsBueSGacbg48wkmrNfstTxnKrmhQgI4c97kliLIvDiI0mUU4bqE
i2GNNIEWYI6JfaEi8UNhO+S4kDTwyFLsXceFRQv+ayBV+8wxejjDrjqVm8EYIhFBt2V/O0snHUbP
pS7XtF77JdIKd12nzfhiScu4BKQZPZ9+9yPQJg5sQGV4sgOC4yTZH9Brc1qJBq2wvMLeZkNqS3ey
SRT1Z+z2MlxnlWf/sI0y10kcm+regrLw006yCkaX3dIldozCvEHwoa9oDBvIf0iQopysxUS+Argj
vgVpFXwy5eh8r3pbxR4Llu/Z6vlhBMB7IIMyCayhWzPf0MKvCqPKKfM62OC9pzU6ClzT2icRUyMQ
YWreEHQKWA5mt2piK975rtOvjBR+60IZlexeaul4gUgTpSHpO2cKn0fOG64eKmZ8VhYyalv70zzG
lacHIY3NOsGq8cLwQ6W7GVFtb7hxHONnNCr1A5Z2wQtWIDkA+Ar3EG+siuFM8HBknnSKrxMqDwUj
gpj9B6l1tY6HUaekPXjWRQPbChJWY15ReT+H5jxyN4HMAzWLDjLgrAN0lm5EI+QT5BlrGdsbbJua
S2wf0kfLSaJHDVEZfM1A1m+5DVo8i7X6LjWs4KrWbCwh8qrbgcfFF8NrvEUSiWKn4KR2oZF3JWdq
7odnMAUwatK0X1SChHk/GO8zTzTIXy5Ho1e/GkPdwCNUm6siRkjLqZUQUm1X7kCsmudUgg+rfgw9
oT5cYgO6P7OwpFV9o5IGHpWlU3UjBznKOJsEvCccuAHHr5Vwo+GuUYPoyo9lQ//dEd73Lu76Z0/t
anXdgaZ2YbPl9XWOu3e+knXm2AvMMgBf2EGlGWcugcNDGXibQ9mVRpDl6PMjyqk7KUNOyqWRuOk1
VYxgZWvV+P/wSVwb1CLVYUQV5p03T5Cit3gzLPEP7x4xBod7S2j3NhC13De1GEiG/RpLCcLxMwI9
R6RAXG5imz4Xa4FDYp6FAnhPld6dLLmQa7MQArqq7bhbNvCwfgItjNeDV/h4fbDA71IPMBzOYYZ4
hsJgb6MM7zWRyOpcffjYY9F3N0yWi8cOnmcege5VdOeKFPfsJjZXGfSfxwInzoWTeAbQbT3+blbY
e+qZziFW5dpTm2AdsUaeydn5Iith4wX1OWz8kQOF+j9ykOj6AUyex/3KALYywRxmKeNWPmbUX9bU
Ca1d4tJnO31ZHRmKJJLuBko5iKvPm1b2qBlIs/j1svAQoaiQbFjpUZTcFHjDnll+znQg78cEE8TO
RixqOhCAGO+fk6Hf1r4IzQaXtdQc76AJZmtsSPV4F2pBeQsbvEUDE/fabqkUDZiPyvYhkNae8TmJ
K+ozRSbDJwGAUFtEahveY1MYAK/CbyFfmY4ysf9iKS4dJx4/S91A8Bp3T7CIjpepzq3bNYa9aYCm
vIJn1T6jslJ/TqFnvmiK9kP3SvUFyp36Wtn1JR2+dCM7kXRr6XUY8gW5RCzET0SPw05dBdsidmp1
40eN8an2aqy420IFS9QIXn2BgwzUI/hHyKwoOMyiJ1t2dOY6JQu7xVB6/rvWQ5DcJqk3aJsQjE67
QGQfrZsiz3CSCnAhltTV0oDOmoPvogf89SXyK13AawqG7z3+5BDl+6EZwIx28rM1DqggaBkUrUWh
Yj+1qFHlAOrXG8PPVOc42ZpAWkaIpXb6ZAS2fS6LPzx26ZKhOzTJmE7ny6xgANsdepZJMZTp9Hfk
zubKrLx+UyaWfoFuSQClETOU0+v3CAyEe1ClwTOptk2tyf1FlfRDK+uKMMQbYdNZwL+uLVjy9zJW
beqyg2OvaoicgPCU7qKnt7Wil9luUyPTP1WqJzeAxsxdAEeLdE4V3nWOfOqZCPQDqjxb+ZNTA43h
CQNAaDh7yLJX9SicsHZWXGgran1djrFLSN+iL0tyY2FaONQPqvEwQoV5wq0u0gFo4oQJ4Wyw8Mcc
rAFFP3aBtyg8AdXY9OQUDdZqny9aXAoIxDqtvjG0LsarrKwUPNgtpCzQk3YnDypETYa1KdrIu4Cc
Fjw4cZK/wQEdIxwnPeMtkuRqC5kk8V2F9fCPusnbFjt3e7xDwUVcchPiNKf7hvLeNPBZzt3a0+6f
zdFUopyU/qawYR7OGZafKS2thqWDXMHaUb1kRbkWz0GAHa9R4HS3oIVdIJk0ZgxC97uCGPM67exh
KzM9XCZaQfvk9Oo6sqTprgE/nzSiQAbPQkwAjYHr2wJHWKm0K4Ho3htlIPxessBfxDTb6GqF5/C6
B0eyA3QDcAWVH1Db5vz09+sILgo6JMsqVbKd78T1JTw9opnSORe5HoaTjOXqaPapoBYodcwWJjcs
bRVLo1mfoyO19gdFvNG40J4iP4xfFbMlnrQChOHpsfaPoGbxmaBcbd2EutTeKl37aVctCoSjIZ8s
4YzviEc2n+LKlZ9Pf4kPMNze8gBXARDKMjgFNWK76VP9UqAjCWicuhTl0lCwEdjKoBHYpWLeZG1M
TYzRjRZDKFmVWpmjaFBJv0fwYOhpc7ptSKkUKUe5LKjwj4s2jtriLutK40xK8iF1OH9Iuvf07z2b
Ysyc1JKzMfh6BqTn0Uy+DZSrfo5WBj4XB0f/s2NJRHmdwR5/4Dkbv3RSRfAIKjfBTg563lwGGrS9
ZeqkAkis1mfBTu1KGBB9i3DiDh1KInnvI4VsYINseT+0SwKzBDWMwkzSrdBBcsu1bqY0kFwF9OLW
MwppnglXDwvpDq441GoniTk4vnNSmek0udMnwGjqLjN3XazRdzGEuXFDp6PekrorBAG7dUuhaBm2
1C49aLTw72g2n1kWBzHF9CQoUEKRo/KuzUlcDZeokcJ7ZZjsq0szdKFb9TbUsRKPAm2rYx8HVmXn
jOhhCpnRVkvPnVwfp/fsq/MMNugiyzT5/1n+53N8FrUzPYNe97d9AGIQYWTd/moHpuvjIJxpS+Aj
BBGOSsMpQCKmVzUcUkA93E/wklUd5nLX575zUQeheuOZ9CH9Vg2vq95qN1HuC0R1hmGbCgOzE5/S
Hg01FRp/kq7twqw27G6MagVm0VRZxcbN0UMo1Aa58sLVr9yqal5OT/zhIaUDiUS6iKQXiL86K6rE
MQKVtWcR2NSe/yTVoVs3Rets0JYVD78/FBM78QoBJYKQ2d/5KNkkVRPBpmvNnoYzRo+bsoEHDoS9
OFO2+kBL7X9KEjDgj2xhjBD4mvtjNY6Crb2IuUtz7BwH0Y/EbFBYUuoQKy0JUYMtvJx6O3JLi448
ZwWBe8Cch7JOr02CYcowLlRHqDEXt/2qlmm7k0UKhbwvxGfdAOsfuXxON8C7Pgsz5Y7it3YfeHjK
pnGEd6Dogs2QZFgYK22u7gx7FLscN5FrMRblOfzIQZmOxgvKqQZTCxqZxsf++2pjOToo+WfLxBnt
d3yk03yF+pJyn2BnXGy4qztlmw51C+OYIlp0QYKMbGVAfxgJqSEI3ghMhLlkTrWLoWkDHKNzyypX
Q2+qF6XmwjIQvRNmCJCk1ovelMaP06vj4IrmDfAD4g5j+1ERmV3RhISVDCV2vSLuolut9Ye7snX6
nSf1BKylR5FERueOnaODUjtlA0z8krkgMT4cTWRirASutG/uSeNy5AQREUP7z/4ik0E+mY1bnoHn
HuLFeVXiXCBvcKyQEZ3VNaIC3UPqfJAOjaS4wP5AuygrYvoFiBXv0k9MXF35BwmGgg7hOOnZ9GqI
wEWrYUzYxcq5kv9B2YIHYnVQUAL0T5A0OwQMEwHKPkXf04oYS9Dq306g0TOb8kiQoiP4Pr02N82h
TrcVRGXumahwDAj7PyIpmsUL1Y9dexXT77ocw37yTB0wTt6EBXaey6gLe9A7rRieCSjqfI3eTRuu
lbYEICMDd8Q6GynhBBSECaIiDCdb59PL8tjHmpgEtgcZwub5Z+uSWkOS0LkEIz5W2CpGWfA84t24
hMwZ7hqvtlZ+kpm3OEOO96MJaBIdmeHarrp6g9TU+PX04xw5rin7UPanSPlhf7S/z1sZ9T1CbtlS
i9r4qx1nCIMHtv+qBh4h1emxDguzVLC4DflS9M/oAkyR/i+h2oiUAHuDQyXw/GEdRvYl3LoN1eoe
zYo6pzYcfWVZIu3koiCRpdsz40+H1uwQ122g8ibH2uTDN5t6I02AhyI+sxRjnD3GlgjXJio0QL+5
FUsZ959Hmtt3OMC0a60uza2M8gqRrEx/qntrPBMUHtkk5A4gMPgH22ReYVGqTmi5EeYkKKByAlux
LizU1c9tkmlS5y891W80IhBApHMJbMeUoR52Hr1iUl4Mj9z6QR/16ovmBTQfNaXJnI3aKMi7UDpw
UDdUawyBjSTlj5lcZkmuBjEF5SwV69Pf48gEcG9juuPSIyaGn32OsHVVcLR8jsCiuNggvnplJ3jc
nh7lyApnDOYXAQLQwXO2MPyc0TEjTHxGF+Un2UVY4aUxYGxEEc7s7WMvBGiHzMzENwB08P76dguP
DrHHsYdPgndFBg6s1YVc93j6jY4N48LE8ChtQKaczxv+E6i2NfCRCglO1q1N7wplmnNeW0fmjeIn
hXIWzQSVneVVRYjDcRNR4oy1IEcBTq3XhmJmAoiu1M5shUPED3hCMnzuCgYC6DGLlCsLwZ+Q/jlo
J9yTWwW11azS8rs8Q8Y0LTSUAaUhV25eODe6gZdiUuTK0g9M746OorJq1Y5wuPKaTwPAr3MViCNT
AcKdB6SLTetufp1pJZgFeFo5WqCV32IU7Kvvugzs7xNCw70ZfWLGXQx1+baMDbNYN2nePfCb6G86
LDgfASc1qxeuM6CcYujcWIsKAPI5rMqRdQFReUKkg72YRMX3l18R4PSO3jG9Qd2pdq0OF18a5672
w8o4DSZqtJzfJiV7ftX+KHi5eEBE2wqbrgpp/25AGLeU7UrHIRBUbYS5L1Jet3FRh7cFWrnpCo3z
8CtSuZ+lphgrmxr2uTNu2lizMw5zSWMSJrAJJOYGP3lXVKBZTXSTCqf/VJrNJEEnkp9oOMuN2Y/t
BSCitRJn75gjdGtz8MptT1nozIF2SKSDe0D2O60SsKMHab7a+AqYUJXyYg+zk2bST68XxRa5qnRN
eyu+r6gOP+SBbFDlRZs07sYRTHz/lrj6J71Ho8etOvNnpQo0RsDGrG1RyN3QhEillI5z5j6cvtT+
rEH7BkFEmZ//ssX3vyRSt55V5nxERQEG29SFe4OeqneVGgM+SHDLtgpG2GcaPkcGRXifnY6ONx4r
5myRyjLvaqtFean2JYc+Mlg3qPE0WzEU41L4Sr4q6BAuT5+Yh8VgTHlZIFi9sX2hvM4i5C60E91s
a7Ecqqz+GrKIHgtAcl/csjdvUXtEFg0FOO+bbYcIzFJt0bVlbiF8BTvZT1/ssAm/1yi83IIi0CfM
mTN+bfXc/nzmOY/MzoROAXUDXocgafr5LxGSAAYhYqsUS7MD+8xBj61fqpnyi6tXQcadpWffSzMe
7zUlGD6PCNFN1HMzc1d+2eBADlRfvyiKLIvXFdHrZeXHyTuKjBn6RvGAsPPp552mbbaCWO0geggd
cRCbP65TjKLscx43So1qFasQolPoXBslzIznPq+NV6eJUJMOQaKdHvnwSEaPw9bgVUFwwgtyNlEp
FLKJFDn1FNSeEDIIb4OGKkcLqvbMrX5sKKRcpkYYiTBkvf1vgro3dUGDKk4HzX2NkKK3KN24W4zo
2555qyOfn0sGiRWi1AkpMutZhBgdBopKz8IpkAcFvF6436WhB5eKp44oAaOEDRbcqNRzrhhH3pFt
MTHgCFyooc6mE0kv7MNjFeEWrRLroO68VW7mycIzu+BMPHYIDnQAgQFGAUYHsJNQaX8+3TwG4YN4
9xIj1NxdliCy3/MKc+fJ8xSF22QwSKB1+IneZnB8q187nE3yokxtFPUVBSHMBREdtrMwihT0bTO6
lHbmhsESVbxK3wVYGyK3HbRi7QW68FcK+qmvpR1j5t4BrfdwSSD6PnPGHPl2tIon3vbktcZ62X+t
UnigKDK/XCaDFb4QkbZXEwH12sKM8AF0ibrKZBx/Or0NDq98wiWwviT95DRgZfcHdQMqe/i1IOEi
Cn9dUo1cGHGv/n54xjB0BIAUQwJDcmh/mEFre6h1HqztaNShMIz2J3uQsNMhq9CNpEm7Q1wTlqFZ
istStQQLNsZKeCoCoyiJRBGh1WKMan+r9Tol6NOzMG2L/WPIBFJFoQrYy6RnMNuhbmqSvpQq1B78
DV7tNISQgDTRarTRdV00qR1uTw94JF6FRqtOCnLkRHzxWYFDwYFjxOWgWuqhq3YoQ9veCk8Hy0Oy
R5PeMg57CAYh7rLqwgwMZ9NqrZBo6Yk0RWHUd4JFXqfOa6hmyV3k1y2ClW16phR7JFRjmU1AcGQe
Jh2B2bxw7Addo2CrmhXCWKMyZ290FWxFjOLIK9FyGEOtrVwsn01xaaVDv6lqLBgRmQ8eALraV7Sm
z4HgDsXg6JfxpfhKRHqkv7OjJlNyDf1hHeEezH1K+JOu8yMpw/hraJXyvUhoCG88SjT+Oikhoay7
om0fKVxlxcb3XRwUUlopqEegW/lZqRrjDch7ba7cWmrqcpBgiTUaED/OfPDDCJO4kroB6wy/NqAK
+zugF4Dc1EpVEEzpcBvp6pQm02gNO12MyRq4rwmtMRw2WmX3t8JzGmvVqaXxhiSyvTn9LIdn9XRu
gif7iBBo0O0/SokkLzE4YpR1UH6D5Ktdea3xox9Ec6aueHi4MNAkeUHxlN6aO/38l2BECZ0owzaU
gareX2paEtP1pW9x+nWOjQLCiVWKMs/UA98fpdb9OBQNyVBShyyKLnfXQ4H+8+lRDicNZjrNAniH
rD1u8v1R9K5AE8LWkmUUFtVyAkxuUMIMLmvdejs90uH70B+wDQ6HybacqGh/JEHePEnPYw2b5PmV
Z1rU9HFCWJ8e5cgJBKDapI44RUGEtbOTv8GOytCEDx+3T7ybqBz69wCgyKqqkW3qWZqfg7SJF3By
cU1uZbdMtbZbob4qlkFe0fFEXecqDSJ04ZPWOXPHH842oC6NSBYNExRf5k0g+gqa76cp5FNTvPlJ
qiOAWRsPsZs0r2fm4XBjooExqd/R6AO7PN+YBuo/HCGJskCasGH7SS1ZxJpeXwL+jNd9POBOr3Cn
LUHD6ivfDuunFpjOC6Gz/tsqC3T6IJ8DOtHQyQM3tv/p45zEsKdRxHUX4XOnymFn60FyLts97M0Q
HXqk4UD7Jz/l2VoOlHYEb4QQY65XybNHELCIXPozSC8DYjHVmAoFkvlJ07VvBtnlChmM7vvpeT/8
wiCjId/QCaOvjcLP/qtCY4bvyJUF38GONuFIskhxo0WjX5yb1SPXGO9IRsRNBu2CQffHwsGPMzfD
w9ANC+yArCKdqvVR2mhXXWHliPWGlvUzLaQTLaYg5mYcuZ6XvmoCnjJxpsWvS+1oh8jajZ0zYd+x
p2Mapqj5A6k//+j5aPi9VmcZVZeW8KtDkXGrw/19akBbPiHrXl3GaqdGy8CAveSmUbBFp/vBzV0o
JCOJxC4wEC0481iHpxAYYDD2NBgIidgZ+3OG8UQaKk2SYb/SpmDbzGxnI8f9u1cRGGtgzSDZ+ee0
IPZH0Ya4UWlv5Uv6Usr3Mo2KK1rpkna/pZ4pwh28EENNnMjpEKdkPn8h9K/MMncBpHg9lnxdbARb
svbfruDSnAAHa08yEig+zqWecl/BqrBHzB2GQnkB4grt7sp1Vqc3z7Q59uJV4vVJ2YVFww4+KHxH
qSMHH+3bZermw7NIIuPZQJPsxTFqdQcO2l4EtlpdDMizo3Epi9//aqZhg8Pj7PjINve/WuR3XpHb
5FiAVaZiq5dvS7fFIKbAyOn0mx4kRYBByGT5bJM1JpHT/lBUDLJQqdHh0PUC4apskesaFlWXIZGy
0ZxTRAWYdDizJF8QE/kPIdIcDOT2HPKuwBOE3BzfiL5FdG9JNU0FgpLrvbe0kgEPiSEzgju7zTCx
G0F3f0srKmQLtzDMtygAFLgNraD/JhtjvKKH3G4Fcqj6MtNsHex8lnPFBKU1Qv6n/y2B6Hiy4TBO
AXXKQGsfgD7YDQwSoVqPWEq05gLyAUAt6qK4b4XaWD2Fvt5YSzPoEZ3wmx6lO6fqx+zSdHRwmjkH
3hI2NmpsaqBgxNz0nQaPuTGTaBXahX5bK54fowXS1VcteklI4Oeh+56FY3dhl0OqYHYUS8TwwZVC
lu7s6nbSdYpRNewxXPSq1giXdPKVb7ET9VdeiCMORPjIYD0EAZbZbe8orwUqiZ8Dx9dpYlfjl9ap
jbcgLpTXUo2sHEkfKywWrZ44Huduq9zikKvgr272JYqBRCTiupvUblZl16DwSTyDJF+iSmR8wLrE
yk6qYbQdTAR4tllgh3Ih9BINSLcoIfvjIaeulFr3XjP8BnhByGJfSkxvzYXaqphZKSMsrrsmNDkU
NHQSAeNlA7ZIbTra9rq1BF5TaSzRcUa5ls804JQeb+imll+7rMh0RM9riUxXEw9PTSp0c+UgKvCM
D0OWr1qvwbAE9G3lLAqw6GIF6YWWg6WNiBfV0LbLRT+W7YvE3vAJNXS6y3EpmnyTskoCgIDlUKw9
PBSLS1kiXYRKb57RD2jRl8WjgOL6qkN5u1uwymxrha4y3SlchHC5GvISYTmSR31Y2RNdbZU4Mn2L
ZT2widC11xfB4GpfDQ3IySLwLFyGgFC1L62XSRVtwY6ojtJv4mJk1hdvwCPa4dFTW/GSmJYJpg8Y
FCuErO+aAr2qLRutBlUdEbCEIKKM7l5tkFxc5qFTTWR5FyGObAzLyfI8QUSC/RQuAr93nlH4iIul
EXrubSmr7tpgNvl1TjCZyhmdKdcSjiOeuEL2QMnTyaSAhehMWLsEQ7OiwFqDuixH3umD5/CI5WLS
tCkKn0p385vJBAQg25RgVxMQYpb0ccONB0zwWkSR+UkO1vjcpyVCJbgNLjIqK2ci4ENY4qS7NNHL
qAZpU3qzf/LVSD15ZUe5LkPRAjqbl6/Yt9lO2L0LDkPaKz2Juy1iv8bScHENg7xM8cYFmqUBUVkQ
x0drjqju4fTEHLlHKYEa8B//1gufBQYAmSRdehPZdbV074o8HR7rWvXOTP9hVMTrkwNQNpqIJQAz
91+fQoyeqWGcLZWe1kcvN77pYYqsPlmBtXFy6wUs0XXsSlQhMX0dTWAZIlDvqqw7U7s6CFTBVkMd
BwoO8lwjaN5/EE0v3abXYTH5xuh/9zCFWOWFrK+Ejb/R704tW4H+Aq4CBOjUhfaH6k3Rp8Sfk3NB
6WxLI/V/lrXz29YFtPem5hI1VAgqrK79UUxvtJyajhLOmU2y6c3AfIqiOjiT+x+ZNqA1k4abQ4mL
buJsFHsgxy2pz1R+l+DVUckN9maT6qlzJoM7XJCAtKbOHUieI3iYyqBD7mDMvbRcNkUSOePGL4Hk
nv42h7Abvgi2mDQHURec4Pb7L9RadVjHEf7tHhokuCXl1G2WUk2ku2793C8XhRhagTALvgQLJR77
z8Kw+2I5WH08Cc2Ldtcabdqd2ShH3p5dAh6Qig7n1LyDUociNauuR2Kkyu01pER3nWgo/5x5+8O4
iFuHqIjqKEXSg0Wj0zyM9GIyf+ojLA2GMHlEVwaqfVOKDY1c65ZiofdJGwxsuHMLipyuNCHeE6V1
72hp/Mzc4J5Gvd57MlLPXlBo739/KmzyWQ1kDnokhPv7X8iXQ1zFCc0kL8DqRFUbonAPtszpqTgy
4fz2j9ItcSlJ0v4oiS5qzDmp3DqphqWc1/a3appqZ5bbke0DxAhXJf4zFV9nm9RqE7vrY62cDG8q
1HHA2llZJC5S38zPfduDCsjE0Z8+LsAJgI4HPgB+UXCfC7IJp1PvQ5xjXmLpjc9tZIUXOp7u922r
JZ8CP4iwsNDtz2aXWE+iI1s+PbUfqe5+XsOTUPUCFzC5t8y/YFii+u1H4PFstMWiy9GX6pcwaZvv
5CIRqC848/WiF33uXqEKZrxovYjDy86OxnSZuY356NOpedaSAgPAPGnVRaoX7W5snCFcp6h1/kCQ
FUypTpH3KvXGst5I2atvSdNji0rcSlU9LrPsp+v3lb4qgoKCYmRK+/n0ex5+XBotgBvpNGgTjXu2
hJrYHkoNsOESqdl4xdVuolsc6180GCNnhjrMn+Clo4VK8gR6CQWS/dVqUUKG0tIwlGFE+mWl6tJd
lHFh3roGjbMLJARKsOG9Jc55ihwZGaYJjVWqPNQP5gBguxIj8kCYCw1637zkMeLXmGvUG8MRxqse
JsPG9EXycnpmD48pymc4OvAdOa/Uj9bhLxVn5LBrVhCCqK6sAY76vWV9RtHLuqn9SBJKJOfIyIcy
eZPULPqfFDDoevJZ9yc4IedRUxMmRZJo4jFzJSbJGjxPYyMCtzV2Y2AEFT5thvIQ6h6UQTcp00fH
y1ssyZo0vI96n2ynKBVUvTRwpI8Jst4rAzPRGrABSrI7Oj/iR1Hn1UPI7UIb0Aqjrzg2ech+4sZ1
X0N/xucxp5GEHZbSLoxWidN1GRRJcj34ia0ssIMUcLfasoIS5iqZtrJNwDQr0jDzp+KMdX4R4wdt
Loh20ZAVFUalkUzGL5VSOeEEbfTbiyEgTFjkJOvt7552YCrY9lPhZHKHmgd7lYUpKQaGeJPJur6m
0N9CV8BA2YSpsDq9Qg4QB5Qs3AmtykdDf8CbjvdfVkgA1cpVo66lpu2kN4kOMWzS6Kou8CYRF2Tc
ARQKR7/1iwR1wNNjH1wdjM1pTvRAvY++9WytwPdSAhiVyKfACLsEgQAHT/eMvzOH//gx/K/gvbj/
+7ys//mf/PuPAuOaKAib2b/+8yb6gSto8bP5z+mv/dcf2/9L/7wr3/PHpnp/b26+lfM/ufcX+f3/
Gn/1rfm29y8UDaJm/NS+V+PDe92mzccgPOn0J/+nP/zH+8dveRrL97/+wFwmb6bfFuDS88e/frR7
++sPvuV//Prb//Wj228Zf+t/529FVX2b/fn3b3Xz1x/an1OHm8uafjmCnVx1f/yjf//7JyaFtOmS
pfeOCcF0YuSUA8K//jD1P5HtZEvzI2pCxJh//KMu2n/9CPABqMYpkmY5EQz++7n2vs9/f69/5G12
X0R5U//1x8dR+Ou1R5bnaChwctJPkeWcG6J7udKYk4WK7xfq9wia5b05ICYx2njGSLXF065Ki52P
F9Fz56TNBX6dyrMvymuB0PTWS5W114xLFAgwqhy7O8ckRTS7IXoZKrNbssfddSCFS1vUy4Hxdj8y
tXqVQdrBQRk/+WXabR20/9ZD6+F9qxfJLiX7XaoUSxZdYFavlRa9isH9CiwtJv0xrsbBf1bt0Njk
+HVvfVFd0ZRVlmLIn0tba29lH7/70I2Bn8HQCMyVmvbZZzF23Zpk3bmknIfVnd6May3TnHWsUMtu
tKH5YSrqA4+S3eC6vuyLvsLLeKg5dfBTrspRvwukG20ybYxpgKP0iIEdyum9DUNNKQj/++aqqTRl
MwZtjquPLTdNXwVIaRlvhSn9VdRTxEqsbNu6YfcUp+WDEZS0mBSiGh9kVh1ZP5VBu3SHKHzyk8q8
SJz+wiv09AK4G/Ev5elL2bn53/nSb+3apyLjf/ONuLeB/2cbe/teTJuinv+q/w/3tD7tuP/7rn7E
xkO+V+m3/O3Xnf3xt/61t9U/ifkBBADgmKruk5zc33vb+pMOBnZxE1FCtahJ8JN/723nTwrLlLAI
iTDv+0hP/723rT/pQ4Cf4jqCE8re/J29DaOXC+WXzU0KDNCMCsJ04Lv8ulmf1eDOFNpkhasDpP+S
mB7uvXoc2AvNjKl+qkKtSSklntZ6g7Zu6FC/6RXnPhOpvwslalJl6AEC0YL61iPdegyN4bWkbrzD
/lS7y4bCu0JIL7j2xry7CVzoQis8fIubnGSVS9w2bzArXGOHpe9KSNeUmzFduxwi6e7cJKjXiLTS
8fs/7J1Xc6VIu6X/0OELvLlls528l6puiFIZvE/IhF8/DzXnTLS2NFL0XM9NR0ebgg1Jmvdd61km
9eFzB8b6fozd4izv8bwbqKa+KS83IjU5/nBsgmY+J1PSOTdydV8HTXap+L/39FCtgD9WWqTtJf0L
KU0KKaEYdmbb3pYOpd5A1X3kldPkb6goJ3tvlvm2HCwrKuwxK8N+DoywTzOHUrk1ksaWleo2b3Wb
yhcGC3LJTAJWO3tv2Xl75gkh90TpWrvK9KafkpTzXW/Zv/thNbc3BOg2HHOgrAX5mVuCmpVaKbaa
1U+XhH9MZ0bZFS3ppxR75WR61Vam4KpCw0pASJRD+qLXs/ZqaouIjDaAwlthwXKMbD5ToPFI8zOU
9m3pDfO1GnPvIISVk/budsG3xBAAYbO5vR9GK4lmeyoPIETLPyoBS1rU006Rar4Z0nE+AKyuj2kT
x15U19Ze9Hp98Ku2fZT9sGzG3kkuCXjxzofU6QjwLIbp0KTDsFBVLp3zhubVhg3dciyLQLuyAAsi
aKuafdDoeURWDhvBzKpqupZa5q5po6SHcuSJRnqdnOQR5/SjhH/cLLfLZDu3Zm2C8G0r/9iMVrD3
QSLug2AYzgGtOeFoFe6ZW0zlrpxUffAkjGECkftHE/oK7mCj2K2IrH23plWqxM8jx4+dqLOwfCMh
Ls3IXoG3FQJ211nisFXefu5TSuHEdF/Jqt0PovBepefxX1HV5dGR/uMp7xm9bLeTglZL4SFA1fPO
O1v7Hpf1wHaa5lgalghNIi+muEIOu3dkF14d06oThzagXuzKYF9BMXzimO0/2G4sdpKVXaOCSZ5t
6Zb+Vow0snAO2S90IwkIFshosaeb9Xkc1Kic9GEeEUH5rMf0g42XtExh3ObT9DMBTIGPwAKf4UvT
jIZWGUd/cEQX6oAN9vC0Yv4ChEHCWd6a4INKgsidGKwEFGkLEuF2bEb+duZdrqJQGlxCSRd7fKm+
m/1KBxGpeiVDwnmYFvm90MgIJ1/SujL6CQUG6atrJXsPx8W4DuyepKJy1vbSrSYCI1N9V1c8IjG5
xmXXKfLT6qo9uKTNpyEDjfL54KTE27ZzOT51dKIK7O26v42d8UVzxfJoTqQyx5MtdwP0Y13hja21
wYhMrSeS2CheGh+ykbS9+JlPdbzIc7+8rVL15MWBdxgdOjpkFzAaF8C318rO70hmoLMkFCDorChu
SHGOI7sQsBdX6AbqJ6TW26DJpyKsG86IrqnUAUzAeC2sCTKvSo3z2R8h5BjuYK1JUtnG6mKZbgyl
i4vK1pW2lUQ0XZqjqCb293LoIkUJ/Sotuvw8JU0LfX/R7xubEPh4XF41YMtwtZvlV+c1JQyMyp33
bTukG+qYajcAcw6NpQx+E0qlRQF/3l4rZhBZZSXPzULYYUnQe1sWj4Vm41LNKPrBOCexSZ75YzYF
11kDymCjdWPx3PGpXzUcT9Y4jXq5bbT60k96O7L8xDyylIFUNlUHiwstACPUs+sH1bh2e9T1pN5T
oQGYn5uKYGr6KFmlnZleIiM1ZwjiHaa7EnLrEmUTKH8/057KUbjnS1HlD+bo7qpA+heJ7AmWRPoS
CZOhWzRpvlduHBHplgzsCoPkaNnpeJFMOs3k1rb3ZivsKCimn1ZHpywY8+pojXOwo/AAC2ZmBKWK
0jUBmTRJSzKtsj5fLjNQTFvaSfumGjL2n/VPt+i/lUN19ILpxSvLK1tP710tI5cpTfJx59aum4Wm
Qb9v5aofRNH+mCi9X2oA2C4QknOzltUf4HsPsIuE1RIZkeBXXZgp6XBdwZy3XrQY13oCZfwspW0b
WipuH9bK8HeC5n2cFK7adAXik26cBhHaS/PNLLuXYJqvChlc+4IJqp/6X4JO1U6YIyZlt90yW8hd
XnjqatFskAq8ViDkw7nwgITMtn9rlXjvTU2+1vh4nwUR2JEFCjIC8bOwbLP3XnO9oswPgE4X6Yi2
NWdt1Di53CWxmVyXaFSjcSr8WwIMCK0fiwtybMtuQ8K208BdkNXBJvXqHuZP8aNampzIbj/BdJdl
8ZEqcLdn/6qY7cbyGY2POut9Y9n7OL3ZzGfxBnxd8wJzv7ZxuI5m2HqNe6TFYb3GRtvusBtnML2F
5Z1jqHJ+NWlpXgdlpd/2xHnnaKct/9pOCsptoIxMP5/PpJfET82knPw8a7ryRsXxT0PKEucAi5jb
qNsEsdO9RmV9LxVShGQQTth5oDKDIpORL5z0G5QN+vlda2nfoOG2x9qJVb3Va+fodawuzMs+f3Gc
PQNTj3J6fueOqdzrYiagbZOURnuLZtv7QQv9ZgJ9Ne3YVmGgSauhvuQVEy4nADXcyGUen7BIPg8N
X5QiWRdHb9mQFq6o/I3JGgfckuNSjdajyXnikHREZ2xqtp74H4D4RF3PJiJsA62MnLJ1X9oMKFPS
Wv15rHfxpWuW7VXa59NdnwzqaAwkt6Zat2zmyp/bTWPBXjIDpf3kHkuqLbryWVcm37tKutg4T1Kf
nKdkFuEAzMp0enNL7El8saSutSfmzzJCaa5J6QRvpxskrssuGNO9NrT1oZmqS842Rlh4ZZCcTTYh
oNqUEmVHurcbFqONa12kRdhMfRFvZTza3wUQjiI0fYrkdY62kaKa9wtRmKJ8GsxXxDum8FD85Uz1
Rv+QT/7IEmKg4J7w328kRqWbibK+OJTACyPFx+4c0tzFfwCb0/hOJaYQYeKT225qlb9fI2Z3Xuxr
90UKcyhrYkpTQrrt09Ln3bd+FZNelL6Mf5dWNxr3aVwraPitt+wAHZCSsGTe954KShkaKrPNXZ1k
GgCMrt5jVPcf7Wb401van0a41r0MYj9aE2TClGWfJCDRVj8CqxU6Z9G82xcEBV71tjeyA6n8p8Vd
tDzi32pneNP3hp+W7EjS5t62h36PV4502qlY7pycoQLm76+kYpOPot/phBAC9WPziOfYrCLbUWIn
eOHXjkaxnL3kTlGVhM/hpVvSEfPffrV40UqlOI4zK6nnFsUB7FhLZoAiuQ5m3yMhCmI7Vd87WtNE
RNawMnXejZcVF3XATgwvAFtVZ29U32DxolvLsguyF++T3iXvSGjTj1w4hOyK/mbA7HJkn3Lb292u
dNurvk9/m02w9ef6rtOD33W53GXK/mkV5l5rdO8gm8W8ANHyIH15JPP4Bta/sSVG5ajIKAy9GuTq
0GnMnKl77BOXtUclastEWGx6hz291KPSTvfmXC6vKo9Tpk3EKRH5i3m+i1N3gEbVGcEhzhrZHvOx
qbTbBs2zdwtM6qfHDvaW7HPx4NHBHMNUuJz2zTm5hfyPt4VawqbxzDJalFXdxxV4siVQSzR2wj8r
yHfYykUu14Ezz3+hQhPb3Cx2z+kPQtD0+iSJnESTt1IfE7Tipa6hienzu2TkPwHvE/TGfKnLVjsM
uBAOfrtwWiBPSoSVbqdHDeDgjbc0rr+hXLQQ5zhlv3W7TzhyNQ3llr65SuNk2lhe5tzYZt9vkcEj
XVLGojMZW+5+ZJejMrArBMfzPMmG3KZjV6XhNPbp1rJLZmFSrQ6FjOttGQOggMWWwR9j/mHttbrz
XJhyY/iJuqwE5BaZvYBr4UEMIGKP9Vyyg6jcPW5TtbHGyis4YeXGTTuzuOamf1cuoo7q8QV/LEB0
b4QFuOhbj5DCg2vF/c73mzBJHO+sroQ8Sy1L7GVfTrdpR8qW3d24RJVsKbF3z7rWW3ddMXfhCPcu
qmczvXQ7qCW2JMXaA2q973MvOTqmFu8buGjbmS34tZf55mVqKHPXVa69d0p6p3Pudbd5xfBeTCmP
41BJdhbqEgfVredMxoUtpHaU7VJexnNXhbpeB/nWTeeq2Ilsqu4WoX6NcNAOctRlNBsAGBEZJSSy
ZaNWXxCK4AFvGgYHFbfKHj06ExSnEFMasyyeR1UW5lbEVLy2Ehf7Q+8HGceHKrDXP6DyLpLM5i8F
qUlZbNZqo9y63c59sEQkOS2hthguTSpgYaldvyQojq8MzWa0wdYAHldn/hAlrfbSN4QEVVXJ2yLi
9Mwn1YqSEmlqZmkdCr+tb7qp9zhG5skNeasBJP66unOcRezSXifdxG09Yltc9dpPxhLlWDTQoelt
96ttq+bZEU4pQ6GYh8KEEgOO2ybdSCe2nlTnGwAG3eJ+6mY9kvBvd2LpyyN52MVlltsPDAY2P6OY
9bNFGzrYSq2NURx8F8mjcbb19Llhfc55v2k3jCHnD3v9LSDkYqWuq1n4933Ssic0s8F/qRgY54Nc
nfNsMC5HyyP9o5/nB39xWsRMSnuNl3neDPWQ/TGE67+42pwfCyjpD//VOFW3CIrqYeYY6fp1DRtE
RNbBCaSxyTz9h+Hn8vy/Ro94UAodTkjXbTroOKmQOQUKN7V7BZIr3lB5TdgtZLccO/MrQxnzzd+q
1P8v331Rkkew8ln5btM3P0T2pij/9//479Jd8B+0uBA1AMyjfaZM9z+lO8P6D731tZGPx49myar7
/J/SnfsfB4OriwmQYhp/S0vzf0p35n9WmgvqTXpyJJ+CqvgXZfmTbg3NQ/TC/EEuLq01pu1EwaKT
FoRrKEsZcjX+wGHOo8Qcpugfz+O/mwH/LP7/tWT+sz64XgYPjsUjcGGbnCqGS2laeEuIQSMyeLxz
zUF/6lxd02k8d/1drJrx0URiej46TauHtagnFU56oPVh7qt5DTL29Od0oJUcUgD0kdvNvct5hbrM
uVO71UPKdr06LxzopsQw685VICdKGujeNYpWo8qbrWVOvgzJ2NK+VbFh3MsyAyJXFGrcz9LDQpxW
IrjPGghluNEcPYpJejrvCrj21EMK/5pOJ6EFnz+Zk17u+vzRfgFZQQeAVOkU9M7xpXYgNyBSjZdN
TyCdt/j3dv2YOIy3/1NR/uAVrD3wkzfw5kIn7fglpXUrBy5EvNLz3DZXXemHrkUQlrS2CCdCWFNn
ghCRzy972iBnWK9iGtAYawPpHW0hybJxsmodjNuM4mGCwbRFdN+gJvLinT1BlDMd4X3RgnwH2Fuv
iqR/xXyvOufT1NkO2UVMRyUmuWkMVjZvti1Kj1bLXJk3HZbEOhzYj+5kYbKqdaLZq9luo5JR/IVC
zD61oRAVAKuCtAPq4uCXTj2QQ1U7eG8VRwC3oWQCSMm5RLFsKvbSqrM4H0DvD2fwJFd+kkgV2QN9
oS7LneyQTGVAMUqM+gUQLwEhI+7nZ3aT8Z3Nyf5WG5tgPmt7g7PHVCRNHNpAPee9TWJnu+vYJHeb
fJmty4F/fukQ9XTupbF7ozSL3SI7SnbRtMyd13W20Xd6ZRiE+/W2O29BMMx3bTKhGgboWoEVhZC7
o2Q5oGKeSpj5gTPk35GHcV78fMicCkfWJ4bOy/wbO2i948MgWE+WZh61kED5EQ6j2z3NsTa/tsr8
Cun9t+f+j6/CXK/F8o+Qgu6oA3PybaO8AjjpJgjeQlxvUKwD4bsbfxjFhaW12U0udErlHijnwTP1
K63Q2i2An/4WDO1y6Cltl8gttJFTRNqczXpPhpmV55EqbExlnz+Vk4ni750im0QuyjAyUei9vVPf
g8A+N5zl51qT+yqnSAXEXsuIqdPbO4CVstl+fsWPHg7nLuCEq0QXX8La9PmHimBMiX4X80QEE9/Y
nVN6/m+ah/X0nSJuUodoU1UXdnpaHgCY0r1JybszNhY5aC9ixeZvJi2ej92SFVUoAaQ6xL9V02OG
BQhITDYN5v7zOz5ZzNZnhEnLIW/BxYBNCeTtDS/zJPLY5m3ycdx11uAWoeXUfOyfX+bdnLbap3Hs
4Rgi2cH5O/v847nMExks5YLFc7HhcItRiS2Re/cdnZSb0kQ90rZKfDF9v6OC8dv4JvB2ed6aC+Cc
vH8HCbZmjpXGeWA2IDTF85LvnaBb0UNU1r/Z7bwsoRy8xML3r2h2D7MuWFNcK3/4/Pd/8JgdxFbQ
5Fb1OK6mt4/ZnqeFTUWjhRYg/I0aQVmk2ZLtPr/KO234+otX7zMAJ9PSGWJvL1M5pQ11qcXyukw6
vfqi2RYFKNdNasUc9bLEtr9PUpXH2AT2QVoDtLipqNKfCHKzq6b00RqM0IXghpIN9/nNffgI2Llh
ZUQ+j+Hq7b3NzVhYqSUYaWUqImfUObHBUvj3V1mlEkjDoUyui9nbq7RJrzVdQA07yQ1x4zWyCrF+
WM+f/5ZTsRDPeTXH8tUAlsfwdPKZexxbjEXxnA0rrXaaOxR7nMbVIe6s5Uq5RXKw7NHcLJUX/28R
D738/4smhPs/mX3ZdyIqQ9eMcsU6+V7NjIIvwYBEq+YDFUYOcNR4GG/abW7PQQTvvLmEW6690EiV
WSjb5CsyxDuD8PrjoYNhmFvlmNzH20dM21ofbX9dbGRmbcisKKM+B0qQFW5+p42yhBEpkv0wWmR/
eG1/DqFpPBSGq6Kl9ARNVsnKmpAwKvDWf6V7Xr+k0wfEAGORosNOGehkmBEXSY5R5ifk4fXGdeG6
422CK3t1PS3ThU9JuP/iq/toMLAOrhMbm6h3y4yqVWbVloEv2yc1rsNedG4TCPpag93doBMaoszy
rEsIgPPL58Pwg1kVBD07DWSjq2D0ZDAEyahXToMpzSKULCopcXKYllMUIM3JwmJwIXcAm/9iLvvg
qgxASr5oOJlVT30CxGj2E4111ji9ykJddsk3OVWdse0tOSoCgbMRcee0fJUI/k5SyUvF6Id+E2UG
QcfWyavtQSzJ0e2ozc8Lhf8cz484uG7dnSV1EzuQDvVW2+JSMs4I4bWmM6satT+zmDUtlBUon0M3
6fqfDDBAcqgK6s+bpKAwuxkxOtGaC+blFZD/Yh6CsRti+ry4g5Fz06AGFhEvcmeUvv/gJza9w4Eu
wXgw7NGZj4NZ4dlT1TLQybHcvjkfCtoku7lBE8+MH8xRR1z0o+kra6TkbRINkZZjQEx1gy1trHO6
usIbiaRSQZlCoVFF0IezGtFL0Cn8KsH9HbVqfZLeynPlO16ZQCfLkUWbYnT0hU84MMV5nEi5BWw6
WexkmxQXcT1u8qrQ6RSW8kJz7OY8mJV+FQS5fZgLQnz8eaQ8S+vqqhO6eT1ZkgPm54P7g/VihcCh
sMNRBG7kZCafTScZ6gn2jqnX7i98ExLUcTd9YRI5OeOt+x9ICqwUK94W8sXJbtYOejXz9tl4pS1H
DWA/xJFI6pehL/Qs8uNmvgCKZ7k0pGhtZAV1qv+H34lhFhRGAKzm1M8lZDFm80zDw80148Uw52GT
EzP1hV/2o50pRykwndAjmKtOKUIc4Cr6ZpCUvdZxd3YpG7pMI5z42K52szOCt56rNjg2tm7uHbPP
dj6V6BtzWIJjmxVETldzXz+Bu4VKoyM+CIzUTijNfmlxeD+f8pGTCo/c12R60deB8c+9YqAXGd1d
Bif2nY2AZEp8o54/t41Mrhb0QGin82cldPeLtfWdlQcLP9vUdePOlZFvnizr2FWCACWNRtOrcw6l
mTjXNZbmoz4nziFYSJLzssn942rwuOFHDvjvc3nVN2MTOXVK4fnfjgxuB+MKq9i6Pf97u/98EMaM
4IKY8BAFRx9VDUbHaqaA+vlV3nFz1l9N9M86uSKzZnp9+7zTwWylJyVMjdQUW6uQA93MmT6c0U3m
vjLq5UZy4P8GBgczVZ/LnMZmBV4w0xt7V4Ja3RKwEUAEyJ1KblSevpre4u3rLrMRmNv+F5/sOs2/
XeG5379HT4ww8ElOVj1ZZFUjBOUBKZtXGxxkG9KpEfRXFF3Fzx/O+7XOpsoHeQO/GuiVU7NCUtmN
Rg+AXG3oz9cjFfEMyJH1SJHcfcyalStKuvPr5xf9cByuQX7AvplbAF2/fSNDRdmtVzrjMEgfPewQ
O7wLzM5modebci5ooiCWMzYaRyrSche7Dq3Bn0gkUWi9Msdtv2AkfPTIOUFT7MRDwddxsvLWVqPw
bbO9UA0RREmnKEJpreybUGYq/mI/9dGAtKn9IMCmDsSkfPIZWqlLXSDgoZu1Zt2NEv0K8DHVsdtA
1xIUh4YeIFktHMPlIcli+KlVhZFkk5a+6FFROqqMfNPO9p67pOqFgHpCXoB1ifw66Oogo7VRVcRT
O25qHD5/dx9MXkTyUYKhOIKm/5QEXWkJlO+Re/fQTd6SJpMfGn8mQQdC9b7p7fLSjMccMLFpf0Ui
er+UMVdQ5vhbMufBnSxlubH0VCUwaIw+uIeNyRbsSeSVyLGpT5l2K4JyuOjzxHF+65ZcHtRk5H30
+c//4ATKTcDMwVXE+Yi15u3QnZ0iVu0EdGm06+wBG5ZDtSXxwl45j/7QD4dp8Tkq6JbYjos2vbQg
V4awQLb92MlBbXKHEM8D+oKvUHMfPB3H4IWgmVkryO8wH3Orl26SJJshMZZvo8RshW7NNC6zSRuW
vWwD1OAq66ZjHMxWdmw5XLSPnz+d91safHS8I8rWWNk4Mpw8HC0muMvLEirXdhcyQAgfnpOvziMf
fKxoAXkBHqk+6zB8e5XaJ7DeJxoslF6QtKGDFW7DNtOrQoTw6ovdy4cXYxdFxQFeoGuf7CTryg2E
7Tu4gpqpIT4s93+IunqR0Gqf/vXDo8DJU7OQbq6hv29/VkHcpGMk65dFOMkxhWSxLfQy+6L4/I60
y2pI/h1MO8qGOHFOTzdemU2zPa5TXUBLvG8X+ZSiFLKOGV3G7y65T+bRK8wgmpFarlSOvA0TLfll
ynGEAinKH/5oUE8DwfoHUSvaVt3Nxg1/mIWKuzEz8PwIFe7//cOh3gFYhjvGenKyYlBVdPzZmrSw
hN+wzUQwh/R97S8mt/Vlnqy8VAmpF5om6nXqnG9fQVl1lD0SrqLhUtsMK/4wMwfj0WpS74J97PDF
SmCuS/npBSma8RpogUGEOlnqu7TQBjbDGvJ3qqet6rRn0yTl21qGcZ/0KG4ykoUv6AcWqL1IIxIk
YeRhJi0zaotsOY4SHZ1T+KgXBj/ZdX5vhgHH42OjWRd2IMjbzMXQf7HZ/uA7p6nMp24wViF2nAxV
c2mU0Xqxhq66AHrq9tlBQ5G2/ffvnC4pa8wKiAJV+/ZtpKLXRqfkbAt1wDnrFydFf96LL67y0Qfu
wM8j6Yza7bsFbUHVYEtSusgCjoOoVy7E3TawVnpwZWT/D7OJzx6U8UWHzz1t7anF0asekXLYplV6
kcmsPzYDtSS7SYLjv396fOIerj4qRe/MzeQQYBeGUxMujk8AqdEPx1JU9u3nV/lg/4jlFDwEMKa/
zZm376hIZ6+HeskAzjyxYavf75pFoBwc7tRA8M2U/dvsA0B1mNOIcsPLiIPt1PfvgLBswQmQmMOB
Fm2iaq8doakvRvj7UYFzF1Y79Iu/h9aT+cYwQBXNAyvZNBIwpWtenIbVgmHL8DBxfP4M339NXIvO
JLM+8wBHobfPcMzJ1tBwO25W+kiES7ULE9grX8xtH+w6qeBZDAh0VpiCTs3XxQwYuYnXCPRp0H72
hD6FcLKSs8Xt5GHM7Swc8rK/04skx5aQdudODv6dcjO0pqRLsNy6OHT68Wch6+BeYWG8tM0lfxr0
Ov6KgvLB44e6QFMeIuTa4DjZ6pVTY2VVwLBCiUhBncgtME9CBrRjY/Pb54///RCmWkC8Cikf7Mjx
3799/LYTUxMxqJAMugegtKbTN2tuhfi1V+vS1yf3mS/R7n5+2Q92km+ve/IbwSSNqkHeudGIjdk6
vfUjb1vCzIgpjTy/ch5KeqL7nJzEozcL9zqYUD4XwYKyCyrTbhLgKudCNj8+vy/WOX7w20WJG1tb
S5xQkD6cAjIxANBSDkjNc/W0a2+HedG0Rx3xGdrmhLjN+6VGYL8xk8T44w98j5sekSF+/l7k7a3T
TjXBML2mX9UuCVW7HIEf5wMr8e9p87n2gRdfenskseZT7vQznGFP9XSrp8TV2BkHzjbAqD9vGpTM
KKBoAVih38a5tvEJ+GQLPQR9cTYRGeJEtLNQ8WPmB/DkLIuRR0IVFocD6eq/B6dx7saAc9VmkXK8
pUiVm2Gd9PXPqTEyBOyj02bsZFob74ey8Ihwl7Oz6STD+6L0qHiy1q6NW9GY5J2jCJmfLRdC4Bap
pAeZMF6Aoro47c+pHXbzBr4NIP5iKeRPZXZ8yT5Ck57/MXAuELcIlzB3MbNngu5zi0pF/u71El3J
oEQ3I3PUx2GbIFP2wnmK83Grj7ipQr0Z5meHzcJdbIx1KJVndXsrtfHNoYW3240YLHPGvz0Ft9KA
wLdNu6axNsPEnt/wUbtt/JbDdKgL1HZRU5vWN6R19q9haDEoKWeyz5J4akgMcaZpX7e1FilDb72Q
GmHP1mPwClz0g1h+dtbYPruo2rIcRaaDKs0EQ6U4CprsWMNeWtggjMryqp1T56SUmTjqbIQFvR2E
hhH7dzAnqaWCV23lPvNTfLoaOajIvPusvKvgjr4MCDVe1FzdIobOj33m9sbWj6v+dzeYxs9i6prn
ONCWG9JomgIOnXB++VJBsiBwM++uWjoKVVSbsCM3tjY1w1lscXTcVCbOII5HiXgwptETuKcG46ku
+4R1v/YYO17eBmpD6G5rXIpMFuexOzkofcibwqlnQLg7FJWcb10j1n7ovTuj1TB87Vlks/8zb3sb
j6GfpPdWvXa9ZzWAi9Vjabsbu5De97n2vR6merPceG69jwleLTZSuAuS/yyrXrquJFetiPN62nh+
IoyQkY5hcnLc+B64Il7KckqMC0nScBnmWH6upjkrX4u8klel7YnXosf/dvSkkR870HzhUiuX8WkY
wz2WidQIuz7D00Y9dmZCtxR2oqbpva3jjmYZtha2qZ2Ll8jdYr0kKdZFCdKAm48RyuMvSevQFhlo
Atm18Q9bLRqZgaSPz5tkiWnTMP4qvAeI5xXBGG4YeItz70wa7sKlRn4czp4kuM9Wfl/u8zGfftVD
jmKkw0UXLa1ONkpj1JRBKHS1T2WV101UdgNIVo1G5evoYZLYtHXWj5uWIMhlM1QQhfeKTlAVthKO
/FbBRKnOM70jqroLAFIctMkp1u9wJvO6HxoslsaMjzums76KxaY/heHVD5hCfA8lryPHDdR8eQai
xvOixUwlGEBZZb+bwJCkmOta/OLWSXNRgyBFMo1M9bve1NOLDbqFKWKh4B1S3YLLRW0NcGnGcQ+7
XjBW11pZNfZGowz5oIMneRnXMsXYuwZafbtuCKYWZplGqVjEk95Jq+Zc4AzXi+HMwA4Xx/zmTWl8
kzFrk1c5ZOMdBYHlNpiTEvQhMpE5zLrFmvdIFFixcQ/Z01nn23hbsrk3OhwBdXBdD035UwxGOkUy
X+TWaXOYejgK5O3SZ85rN5XDtS6BPYWtPemvshtLj2ErC53K+JrDOLBSbfw+K/5g1tSf51w3U7Zi
Q3KLmivL+aCdwSWXXjo84tbXl7BpkKlGJn2ZO0k4YothbVK4wLLBOyMER/S4JG3YhaOI3cixp06e
x3jIVKTnWfmQWLLz8b229oNhCmY9tyvyO93v0leObBTR49j2f6BlKp6zeRT3tjmp5UBwmAlrEFkv
mBF9Es+EMcZ/p5+KWZ2JovdcHLfEgy6MD0uL/zTQ7Z5h8FnFvWst5QuTd+Bf6KTeuMDT2+ancOMi
PXij1qFFlDPJt8ItH/2yW6pdzGeqbtwkc8isROFmXhtTXQ87zZTYjDvdItMK+CqJNLmiCxKiJqku
LBH3Fx1j+UImSiNQJung1PSGDX1zqde0Sq3KieBCogX6L2tG8wf14LpDaSOT87gvhupszE3icWOi
n6I8yIwrUfasVcKxBuNgkjvNVGHFxfUwIhWLUBKhCQu6BjdvSm0yRzzE1BnBPPIuR0wIbig6HeZA
oc2IyEnZJdRM0UG6r7ouvqMPGlv8aJDju9QXRrPFAp0+Sn/pzX2MeqfPsaqW/MyzRPKtzVpPP5Mp
DffE6GetSducHIqoYfTNBxw22tXg4sjEVFa7r13qVYJ/Z3bXRsvtb40xTQ+OSCmp+YyYJLSV0Ylw
SftF7nXw53cFUHywCJadsYPwalILqs6aynAqvfhnwgT7tHBw/2VrHgFxDTZ12o6uNG+Eazb5xrbH
xtyyLHVuWNNdyjZ1UCKqw6qlIWNZnMXfV9L2X0xv/TWay8IRzsbs3SjDoBer9BjPpFZ3KaTk2NMv
euCVWtTqWnOdzHaQbTLlCB0/SC+Tw2hMwctkYos85l2vLn2GQB9CpGuCq7I2qqgyRRVE1V/B0ODU
9jUQytmhidmizUvQvzUbs9VXU1OxjCTXGA7+niQQXbzrbA3JvpdS9CSFxC/Hizjzgl9O78lvVDER
8s957N0H/pJPYdnnmLCsrqt+sA8sTZQOwcCInmx9Cg1HWj9mVbJWpuzzNKJJlY5B2lMOlirNZ6qN
x8BsIzfIzSt3GINrLRfiro3T9H9Rd147kiPZlv2V+YDhBbV4pdNlaJHyhYhU1MqMpBn59bNYNTO3
IrJQcevO06CBanQXMunuJM2OnbP32rc+oWJ3eW4FywU/tPtsLw6Y6cax9KNoRZTFei5d/FYzOsZd
ucjlKwVf2Mc9UPEySU2QFbFpFRVWs0EvxBJ4s3zIltr+Ug1mxSq1LpWbVJMf3GJXh2nsTkAqptxM
IAhFv0rpGy+TzUzTXJcc77gxAGKy2DSxvbZZe7ALiqSD4yzWySNhgIR420DcAszIPgTMpodHX5oa
D/doz9kj70eOqXvM0m7XeaxEcZUZ4Re1VHl9IW+6ra9q151nAqumpbwC2SvQqdRmLcgfrsvqXHmm
ezORwGDt+mCYvJ1BETHgcZ0ycePhYyOFeGiqZj94deQkwzS049E2lik8BjaWxIsOS6wZlVmK7GCk
plceo1m4iJ4mvHKRMekPtTDKJ7LtI2LpmSfUZN9gxI0DWPUfzA7PH0nrWEgoVPDBxsMYZdUe02K1
JNMcVZ9QREFFTfHOf/SaIHv2Ot3Y2Gp1ful0gMnCq/rmMFYRKnDsFfa9CKpcoDoNy1NkOaq8hPOk
blraZIypoNbXMYqNqU3UOuMbmnVQT3vpy2CToA0Ripli1ae2CinRnEjzXC+eEVxX2rSafYA/Nriu
OydiDXTXiXolx5G7U0piVWkCFR466uIf8zxmwWHVdVYT6e7Z7cmePHTMbRfmv+agTPlsVCc3xFib
t16K95yLI2RIchXa39ku9UdeJg+HEBLxh85RHr2RvrnvrTxPz72dii9mH7V3aLNxDDamGo6dmvFC
BXbDfFL21qx3GdX8XkwZU3TmAdCb3Gmcd15vLs21WCcj269maol9P+LmDfwOj5CrqAJic/Hs9VDL
JZAH4TcVwDU0aR5v2FSxJIFHmkgMXqj+e3yAO0EXzvfwMdYs+67KV2zhcrj1UK47p3xdgF0Qflo1
D5XKK5x0Zp3OBHHNwxCn1gA5GhmDu5CQufDn/2e2ioqAH9Q8nUc1FVMVkmswzsawY+Ii7Xc6nH8z
6qOlQZjD5ihA1vIW7VnV4OZmW7EHLF6PCnn8MeWAA7olRygVWim/Q4jbtVLmNykmccnNWV7qXqc/
fV/n/76rQ26SGbgMHTdJ6Dbc+uvAGWVXKxqRMdS082NvVPJnULUpkFuXmOV3ztF/d4oOQagyCIEb
+1be4Tkp5bQz8sU5isXkiMpEyVL+ag18jYy97XfO7X8jW/PAvaAJQyi1SXTftEth5NtV79JGcn3G
xJz0WjZKY43GOKz1jzRv1LPvtSyBVjNg1g/7u2GJ3P3k2TMhsivE2TyN+iGuDWLRKyIB3Hd+kb9r
tJBSsrVzkaOASH/96yPRNDtfku+xECSPgCrnQBrpst9BFTLuxx7NxdR2yztP4O8DSxSj5MIBUuey
zNVfXzXI2B15o7iq001XEI5ARFVjSeoQoaMHGUDLK0JnwlzW6fcCJ36/Ng//plMNYO7A6nnbJyet
twpbri1WHONdpcKTnInRk3b7Qhmc3uuG5oA0jH9tsfBICkTfwYSMoTZzwddfWhdG5HQY3/i71XTh
vNNcHDMd9itNzzzGJfmZYXj5zi+93b/XfSOkryhwGM0iTIXM+vqihrCiel3/0ACXzgUTCyeDleKn
84r8mn/xbirx711CFpaIlQX2IehDc2tk/eV1Nsxi0kOPFFLiAzx0I+y/zAUesWpqTPY0P8VirF12
ypDzt8uBZOBMg5Qzf4zMoT2siHQvlp7QJgEXwClou1TF/3YZQBJN15VWPO1q662mT+Ed73NbZxQh
vR+riga52V3npYNT3/rxz9fa7uqbG8BDtj3om44Qntrr30MZZt3oNkACNXfdddQFwjiVrhH5eycn
UmM3Rm72aVq1kdE8gnIeA2UmNOifP8TvRhvaN/g/GGBa6O5x2rz+FGjrPD/bJCV2uozNpbNX/MIQ
jtynxhLq0cBI/1WneNmTlm2HrDEHrA9qiyL8YRhm9F5A39/0WUO4hYwKYBUgZrbfLDuFE2LU3ywL
cwlWYKhXFwsQBQbm5hBcS0dTu8n7Y9YNYVwO65LUkzMchimdT6Is5y8z/b/91Ms0+ecf6vfXZftc
jJwQQeFoeauxFraOHFgwGXqbpk70iqQhKBa8UFlonGr4V+88ib8vRkhamTNsoO1NbfXmvuCMNwce
RGblrQo/LYyn4mIcZUX1sB0JsoXquqxoLzpeaP9bRDEnEZQ+OAN4IrbR4Zub4E9l6fTpgrRVLeIo
hl4RgEt497/+SXnyeOEwxWCV/E1Z5/vlam1Sw9xd3WdwKea9sFfrQJK0PIe1Dzvvny/4+wrEjsIA
jBcFhTKb7utnvaIvYRgeW9o0iOzOI80gacs22OHXlu88Ln9zqYAZGw7PzcOGn/f1pebGFtZIqCQi
oGlN1lGWe41aJl6HVL8zkPobjQBX4GGhvv0jZWX7LH9ZWLMArxkEDTZpnTdX/tT2nzDybN58ryXq
Fj4NbnJDyesmMsyTWu1f9lx0CaJKc9ePNIyngPQGVyCqHCZj3dOiSQ/+5MJ7pUWrLqQ8vxcs+Lc/
j+2AkGejxRzxprSbI432EyDOjmZV+ZOJ0Xxldco6EM2wnv/5pv++ojCM5l5D1GSpC6gkX/88M/64
igCafMdw2mzuBHDmkKCPQf8oc9ESV+3P9ZfWR310KbULzAdLeD6/DMB/x71YxdDswgYVWOIwsrAf
wNxl0emfP+MfgohXewEyCTKfSDqhAMWu9eYzOqO5WexXqJaMA5dPWQEraKewb0S7mna1TnDmL/XR
t9pcHUdtg71GQAReaQY2lujAM/UOEYRgVMESfxj6ocPl1w+Q08K6QzzO5Me4JSnNFoe5GkYVD25a
2LGNIamPNWR4dWk8R9xMTSErgr3BZMjMzPXZmFKTmYNR6eVWanuy33lR/tjm3nx1zEHbzJtfgMCj
N2tNmjYcV8E57QRl3VEZg6GT2gyrr/QenC5Zw4mQXxqGQZVUwNag/7ie6hJUgcsNxh69EHXRGXPc
KT+AZheUzlfYLPrJKcrle4DlfojLCHTSzh+59THV1/S1bDqbFgNMNEIbIGhKpolF/m9FMDQsWUe3
5CP+E7wtJwcClSvqzXxnmBz0IuEFu14s6h0t5O8HCTQDnI8cqMQhVeTmM//r288vFRZWClqsnNL+
umymSB9lu8iciGJXHOEnGuuHRWxolqJom5MISwjGBXSlZO6ZaO7y1ouMJNMjTmw6Ham9n0Ndru8o
mbb96vVtxvSGQJY5JTBL761Yx6e3bWnGeDsmN/qYTZLxFge8/T+/SH93FbBr5AWyefEmvXmY6Il4
JS8rTaQ8yGiCIxjYzWtZ9O88tduP+ubbkBiBR5kVDHS4/2b9Mvj/bUki3E710LO8wrdiyN16vzRj
2x3LTG/YQsvZYslceRFeUXmHf/6mv9UHG6cT9SvisM368lbUo8x2doaVT+DanXGQLlHJAU6za6az
GSg5Z9R70mKjo81c8P6fL739iG+/fLSBqbkqPue3FgEScMVkFgbzVAUySuE8udlieR9ZdKwHQN7N
OzKcv7mp2ykUbDl6RY7nb37slLccOS3NlrGvzLOu3R8LHvt37ugfSrrX32ozbXMS2ryZW0X++j1K
OQmP9TIDhPMb71MVCtzlebR19gVVQ74vZZVViSTye0YwOrXzfsU6uvQowRS9JQQYnTPfdYWcvhuu
VQMdYoB4FUxuN52YLNSfUJPob6mRT6wDnaSrLm21PqJfs2/rIBiDg62KAEbd2jkypu8cfAW/Hxn7
qapmN1l5p3xeHoOI0sGUDd02L+imO1iZMBbI0DKZ8beG8VSgAUx/hqCp5hOuGT87NMQGRHvmsCku
XlTCdVIZiAKS0W3GdU/judmIeVnmHtjoNWlQ7FSf7BRfdSL63n7gTKK65472z3Kl7WpFZa7ncdgj
u9YcU6Surbjtx6aNqzmTn1fkWFaSZ72nkzLPMZgWPn3741itERUFZMk7w0iDkVwoooETycvykCG0
cgDJjf33CPtLesptrDBfekbNZy/oR0iHeb6KP1eLf0VD+a+Riv9/Q5Ajw/vLO70hzl9ByD+0xfjz
x/+4KtrsR9e8IhZvf/D/0sjBPkAE5v3a3KXbzvMnsdgI/8NHNwyPPKBdxuR1ax78b+6Jb/4HYmLS
dLA8RvirXfpK/4d7EvGvcIsy2SQqlePdv8Ge/JGR8J/v68ZWsVl68WThdtoiqN4U82uTdm5YkEd5
YNh108e3u9PVw1XyK0pO7x2HSPd4teRtF0NuhFF6o+L/8eVeLw5rNearNVn5DsPlMuSxzxg+PDBS
lDOPvhEZx6WqoysB+KtLKpFbH2nb4Vkyevdcm2lQQBrPwl8pOWK/UNp1F1i32ZmJJPG8TVBg4lP9
XjPpFU/ruuojo7H+3mR6c+Uvtvu5VQNy/WgTvnhjn6Z0gxfza6HH4it1K8oW1YNwc8a6TZPQRUvB
zEIPczLUSAzioQhn5+grw31SVckAqIrajvnAWo5tvAZap0nmzP18jrLGtw5EnzFBmzZlTMdcRewJ
mlshXhKc87OHhadOY+Zl3R6ZgevgmzctfSRdjcRRPKU2EbiWVO2+nSlC8WY02jsbgTuHj3bEDJxt
0tL67KZNEAA1JMT3YgZGzc83ZUOiGkcf20aF0YfU9QqZ+PWQncbIX7hEpJsv+L3qO6bLnhsvKjTm
UxvWEhR8uKRJHxqQgZt+mW8aLyQ1UIGOh/TZ1DB8GTmm+9QWzC5blQXXZQdAlWgpK6h3tDd8+4Cq
RhJpVbvLj3E1acbBTVy8Yz/TmLnPVWqNZybnIymzbYAbsjCW+qlTkX9n270u9rrtqht7gS4Ve3mt
rYM9RFSlfuG2X2bHYzgkol55Ozz+nHDl4nyzxsaHoBlxxD6MOVOQnSfluHdX07YPjKUUUqsq7+8C
DDXTMyLeDgZjxDR5HwVNJM8jFMBvpjWhH0jzFtv1QiLHroVipq5EKcIvGOKCalfipzyaK+SdEyds
58NqCVD0VMDjw6wgQiZT5xfP0RgIi4GJ0X5Xvad+zLk/fO4WZd64aNBPA/QCAhirBidFNqO0UNHM
MDM3/fUc1b3xXEWyeWRANJDwvhRB4mySRHdiLY+JAbWf+roRB4IYl3U/LgznYqmy6mNnieFedE7t
0/9T8kRKLGIjmW2mrnad0xfChPT3bgC7j50ZX8TUdZBonID8tKRkzj/sAVsP+W5orHQXGksLbbSs
TngXnY+DNZETXeOZ/ClST7q7vgz8Oc47wgN3QgUvWc5kZ0eEc/dQCMYdAoHpsKdyDO5AczHzNwlx
LNHKRhbxjyaxO/u2qRmOMJovX0IDouwxh4x7EEqrG1odzn3F6VsdlJdrogqtAl6uBAIW1wtbW7ya
7IlnIDL1DXqbBeIxr+03f7Eq1D3NbPX/rm6iCmaVRZ6HT4GmNr3814tWY1Wj6YIGYICcdKZ58kX2
zrn1TWX25xXw7SL7xBnovG0eSrihnKm4wiBisQYnMyv/H6+wNRL+0tuI+kmhP+EKDbBOvgNin//O
FXCRBrxW20HqzSAGB4HkcWFYPqGa8dzTUIp3rvDGNxDiR9nOPmCUNuAIBfubrSrrUWY6JcTGeuxc
fZNPvfm0yib8BAHDsK5MGmygykd0VzYDiJvWLdI9UWb1jeVlW6y6I3EHEdvWfIJG6QaI4sxl/Sys
2WxORFkI65iiRcR4YJhlk1h11dvvPEqvS36+AU8PUdw0TzbGAhbQ17dh6Co9oC6z4mi1rs3xR0i2
rduZ+44+/V8Kkfs/N/C/gsa2G/qf2/qfV+JURugBXXjipt/ccEpnmZu1YcX20j+noSivIP09tHmz
vlPw//2FNpwZpwqwvm8utNZAx4oWJYg7+UmDLNZR3ccCKeM/f5/ffzm6xgjGOS5x7397CbUPtxcJ
CgG3fp04s0l8WRt+0a1/IubpnWu9Htltvx29APKCtn/QSnLevPBFAODbLHADT6E+t+VhKIkA7ted
La/yd6P2XpdEf1yML0Vnk7kV//2Hqf8vb2blt9INdb6BBhzcjB9NJ2GPiAyEfOFLsJGFL5ti6l12
z9ZA+e0Z2SZJHq1pm2xp7+3TqFzoRX3LgWGwvQn46lz6MXjLOth14ZTdkVOMurRb6uAHgpj6ko3t
+uioudtzVhncxGW80Z3Y6Is7EsZ8e1f5Pe1BIg5yKjtvMj73qqmPM+IA8gHZEq8ghvQflgizVexN
5ficLoX1JV1l9DUNfTIVZNgMGwdtSIvE8jdGqNGALdgXRCsuiZv1wsBFbzrXZKSO5y6kuosJSJ2/
1b1q/UOQ2eoDyjsdcNa0fDLgZPjobaSFx2yEqr7LBnfVl8ZMTeeKwCnz29gDt6or2NWx4aQDCdC+
sV446kuEQkDKH50p+8n+kIFwMNspIgMh6iFAL8xtk9C3rScl/cK+msLe9i+RzoanYcVAe9a9Jw4c
KeWPYsnGe3zk3RmTWXtCbVLv3bHZZInlkneJ7GdbHOfJd24cV8mZPTjqzV0eYPaLw7ljVjRuo9YD
XZ/+G4QupFfrtPYUnkvV6Lt+HWSCHnlobhqxzC9pOHVXQzY44NwG8yHCQnxvCbtLusD1rwHe0kgj
Qg+gOWEWJc1Ys7uzI3DSB/Ql5vSUaeIVGAmhOo4RvHX6RhoyU1eZL5G07qxUah8x+lhNR2nnEzqt
KgiWxCk79dQzhst3sgirL9EaXUrWuxPSmhTRnHAeKAyjJ4Wj3jlaGRKIhhR7E+AMj50TfERlll4b
IiL6uEmn7BpZI81UbqZ9kEOgEx2m82XqsgUpiaDlHdNXb58Vb80evSnQ/pZkOvd6AgfW0Y9l9Hc9
Zqo+EgpkfOztlcCPaEJnPvslUQLd4ov8nuIh2A2yJCvJL3369GPR0btFLr5nPF0yJHJEcbbReHWP
GyO1J84DQfBVw095F+XhcEYHy+bRtotankleW50jcoeB6XpuESiO2HrwiMAcXcTpk52tV2Js/UTL
XiFNkR3PckzOZnjIFhSkgIELUhdGM6gvwwZtPHrDjP45Rudk2neK9Jby+wzwwtqnOh2N0+JFtXqC
mlm+yA6B9RXg++Bct2tbJTrqah8OeeQ9+1UriusRHBnKRnTCxHSAP/46rBgXxsSdZJQmM7v60eVM
pndjOdbQEC0RQBYWpj8lHfXlpxZ2iXvAGKgSh0yTQwuY6In5SHXw6EnKmEH1+GKDgT640IJwxilx
rxnaUj67/S/bUu6pRP9xKBDTnUohppdwMJHhkjLHy6XrcE4st45EUhRbux2M63ySS2h8kGnJwIeU
bTOIy2zKf2zy1Mc0xfwMc65dPwnH2STKfb2+RHlpdzsvNdtDoGbvIu1+RX3HqnsACz9+9p08fFmW
wWqBsUzOkcSL8X6eSj6H4YH0tZlSXDblvfESyNyxjnBq6RxlRlQlrZtiQO8ZJhp7wixztctZ5GZE
Ixiw3XX51LV9/tKIpr222nL9XhZ+Gh5V00TdnnM+Ngm3yU2FSNzGuiv6tPiwFAJIWSMNcfSa1BAJ
qbdusTdrs/mlxiFMqt5R0eNMz8A/mhG+kis6Ztq+y4Ni04k6fbEklSfG9dpzC9OOSZxDPth4OhpO
RkGYSOwjpnrghKmGG2GVZH40kwdlOhmIMRyKZCx6wrrQlueowG3jkJY5I5BC2/qZz90m+JTUi1nq
uf8yclraAX5g6cDBkfuHcS4X48opg9Y95QbFWCwaIqrbwVJHO1XWcGRs0P0AVI1iOECue2kGYajd
tDAcg1qP1GY2JUGJZtBkBzNqiw9r2ngf2kl7+6Vs+0uENC1DJwZTeQjH5WPYO/56bYGoIB8CvcMz
yeKVvfXj2/vRKGHcADn8pibEsfEUoUA4+LTZnL3Z5aHzAYwASled9VeYH0Rw6rA4W2dA/KSOVd1C
lCP5SUuvnjj7leulxp3QHQKsNu59MLqyIehoUMPBLeypeADt0ezNBikF0Rid9ZUcGatNwsIb3Hsk
CeX1AHnngRPY6p6sQdnpCTlYnmSznd1abus/tv1ku8ypCDkDxJ/ie2EwbbDZDYv2sxdfcF9v0e/h
FKJxoMNDOa1WdtJqWOyPY9X1HLR8pa9wImYn1NFRdrPMFnYEjuHivNhG99T0c0TukRqL+irzJm9O
gNVF93VG93KvbcAwl0U3eLHcAKFjbI3ZBDUpFXKQDDphoe8Yj9eHUtam4P0O1+rK8FbCXEr6F49z
xNtymiu0B9hwZ1Ivabw0tyLq5LEwM+9Tk9k4YUqaDuqQWvN4WpXVfILEvn5eWQCCQ0ZX+CCNEJEl
q+2MecO3eEt8spfjys6tY2aK6X5cizm4xl6hrZ07L5l1qKQWAy7cyHl0xxUZJOfGY0/+xks2FsKM
0yUtnpxKmhwJUuJoSoKoUQ6TlAIwsD4GTQl6gvEJ5UgsPPzgXo7gFhOD1R3zdS10XK+BcxbmbFnX
VeSrUcYWJsJHt4N8tq+m2Xxqcs9ojzLivscSrkVwi9QweyTOgrUHZrn7YUVwwzKNwQZ13zScmFhP
5eeqyiJ12xgkphDLPdwOvYEMvsjwEyadqMV0BQbDo+3hlzQJwOTwqVdTLGymZujTlsEQli6lvsxm
Ve+6ldIK20jdfDV0XfPeoY+kpyNVVe9bpyBnyKq0u8dS1I7fDAOcV6NWE82D05snFwx7dd2kihwH
1GBGhdGxtEAIDQQpgwKJhoWWjeVJ5t4paRtA32vLVeVHNVoF25ioo/AW73jZXAkdkneCZxbvgcZu
eS5Tk79CzKtHI9ukD4GzpzvO6Hcq1lpRWSc4UIV3ztapai+yIhk3HNQIDb9hQPBopes0J3T4KkIz
SRJKGqPNDqAKViqofnkmBFzOT6bn7ayiQI2bDSJp6c0kKnNOg+nlt4ghqmOqovyQjUSqpBYd/Iy3
H5bbZJLfQzLDSZt03urQEyvpv354XVm1KX8NxhzE9kyGkBpIKJPMu1v22qokCSyVzfwwN2qo9uls
V9Fp8oLxNo9a80sz6L5iIZn6vbHOy1Uje+3Cm2JQQDQAA9aD8qVbf1b0T3KSEvEYxLJbrGsbq/o2
LHfna3PBcncTVS5SFNIZ628lmyuFAXLgc1v5cByR0/lXCIj9exJcm3u9BF34ohgYZB8js+3JgmM6
wJbmB1/SDLJ/7vTrvu6UopgwzC+GZua3oxMtH7Rjt+CfGulf2Y0V0nQIYUNHkdqCHcs8tA9haji7
fMlXfe5nykWot71uL3gz02+NXVEMNoxKvnCMQkiI3WYxnoI2x1DUrsB8Yn775QUOabX8sDe6wzdL
MLg8TEFjkNddF6J58qqcJWTEtrSbRJRTa9HGTboqxBZAry/a2w4A3FjOmmQmWzrP09JwTmiQG18W
moRnlOVdg9AtNcJrdox5VyMrwBHgDsOv1sW6g9SrjjWi9KWqriZ0yO3SOu6eUI1cJssqjDPI+uoQ
dHl2KqMyvdME/D4TFT1Syks6Q3ERzbwApnbG5o5sZTrVFrrwFbDXtK4wC7KU4wbK0Qdll2CM1SrD
23Ao2z2nDO92MhfOUG4z/aoLr/7AK4fIva/CKxn19sEIpfHLynizdizNy1mZUaouXpoP5hUkSoeq
cWmz72RBTcdhXXvjA8Fsjo5LrMH2risxbG81qnmw1k3dsFilN3/skQhwCotIKamYRu+FB24BI5UU
iRjJCJY1qrE9M4HW2o0DE6VU6HQ9F+u6ZOfayF3GvmDFsIC0w7xTNcnkZ8NXBAqKcshaaIt+58Qe
D+3nQgSQf6da92o/rlPXXlfTqq4IGHfg55kiP3OoQptI9J9Z7K1SLd/ZDcoWuhHTZdBUpn3Jhu3c
VciGq7YjTrx6Dk5lNhL6Yfa+PPVllqvHULsBzTGixe6Bkw3fhkDONwhjvCMI1IggqwhIoT1UaXc9
GYX6jPNpxoHaaoXUAknHyLKZjTogK4Q4mOuOLnpwGclibp7HFnsI7p5yCvaD01efHQ7FFTSXZn7U
c+08GDqVX0NpwXrOtb+S22OOVzNU1hdcAxkuJBcI2w1mW5N0nWIU+aOP2MNnm3SLLiaeebkyZsSB
+8E19W0VjO1JurNQ29mEdJ9sQOhe9LP4jslvYqiHmuZM17H65mYuvp85xYPQRv1hXay0uvGGfP0C
K1MEiT0KMkAcZsjxusjyUzlaNjkkbLv1bqZHTyDrDO+cNDiyUnCywjcxfCESn/BCtgAZ9NdOqZR/
LqMtUwPn8FMTTTUQlIr/GUXzAU/KeFh0WT/2ls72pjkExHCFePQUziFsGXn2taS79twv/czLlULT
G8a6eOiEND8K7ELf2tWs7hirGvtaYzOJaRqkX2zRBzTorOEqtAtxm68dl9V9NvQETaj5U+T3xa+6
qxU1uUaJEbn5cusz6XS5UUIfEYKKJWn9YrxbOtcm3gcZ/4fO9ZZLLvMigcu7uQ0KD/gyZhV/1yj/
uy9t4wYj7VTCeTPbB0rS7ss0WzCbCr48rmJJAeQ6aTaxTGT9AvjF46TJUMg+w3Tzjv6s5XVVVPU1
T7SVqM4tD3z04cGxO+tZufVT2lImeHQ3sJ8VZsSzUVsy0eaw/mKhsS5lpBAWpX6uzgv1O7PetW0/
STFhH+Vvc2+r3Kn6pBEExXCSdb6jxar2SkBnVGsA3rztpcKRJDiLpCgrvoRDY5w6jXc8NrQECuzg
hCkwo6XoKAJ3w0VYYwf8jfXgo0GoLfPxKvvs56PbnW1pbIyDwW8vhd2HSVSnIoqxpFcPRhHqL2AA
mkd/wDfhGZm+qhnWXCuRdjx0VmDddtiiTvPiVI+CtOK9yUBp1wZ1dzfKIjr5Fbj5OOTwHkvOe02C
gVp9nSavScbAlv4JmRjuFB4CbzrkuVkFeyxk0dFhQwFzpPkAu2Jo0w+Dr8Mjrngj8UVqMf0j2cMf
bJL9CoARGUOCs9DRlMZd5IxJq/BSQO7UzxGjnIccnjfzek+n/h67cS/ixjPWZKYP/zTVyj+us9Tt
TvszWP6hWDYOGbq9vHOH3ZBO0ic0wYIRqgw2nmDp0gLfwDRXSYMkcecKcwl2asEUFnfyj+Ce2tIP
hh0SBpcO4tqd5jEJe8aHab4UR0+xrnnWAm6FkQN/SEZN87FeSrs64gaplthC0Xdweqi/ih8i3AW+
PV+3ViTkbh6F9zOT4J/Z6duvE5HxYxGWj6m0nPmmXycv2YrnD+FSBU8NKUsTZSv2mu9rGPWfFmG4
88FYscrc83Pw+oD0WoIYORFW+ims+efaGHfWiqCUSSi9QeoAHZpHpDHBcirK0Vyu28zyXrrCtViM
6YsmwuFgcSgKQ6iY+pU8VkD4URJZQ1DucpFWhyGf2Y7GYf4+pz5Bj65/7wKeGHay5yQVo8SYr6eZ
VycwTHs3807dy9YLf4KL6+6IKVDObrTz9XPUpu7nVC7qkSYYZ8mIML2rkLfLol0ppzBuh4ojdD7Z
DONWBjZ7BYv7KY3WkrTYIthHVpsWh565dBnrmodgL5gnQVkI8gGPWmEF197MEHUXOiJ78MWCW7Bn
Er+pPhM6oy02vqd0FXH/0bhmkFc2R9PqzbPsGPIfqoqDmrw2677YR43xY1ymdI0F5/GfKVp7a2+k
jbVrLZUfvFSsV0oEHZNJQBT5SbVCvgRu4x7NoHMxxHXFclpGjGZwzJ2FN9ucBRFZvXWna25cVJnT
nlA4lcDqhQfdEIlwS+5PBIV+ABS6MwnL9m76Qj53/fQShCThrqG9PLpzVFyvi7uyylqM1i7eMX+o
ePxOSzrWI64r6vFjILzp81q0QXAxxwZfjNsN3Q09+YXysOPQBCw4P+NjglAovMH/yNlQXVTYqr1N
pOd8ysiN/9FTVI6xF4XNJpBDUmkpc0pCulPJmloE3uXky34cqYO/1Z3PfRA+R8d9NTp5neRhh4UH
U9Nq3bRh10YnIYj2IR1Ow1ug7BxucLWx+lKyEf1brkv7ISL41EoKxiR3GudRF4vJYeEY3BHEQxkN
c3DrOHV3COcxkLtOcrZAdOCpb/akiuJINtd0tvNaRseUWv+lmkr/mPfwRwzHDfskULZ1wTGkzQOH
hwWMwxDd8Vo+VDmdA9xmUezhe03PkZhc7xDJYrOnUydHB7Drzk1fjXYWZzg/kxKgOVmCs7sTEthB
TLhF+klw5Il29oToMu64ZR99mrABk6JSOo9Ox7A4nUv37Dd8/oOpjCYF0B1SNjmzLZekyFMl47F2
aQw6yhc3abaEP2ho/uzs5iEFKO5tdGP7bvGKzjqsjOIxjpCi++SM7nQsMIP+cupq6akTUgrP0Gjc
uA06Js7xskTN/+LsvHbkxpJ2+0KHAL25JZmuMss7STeELL33fPqzqMFMZ7ESSfTf0EjdkEbBTW4T
O+IzpzGKI42lEPiTXcLTpU+h5+N3vzBT0eHaM7ypHngL24NceZQUMFB22yaScpBnjYMduoBt55h9
XaUbNdWBkLZQB+NN4qdVtI2EYIw3lZTSn8SUr/NeMGauGhdZvanb0mD2RpuGoIdxqoXkfR0Wcb2L
s0Q5CWEjKzC2/dHaB8hBD3cBGO/R9isNUwbUucOfEsXxzomFNDxFalZqLv47o7FXxjESduBU9O9A
HKQeJQgZeLLlJ+0Oz8wpfvSl0nwp9FTsnJaZfWqNlucwCl+MDwgDCIJTaRRZ0CMJCj16QDlRwOiv
y1tK/7wy3Nnqsv+eBnUvOyXE4+8dZbrpV8NFK3mAqtgeMvZAiKEABjCBLGT5UfJzPXYxw5FehDnb
3fuqItU40uOH2DQZoqyCAPja0+vnVoo16ualKP2eQiXYDpmEoJelZZhF1oNStI6oB9Ep4b1vB6XS
qUDjbUJuEt6qXeNNu0Twq8fal1scALWIa1RlTfeNJ4YPpHX9XabUiI8aEkjuEZUg/pQ+eL+ysRVh
7EdarDj0av3arrIIE1IxhzJ+VDREVAK99t5w0RTd1Msq8wRsJh+5CVOFf4KmbCHqyiR+SwHPQeSe
AoHUQPLTt6od43ETg2XHOLETkKBofeqndiv40VsIu5i7BtX8zE4Sz0VZoT75CCcgrwHZ0M4Skw5Q
PnwnGPRVQD/lszAJ1WuSFhqdNU6s32oaRQ8IbMBXYK9odh0kBxyh9YZ7sFkD+s8pFz436JD3TpLH
inwKtdb6kzTcXG3RayEGB/jJ9TsFojX+toaP3UIwFWZn+42V7IcsBvsCgzg4ZGmsCryaLt+Bdyy/
ptqo3XqtgKmv1fTPooKgRBklcPa931ZRCI+pUFfbyPoVIoJjaZXk0uikcjCQgGK/ms0uE3osIe8j
9VbpICOBOkCWeZFyjFFVe8d1sag2YQuNmP4I85mesvVKVfAexuELnPk4dxU9wBq19+uCr5iDIGmG
lotGER3TYGz2NYZPwFTwvj6OGYWQk+iplr9FX6Osboqmb4pDG2UZLQM+9Z3alGA3Ub/B4xTCXyfb
kE4E/wgPlQ5hmk3NSfU8Cnx8cbRA6abHyb2YgUsp0GHOXTAtgcdDBj4F+pGuFYiSqtiL9AyfyvnQ
9VHmLmzdKuLKMVnd32j0wXauMSxFwdGa1E1Y4QvKDX+SX2pUU+5RQiATjKk78qq4vW0HaqPxLjIS
zoWsNLmeoT03RjeS1BlfpFgOj1js1uN9lTczDnRQStnJAunGt6I+dNM+L2U7ph/xI5bKLNxW1ZT0
70VBz8IurT4Id4iycdhWoZFvsHjpadVRtXks+m46BlY0xI8Z7TlGZjZ+8iA1mvkYhnKT3STRiGAC
StjC61QX4r3o++DrxZSyEbItqbjJ0OLmUifrMomOpQ+3aTEZ7woOlj4chkbHKTZL9BNzyduSR4lb
a2za7GZoJPUHGSdvSNOkotrT63rNa3we+QBKY9h1WhvTTk5Ns3Ej34/kl5JUTHKQ6JRyCotTS7xW
GBwaR75Ol0A3R1s3BbbrRO+Et9zDsTQyOFLtNEzGH3w4tFaNOoq/xQzbxvFdFp5piiY0V7o4mCjc
Gcpz35jCXHT0ajeWoGg4swxBNPeeugPiD368n/yiqHZ+rU0vGD51iZv0w/DaoNnqFqOvnEbK1Y90
0aNvWVNWe3TY0upgYFsU72GfgAIbNBQDoF0jEuKNRrVRkzp6zqQRfltfxDl2oVNvPaci6cBt0iBE
9dSgXeE7qYk5pu11JobeQBjQIkuq2qKQmPmJSDZi6H9Q9heTQ9MXDc2alP3RURDdPQQtOcSPgibO
+CromRQ81V4a90xZX0mccVQp6Wtm1b92XZSGrjeE2WvdQ1/aiEhVxLCAFQEx6JCy+XbqLCF4bLym
oPUVxvVXxffTA6oXwV4NcgVXxyiZ3sJaUcE9DvFzoBXUlVSv9wS+HbhgmzqHCEWjDIfKoRxTiKem
96XwLtaEQHwKgpEZHjG38HrmyD6kaDWFNxFdZu6kAW/fHk25/Q6Cs7mT4hmQjqSV/hjK7MMwaJr0
AePp+lnh2q/autAV4Y3X6Bgx+1BJT70sZ9skzv2vOokQsOvBo9YYiSFgZKsev5fYXBpO69dh5/gV
hwt2CWEzHIXJR0VVgi1Uu4hRhw+KnygTNtsealflhAx7Euoit3E/Tt4zEQSCLUp189JoevUy6gYq
YapeCBT7w/zGnMoqcCdLkPFyU1pclsaJO4STwhGnmFS06YmCXvLIs4MaRya2UX/GY1sdu0yrHiSd
xERWy+mtKMfgNkc501Voubv4wHc3OmUT9GwQBwx1W6uE0d+NuobuyqgkZpXhfhMZw1MUNXQ+DbGS
H6OslX+pYmEhbBQq3TaG8S9/DckBqX2O4CJsWo/Gvma9HCotak/03IxvUtGaR0D1GmX1Cj8xKyu9
eNdXYohjhR4qW1mNROSG5G4nhzqqE2k4qq9enbDDYqiGNHZTtsG+5U5M1zKdpXBalUtWmCGXsgE7
a200mhN/OLIkgKtFhZyKFiXf67aqboEWBg/QwUEVMq0yTAWp/+VuJoCEtDMAs1hJyaX8gAJTuA3T
brjDzEb+gjipdNIHSduUBX9VSffec7Kw1tINdIbMTeS+2I416iQwjbMUBSFR7zao2kbmDa2f4Z1K
UbYlc0YwKR2L5oi0jn9raIXxJrYI7A2V3N4VfWvtQ1RLIarSg+a+IvkU8GmMZeSkNP5/sZa8TVfU
1kOEPAU9VKxDSl9Xtn4qifdK2AKhLJLGdFO2k/dWJLkXmZobMI3mYDdeIKd/PJ/cD4FSsI43PsyU
AOdD9uM9SToI2KCPcF/qvfQ5kur+m5KFcBYojNZk9b5VKQ9B6BX1HhxfdhM1qr4fLPJcW0uGnBkt
CunTCL6BdmZURr9F2Zu+yrVGZ0Sk01btKVeOr+UkNuJtQAeQd6GmhXfolRbEbW+Fym9ol83OE1X0
jJQmqpA3FeLkCeIsVRaALNITomoRmRRVN7uO5S7bBgJtTyttEtnxYQS/ppOXaxsdGbhyU0chILcu
TVs3jZQpQyDbFwI3bY1C2JJRFBX0BHncZ4k/JS8jrBy7E9L+JJPXWUgwssttc460I7i/VtolU5o9
oFas3Y4eBtxUXiUs2vi0HnnL/OG2Xk1SfU+d0/S/dVMps1AqbW5u0UVw/bTzb9uwBiyNYkfTvek5
aRbe6Aj0eCWiJYdWnlSqziaFNJZ4ySUS/13XYJvElK7WZTugpTslTbfRR3jNcRI/eIMRhzex38RP
QZvRludTHDXNmF7ptvv1XShKXkT9UPH39D/9l0IIWVd9G935kk6RGqCeD6KEPD3aGpnAFZZLPeti
4oW1jkD2DIF5FsXCVqH6WXVxnzp63nTftEhj0/LKIH2o88Ya3Jj+VuJQ+M43kPLF7Kkl6hPMlvTo
sY3dcYXR79tmqB6lcETRCHMUOhaIJmwtT+C+YjaY3E1tgevmnBZusUdQDVR8tHSPiEqDVZ8hik80
zij8lvxduDlrqncYOWy6m0bX2/u+7MA3Ytmn+NsKAaXYHqgsIAnm6UixSChCPSho4twOmRAoR7B1
+XBQ9JASl1mJ+YPQZDHNHRhtNp3+kLtGWd37laqxNvpsF5HfHCUvmL4jztU/Vw1ASrudtP5UWe1U
b4rU9ywH06FS3hYYmpg4GiXdgcq1/KaTeb8DOcfc1NMU2g5qKX1vMeZJODsSL38YiiHeqFrcmaRo
o3rTx2FlvSeDWJ0ybRpiDMPHVtlWagrFtGoE1DyMNqLrJSbxfdTxgrakCZJJbSlDoC2n6p490oUI
xmeQBEn1hbSnqoGalahuVUH8pxZFU9ihxNoFD1zlzW7Xks+4CtLYKWp/6P2i05Ob6WZu42p2qZuw
fTpgOE9sAzHIJTHn/BgLrLCnRn41pHagW4gtIW9c/Aq0r2AX1Dj/ZJebDAk/J3fPJXbSKEfQM03Y
ltMu8ugP1fR0USkyN8rQCDqldRIAVLC0UxTK6gm2QBk5KcC4VwVpwDdVEQ03NuTglynzKPtKHYqa
BgQG1NwWJSpTPPEQHEezHt6tCdmzbWjplYhSAh1fu+Mw9N8tszJ/+eMkx4cMZ3jtFnRilW1I4IfY
0Ypcuh2titQGhc3xS5Op0Y8QKtv30uxqzF3izPwWgGxqHKUssMZWdd/8FdC+sNji6b9QQsVi1hHA
VLN1CRVtoiBK76NmhAohgctAXNAYi2kPe8J6pIQJDET2zfC5SyuxuIsRy0LlbYw0Eha1L7r7VA2m
mwBpop8i5+pvJS/RmutimX0nt+R5nmOc+0UuJPV5LAXE3XPEIL39nJ4ZdAspLW2pZ+sjlK5Mik5g
0TKUoVJTwidJthrcu2PvGA1BPItWd56BgBSG1nbU0UyGaCHPO7XfUT1IG98S3UIt/diRVUWLN9Pk
UftGPKt+U9pB/RFkJPiOkgQehwlHa3MTek2uH+idD49NjInp7v81wyyAV3Vs4WEMb1fo1O6P2dYK
wnVUoJ+QKjB3EsoCp3Hw++9y1JTUYEXx63W47WdUL9odBrgPCYl2MMQLoHLeS10dtCh9yvXTGMq3
KQsXXcvD9SgXgLb0IkWTRigaKqq6AHSLRYSdaRPRjZcD7CyekCOxrfyOXm6hrpAtL2BdLeymLDD2
moZwymJA4LMKZLao6E4BNzbRe4lz7/H6aC68s1ljgiqPwnjQzfsI7taUQhjaeJaYKx4L4yWbNhTx
r4f4jIJG3gE9BPBlGvyvv2Suc7BwkIOFCUqVpnTvlgJCrPFOBCY7IRZ8PZL5CRtsipoqcZpj7SjB
Av44mKw0FMsLUcEeC8+OKOv1ocgVYa8PP1PzJsRy/Xq8ha3njIPmlaG/A0YEFDkqDB8D5giTVOBs
VbtOJlSRAxL9mwzetXUbhbe+v+lo9+rb60E/f7EZ9gyGTYZgDvt3MUjZp6lpgY2z8+5J/ssvbbZK
u7ke5C9c/CMUH4FFwDl8Lsx16cl9HNlgCDlAEnLowu2deqPvOndwcVuwkafb5A5Jpms51B2d0u2c
ZjM4vSs5vHSbUokjuLQfNoaruWuG259XBI+FNIkE+ttAu2gx+MJM2rDSeSzJuh/at8ZckR1TYDwu
KAgE4M0iAPTXBm3xRYXEp0ptQtspN/O4O7dzZUd2qAXZSKP+b9zw1xw6pA74GPc/owZr6fiu51BL
ddYY5wuVD+bZDLaHcWPoIkr3f3mV50wYqS8Sz0ylwTbHAwo8EuRcy45wfH+ut9KdtxeQ/rBbvsBr
YD//Wnvpf3V3PkyGRfh53Z2t4E6M8ByMCI+IMBw3+dE0nOzw7T53GhvamZnZ4cHbFvufQFlszDHs
u9H+09uIxq4QRP7ann18EqSyINIos02ezk7/8Ulqyu4okOu6raJjUEoQ/PP3CG50NQahLavAxDFr
U7rvcv1WU0+hJH0II+P2+uL4tM1AToHJwxkD+V/C5ujjQ0g5VoWBNVHzVLT7PCjcVmyexkivnV6Q
HmS86OlArZjJLnwS5ylAULTYdEmcDa+XUg86nqHIaEr0ViLrrirfi54kslb7RxS1TmMmb9pev8vo
LNLdqoDHqs3DYKIrrsSnrJz2aGnfFv7wdP1NXPoePJWCVJDIy4B28vFVVPVIsxP2l+01P/JCPYqk
7lqk4iiU35p66/iDieZq+2rJyb2A/0mWKj9kVVrhvlz8IJZInQeJMXzYFh/EkGny+gNQ6zIFqasJ
LrL1dl/6LgWyfUzlDtDYz+sj/5QFzJ/jLORiScgV5P8yI2TFxNcolImB3dOjbat+nwcrW/6nXW8R
bLkZaz7A+J5gHaAq8jz63yigrBxmn84VgrCyDE3GRFjmY378lOBo0bHMFMNG9HJDr2lXxGCzuUJc
f3GfsgED9rcBAZz9G62bpTWYbwhNIzSKx2XPfBgz8Q8qSpTU0vp1moz87XqwTy8OKQdTsSilINQx
u219HJOsVV2NgKplZ/lXRT1G+spgLv39ZE5Mf14bO8Ji+hcW0FI/B7M2TvmPhpLG1BsrQ/j0vhjC
eYj5Ec72XiEScAag+4NijedyFUXh3HCM1m0ASlx/WZ8ngDUbm5hkT7qKm8diAhSpUgqNZni2EIo7
iQuJr3RvLPmVpPbzYiWMBd0YSz2My4x5wGcDyhtf7prJwiVEwhNum4JHQVS/hAHQfsEQdOXE+LxO
SdYliGozLQ6G3GJQvdAFjVX6lKyJinZge+g83LoGNFitadNl00q8T5/LIB4KDCiwivy63IrCEPeD
WEJgSM1/dLp0lwzNEyKOtpr5K6I6nyJxJrCAGJTFS0Ta7ON7FOZOMG69hh3UxiN/Mt/7XUWXO1JM
ZOnFlZk+bzEfDl4yIhlDL5J4tB2ggX6MJuJ43IJ2Zb9rnVp9lrQ/PVyrTKTDbmzS7kvW9Zt/OR3n
iKrBFEEySNWW+1GLHm7so+xl55HqaCFSBNpvb4z/7aRHSYJ7CfOdfQ8+6GJclHJH2cp0gBzD3VB8
1SqPutdKvnDhSxHD5FvhV8ZdaLFL0CwuTOj4XHyEk0mhTK1ujOR9bN+uv7CFgC/TgSuBSoZItxJ7
TF1b3Ey7RhlNKZG5y6Ewc4Lv37ilUQ6HZFCi49hqfzylb8DJU8/F+WWPzRD9TzqkGznyhpXZ+Wnd
mVxXdfoR865Lsr7Ytvq6TCxEqTU7ktUecA6YFjNVlRdF7ZLD1KBX76tttpK9s74+T1MYjH81schI
rOWrLkFDIo0EJdR13aPr3rrHW/5tO//Ybu3t4WDb/HK73W75N/tg7xr7sNvZTzt++u8/OvSTH/aT
veO3D/z6xJ/jz27m3+cnZ/7h8I87/+Q4tus8Prp7fhz3xHLnn/ifw4/5j8x/dP4P99fx7fHt+OtY
uAX/dTzy49dx/r/wnMeV1fp5xikqulAmAouwtJBj+bha1ZbSMW1VED6NZcfVT1mctl588vSX61Pu
81dW1NnoT5sVmtCTXeyu/qiVU9WAGs6ZdV3RwUXUjingriJ0CuvP9WCXBsUiVUVUqlXiLgaVKl0f
ShaVxzgpHiCKH+BXAzLuT50s7K+H+jyNFJUtVRYZmE4GMY/77IyKfSXqJj8z7DSJ3dx7q8vSpUCI
L029yZqfIBCux5vf08fddfZwgtSsofbJUTUP/SxeIMVKoUSBYU+dWh1FD5VRIAr5zSCk3cq2+nkj
JxSWxaJFvqKRwn4MFaLspGo1HkHIbcQHHGJDO+zGFPdPPUdxVwz1G98YuyMwnDcDFM7Kfvv31X0c
Kli+Oc1gU0dWy1ocW50WZCKOBZTF7dz+9p9btXIPaMoeNzzKrtvCQ3VT53e/hV+gbLxnWG27/tjb
rf1WuKL955fp+FvDHW+ElVUz70nLR1O4aFPymNeMvJjNEwjNyKhz026Vmj4FqgDKWo71OYSCPNxf
SQhDVj8tmKEbYwBhrcEd1aIjDS24XNMEnD/gx1F8DLGYS4VktoZUdczdUMr2eSeMrjbm7aECYOuU
IzgXRcp+xUJXOn2W3CutWP7bHIgLIRsPt1WkmbgfL54gTTwPryieQKIl5yBucsr1nCxv/JIY5co3
u7ApQEbWkIGiHstVfFEQgJEx0jbhapQ0gSsJN6J1m6ZkW2uarmtxFjeJCmsinDSJA8LA7aVbDwRR
iDJNmawkC5dmCGquiJBzu5zrzB/XZ4lwpN9KoF5mQb2y8H9Gxto8v7DbQGwm3UEj0Zin+scQeA+A
KU4oJWBoVti1ghWCPOBrpJUri12a3/5iLn6ItJgJAxICZpDz1loVhmP4MDHxgt+NoIIYTx2hoibc
fq/B+SMEfH1HXXgozskQc0LWOP9oBPAvi0FGLXoHQBjZVqSX0L8HaqGK+7J+6OWdCJBBDU95dyMO
uwJOcPUUVCeAVa211WJ7WvPp+1t3/vwa/nmWxWvASiFE+orXwLOM+c5v7nLxm4cmjKKdIHzr2i4c
nhPv6EUdgJQN4oPjuJIaXZhWZIa6DKKX8qayzAikTldyveJ1FJUo0V0rOK/Bq11/6RcWiS6pHJiI
wFGiWxbGWgD5aE/QL4Nr+EfOtS1cid+QlDel/u88G/5+3llKTmGbkbn7zMp15ydm6felWsSKbtOQ
f+/C8bGotSPY2p84wq1t2p/XCzcEJOdo9nAqoL35MZbQy2WJhhKzWBF2ZWn+VGIZVQfr6799e4Th
QjybQhiS9De9P0sCxg5Q5oi3tW003SkYUtA+sD/ycUPtYaWaeOkUnm/6tC+ABHFlnafLWSxLFeqy
6AKKc5QTzEccB4eDLytC/467ShltlYh+9YZOpPmuIicaAa6YOK2EMO5Hh45HeIAUr78liGAYt15V
9L9RurOmEzQvuEdYqNSpm6cal51monm7BbmQ/Bk9aKSuPoXamwwp/UGsEuuGKTM03Ef67qUIKiiD
g6Jn1HeLLNmpSjQAAgzC6tXQJ/+lDpvoK43j5hBlQ/vbM6LmAD8ME6B//SXIAf5JBBbrtZm6vodI
aML/FRI3jWfl91zs9xPyEZs6F4eX6/EubBB0uWWJxIw6FYLNi00/zwBut2Zm2cAmbV0pboo4tin5
oXoCogmZKHBVL4hsPKnR4JgB3KQ8O+ZQ82dXMEmOHq8/z+e0XqfhiJAAXjBUTbTFhLfwwEhCQ/Bs
KVOfVNWHpVyhR1Dvoyn4Yk7SSvb7eW9i3JB8aGqhZcyU/DgZ/bjQBbnFJb7UQ+8U1caffmqmlSn/
aRHT15kvKqaF+TGZ72JM5dBkbaSgiceVyJXamwlvOsMc/+3MWURZbEt4sUpTFxGlG+Ea0Y9o0SbB
RBrhppW99tMBN9+qUV8Df4JHDkpviwGBokQhEOiGw336pByxpHKsO8spNuGh/in+lG3jhF5LYZtP
00oFb/m9lpEXg8Sto+pLueFVhsU+j8KTrib76zNw+bWWIRZ3vRqP1AF7OjQZ9XaH69N9RvMgMZLN
9TDLib4MM4/0bBssuxjLJtA/GIAKuI4BAMNgJ3bV7rmPkpWpsTak+ffPYo2FKI8dqH1HblTIrK+p
HgNSXnlvn3aS5YgWW1dU92otosPhxG/WSX0cXJAiB+W2/9ocUS+66Z4Ar61Mh+WNchlycVn2MIEz
LOQAHQQAxSq2q/p27G9LHaqW7mbSzlK217/a5YCAw7DIINNY1lilVgd4iQqEM33p70onPsUP043i
hO/Xw3yqp/0d2JyFa7R6LH2ZQhYRns2qShwjPIXpjTfcJyYwN+kdGdRW3CIFo0qOgoAj3M+V1X1x
srBTQUej4ysua/HZMMVRERE6qG8y+LHALZHe2q0M8OL0P4uymCzzRqUFc5R6026mZ82etuFN8Z4V
G5+W6nE8lM/Rq9Db6tPalr82vsWc6bgMCrrIYrBMqA67Cs9JuVmZlxe3qbPRLQ5VyA+YQmrEGFIf
9R8BcYqVJb0WYZ6oZ0sa3V5Q2QIR+IyQzHKnW2tf/AXHnF8d/jMHDUWiZQbg4e96PwuRepY8ZRhl
O6IDee8pcTXKItNef9vmjuV0t/qXcBvcoFSyrU+vo13vV+7yn/rOywdYzJFBC81c93mAwb0F8/Ez
PFaH3/EJ+v2dYkMxzeybfHN9Xl5c3/Q1/jvmxeTIQV3psHViJzOjF/QtILkjh3eaghwRdAWyBFrt
T4lffxe7+HA99OpwF5MGg6Oh0Uti65inYM3oWvfRVt+Fj9m7dmuAL9hBmZQ2IQWolcjzqbn80mT/
dMZkWdS1pftZGSPCZs5fOtT8x5TWfWm9UEbfhFFx6moAF4P4WA0/puatMCMYdcnKljN/yE/xKZ3T
LlNBG4iLIxduZi9XEiNPIymOtqIxIrbTCdovKynikwnn4vX6iC/tAXzkWdsfHBP1yI+rZwh7qQk6
BgyATsKxUc/uJzQLrwe5tMWdB1lMX2IPqIURJFB+hsY2QfuRnKitXuq19svF93c2nMWsRXN79DvI
gE4xNE6LgHMQob6Z1o7SfL0+prUXt5ijpEN6UqVEaqzvvr83ADmv2TN9qtzMy57GNq1TcXZoWnoY
gYDVatQTYvDk7nRSN8iknoTf2k3/0h7XDIEurfe5NYviKw439Os/TgSZ63Ud9hPr3ftuhNvYKJwQ
BQhstXrruyJsS//H/+UF/i/gEsIJiKyIppqAco7S1iDag95s07BYmXsXE4izgS0LB/EQynC55jg3
Vee81JEr/8LdvtvNREHEvNxqe31gl+fgPwOTP77JItcknGXnORhvdWi3qptBlVZXtqpLx975sBY7
hZbJQJxLoijVlzTadcXKVW3t759//+zMM0KdIkIqxo43OID07T5aS68uzrg5raNJj9Hfp04p6nBg
eyUSHwPc/2zz/VZBEbNU2xcO4fguAuW4/mUu7kPIVHHFx57Gkhe3NXTEDE/NiWhJp9DrHBR6Mx+l
BAhudbgyCy6+v7NYi1kgm4mgaYgMImXRw/V5TJW364OR1iIsZkBmjplaDUQodRdqalE95/5ThcZi
uQPkjWREBV/V3wKHsyXdybK1pGQewaezCqwSmB7gXp8yc6/HqwBWe+wIgQQZKTW68VWlfWPZqAug
Gtt4mdMpQ/mUGHp6r/txjMCmqASIak9qZQPaWVt5F/dkg3YaDf65bbg4zAyZgiQSBDxR9xzJm7q/
aazN9be+FmJe/GfLQknhiYaJSioYGXez+5+XRXeY5K7M1Itr42wki3OMw6Uzw4kwdZc0Rw03dVJb
+JYD6nmAqW5MKwlgdvpHtczXCsgX0y9KYP97jYujra8K5LINXuNTgjLFvbzxvqIPke3Fo/KYulQk
n9g892s32IuL8yzq4gDqmzbUumIeMqRVUd5W8XOOshGObGutsYsL559I8ty8O/uGUVTDJKuIFDSQ
ZmiKNGs2ziuzZLnRGLPoRpUTIYHSKhdbGdtaNf2XTaq/2cHZMBY7jDVIhR5YfKZOesMLRR6er0/1
ix8EFCLJocz2vEwNM/zaB62MyIUTTOY1J8VNCOME7yEa9tcjfUKwzkPhesY9mx1TpPP28YvECQKz
cM84MiGNe8qx6/4kiDJFd1DnnCbf9MreSL+O3m2hPUhr00G6NFCaGTNUjEoe7YyP0VH7C6YwL2On
f7S26i5/mvZ5bKuHZnMaXUMDSn2qnLZ2hJV20OW4KpBysHgk3/Pvn81DD0GKSPAKPmBUf68CYasP
34ICTL32ggbpysZ1aUcBkoOvLiJr6uz98yEYth3w0TAzh2EkOsN0TKMfA2xLDTh9dkSUqm5+X/+o
FwNCDhDpclLJXjY4hYIUpaA86sRmfhzrr7VJGRSNFbNHIM9/mdLR9bEUux700sIjaaDpLUFBAor8
cZQG9Rr4ox1BVcCa8UHujmjbrmzOF4OAEjHn+9JMzvgYxDKRY1Uqam2VWm9rBBDLQNzVvr65PpaL
6b+J4wPDgXtAL+9jnKqXEe405stgmNyO1f2E2GNQ1XeAgTZpo26DMnjAIQDUe+1Yyffr0S9tkoiu
zvZTUDw+IZF1a8r00prvHgNc5eHU5b+uB7j4FuEIQW2hUYkb7MfRxTDmB1EhfTAQlNFYBYUgbuEk
r8yIS9k4qL//hVkc2CIse/yDyJLoUc9K1XabbtvoWQ3c68NZi7NYzFIu9RBGuWbAs7ZDOmZx+r2U
GgdexPVAF9fV2YAWpzPYVr0tJt5bLouIU30HjI4EWqPeY5+S5eG+NlfALBc/FO7UOpuHDlx4saZm
Ar1YlWyPfnyD64mo76Xq2/UxXQoBEEIBIY6LHrSfj3NBUCIq1UiFOFaEuvGAyw9n8xox7dKMPg+y
OGQQ9MbKPCMIrk8Pot4+WtnT9WGsRVhsDIqSpfmYsvuUGlqvw72WrHyKi5dZbGxA9gBLYe9ZfItY
HEO/r1iVtfku5nc4Cozys9C+RsGjlDnBrXBLFXxau0NfmttnUZc3tYBcO9Hm+k0fT45nvjUVEAak
kITd9fc3T93ljeI8zmIa+JXYDwDTYkdCV3IXyuNjh8jDZD3o089UlC3biH9cj3hx4v3zPrXlnMhg
yqLgznmhiY4+S6K1T3G5uR5k7fUtpgV4RbRePYbVWbspDuxJt0swTMHKjX0tzDw7z9KJ3Kh7ZTAI
U3DjTIbRTvUfqIoU4gqq+BPhcs7Wzj/T/FLPAqmjhKEYzCdHo6bvj98njw926xVP1dDaNJIdWBpk
ct7KxndhddFuAppJN8iiPrp4jVbkR7U8H4dJJ940mXHXtS/XP9Sl5TV3tEB9cerNPOaPI/O0HJUd
bw5hILA+lwUKEGZBa6PbgN8dIonijaFkbq99GXyo4Wt2Xhc+4WwkDnqa9a2CEfoYH30NCVkXDhGM
FeweH1v1SyB+08KVdXZh1n8IMz/G2Qekw+GrsUGYpmn3XjPcN2r5p8nW6AoXlvOHMIu32bRT2YUN
YRBUulURtjVCO34cDOu2yj2kv9YqEhdORjzE2AcgjeJxvPx6kSSIZVRz1Ed6+Yb06CZo/wSevxP6
Z6aUPeQ/rLBfeZUXx3gWc3EaC6rQa2Ujz1uWW03PVfxow+LGBqe5vz43L34z7gnktbpEzrR4mQXq
hz6ChezBgNdaM9h2U3pTTv7KnWQtzGI8ylD5Ro/UvjM0uxKp+HqbBPvrI5mfdLHLz6h46L2U/mZa
1cfZhxdGkcXoV6OqAScMzdOKqhXCT6ndrDVXL47GAuMLQJ7V/DfDPpvoFmA8kjJCDUHvtvpeGVon
WauXXA4CAJb8hSTSWHyZOlUyo9NMqk595iTy66hgUuWvnPyX5hlIUaDaXKZmXOXHl+b7gyz4+D86
aoTZXEBnI1Jjt1SRdO0sp0kGCqd4al3/UpdGNnO24KKR+nEX+Bg06nUuxgUqgkFjio5VpaVrWF2/
DZVpZXiXNr7zSIsdCdahPukxw8Pw2Sla9ZR11sHPsFBHPP7fD0oGsGOC7oN+s7wId4ngJVZMEbgY
EPoVo10V6ZuxslZO40uzXIa8TxPPxBd+ifUsDUwYUDsmpUXeNxx3KDIG5lEHfhptrw/o0rs7j7Q4
9xHBnLxxYECZsJ0GFAyNHx1u08rz9TCXjt/zMIvJIAmy6DNcwmjTvdFbOzwdnOshLo/E4NrOUgL6
tlhJGMViV6ZQ0UqzP+NA8fbdaDe99n+ZABBf/xtlscWFsaSUwVwlbosHIPljsEGo+PpAPpH12doQ
P2EIsGR0Pv7iZRVDlyKxozESmx3nV3EKn8abF8FJjsNe21bH8GDc0M+9h71352+F46Pokq+9X3+K
S8v3/CEWiyrEQKrFoYVjfrwbtDehDR2xXvlkazEWn6waepS6YmKY6lb1v/ToE2AbcH0cl/Y+GvIW
Po6KoarLFTskcjwYJmdSGE0/ijQ4dUp6jJVomyToQSLTaEpBvRLzUi4BxxK0MSUs6BOLD6jlVdTj
skzM/0/amfVIrTTr+hdZ8jzc2q6pB6Ab6AZuLGgWnufZv/48Zp/zrSqXT1n9bSG0BCx1ODIjIyNj
eN8OID/xQ8S1UUJNUle+oxe7VqYgtrGU81It78VzkYvt6go58QsRjwHU4gc64hy5T9+6AuIdy9x3
Rrrh3Lc0XOycWhmR4ums6phDotKow0+vEOpT0tXf8k78Llozw3RofUjplN1Y3LXSFVOsYAXMQAE0
qy8z8F0QlbRZcy9ryV4Jw5MECaTUZbvOaI5cNmQjI3cqoYrqFLDoip3p/xQF/1MSbPiCa48zsy+A
5UJfKpHVMl/YJ0FagHsJzwgUjZ16CosfcG/rW1yd6xb8rzUtXI4gtvGQFOgLEQOAxwX5QnCAOjc1
hJ8DpBYi2FiBtlVRuVYOJ8R819y6xnjOErnIn1IoXIX5Curvea0pYFVMoVN5f24fz7U8JXKYYtER
RmZicVbUocwHPUc7MK0exRjywARQGtk6lAIAwfH3xkxPgBHD2DceYRN7uy1+9djM+UMS1zQXLycS
9a7rKmaKeTPlb02cclLCvex3RBI/UyHasNzVJT0TtrhrFU0MgXE2yIXJ3nOhv8QTeN61v4fSa8Mb
rB7PM0mLRdXyson0CrXGQHWIM+6NzCAcN47tkAN6JrpV0NjQz+xur+Za8Y+Wk3+Xc16Bs5A5459M
s0duEBVHOamcSAOJsgRMxEoeh3F0glj65HeZI0fi0WsbuOL0j0bITLPQJIcyhpeh22qzXt3if93F
sgc0HgG269v5+FAwSII9ILu66npU78Zft9VfPahnkhba9wYkdBL0Ao46/AA0Mk2OCcUvmkQ8EDv1
bsN05z288vhn0hYuOB+ZmlJmvUJFBfHjm0d6WvK3bHZLysL5BD1AvloyWxJkQf1O1SqbIHjjYKya
65kq87+fmY3SaNAYzh59aptvitU8BJA6d96LVwU7VQ93YfAzyzL39m5taLaEMWlKQfeGFKGQJrlq
AB1iHR4Kodk4imuRr6LPiByKyHt12eRvJHWhWTEPPN/Q9n0E/cyUHP4bTf4VIV8uX1dVIeyg+JW6
88FWDujmD168adoQs+q+zjRRLsXkSpPDhokmKoRdVV08St2zlJn0+Ogb9rBW0qVbljFjYDiYdxMX
uVzVampBCSyCTziRhgGIyuektjXlxVC/DdO+9T5qYAOrHVQPu3oLq2dT+mI9A8LyWq1QVCaRlqtP
enAXmFDT3MvVLml/6XwJbCxwXcm0CG6BZqw6kTPVF6tcG33ZVnNCIA8rXpdQdR4Aqwap9ivDRaqw
YZ1r6diLlV7cSb4fFNB2sdLB9EHrdvBJ2Fp3mBgd86ChFp4T2R2ijd6DVUOae6HnA8GQ9nwyz467
AH2waOXIhOEYrt8O2HyG8sE+bVHx9tFYdf4AV0uypKqkZheG1I1aOnoyqQEt6GhJhA6nVQ+QDDiT
+o3Y8t0BIeNPRDMWyA2Mri5rrmPOYL6g5rwrFAMUrzj53ZRW58i+Dq6QrH29rdtqwpnwUzcYOtRk
cZkL83PLrEUNcTQ+qoc6Lh6aGooDrfGHEyS5OvixylsTQqs6wM7tKoMJFrU3fU71QtvwDdfrTCis
g+YxT2hR7Vusc59XSktHYeKoJmw8Q3LSoS4OaiA2le/+oG5Y7bXrvpS2OKBTJ3dRVCGtAYu5lOVd
Ynwqh3cnM2ch1l+M0DkrvLBSOWBo0LBCuDDS/q0f9OGTaXRfgZjNN5I9K9r8nXOmPsqgirasX2qq
EAyEwYljCT+gALDbcKeLGyt2fcOC+0McP5c/QCNdphmBAu4TZs045vqvxDtNCYylp8qA/C6+z/PX
4eW2aa6pRN8PIENkXMg4Li500MRJw/lj4kCsAu+2Zn6e3t8lBfbUvyKWfViF3DNoWyCiKh8T/3up
74Rs/14tQASdR/hJG4gz2MWln5LTBmbzuk6ciClXtS0dtTQek80MxYoPpnY9L9XcP8QU6WK1mgh6
ZlPpKAOEz2b2s+iecjB+x86h8zLIZk74ueR3W7drH4xMktvMKygGzVML6xZMeSZERGY0E2B+Ds3K
BhI4773/pZz5O858vSEDgC9mFMXgq2vazyMM6dPHSn3932kzu6czKUXUa3pgoo2WdNCeZFCTfVZF
elu+3JazYtesGj6XqQOAq5YetwyDvBGbWZvkc989ZeLHUn2/J70QsbiQYdiYLGsWMRi/fOMkVa6f
05D0Z9qq410HppxPUTbodNJmqKnFmjV1ownjPLwxQKdRWc+i2W5UnVYlmDytyZRzOy1b4xQJqp3Q
o6TWVk4TMYb+7jgCDagtGJZIkoLiyeWut0EBTv/f8pnxtVb2ipfbsfcxC5v/wobP5SzeQPKQ0e7a
k7zWU9dPEts3vvoJ5Vx1Q5+19aJ4TPmWzK9GlXqhT8NrpNDJLVfWRzn/J4G+67b5/s0cX74ZeZ2T
mATgAdg/Wq8vJeiCUYhDx2uueGAm6vQDZjjDLXfej/ow7oCysV8e5Ttlr+2YOJ3s15Rph+7Od8kV
ADNA0tL+6e18OkXGw9YbZqWPkk9jE1XgE+YKy8IhVcxHwpHMc6zVQDQZvogQawZGajPGYlf5o2X9
UfXoqVHafRw9iV19pHr6BdJFV5QqR/dz3Fe59fidDehquWjplLhqRHzlYrmqNvFqpv15IurJPTx5
91UoHZRS248cy3Haao1YEydRu59xcbl3lnFxnkNW1RvYWVVPxffR8GITclhm4Z08SerEjkYJhrCo
LbVjJgCtZ6sqED3TYPSwGfvdDs6DBPJlfZwZHluTtmFgf+uvHrnhT1reqZp725xWvCFXsG7RgCeS
Xl+WFeGSmBoAJxInnI6j+ipGD9VWU9SqCNyHLlpA31va4ogHnSyBTcst3w2fKeaN8QPx9G0t1q7f
GWz+PzIWx3vUpNKva2RY1bfpBxyKI9262j9y+KPtnhK/sjXoeW/LXFdLwfVazEwBh3x5DsuiadWc
xJSjVSff/xMC16r8vC3i+h2J0Sr/ilhcvB7gISmbnjg1PC7CEXoJzY2yDxPk5vV/EcCei1pskjX6
SaC2iLIgPfelYx/+oMp3W52Vs3GhzmKT4nbsYcJGBly5NgDaqvEymhAuSffKlpdcCY0uRC3CMcko
ofstENXnb+BRJfWfAnB0/3BboWuzM3HEc9AHTgw9IMtuvFAMaqgX4LsJwFdBpQb44XGGlwz/iQNa
dg1gqbn4QFbNeh8YyL76c/sLroyQD+AHMKgKoCXXwcII83GQYSbiA6Sy823+Z0o2Y//LE+otxLor
W/wriUomnVG8xP/6/rPwbM7xR3QJVY6leq9Z0nWOVUbFDlYRewCuSaVDFMxrYwvK48pmFmIXNhNR
mvIUCbElLYdqtwsNV40TO8iALu72txfz6u5eyFoYTVZVTNYILGZYg2SWsaHF8baE9e36zyJePXgq
CmwRcpzQ/ACNtt3399VWR+OV6V9qsXyKmq1oTR5Ed46f/Qkrge41+KVF/yM0yhs+Y16Pi6t1lkRz
CEEIKFNXJdJcHuOkVdEmpkPcgKmmM7iurJdJGR0oSD6l1Uz/uQWttyV11v/MEEU9DDRPrbGI6K5P
oE3RH5hRAdTLGZSU1qt90KQbhrFqhGeKzv9+LjLoYfHrEKl2sguNjR1K7ec4K11RE5hO2YqjVnfw
TNzC5sO26mhoR1wCvLjinfTuqaxhf9m6mFflyGwdETjTe+pCLfrIIDmEuMeBPfk+gNNG69KdUACI
km2N2Kyu4JmohUqgrFid1jX4qRo8gZ/6cAzjgRpL5lT6Vu53XRavYvpuCJSXT/FWNvsihWSKDB7U
3mP+0wiSOzJM4FlyoCE22jjU1+XP+RzMz/D/EagsitkaAJ1ZJ+I3GDE6iYV6p4f1fe2Lp6z91gTl
RyZJgM/CTFORY5Kc/gufMhfsTNhWSLMvdrEcktxLyDc7iVC4UanY3vTL07yNOHHVVs6kLDYQqu28
bSKkiEHoAkh6EoNo38a5nWj5RivY6q0KYggNQAwDAPS2uNTMuugBW0eW0Oxk+DxhW7UBApJ9t6BP
0PTdwVdA9t79F+uoAf0650DZzoX3l1u9TJO+x6+M3n7Q+8KWFHDShGYjJ7nqv/6Vs+ylHwMBHkDg
5J08tpxE+VFnuz5r7Q4IFiaSteoNHP0N1ebNuXLUZyIXj1KouzNNUBAJz6YNrST3dZc6dfkjkmDF
1Df2b0vaMrNrFkxemyyk2tuy99kXnnXrMVA/kwbzt57bW4u5eN31gNSpmYgsvYOkUnDJTTUTwchL
1jG3JLkx793bZrIlcQ4izu6CuBDmNkYkSvTxNVrnRpa/68lhw1x/ohj5NQmHjwzo/L4tdjU2OdvC
xZmQMinszByxPr0qaQnNvaptaHaNZTb7MUJJaFVUOjmWjRRyRjO3EY5EJ8JD0L1U5bemvld8V5KP
UQ4h9TFV9xPcel70ZEK0QYJ70O6N9qQUTuWH731eLT5msc5VmNbdmKBwpz+n7bgrYvihjQ0hq6t6
pvFiVROF7ri+ROM4vlOqYVeOjXt731b9JhPyc+kKBNQlfr7BVkEsOc205zmNEb9r1Zshzsxyq946
f+rVGT8TNH/IuV2qildE4IBT42wgpYrgjXiR9A3fdS0ECjFGMJjoNOfE48KRVIkkJzQA40hIYghd
eMhbdZ9b0ru35VLMwoMIRugrscLeA7kHUbgpersxbLag4K635lLKwncIABs0XYMy5iRDZPpSJXBz
e7967cd7TWCWQ5KeQVGihGUJAipyeHJ1Yh+10Q+SqR4hcChsSAAOvS5vZUKu3RPC5jFmjE3Cshc7
JJvQ0FOJYlwZM4CmUokg+HQDsH61COJWeli2enOuz9ClxMVmpYGix/Bdc5/p0wejruzG8p9ur+Cq
2c3dF/+TUrMWtt0ZAxOcI0oJSvIry3r1NVYN7+DF1rtbMJnE5qjOAxYMvjKNeHmKkkKYBmlUaXqK
8zs5OMLm8EGtYeD5Tpr1tlLXjVazLDjUaC9lqPJq5rGtczk2U52wcXSkb3vx88zplTvFPb1zsV26
/TffaX9JW7N8f1P2l57iUu5iwySeZiYM1JVj2F/Mu+Rh+lTvpo/d/klyEv4OyuxDy18bvm3ZXzRI
5brX+iDsTFfbVbvmGL1Ijm6LkM7lD7nb7PpX5fftlZHnL7j1hYuTaeZ51RbK/IUfg0PwpXiFsNYx
XRiod9V9setJZk93pi0/A3sWHBR7E/DtOoS5XKLZ5s+c6SSWddsOfEAo3VXVq6R/kaKTmn6COD2O
N4x7Jdy9FLa4hEJR9nNhQpicwKb7qGg7XwhtkZbfau8VnytvNxUbLun6iXQpcnGgxr6LsjDE9OZa
m9LS2WCAd53bnXc0tm7AtbVU4OGh5sb5vYJ8ZWTA63LwoQHvtQd4J5mvs0dg7ye/c9vqfqvnfeU1
BljjmbyFeWehoYIBgLws/trQvCB+SIsfvP4cK38URjqR9ibkOdbGPb/md8kFMufBy8EESffSYiAa
FoI48bCY4aMXnYTQshN/JwUQf9BFKX41t/pU1nyiOvenkHmk+rssz1shyFljicAm3vfVD0i7Bm/j
HF43UeGhzmQs01WlJhdyUwncXFX1ecomt21/dnH4Q019uxqlTxJcc4WWuKLZMyvm7+LplfGNjWDg
ukVm8RWLKw0Q5IDPQNO+L5xC+1V62VM65HuJ+cFQfoGanqfMgyCEh6prKaUk701bL+QvDCrOQcm3
4PDmjWHtSiDRJvV1kh606JMxbIBlrlnR+YIvHF+edUVp1Kgqku2siooypau0v5V6T7Ad10ej+2+c
z7nEhafLNQWyjQmJ8fglKg9D6vg5CONG4Tbd19rwd3DeVuL7M62XhrVweQNYJyoUxxUF8q85UI7q
Vsy1tZALBwdLp1bXBQLqbAogOYKju+/sOgsZHYF6Q/FeMiGzp0x7vn11rTm78+VcuAGh9ooCpHfc
gNJBOf5ZjRuA5A2nCP6JolP4/qzMvI7kSKDnMjR1GVpODeOuiYhp+umfvulIxtiZ5abvxoj8ewL+
FbMwErn0OmlmsadXKzp69fioNupOlMuN18VaQH6uzcIqoDX3xVpBjFg/Z9AXTYayzwrHoOH29i79
f1zKvwotzEMpvTHyBSRVQeEMSbPTwld9cmXjoABOo8E3TtLOmQIX0kF7Q/bsrpbBzTzGa4KsKoEq
vHBn5lBL+aT60JQmWv9PGqvDYUamOGWFYbaAk3jds1Co9SskRLD6Vi2UGVrR76ooFfa3P2UtCoAm
j5lSSQVzY4l3ryR6GxpVUEMOo7pB9KUA3IFXgqrujHCjVPB3XOpK6zNZ84E9i6i8QevCuEZro2pd
YCaRibAp+loyLlJZ32GQcVHzvtHiQynr340CGmd6PLuhfxC7P4KZ7jH/UyK+WVLgMB59UAbhEIXe
c1lF9w2sUIm1NSi6tT4LbywE4P+bMd8siP8M2amv9oVwn5PEFbfeAluSFgcMyjp4p1IkmZbv5MYu
K77k4je/DHY5uDi3d33VNZ7txOKU+SSw1LZg17Nk31RghzgMEYPMXNgwRThC+yqFL7clrka454a2
OG5EL4Ix6Rw3zThE2klod0zjC5HueJXbtU/WSH5piy5kPXg503Phiq3SC9vGYE3hVDdarEm7T+rX
ZJJ2NaCIWdXY7ZwyfBpNu7Lu4nHjcP3NUl9bvE7T4QxYcQV/VSqjZ9RNWDua9MCF5/R6a6vBcYo+
cMyL6ofp18y8P0uDo/dfeutOFxl2zTe8jbxuWf9+xWLp1Xhsi17mK4yPH/XvDO8cKjc60dgs2qrT
EL3ZvSuecuetsAP7D+VCcR+7wj7ZWe70/bYZrN6NYAz/vwVZbIhUTl2Fx6mdQQB0X+5/kMQIbSUb
YW4uT5oKk3erbfVIrr4l1TOp81edOZ7E962glpBaQW6W7YPA/ueH9SG0vd8Bz0ia/1mAxtZtxjqZ
4joJx2Hrwb0aqZ99wcL1hfC35EnAF8SVzeCx0wduXgwbG31FmU5Cjr6r/6yutShC5STAo0RDCkhk
6a49yofQ1k+/Kjf9pdnKb3hkd8WrJ9imG56yu27X2DREfFee3yQn3OcnOiXc2N0+hBv2t8xHtXWj
mN38Wf4ggZ5fFboGB2IgOblfDV8FqKGfJcAMesfog+aubkMGeaM0bP9RpUhV6QUcrV+gwUT3XS1Z
jzB6m5CdZ5Y6Pk2D13zPu7h8kLraYzzN0OpnqKja/RhEDJTIfWy5OQThuyYchNZuisJq7SAoPX+X
mkl550dacwS0VLnPjZKsbClIT4PY6p/JPoQkaw1DPXqQhr6mde/dxZU/+jbNta3LkSLjrfTTh8yw
kkMkDNahzup8VwoCY8EmjJopg3ouyWVazNKq+ZrkY3/n6VbgDHKZk0G3zOwxgVrpY84Y7s+Zxe0x
bSc4k2rmnGEuzztD33uamt0pwRDvNc8Q3YyeU3sIBZUUb618D5u4/ZRj2qlrDX5BHXrK3KlJgy9C
1Ok2g63mpybpRoCG1KqtbX2apGNTmBqTe82ov4ks4H1Q+llDhrAVfae3ClGxSysYjnQdeidNSAyQ
a6OyuWstq3oxp278AvRe+ckchuBjLQIHRr+udCpJfu6SvhP/hKVM43Neid+7RrZOXRbwEz2zSvfF
aJSjM41Sc6ooRt35sSo+iV7vKy7VKfNrJ3bNY1COeuGWpZj99iZD2HuB3nrz0JVylMy0oLnRTyr1
rqWJTrdlKGSyPakstYX+29NSik1xO8CG28ujbUYyuHhD7T+pnhyQnCwS70MNK9cnHuqBYuulmf4w
Kt+rQZn0wWupjUqg8a40rKOoZuon0YubuyBVhEdLb5LGKUTw3ivdG//ota46+RRlzeG2g/ybPr9x
ZVjypa9SJzKFschhkR/DZ2LBH5H7Kb7z3DcAJA7yx/wUuq/9vXEa94EtbLmpv6/5W9IX4U4KtabV
zZ7SPPxqSaodg8/gmUxPmS1/n3bmLnpi6NN4MD56H4zZb25N+a8GJhYzxDpt+lABL+SPCcda9WO0
b3LVbsbyUVcnc+e1/U+Yt9/iqn0wMjZNy8fT7YVfzRmRtoGXaAaWuuKnDkvFSIsBlPhEqveeArJj
blo/46BU95XScTPoAkGnQFpWTMrQFiQSSXmebSQa5rv4agPOvmJxVxtNlZsidS+HmtQHTxgOqnCa
0kMZ9e5tfVed8pmgxU3c0boqUFyrnbZsSfe2cWcXkfegicL3NjTtbhM/bjUCpDVYmdvUoFNZPnqE
JLa0QQWmsunvFW6c0XQr47OEb258njZuNzxGW+j5a1oCTTDj5RAG8kRenKZmlNtkhsYUq1+ZwT2v
veqVZpvtq7bVSbOuH5k4qP1M0DKXD3E/MMSmrlhRXfziD0za32sMSwuta9KsZqj7sHRDSdrd3sa1
wAIUc4kRf4UuiWWxorNCv+iarMYZZTS4RvdBE+4Knuf/hRjGXyGk+DsJtDiXfjumZQd1HGKOVTwT
pj7KzZ/bMuYHztL0oQ/9j4zFA4i3rwLGODJ8oyj3UtV0pzL2vY0FWztg51LmBT2LBb1xVNpSQkrX
M/wZl3bPuEkvuxXUcrf1WTcIhaQMJXNKf8vJs1DPikgQEKX11W7qCbO5Q8xycso6PwEYptsZebag
Ml21ULZc+ZphMMNHq/UMIif9fZqc6cnrGMp2rQEUlkYIxkBDUbcVv9vIoqz5a070f1RcuKtJsuK2
7HlIxsKD2owuUK7fmFz4GgnJD8njkCeqXTRbFbr1lVX1uWDGrCL2f7mJWsxrgRHX2imqo6fYsXTo
AG2WnUl29GmwS8k24J69vZ1rC0rzhaUwpAI5xt9X1tmCqu0oMD+CqpbyrGEv6Qg/4MYltCqDhjWd
QUJ+LZlfhrScrLxAr0T370v5IHfFsSj+ua3I6k2nnUlZHLSoMauk6ZESMnMqjQHXWPxcQqpVq6YD
CVvnpFUF9Vrv9pX2xaqyLdrbVa989gHzMpwtpVcweJqnRBlNPH7TB9JvU/gmKMVRbGkgbrYewKtH
/kzcwki1VILT0kPfLDg03Us4vDbhS9duHIWV1hkSl8zVMw1tUX4yFkbppUEq5S2xy9TGvyfR/A3y
yk4zYoiK/YdOfevKCpJdmpFaJbxT5dQ2Uyi/s7LubUsPIrsYfhem9BiGoa02W3HF2sP77OPMxdMw
M/Qm9D2WvJ/sMryfzEMLbZVWO5EI+ckWbsm6HTPWyWSEYTINebnBMnP/nj8vBfwUdpFJbiXkJzXL
NpLFq95nnh79v2IWhjyoUg9DFWKi7rUpPrZT5I7q3kxM4IzAZyBrvAWgvqXYwnLHRvLKoEOimE5O
Y/qJbdJ0nDfDFmHzlqCFzfqBXqhSPa+g8TXWPgwwlBTAj972BKvrR3Pl3M5P7+8S1Fk14iKUaoJN
j7aXOn7tow/+GLm195MpRS4ou+Ypdlvk6lkE3d+Emnim11oEZEnRtron5/gebW+W5qGvofF6HFtp
f1vO6vrRDQuLKS25XFCXFhgT+E2A+nL30jU9qaeAnB/IibvbUlYd2ZmUxS6l5gygNbGApVY8ZMwe
7f1G+G405mTLcvuU+6AK3pZ4jZpFjuf8Xl+IHBor7vW844UmvDWtXRoPAcUz0ysdQaLcpNjE1Hrl
itFODn745QC4v7HR3Lm2h+efsHg6DEqQJFHAJxhl6oqBto/V51EdPlXt021ll06Lp5hEMA3lI9M1
KvBcl5uoFcmolCHYbmn5K6TPJzJ/l7iwqfxAIc2QN2Lc5Wb+lQbyATNwEGrQPXApDSRgJRPVhhFJ
czpSHnzKwT2Q2u5RJZZQwDe+rdxyFWdxTCNy8GjZVvnTpTjaBKtGqi3TJjVpB+1OU3pmqrl/3+uM
aQoHVX3mYODdRUPYYru6rPFyv7MERmd+hrn4FAfGXlDyL7fVuV49pNBsxlsLHlAe0JfqxEWmhEMY
+E5RS29NkR28YvwyCKSruooUglSbh9sClyd8VoumBwbuGX6aic4vBU5tNnaCFPuOkX/JiuZDEBoM
2m8t3lWHFjTFdO3RTjcjqIFXt3AkCawtaS4kgXP/DTh/27ef7cPbq7NznrbGRucNP3//IAmmN2gW
QKWEnWM5pRqAx+FpGflBmfz8435/ODzUbmI77pbhzStzS9DC8npFHuIx9AIntlO7cHvS4oyjOvpO
4U9E0/b8O+XX/bdv7qO1e/y4t0/DrPjh05tqP6g0pmm7gk6sN/sTWRqbDhv79bD77Byffv++38oJ
XR+Uy3VZ7IBsBrFfkcF3BIOW1rDNwkMmFflO9uNnQ+uljaDi2pBncWQMiMJnjN3ZKZ0FpwMYc1Iv
sTpRO9yZVbYXS+PO7MvHYWj2kJFvbPu1GYNDAL8O7H5QkoHTdymuaOUsC9sgdJqhvatJe9rx2N8X
svDOtpL/sa5/1Vp4gcQTuJZK1ApMj4Gib+2U7uIaBqd2OCrzi15LJFsP3jtb/LfsBXkIzG64cm35
appou1DMoQQ2K58cveWGinVmFDeyZleLSHGN8Zv5QQhLOl3jl4soe9Bv9zNjJ+SkGhNnM3q6sNWN
fnU+gegBHpI+bmnurl2WMcq4JDc+Q2AYbXvUAPPAFR7f6dMQQQIJW8BbgwC/cKLt5LdKMjM7TF73
EgTivtalD2JivN/muN7msSgSRjiahetUPa0upZkTPTJjQoaK4ttDnHy7rctsuAsvcyFkkchOi2oc
k1Kn3BGyZpJfnFogWNSe+1sRDon3Jxiqz7dFXr1sMXKTFmvAm8i/QSe4WL8uLHqKnUPoaHL4FPTy
XjUiZ6jEN0nyn4YYrM1MfJWk3C59knGAYt6Wf+U6GL2aYeCxEpCqrsywBe056QI1dHqxgxu3N96s
zNB+lkorOZKgZW5SZuPX2zJXTJ+DNbfo0e492/6l6Q+9ykyWngPpGcnlTtfy+CjmdbjzKX1tPBeu
qgPzaBlhGNIA67ieNA4iUjHU4EJn9PeT5DOBK+6y6cVLumMdv7QJ3GC8dA3hPkjmpXbS5MtIZ0sa
7YtYpOT/ofL+MYyT1p9ur4G8cjTpoSYhBIosY9DL4GOqxj4uQRh0pgxSABdUKaIoK5tJ5HxJTx/j
MQ91R9ereB5s0dvmmOey9ilIZGEnhlXrHdPQ9IO7ipuBcUvFU5iPKuWn3h+Gzq06KOP3kjAI9+Tm
M9WR4qQRnLzvBx884FL51hqh5e8jtYy2iK2vTRrXRkFClGZKivlAXe5vpQG8MmYxAD/VMVIkl86X
ST+JsCpOe0PO3LItbKvaBe+FVZwdN+Mq5A6BfAE4aeEjppLxaqFIZrzDCGp1zc1rwfUp8m1s3VUw
ghzuBnrtiYUZKp/t++y61evB0tIqgwggYbPo+BHCJ8v8qlZ0ku4qptTIZ5feneIfuvxFAMXL/FyJ
TtD9LIp75v9MdTe0H4fUvf1ZKwZFXP4XgFyyZgCGxVfFXamFPX03cX7wZp5p3NZtCVc5zHmBz0XM
n3CmeDuUTFTXiCjeItVR6WOl9/pu/Nb/Gr4n733aIGsmdtYpgvCgMhe+2JpKcMnmNiKzTe2xfejr
j42s2nnt1vGGqBV/BD7ZjJE5vzkkbXEV+7R/+6HFhT/5xbHxJvjdtJOZbwGhXQWF/HhiJhXKPICv
eHFcrl7iyd0giOAqFlOqPJSlOblF7xWOOHXiUQr9rXbBVXmqiElYliZfXf5xNXVSDTINFNnJndx8
90N57xMbbg0zriwfBRAD98oI3jxSf6lXmMSd7Ic1eo3lB26sN5gyDr5gfrltfWvqEMgQ59JXwIzt
Ypfwg1NA6AyQbvRD0n533V5XfhfBRgiwLoXeJwDkSIwuMaHDUJSCNpSZQxNPzfR7wvj84VPY/b6t
zNqa4aoM8W9unqDmcs2ipCG49azQYaChPQihlt6lpUoa1QqjLZC/q/r8bNeaZZANwLiv78Bo1Mrc
CIEgloNefBlSRuHsLIhoGxnFLLdHocxkW4Qn4Ved9cY+a8aWcVB/ekj7SDQ+VUCAp/huXsoHuA/E
0jbE2vtNv/fwZQr85M0wau1omFntO2NnGt/VKJd+vn+9QEP6W2KgZLgEXi9b7qle9EKnhTnEC8Af
svKj5W2NQ6zt/rmYxQ2S0YoBUh5ikiDfj8PRb0RHi2N38l5u67MqSIXgRZdogL6CJbHUUi4mlXi/
TQ1mUrNBVV8lMy6fSdoob5MeEBjclrhicbpOnAH3GlE6BbBLiyvEVBrNImRUSo9PgjW46hTtvWYL
2u0qhOY5QMFp9tyoh+FdilEq2VObJkgcT60Uu24t4lr5brSAqdcayy3Kxm3bP7dVW5fJiIZOGwZI
7otdY8bCG33QEhwrHHdhh9meCulp5mpS0k+xuBFSrkTM0MzPbxGAOem8WR5djF3PlThxKKnfiwSJ
aWe4evsnbOZmrq2Rg7VtI7NCdD5P51yhyJae2aeyliaOP5l3oubZDABuwyitmKM+vz7AgiRzdIWA
1mp9LFhCloBFrx/mJEKUFnZPa42d9RuX7cryYe88e7ne/4J0XhpIbUFBOiRD5GRTzJCs2AmPOJFf
Q1Y3dhSDOdT7/Xs79HGAzETC9w31IP/9G7CexS2CZwolRdnISXvlISp7JxUFGwynI1zgGzmLlZW8
ELUIW8xJiUgdkPiN85fCDOyaRKKefwtU97bNr9jFhZzFOQtFsdGUDDm5Bh9tXe+MJjy203vhbueV
Y2SaDB+5Ct6Hi7tdDMVKrSRvXjnTbaXqgwd5DrX5/W1t5sDx4uGNGCCSGbOjVHA9vwrGQx5F7dy/
FL32OrBnyufbAlaWS6N3wCRxIJoKNZZLqytgKw50Kp2OHvSc1HSfK5Edee/Ox88vEHzfzDcKrOUy
3yJqtRkIMMY7RpI/TCG49bV412a/tTq2w3D8L1z6+amdbfHMrENViIifObVKZX1JqkJJ7EKbRrfS
xy2i05UNwkHgHqhb8vARF+sXdnnIlyBKK4WTORofR2mrsrclYqHNCEy2X3iIqIrBep78KiKt6PvP
tw1h5XxeKLIw6GCEz3uykGL2gj3he1QqGKCNb72VVtwccmDntgxmR6/qlH1liFM2gtQelurnDqzE
zvKOkxyA1RA/KgIg67f1WrsDz+QZi0rQaFLh8j2aI6yiHmD7CXIn73zD9uXyu+eZez/0D0Eeb5zb
VakM4syJZ07w8s3ZJ75W+yH40VOe3FEXKpJ/ZJiUCvVTSrtca26IW3uAErz8K2+2oTOLl/vMqIUS
ecAWO2M12kKt2bCzw+b5udc+puSJtXFnbZKLzF574Z8u5C7MX5UKXxQD5EpwPivBXi2fRuVLrx4a
tIXXMJ8rtmG2b+uTvpVuWLWkM50X50L3hLT1weNgyMbCcnTNFgfh05j4jxJMBJOWvj8xfaHr4oSo
g8XFn8+6yg++lNolTen6Jh7N6jk802q2rLOdnIrIb6vZckbL2g1a86OvW/A/fHpKwsm9fTauC2IE
pYw4A9MLSzM3zEKlpEn8rlZJ5YI7/H9I+7Imt3Gk21/ECBLg+goukkpSLa7dL4xy2ea+7/z132HN
XFuCOEJ0X7fb3RMdU0kAiQSQefIcNIx0QNFVxme+5Poi/yneootHnQ55jbYOMGFpmzD+8HXd7oO3
vhDEn4sePigh4rWMxhokWw3UGLh7uGwWXZz6C7KuBiornxV5qZ5o+1EDCUoJ/mXWFTPYy30oXAE3
HLpd53cs7uLBbWhk/pvFNiF9hCSpAoEczrF7orQGKDeQo4qaX5kZ3eAUDlhqBoJb3+pyn9jhnJia
FSoQFlZAIoozAPMmtQQ3wO/Rvyp5YCcgGYEci44y/LljBRVueuXYYbtIk8VoYVUsswpBtF2mhY8H
SzYH3ACAfV8k7ZHlGTM5BP1sN6KmEpQHLfUPXWu+XHfctVnDk8ZC2QPVdpNwYzHKXgpRzYc3xHr+
pMtTuqsBUjqExKIvWpa8Xje3lrgFpe6XwiTeNhe+GfYRSiAR6GhTKXH6doc0SNG/63jMTTedlAK5
cUwHYG2863YXl7+YTYotivQY+Bh5EoJiyPW+C2SclVJ0MFsISiTNhHbFQmvuTXQzpC9jV9TMKARJ
hS+OuXPDJpQfkaQG6/OSp+biQmXNUxvRTmNBYyElPbfGAYIIb1JDiQsiVMKyznxFW8r82g7l5LTx
pNpNEn0LKP0+KMELNevkVtKneZP0csyCAHWE61NzeSnC92FmwGOO0x2U6efenEpyI4EBHOVr+tSW
r0P+dv3nXx7g5z+fC8N51oRqFirIqyqbRHoxyNOYPqQZVN6cMuj+8a45N8aFPjXO1bkE5IP54F4I
Qgh0BB5Y7QRQn7UIC+wwfuOFjpQkDx4hTduj4IVcMUEnFsh6teQ7pc8SiFEr7ZCQ52rYN70n+0eS
CKEXK+u15HjBTYm35pIOPV8vCOoWaUUh8EWUdyVxUh+bpncN9beh2QDM1M1ga9rgWsOzn6BlwzoK
68pfhH+cU+MTADNBdR7FNd5lJL3QzbGHUxtT6Sqlk6DJrIpu0PoeksgupbsOMhL9ApnT7bFS7Lzw
RuLOnSvNzqDek9Juwm2FG/jks4QMoM/f9MZTPj4OtUPl0JYhaVNpoTeYqj35PvqQHtV6O0GvaISS
Q958qHngJNKxLb9n6q+mfrTMO9XaxJO8CYB8QYIxzR474ybPRY+8levhEkL+Dp3z5igy/DlPMfQq
gASMnqLtDHt7YqF6N3ZgpCidKf6moTfrH2+iM7PcosfjKEkpdN5YP3ndgOIt5vEROTg4W3BAio1d
N3cZLs9GyfN2zsOQmE0Ac8UEsvVpQnPPTQKlqhZyPwr47aafsinCQF4eeOc2uRRbVLa9LuW9BnII
3Q4gLk+kjEWzqKH8ou3163aEBVRxBQUbDl8aRquDrycd7EzziNb4DC1yj3n6y9JulO7BMCSG5sg5
ccrpdagTR1c8Qn8ibYEmGXTWZWj7Q+GrpMdh3EDdlUlQ4Lw+919H7uXu+vuB3AvEz6CzVCiYfA3C
eq15E8/weTWDOex5A9CUX+mksDolrhHcz9H3otwnORTC5dzJR8ueIjBXWg8dbdC4eWeC/Lo2bkmj
i0621fU6uWVy5wbykPI0NZjHACRxkgEx5+co3KGLF/JFNqgfHdX4ZqIEi0y6Vb2iHtuNP9XCFMyW
6Cu4/QgCjtFIfHyF3IIF2/9ZATaYCxntV673cE70i4DAaAG88YTAPZijAdgeNZZWDxnxwnpHVXBt
RxkzLKez3oziXcaE42WMvz+0sXBl632ogR95EnjHMq0X3nHyJdyACySGKW3wJU0/s7jadoBj5km1
N8mN5ePSWzsKXe7Ad6AKkWUvmG/H6VmVfCeItx0KkHE8MdLdAKFrN6abaa0dR6CeUlsoOr4ZkPKC
5u3m+jevXPqW2UN/yFcDI+rZ50eWlKSDYQ3QWAwbCDluDOMd+nesbtTNCNyAD76LFngCEKwpInGT
VffAkkGxDIW9C6BVYPZABUezxrp0KFgHNgwHDLM/1RY18+uDvLxIL2P8a4lbl8D0fZXWsISKHx4G
mS2FIEEdd3on4rMUWeLOApJh0fwElgIqOz6OyhmU7zS9VzvBpfkLZXfpa3/GxB8Dal6ZxhQi7ESV
75jqovIGKv+bsptBGP3QSUBTIzYFij1Lt4q8IfQmiPaqhWvIS2q90fLFMGf8j+/DdETandXdXW5l
dly5BXnBVXOyHq6vwQWzxFdsXzKIJlAakC1epu7kya/T1EelEB+sS/7tGLaOURsPgWLgWT5SLyGq
N8ozMjmGk1nW98T/rGsJ2Fw/2sxW7xStSBpg3fNPPogLknOoViMgtCAf0mevmEpbkUE+aR0aKHJa
UomMzr6R7wc0vRmRc30yVlwfEBJVA3gSpx1okM7nIiOZNEQZAkXehshXSUe/T902LQXA0LUhwg56
TdC9CkAOjzKSmkTXDAMReNSk2JaCcICUC9QdsqkFZtZvJA//X1BS+kuFqcaRlkG0luW9KWItXR3w
AnhCDgZhmld88CvaWDkq0Sxq4x0a9L1ozt2iFYFgLnoN4GQg6vhrh3sypxQUSWEGO3HdfIBwG1QK
ygttdYeMaB4qtEc/GHamDDEXGT1javigD8pdpKqe1icC8qD1yT/5Fu6u0CVWiuZiLHK3JDu0TV/v
ZP1YzAazgjswNtVydmNohy4T7LTl53KRQdPIMgsIecACcX4NtT1diRa7SXyjK4FttQIexvWRnVjg
4qnSq1Mk55jlzLoNjNeR7ppsmwyvdHzIihug11RyGArBnlm73p+Ni9s0qM0HoWpiXJrxrMxgBfGh
p3kj5fd19DttgaIAtuWfl83hT3TpbET75CVBotbi1apPGKmqY1/46jaTwFOcW4JH6zJhF0t2Yoab
0Fquw8lYzIxBZpfDJkxcP3fp+K2gOtBPgqzC17a/Zo6bSdyySSuVOKWS4l7JPCk+AjQeBb9SED9W
1M1ynIx2kf+Eeh/LBsGNYzUU/BmrIXOlijTOUqVNEXZpE7qDJd+B2+7Yp6ZgF4jMKOchdk4T5LhS
jLHUvjXtXay/zb4gmbu60U5Gwl2dCgjpyN2IVUtmMBANld1LAguiQXDhLIHmnwZ0A0JICMbYEY/L
MbixClGP4BIReH8AKg1YOxlwDGTKz+cKPVdSZspYkqambgQxM988KhWk0aO9JBQE/cpAcNZwB1iQ
BkiSoFdqGfTJRSBQzVJrYqxMpdz0028tJNu83VYFKKXiGAfwnTyD3QviLFAJBafjRjaajTk+Wt22
035a6q1MfxbGT4k6Krm32txpisJRh71kfJjghk1awq4f1mvh7uyDuZtLAb2BtFxcKU5Ic0fiCRmQ
ov2kFphv8B/AQFtl0UsQxPk+nGawkQ3ynRl2qeg7ltW+mDjoJX69jgHF5JYJPFuKr4aKxtqxzNzQ
tCqH0Fo+KH4Rsl4LQN6aD4MN3qHHMM0yWx9mdMxEGsFRDyCbYog2wFpIBqwMyoGLFCI4SLhNJmHR
aqOlGpvTdyuVmZa/BQt1RPWsm7tqRL+d8Qi1PPf6gqy469l6cPOAFBvetwXWA8w7oHnRWxmPLYh7
JBmKxoCUlCxo40Zw/Cwx8WLyT7yWC9FBRsyoBeExdPHcHCm0IZ9YHeUu8GF2F6tMps8mCGauj3Td
9XBX/srmETAynO8VtRhpro/YmSBkYM1NjEbhXgKi0zFvU+Mun+rfqp59q3VpJzBM1ob71zDffR30
NE0xy8uj+qkb3hXyO7CgWmQ+FfWujdGrMj+Uxr4Cc1GnCQ7DlaCHo/avm3MzHZKuQQITpnUtA+Hi
+4DWmF7EfbKCijTPrPAzq+ugB5lgJcYRi/7oTTS9FNOM09ah5kdtQvsmZ8iRGgX41mR7TkJnzmMk
3R7LuHUSsI+1b8RCpjRl8/wmmP1l31w42xeAwKQ6sMncvmryvMzKCTu96J7HaZ/SHU29Hm0v47wN
JmAv95lqJ7lg0dfSb5iTBUfwH7OLU5xE5mRGn4uV4yE5LNrhiZsgrkRp5LZoHaobBx3SduF/9PFG
CSHam6IaZNhAj7Ip2KTSt4yAihSN2XaMNGRr7hvR9y0LfzEraDnDVQwi50Acn39eEVOjCiXMiq4O
TjxFLAF5rNXd+8auSd6n+ZtgFUT2OEeUiiAtogbTEUcgFyM3SjSwUPHKcpdKN1H53JuPmnZsh204
dkg9QjgvYXHwKx7BmvOgl6IG+7XKxgLi/TN+zmX1WQcvRLwsj/aWd/OuTmeQzoCdIXomkp10L5NK
kEx5qiZ8kSDm/o9Q/8c4jzBRAcoeFQrjEm7ApXZI/dLT/aOPwhcEVrTypxV+xoYgy8GHgoUeEIA9
jBlKuwDKLv/9xCELYpp9SMFgUtXLZqxsjb62iahxhF9n3gp3vqd1rsrJCCty/NmAaLNzqvBTS9wJ
XDtxLDhHLkI6b43zYk1Ce66RoClc6hsGbWqtvZcNJ+o7p2ucsHCgQusZ7QtYkgRLKJpMzp1JV8mS
BlCn3XYbEu/H9NcISrnre0Y0lZyLtnQqlKyCDQuUgvPbkO2yeWPiLVMbxJtFwi7LTzsNCNxUfnV/
nbiHNtVR1y8Ll5ku6FmjzgEHnwQi+xkKJZO1B9fu9eFdnBq8RS4wl2YpRVGNxVtUkxi5yYC5O7R7
y01ZdGy8mDXU/jZ5z+mmvxkYinAC7+GfHLx9LkJrEEkEvy9GLCWtG0BZqBVJzy/udzmnGiqkBtSU
dL6hs+8kgB4IqGfM4qULd4a1b6uXMHUNKhiKyNAy1NPFG3F7zBaOm3LyqhD0Mzc5aj6D04Fx9vqq
Lfv32pC4KKL3QDR90bjJxWcxMN2wcYMEhZDg3rK+NhBFBszUJJB1Oh/QFKPFKNUXbhfUOTJA/ITq
Ceu7668FbgdPckhmEzJ99qzEbIrABBYVtm+oB0hVQLhBc5rBEOR6vhpQLyfvr01uR5taGFrVwu4Y
5dVrQowCtYi8QgklzbZGU6oU2SxA1FkUJ9N71KkZGP+zaq+nhjSwPJLoD9LNzWc3FtKhRvrmIA9j
+V1Fj8C3XopVkAeB7oWZVh9ts7lpnbgEF0gFMM3vFB0fL90kTz8gURTaZTWqzpTghmJPLRQ5Ej0I
0KFh+F4GLHTBzNJKjkYf9EdkUoJdJOvjS9y2R7AZ4wU0FeroVBaNPntzKncmmP22s9Gov0IZLVJg
Xc0qW5c0N6bjo1wa2SaptEeQdVtbFX2Xbi1F94UVia7Zq3sAfS3YZ+jQATz93GVAzwVicQIuvEB5
Vyu04kTMgEhgchhFtIIX5/dX5DgxxXmnXg+WKUkgfrFistOhqR6a29J6l9TYVox9EpZMVt1UF1Re
1iI0UBhL27a6CC5xHluBPErKF76jaUQxt0k9NIZC3bjb1Vq+CVH2mjJ09LXy6/UdvzavJq6JFLl1
A3cILm+SA3HbTSaIDaGibqfGQ69Ba9Usmx8xMBeyIuJ7WDtZT81xocwPDU2SR5hL5IchbdzGfI7b
fwozWBbw1AgXxYzatGaoasNXil9o24oA0UofqlphabEnvi6IzheXzS9zOAIM9Cih1VXjzEXpPACI
XYIbMgFUx/8YAO+tLYcCFTI8ddh/aNiw8Aa2ppb5yo/r67c6oSb4IWEdzAI8ii+VIIZjFqACNMhP
oPoh8/7aVoLIthZMwVryxwa3aFUGGoFkrLFokBqO5s0QEMcAiXH+TrqfaiPIua6PCN2LQAsCDs4/
5E2aFIE2YKfnlDI5NFz1x6gVgnrP2gkEUdz/Z4R/tCcDyLalhUKqKpqXMNfAF2+5/2Zl/prgLkB6
OUt5J2EcTRkhBSUxiA/auqg/8n9ckv+cOvxIJhAp13qDUycPoO27UceZZXGH6/9bJTNLOszFswGk
dy/aZGvLtBzg/z3DTW54+RQqpCsW4j1/ZgrQnT5CYiKidxdZ4W5xkpHmoPpCVKxAt6d1qLJ7of/r
+kKtTyHF/gF+EHuEx/YGlaUm+QQjXfwYzBt5eJ61TYKnuR9sssiTmh91+IwX7XWza7sKDWR/rHIn
miqBKQ10IEvk/Yiql0iJQcu4l/odTR4T7d8wXJ5a4w611IhAykxhTZLeI/qpgkACzOnXRyScSO4M
m0ZQbfsWjMTlg9/dEet2lIFXKG6m0GkCZIcKewDkrZQEZ+faIQYC2T+Xg8WLTi7IZQhuDjCjIwjW
/mYeRzuLwttuCG5rY/owmn8uF47zBS22QDUj5FI+4Fu0taIIZVO7V17axCY6mItAT4hkPTMgZ3x9
Utfc5NQY5ya0pTMpEhiz+kdfv1eAWBu0H2ZaOJqxC9t/CHNfzjLMI/pUcBVAzOd2td+BqddXOohq
kHITGDWLR83N/7mE/bkVbleDllIDZBmHVmHdgoYd74xNQu7jVHA2rl2pTgfD3W26YZwndYaZYM63
aatuGuiH1dQEYwmyP0hB5+OdrIj08NZC1qlV7rS0Ej+wBmB07IC8W91v0t4Q6+m6T6w9005NcP4e
GRZt0JCAgNWOKZss0LyWJnkHDGnfKN+u21odDviNtSXXCQQ1FzhyI83aXgUh4ABPAFfbzaBq7zUa
8K+bWR0SCEW/jnw01nJmyrYA6X8HMxqebiACse67Uv1Ng2KTjePmuq2VcIEqAaiYcMhT8E5z01fH
kVrlSQ25GnN7R+rSHvpbGomKUCtXjDMr3MbNJ7VABaqBlm69LeeW1aJr2Yp7wwDSu6DIA08qf3Wf
9CmaEh8GtKSBvq3BZgVivd3TXANH6EufYZOxxvQFDSor8QiNAASshmD+QrsQt1AWNBtoUEPttjJw
a5J9Nurqw6LmFOeH9gAp3Ifri7XiGGf2+DMlAKm/L8Ge1Hu0Y3FTbNNsNwu5TS4AMQh9Z4a453se
6nrahDCkVLtS3WnEhpxv0riJ9QIUDkHyPk22Y7zRZmiNdCYegbNgD6xstdMv4BPHeBhpQ0nwBdN0
TAFXJuY2ybfXp3PtdXtmhIvwWdDhdbSsXyJNLvTMbTW2WDQ2hwagtsSI3Q7RJFSGxwJPHsEA/4dx
EMSCZIWAIIfbE8lszNNAutqmuDSCzgp0nF4avebqYyMVDNUJ1MJZLAnMrm4U669VzmXBdEQG2egh
N9t5SuDkBHxEjSeDe6VgZZZ4IPy4PsnrC/nXIOezg0/zTJoxzLo5VuadNaJIL3jArE4leAiUhbYS
neA8lneCQHIZlNDQVuSovR2h6uLI1eS7vkIzZ7RyKFDrpGNWSGKmqTMqd2ohku5cGyeQLYDngRsU
PYpcIM30dpKSAe14AZ63fkBsMt+GouajtWh9aoTzGSlFZ9LcQ8M9rwJ7TN5SspF9xzLsod5cX7aL
NqclBJya4hylla269lOMRx/dAE0f5UOkvYbl49hurBGF7NJNk2OY/qDyZu626GqbKbrVUct7v/4h
azHv9Ds4/2kjdGOlNb5DyoDrpC+5PDm4W7PYEslKra4gVGdwiwVfM7rhzm/OCcpGWlgRjJhqINb2
JpTHysK7PhxldTwnVrgrUWiVYaqmsBJrmaNAB2z6Yco3vQx5oo2v7Xsj83xyiJKjYthj964lv/35
B7ppr3/GMmtcfnZpd/ozVs5bwfMmDy2oGWwaucaE5SzsrgJEJDSYXiNv2f6LKAA8AgC8KoS7qMkd
KGi09VPJgL15tkonbTTUdwzyobVCETS6dtcAbBuURTBDsY7ny5jGVZiUISYY+BKnckcHACU2gQM2
uUWhdQdaeHdwIwgrsfQ3WpC86BC//ird7I7cRo6ywWH2mtrhQd7+03aYrx3198N47DVyqQA+DPiw
ynxM/BBUy7tERBC6FiCIvNAHADKL1xi3rjMdpjTNaQ1lg5cKOldjvG2nG212FSIqLK/N86mpxdFP
HprRZCnjTDGctnFl1C0SIioLiixwISir2nRIZlgooEHRKBVLRNWk1ZPjdBBcdEEXVhapPUxE8U6r
96HqDtlHKG9jFSzqN35zUEZBvWctyoAPHgVqUJdAP4cbVFfn2RQrixeonmy6VXSwRCa+Kpj87oZS
Nl7kFtrXwZh5vjSAe+HlAMocGxizm8ZrNpblNJ/R5hXygx60Lx3f9hkqkZnBmm3hSoLzeC3EnZrn
PEMqMg39TMukltC3RZzGzdhQb6L539jBXR80+2j6gr+fD9PUBzluIgxzGu8i3VHjH3pxp5HH66Fy
dcFOrHABWybSsDDlIWDHMroQtjr05xpRY8YFuHYJDhSd4QCogB0K/34+loGk3dIGitSGmd1K8qZG
b5754gcv3cyoVuwT6z6DfdX0LOhVinbamnkIHiEFDH4gFFz4XEc66UGoFBP0yBZ1lMEZjQcjfNXG
T5I/SRULZ6fRb8BB2dE7IpItWdnmS/oIiEDgREA2x+2IxsD7E8zxUK2UpZ9mWYGZSOsF1941GwSt
bRpaxcHVpnI3fah+Ne1k6cidlgD6KZPmQbBE8DpbOVMBg0WqHlcHVB/4jnR5UPSk7sPW1kKTzZE7
zyqrzd9d5DYjFFFEvCYru+zMHBe69HDK5GiGOWkAJ5tkguZjZHWPO702bq9vga+jiQsoBPRsIFIE
jY+O1Me5d4am2te+BVWn4aZg6OK1fadgGmTxnO6m2KA7cGaF+8N0KqZ96+2QGTYa253PzEkO1JaZ
8S7iflqb65MP4s9SyUrVYVbxQQD9kujXZIQOQnZYp6wPjmUtkgVbexBjAlQCoDPoHdEecT4BfaAV
qpHDnqIwi0loAgH5rv3ZvIVbCOW9DxkrDFBy2IJ5X37s5bz/NcvFHlL3SE82MPuSuaPMgop1G3Sk
MH+n3keHeWt5/R4Ny8xyre9I0Wfsw9p9NFs/YJQFXvPjtpid1ptskbjY2i0W82GgQwhPVwqA6/l8
BG0ko1aJD/OfJa88BE77CUkj0/EPgauAKYUB5mpnu/hfbONTs+TcrB+kkjJTmA0ayhTaM/P1+oxf
tOpiec8Gxi00lQetrwxYGD97h25VN7otbuO35jmy/UcNOWAWPKpvJa6TgCM4N6GbsN//n5/ALXpW
JlqQBllrT3bDOrf9oRxUp3i+z46f7+VR2wyvvo2VlhyTac60NwVOt4ZWOpsC7vZgkSBAbRVTIG2P
4132G/DNraZvzd3nW7EBcM/PmfQdveqP1sZ4mNjP68Nfe3iemeduD2MNHJEaYfja3Z1p65v+h+KM
DJzJD5DvhfSrS+16ZIJC60Wf4de6Q84D+hcQKUBO79yzLCgEldmctHbnu03pgVcd2XEw3Ojgg7bl
9igFNygdyrFttrb8PQrdUVQIWD2DF3afRRMNf/MZhKk0St1YpPPmFo9r2rIErBcIyrZabSjdFdad
2bCgA0oov53NW6Gs8tqBAhoXFePXqAGB5fMpkEYoCakd7INYyIzRXbzLodA+9C/XF1hkhtvDA1QB
SCNjfX0Qt8xVcSCK/inV4Tel9QV37Yumka9VBTIZ/GxoUFF5FaYwD1tFW3zJuvPt1gk3/oPpprvx
yXxSNnTb78dv0jH//aj9xK3Dw1HiNc4EsejmVbSr1iPmyadww67jxhgCCbObTNi2Pd7AeJrGXmaj
cWYE/YNNWL+RvfnG2F2f77U3znLnAcMI9DPRss3t53FSZJC1xJiEFoRjxrgBOYzdQgN8GLMZHe/T
HRKsH21LQRE6CILJ2r0LqXEI8mBrgeqNu9ulUk0rkNe1NgkA+v3Vi3pJVi7nRIecyMJ3I+Mxxf18
edKsIVgOSBJO0whe9cIIvFEJUvTCZ0HlXp/K5adxxzF0F3C/Q9ZYQcqXm0lwhYW5IaOmmzUpayXr
sapNCHxBHC363pcihvEl5FyzxgXC2ldqUIwv2Ks8sPP0mNW27xtOoX9LhoYlzVGlAldZt4jEC5Dy
SzGeGx8wO2qeNAh4RpS6TY13ovoaQxSqy+jj0P1O/cCGBva365O6drda1JRwt0SxFXgv7siN1bhv
dQ3gEKW1Gw3EFgFExXIGZnx52JEUFDOQ05BQNP/QuoLVya6igvvtyrqeeRF3lY6DqpmqEV6Utu0u
r3Wvbag7mT3aoFQ2he/XB7y6J+CyQHuCVhSQz/M42xhKMHRDAYnUNgI0sTmMcip4Ga/NKUHD9CIS
gywfMuPnNoK4mGSZlq1dFBMDEScDQzTkE0w38Yt9n+c3UCNH80G0NWqQADTo21RSJJGpTTRRYw5Z
C/jAthqoZ4Jn+aI2R/osoH1Xt3YumW45tmg1QyfKlG5Gf9wqKfHyPPWM4VEpdHDs0k3aTbucKKwy
S1Zr8QHdgHYIXcUONDmd/z3OPxIUK7UOnLJJepwiEwwubYrCuSEIXquRE/2GePdQDcTUfB4lUUko
BTK+XKnejOGgWIy07yUkJcN7rWRjvtfR+3/dOdYQdAsR1B+b3K7Xfa2W5QY2g4X+FaiDnEp2MLgZ
lTy5uButo5Km6F8BOtHr/kVa+Mw45zYh5AbGeILxbpCe2wad4OZTo7RunGZsBCWUOv0QDHdt650O
l996uak1Y7sMtwTWEjm+MH9PkJDWVUcPdDZUDq23MhgeqYq0S8tSeRNJiIa/hmlvWL8EX7OEGi7k
no1/CZAnOU3UxdJAHvE1UNR0rPHwhRjWQAPgzn7iGv59lb/JIDHKk9cq/SWZjwL7SxfzhX0kb8FJ
rqooxnOhUEuUukInG+afPNW45arhC7IvhOw0HX2tnpUAayiqza89pY0Tm9xzQ4VWdzmqPWJv+hj2
HugcJ0lnFvX6sWRFIIhMK8HvLNhz1sJpoFJg4VCjRvGWN+iKslpSC+59K051ZoQ7x9RokAIQBAJ9
3ge7IIhsXXuoQY6PSpLXqv8CvAZrKPstgjyL+3BOE7dGNs44Na1Idg0y22b0qkTRU1uY3hTjgqCU
u+t+snw/5yanFjWuGR7XNiXuuwWxCTxvSdKtDxWFJP0XGX6YAbhGxa0HbbpcNJBAxT4UMcC8Ep5k
rJTm77L8cX0kK853ZoLb/j6h5UAW7Kkc51skRpk+egvsAGxwI7TiiPR23d6qZ4DGDxoaOirFfB6H
jhEAZEWFIeWsl6jX+Hd1tDHBhp1PznVTa2cw2P7/2uJcvc+tCdR9sGXMhXw/teXRivSHbrY2ZQ90
NCXSI1GjhinIKLOxSad7SFJTFzR5N12axXetmWXPgm9aCXBn38TtDKsvh96K8E1+Fr/QovmeyeVt
miaf/vCSoQCY+L4zgCJDS2I2q+hc9YNPokP+9/p3rFwJFu1owPsXrkXQQJ9vmTKggIlXgNaBQXKo
PrrWsZLXDORr1818MeLwG+XUDvekRR6j8uUGmkatA3qowI22PjqFbARWpm0+pOPkNHezmznBo3QQ
KdiubdJT2+R8jL3Vx5NRLLZJstHSGCpW1i4D3fr1Ma5N5amXcfeFotC62FwQ901+2y+Udw2oMscX
QyT7vW4HomNglgWlO9/hNTd5gZIf7ESBbcobI0h2BVrYhIDSr6jCrxlKAX8McdtG1foxoh1ctDc/
5bDb6FOL7LJvPAdhvqXpu26ZW8UcGZ1aJ2teG9Lfd5r1WsJZlTy5jSfZiaxMEHFX49TJR3H7pgAW
YgSXN+LUwth3UHE1g9BrZgCqjKafcRIs6prvnM4Bt6iSJHVSTTDZ3YQyQutAnK0ANOnfeA5WE0hG
tIjwlchBHvN6jIGcrEo7NErPL3KmAceWKILjeH3y/hrignwR634/xQ16JvKfqjbfG2AaMz3IBHbT
J/VFInnrjvrXGncc10PYREDtYkNQiiQAk61mI0GEAkQE1+dv+UGXjvrHEH8KFxDh0SDp1thh9N6g
AJHKTtZmdqu9VqFjmMl+FJHgrGUpccsgiyqTSVTIAJ3HlMQHCPSrj2LOxu0I0WsFyJA8KlmqFrcJ
HW1JLz1T+wm1HC3/RdCJjMcXk3PL0btsc334az56+i3cqs4aqUBSiaO7GWKwrgCK4QwVDR01CpPt
dVNrS3pqilvSUitSM1ZhKhmCXdorLIi6HfTI7Xkk9nVTglHxzcFTV45kXHTbNUU6FhWKJ5RsdePh
upXVu8HJiL5y8CcPDXhNWhg+zPhSuuki9VUqAJ7XWlcKKEvB/JUoAAUO+mY0UN7uY9cAwX2jqiwa
RHyba7sTwZaA+UvTkXXmzkhTHjqp0uDGTTDYKSiz9dawG0s7DO2PSAGDbz6Lzqy1WxjoXwBSMZGU
pHy1ecCFrw5NRFM60Wer7iLWFHEKo3nlVJRAmyZQBJv1YpQKsIEE2lmgDwL8gn9Z9fIAaWPJhLaF
vNPiyR6gU6AdqPJS99+EPb2Xy4sKwqJjCViwjDwM30WzKHj1s1SE9pv3w9v9uv90bx8DR0SNrVwO
ygIoDbAqZFYVAH64pQukknbhnEX2i8YgpM3YAdLVzHa3guqIdbEBl4rIMoNIfiLxaXFnMvFJWpCg
jGznCMXut+N/fnne0TsymMVv/HL/+zf+ZcN2DL8hp/3f/8Zcl7k5OxxsZ/vwsP39sHX2Dy8PLz9f
BKHi8sqH4uwi/o4yIUhQcM8/D5EADWmqX3TQprUb2/O8yP76tQ0Fp+clyGYxBMg8QG3IPcOvzg3J
Q5El2YTJd/aO4zkeBu0yQTRaW2Fw3EP6ATrMOp6WXMCvqZVlVVRFqDfu9y975/jd27x+quzVFSzx
Zb/SMpwTS4uvnUQkOQ8U3wphaX88Ytkg/C4IeRfHJQwsNQiCVCBFrOGGEhUWOuQiEF3tj47zdvR+
sQ3cwd4KNvpXEv7sWObscANR+qwIkwJ2jt+//3h6egrYzJ6g6o5LJGAKy19PMO0eXHv7+Lu0H38/
Dmz56/eEonW4/EMQ7L9qh5dfBDSeZaKbA5Qn51MLcIuWh4ucsLNsl93dDtO7yN3b261tC4b/9cOu
GeOujoORAzpfLcYceD/zvm2wM2HJ2ToCU/oSXi5MobSDzCpiHLLM5+OSxyaYWqtZTB2XHeDtlm2/
BAIMD+Nzlt/XvWh9Lk9sknObgZWMXVO1sJkB44A/UIjHny8YbWJH9q/N6+b+cH84uIJFvLx6LW51
Ynh5WZ/sj67qSSgnMIwIWDDPe9q827eioLK630+tqOdWjEAhENNYhuccwfiJ6Hm/gac+i9zkMs3M
DYfzST1K6wUsD0NvjrfbsFuRBbpMyIV36KoKUiiIxEB79XwoNC5yKYFUxrJSe4O99V7nOt7m/rN0
P79Cpb1d9oDgrbG+/U/Mcts/oX6G9BjMLv6RsLfOfntp3AHHwYQsQOP2jmNgVzCclCpr8VeKf30F
iAbIAjCJMJ2hFw670xEcTNZFbneZ8ZMP484LMw8hYaP+Z2mXY9Q5fv2BjbNsnuVExTG6bNblD/yJ
Xwf882szYTvhl7Ns4+v7SV/2y5VV4h8xUuVXnXz2VV/f5jn/Ob2Xr1i+Bb9xIiy/RF9widfGvACC
CzQ6RDj/j7Qv7W1bB9b+RQS0L1+12Y6dNM7efBGattG+i6KkX/8+Cu5tbVqviZ5bnALFCZDRkMPh
cJbnQRzDrUtVAfBWa8EysQhGRPH1By7ywXmF9nfuzeImvWMgCmouYhrgswJjAuN8SyEO1HucfbZd
rA4W5A50ah1qYMbIxoxIpvtqLiKQ+2ITPVtmThjnlfu0JGlsqbj8Kudb5EQOMOrcwfmNf83o31r+
DyI3H/o6UHtzuHcfdg+bne9D/c/P4y8syy5YDtLLcb89eseXl/1xS53PyGPOL1Ha7CI8R3y8LAoC
AswlgZ33fGX0jBUlIDLwIMFMG5qIJ2RM/VlWkVBvxpCaG4wuJbuoLXOBk13ZEsBG6OjaQJMd6oXc
lmC2rZlmjWXuKAObHN2iQLeq5jd90tObrARohcD4edtHnw1iZ5xJ8HvJGv8Ia2lltsM8AicQ/UwN
GNltX7EXslT/upzL3o9FECqfgAXXTYxCcXpFLJEw5AVBMsYRZQPVnRHAOLEzg+lDDWLyFoXPXRmM
5atibsCVMSmPOfEtYyP4juX24Kzw7Dt4K8xGW6IhvsNIQ8dSwiC3A7O4R7+vVmM4C51dBxOOU/ab
Eq116EwnAnTrxfle+wDOsroZ82eTgg/Q5Bj9J1bk6BLYHXRQwpdS5hdR6LfAzbmu9oo5n2nN3Qih
WlM9ZRDaj7Gf1jctQGXyOCDDlozf/4ModBuBJAjzJwo/ftGFNlVAd58BCb4CcPqmVvy8xVDU4IWi
3qbFZi6WEikEQ9LgN/F8x89P4hErq0wtasH3Ntrf5h58wq+zCLF7XQQIkvGKRYMN3z2VStpQNgpw
NOOpQY+9N8mfefR2fcUuA5HlbID7+X+FcAFd3MbhDO7RzJU6MISD8EPqfKJG9K0Y0OluIO+zjbJZ
eixHpNDzumaHvgaSqz9SkuyyPNFFD6HVQ3LyQVygh/rrXCeA9nNjILtIbhsjn255erg3AToQH+1k
19hBQpFSM28T3W1l0QdcBE5fK2KilohuQAsPzPOdVfpMm00UQ5YitNvLbkF8VdsZ0q2OeomeOBXx
bMxvMhAx/dT0nWA/LsIUTjq3H2TSJn1qYMKVtIn7u9kMHSX5sCaPsVcJE6pt0LUCjdft7K/C3Irb
LGuGsoXCavieZw9TfVton9fVWvUBwMr63zXl4uqqkWa5XkSAXUdqf6LIXVjfhhkkVSKmb5Eyy89P
zqVWVKgyV1g/NZ3uKvpObClQ4n8Gn+R2ifPkdgb8knZYpKCtL0ZXrLZhlmsC+tZsfdMWuO0lBLv0
NX9Xj3PblV1mOtpS4Gvme8Yczb4zjMNYbhIQhfU3YAu5vlmXJSBOO85jN+ArTSmBvBLILG/hZ+eo
2/kj/4h21S59QFfQJnuCQX7ogmh4be9UjL9gNBJskMDlON87Q23yNqzszK0x7cp+RClYNkS44AIZ
Xz1HJ/ZBlUwuUIMFGHgWguIocxRMz4LW4voSrkVSJ5p8ZXtOpCjgqWFGAylFrj4pTPVRYpUGlqFp
XnB41650xO+gjEN3F5jtucMLRi2ttWNw1oC0KmqDAsQY0xtNqEP1PQs319VaXbwTYdwxlnPdGAcZ
wljIfCM6phqIq4eP60JW1+5EyPIRJ2sXwgMiKoQQE9eeMtwWRpAj8y6FIle7qo0KfhVMamJonX/5
WH0ZzVOHK7xGe0/1cxyYM+mFp8t+2yi+FT/moAOSKzwRSpe23qR+i8cfLRV8xqq6f7/iK895oi7a
DYaE1PiKMj0U7Meo36j5Y0gER2tNyjKeDzpKA9i8X9mCEym2jTvcyEA13c93WubZ1h0ZPUsSeI61
FUV4vcA8Gzp6C/gDXA9xx9Cci1rGCPLs7x34R1kqwAW6TLHBPVmoJYDlBiB3Fy/HicmgUF+kyBL4
cWje5BrYmiogVCgNOKng/4HjAz7e1o8yi95a1lxjcoBN1e1omB1mrq3can4zglwpOBWryFbcOY2p
Z0W58lvqcj0Fg10EfsVKL6Um6CYQePmaVfT9YRjUUdrkhT4iMmm1WvM0tYxElc21zcIANVpxVaT2
Lvqcc3RfEpqA4LeRFa8M/UIGnZjl0Olfm8GWhdTRp4pWNxmRPnev1LWsNsTEQjZthMHU1PzMa10E
tLH4BP7ysgASAKKBhUKIb/kJqRYTEOXi0VN1+wQMolEZC3zg6nrZYNVa6GCBHcZFbMYQ02aeE3DR
otfDG8f3FjNQxqgDqaARtRWtqYN6PWY1l3YEDGpw3gl1h2YC1ATmCArHqo5Dfn/d/a0KQMZORneU
gu4vThlgquokz6EMhvNxOe3S/ud/EQCuIaBrwRd85UpOXUGUjpGtxUCMYOYvO5dcCzw2gqf91wXH
7zqmgjFhjb3XQbd8vkxVqxRNm6KoOHbhRk58W8GLtvCI4an6S5QyryGH0lpQAQWS15fvr+Dl5yfa
DXUEfI48y12zKX8AUdTVIkVwbNbM7VQ37oKSu9wCkTR0A6oWJpM9dfSJpQeTLrhtF295sYZLl4Fm
mDIempwlYIzctFBlz93WlEM3bn6Oy9AIe22H9N4eAQqilflBykRR2Kp6IHvDpKkGG+GrmgXKj304
QOw0GDFar1UvS82PvAL2B/l13RTXzQT3xAIWjzoeX5SSkCwujYW3fqhV1wgPZvVtMu7iZKeov6tm
q+tHojyZw/a62OWMXiysgYsD5WhJw/v93Ea0pJoQFEBDo43vFQx0lr8akI9a2UZjwXVRqzci0G2+
0AA0QAadi2piTcFYN1w5aew7liiuzNRDH2X+dTFre4ZE/x8xXMSedxqtekyqgtxXHRyVAXYQmM8J
KMtSmgtWTySLu+S1DDjaQMHHnpXfrXxfZrd5fUdFJNeXzf/L5YSqKzoUQaJ+QaISFcnUqbiNXTxG
ftMudRuJOmYeI1WsOUXc3mdl7lXNR9KKCKFXXYjxRV6ArCTY2M73rNKG2GwUmEfT43nXyS0GeoVt
3yIh3Ds/lcwSlgEhCcteWCg9mUClv24Uq2aOuwojlUt8yQ8Jk8m0x5ngJpkI/d1Eya5mE3qJ7a3F
3pt2EFj62kMEzVF/pHEKqRIe+WhXzl0qzwikJeoj5epE7IcVk9dwsO9k/fW6fpdtHjARzPmD2Bdz
/6Ap5w6XbqqkSAhEVnF9ZOhHkuvk2QQEPkCKHAbCcr2Uvb6saydU31R78hSqedSqfbMVgSisr/Xf
T+EOYIhm0zxvcO3YOnMbgqN31zc+RUdRLsJJWlloE6yQSJrjZsBLmTPPrlXmpvjifhxB+N5tUtOL
dfRIoY3WeieiCUKRNG5bE2r1w1yUOIZ4LxvzcxO9jZGCOg2eTPaNIcKEW3EugExBqwVaSNC/Z3DO
patbfVYYxfWtmxvk/Sj5pfcP1tx4121n5W41EcXhAbF0Xl4MRWkjsOHbYsjdDKws7ZPBtjq5KTXM
Q3VOC6wyWgsKo2vrCHQyBWiF0Az36rlTsQoKxuMQN10+34+NG5fjXvF3NPWHvhPAIq7YIsYFkAHH
1JetQMVzURIx2kiqced01NqPiCuckYJaXUcrYpiZ94b2r3yLaOiCQAy7qSqGCNHgfi5wjqoxzAhc
dcqUDSWW06OkwXDOru/Zmm2ciPmq8J6Edm2n1Hq/iAnxLEq7W/TnhrUSjIrAk61FJYD1RwsZ6Kww
CfT18xNBja3Tvp4XTLW6BassxoYzpy+VZj/l2pGMXXK0kkn9GTYG+hPLKgvi1KAxpoWMshG8qNeu
QZRlbZQDsZdLX9X52pLYUorewnTgnB5qDKDrDAPq4RK7O6oaEAkODfUUu/lxfa1XzfVE7HJ9nSwB
ePCKcYgVxO8jOTYVDmJsvFSxtSH2fN+YKZjUhFShiypcWHamKhdX6+EYql2p5m6t/B5rfxw2iraL
7INp70ztm90/0yJoMO2rpzsWCp6Qa/7gdJk5p4qhMtkEHCSu4/E9kd6ZEuTzwq98o0tuZHdOIkqy
ihaY86tzFzZJZUBgNRHQP70283MB3BClSl1WvMvx9vp+rvoEyzDQsKjaC8zQ+X5S1s9VtAyZ9hIG
T7ttb2LAzHKlIXJYJ0hXXyIpLP4AOQUMhGNcG6OU58KyaAwHkkA31agl5MYTNICwCYxkhYZhZjn8
qUVp7WcxU26ABPhIgBPpMbM3XCSAbVzisWh8YE17NBmAGQdFbTytOQdls7pJ9VKDZYWWb+r1Xks3
aRdYJNs0oDq6vtTKsnW8HZ9I4zN6YDyL+hpj6Rij+kZloHU0LYBj+iOclxtXmseK1Ctb5baJg1r2
FNfcGclTnR7gpEnxIAF19H70iCengg9bCTlN7Azq4EifLQy559tC1I4gpYZVGFEXzZr6G66G3XXd
11w0UJEwdYX8goWpxnMRAJyOAV64eKssMTNvwqBVC7oszJG3c5MEyWj3j/8uEc23aGoE2BpSMpyt
DQ0qZlYJ/ro5adNvNOqQJ5Pm7LYZ5MQLo75zrstbNOA3F68RtK6gRwKwzdwi4vGhE3Qy41HeES+k
uxkWG/++LmP1AjoVwnlfECd0EoshZCC27Yx16o4R8XNd9fqUOdUwbmZkUsrUPo6mnQDs6pfgA1aq
kEDq+ruPyz6fuH+N9pmCeB7BvJ26VfNjoM/G7DMZzRKvo3JbxHhIfL8uc9U64ZhggTikGg+/Ukgk
ytIWppMzACwV3YGFolH4VetE6ysSq0hLoaH3XCs5lLMZjTWYtO8OUr43gT6ibGx2vK7IqrPBBDG6
+WUgfpjcGbAqtW2ManE2UXmfqeSmiZvHyUr8iNK7OGq96+JW181EVAnQOswS8b3uUh+xvgBpsrsM
be07o7IPxmy9XBeyZvUwhz9COHsArwvInAYI0fURs4KNQ9LMa5Qf16WsBjtfyO7odzCVC3DGHMFs
mWYG7F4rji2T3dSudwmLtySs4VK0La3tPdN/m/Z/irOQbjXhIWF8qsWdawBgxHaY2Hh4UJyy5LuM
Iey4VYIhDoEDW2wK/Z1V4wZd2gKvfNlzCkCzL5nLzB3izuUsnpw1eaRAV9TnJfSwt1UJcIHR9KLk
RZ2ULSHGTVc/tVG8R2nFszUgRyoauLQwZZgiQOnNZy2NtxrV0NLz8/puqBchyteHIdUtLzlcVAjO
P6yN0qFCO3MOUjnSeYRG2U2sV5Li5naSviihNH+37NzeYVyQAbFzyryW9qhPAzc8c6N+Dp0GBKyv
ZVtL92WopKEH0Ft9mZbOqOZUbOxBHoeRYNCzGqpnKnH9i6ZDxDyFFOOvvEzB8xW2SdBpI7BlWGIo
H0AI0Hclm7L9FFl0dMOonR+o3cpPdS9l38OuWRrj4i4At3NXHMB6Y99m0lAJcvRrKyMje2jidbDW
UIaWzaHoYKcmyL82xJgVH9XeXV237U5Vq8KbLCtc2MsGwSvy4rAv8NYLSJVmYvIEDW3nWzJasZnO
M+jm+/opLJFmUEXNhxcnnZPA3acMsDtTWsQFEpY1ot6DQW9CEV/PhYdcZGioVyPJhiF2HuemmNDP
brMUWsgHafTo8H0wAzXbTUzgtr5M9Oy2/pKEIhrwZSQAa3Een6qpGU0hogMKQLneW1rVzQDuy1Ee
k93s1kdgTQleEpdZKU7mYjwn59kqlX4w8GZ0x0D7zPbMt7x5Ux3yu2YHmI1A34m27OLtwgnkottc
71vDHCBQ2kQPxXNyyHajX7vSw3V/sGL02LU/a8mHtXqdxAZrl6AkMAPAN3eBDnUGQRggksLZX1rG
yM0v8dX4c/aiY3gA3inx/hlp6XzJvkL40z2KlBDgxpCSHkIgOsavnTf4SWAKKkWXFxonh7tVqKz1
KLdBjnaUg2Hb71sffuEt34iCjtVje7I5i+M4UWhWzALxAQQZ0nYOvajdhcrz9f2/jEoR8KJqKOMJ
Ca+HI3wuAxWGQernBGnW/HsNdGaEMtXgT8ZDaAaWDdqcT1MKKlOQzboI2r6kLo/J5fza/PSOHtPQ
AK154YYLvXXSO0m4bXAJVKJzu1gW5yugHuB3F+w/5LE4y5NzmncKZsrczqB+pTZoO3ytpDfc+g54
iHxrAGZ4R+gGHQ5eNAvhB1d2EEGPBagPEKgAJ5cTX2thamsVQiwwpjG/DsptdVBTt96H2yXfugHi
UbmRH6PX67u6srxnYrk8RJ72shbXy2O1u5kHl6i/0CcBmmjBs+mypwzBBCYMMGiwKAc8k3PjQdJ3
6FENQ4J8aMHMHsfxcIvwgH0mFOkISaNoRjayevywSo3elSOrwbg3ZEgTgJfshplj+5BjbjUC7ttc
PLeJlt03OaEftU1mwe1+mb/AtyKPKeNBCSS2i8JJUtT60n2Su8qRvthO4auKE3vSbr6pgmpwpKdu
e30TVq71M4HcJoCBakkbQ6DdHVUAEpoiMIy1XT7ViPNDvRb1FkGw5sqqDxjriqAkkkhuqnnXFVkz
YiSB0VViIu98MUxCmqGhiYz4xDJQ/aDZXakilz60ghaglfXC8xhh+oICCFhF7lovi6FJGcYkXGox
LyEIPEf3uiJrIQome4GzoS6zn/wjjgGxkQ0tFFEmtBj7SukPVHE69OW3soi6ZGVzkCtZuqZkVLOQ
tz8/GoOk1fmAQXQkh5yhfG/Hb33lp5nIqldVOhHDXREDYw3AxRALTRv7EZAyils9mPv8W3ifuP1n
GTlZ4iggwyZeI3CtlxkxXIMWyODRmoO3PSDxzjXU1KwPswwayo/6o3aj+cRPP7Tjh36H/CNg/nZW
6VCwyjpuslPdaZuC11PggFZM5uwTuCOW6XaiWNOyyOV3w7pNRYRJa7fjmQBuF1MpGfTEhgD9p5o4
fegkzuBoXqKAONSnH4YoyboWKJ2uKbedcZLHQxrDQuMdva0wNgfw53mjUWe+KR35SDbTKyiq3Bf1
qReEaKsR7qnoxQucBBuE5GquKVC1fQNI7S6xvOFVc5rKkRdDcvuHLPh3B3m2uMsROpEYoyN0yJPF
r4ylIxE/Gv+56M+ZKOdSwANo9MWiU6lkO2NIt1Ut0GH9mP89BMuGnujQgHimmSfo0JRRYKuA0xtf
DUxAysF117UqBwD4y0TfwmzFGaI+IIEO2BFMuMnHWUcJ3vrRq3d2Ggtc5IqvB2nAXzmcARog1wQH
CV6KEbmfhtuOvRIqsrTFMXAx2ZkMztIyI1Q61KGANBI9pCGqcIVfovgUsW0/3yrtMSl3kv1j+g/X
5ZlYztyQPrdJYi3OQnMpxj5oI4GKaK+Ktkq0hLzRxRUGuCnUC61Hvf7WomtWzbzr5iCSwZndVM1h
ofSQ0UYPs7WtAOKpCeemV70rhjkB+ICn+0USkmKOM9LQ7es2gKymumcD6QsQ9HnpmtIz6OO05KXN
HztAl4cyWFjzJyKKPFafWpgaQL8Q4CeA382ZfdU1RTdUMHvaBCrIw4uglIFF3ABqzQYIEXOk8ZAL
6aTWVheFYnTf4yQsz4fzQ93rsdFOS9qw9UYv3NUfM0biG8fGJHP0TXfrW+kBfMQiKqO1CHWpT/8R
y21qStQUqwDcPGNj4l05BpHjtPvRpW/NY7MXPWPXPMqpNO7hZxrZPLWyiQxlsa21W8ykWh36/v3r
hrp8M3/WT6TwoHStXViAC4cUvX0ra0+bby1whQDtuRuDsHi7Lmw1JDmVxoUkMmnGuVEgDZjum9GL
sGXpN/MOIVDqFBu8f5S3CPmi+OFRvQFvZuqB3m4Q8Sms5X5P9/FrPPzkTqhGWvchKIPd+dt74mS3
8xZwVo+2/1vZdUGIQZsalcP9XjQnuW616Jsy0DQNXHDOaudazipLQiiYt17btkgjuyZ5uL7C/x8b
/SuEs1E2o+m7naBbHwyevqV3yCn+KA7MC4G0zrZUFOGtRmDwQX+04syUAuhD6WQIVDZyHoSb8Sk6
Vm/j7MqGIzmiJObqGqJHX0boDmAYPl2AcQLNbpZ4LykRPB/6dMtEz5x1EX+yvTz9fMXalCUjXJpW
pA4atscscrpBcI2vuO6ztAcXGA9ZJhErQdqjSkantO5kUfS/4j2Qfl2K7wpah0EFcO4icxPcP8xC
AqeDE87I54iyW3wbiy6AlcU6E8Pp0cdqn7Q2xKjRIUoPQ7zVw+C6Sa8u1Ykm3BUzK8RqoqwoXFA1
eKyTnDp6ui5BpMTyBSf+gLRRi3wElEDdBf11n/HQO3r9fl3I2sk0AGKH4Xt0hS6UT+dSZnQ6Y+II
UtJIc0C84YRxDpxrpyzvkJqBvFH35s6vq+eRPoeiCc3lGHJ+/kw6F1xlRB1SDBciPh3STWebj9KA
zipQYEeq4QOYzUvR0FRa3ea61otPuyaW83lJnkZ4fUPpWX3owkOu347yd7V9V2fBgbrcQyQOTACP
AUIaNUy+hbEA5qzRSSaI2CsJFE20uSsMAuDsWJAYvVxH9HGgJ0wDYQeSBhdxfk+bvpwMzBiWmNum
tzWw4hogq6k7qcdg7X3JBMWnNcUw8b4MBWg4BXyb31gXBgbAzczN0c4uP2fxA+m+X98kgQi+xU+n
RmmHFUTUOt202ptKDa8TjfCsvF8tA/h3gIICQyX6HDj7D2W7xxMJI0kzyFw+rdotPm2n3oPTqG8d
853cGo+ZV22vq3bpPM6FcmY/kdpkbITQxsTsJPDNmciTr8Q0EGEtLYtgN8CsNedpm76P4qQJIcIv
n4Ygd4sg3ZQ7+5DvOrTrusBvLV/MTe0emWMf0o19EI2vX/r68y/gnHChEaOUEnyBOQCweqcr/qAO
uLNerq/lihgg1SwJRhA4LM7k3IHheAGdgCZQkD7r9l4dA1N6oqIWva+2sHOXAag0WIgNQlrMh35F
byfeWOoUuynyAhGpUzxkL/LgRH4qu0jrOMlNsgm93FEjN70d/CgoHm1hdLhyGs7kcwFNk89KByYo
VC9v5kD28kD7Lt9NgeLkz9btL3Pz49f1ZV25GM4U5kt8aJxqi9SCwPBdlx0mudnLsAfjmq/f0jGQ
P9H26QhEXrplFDxsNIyhpX3JfXJ3aipNpNXRPowHFHlM75u74REN7cbBqJE+mzf2u+yi0yR0wQks
KmiuWZG1QDyglL9kejk3oJPJkDNwmmFIO8yduQkfconesZl0Oxmk9YLzv6boqbTla06MKTP1dCYq
BgfLpMkcrf4xlvmTEn23ZmU79Z/Xl3XFcsDoglkMXBA6JiL5VU3rOGwabKRdgYRW+jFO1DHqx+tC
VjyatRxBGQCM4Kzic+SjPPaVaVPEpUs3lIPioHlECGgJrHJNjKEiWgEiEfrLL7YpsYrUJAxPbCT6
QQhTW/8eyltIXACGGeCIGFXkuwQSOyGFkqHRZS47TzFfMFzsxKKxurUtAUQoulAXWRgFO99/zcyT
mlkotBHrOHRBTj20813fkJWIwNIAAQBUV0wvXRRop9gu5Gbo0ZYSBtn8FrfMSTH1gzKtHGB2DMWF
QnR8v9iBOB+JGwdVEgxrQSu+rhfPpLDjCPMhKrrTZ0fSwsktQim8H1UTdm7GyKRhMWvNNa2BejaL
mdPIFnpXkPoCuQZWnnSuxggy/sncsR1jRHspwg6vkUQa6m1aq9nsDSoCKgks7/GGshxYxwOCq0PX
MnpAubG9a+QpovvaTLR7YzZw88zTHCj9FO8NpZDelanCKERidTuKg5i4sowJTkebNbnBYEtGWqeJ
bOOzkKoxmDVr+kjIpB+rLiweY9JlrzUGyfcawA8DHTKOtRUZ+7osldgrRnu40XLDeBvQ57dRsile
5i1YP3lyRMq7KrEGb5ZyMERMrTT8QNyNzmMlkkGoY8DenJYBAoqVbT/v0ZvGwnubSOq3dLTBf8Rs
1e5BdBNXO1OPp5eatnFgJoMdOZXcYwiCZcYmTtQ5QbG6qgHcSyc0iM7gzfmWAz3sLWvm8Fj1XYK+
MVNvAFNEUs+sJ9beDBrwxJCOjst9WWfVDbZRjXzVzqbfSqNUhTOzrHhKqFIjfaZLUlB2XfLZ9Q0Y
g4jZlkgCmSbNkG4DWJCisf57NUdD7AyxlX7IUav6GCrXwBxY5upBiztk1XsjFI37LkkE3vwgXEbm
EYN6mCA9P1UJYtWYNBXe/MXsamBMUUi/mVOw1PS1iynW3ykR5RmUNYeE4RqU6hDgw2FwMoeiaeKo
h98jj0hQlYe3ChQTTnGrAez0btiD7uRRv8v8xqP3xUfsWwjDlIUR9PphX/0KDKEDnBZAxxigPddc
DyNTKwscdjULDKBW01EYf6xckBaQWP6I4K4slYVjZfUQYYeBTh3ldnI/kEc2HeXeLj312OySQ+vY
O9HFLFKNC+/qMjernkFupKL5J8csX7n7vy0el5vqJ5kCZWTxlDhfXXI3KsfrAtZCKYQUiCvQAPzV
mH6+PT3eH1XZT4gdK4W8m4Npfi/jCEnExipR9bHnLg+K0AYeglYYw+z0cZgoHtqui19tpKaw36Tb
1wkbRJNva4t7ep1yoUEehSOLNFynjD4ThLRGLCjOr1nNqYDlA04CHavts0oBnZvbMOUlU8pNYwPO
fapvSuU/SDq9UrnXhl2U8Cgp2jC78T3TDS+ltdeWDE0sIqhC0eXNLZpU0apmBJd3N23l9qbDU1uE
fL8SH2JgQkM8irEJ/WLsPhkmZYA3QzSalUGhV0GxMR6BLu5roby5bpwiUdy6jZVUZBNB7jusky0g
/cscbYm910u38T/PHWkIrU604hZulM1oyEIUKjAi6PUGCPc0L69eNKnxSmK41/VauwxAuAeiaNCy
GmBRPbe8JqoG2tlYQla7SZc4deyq2tZuVUcfdywVGcWaoZ+K4wy9kzNtKkGF7U4Fqv2DN0mf4eAM
+ct1rVaKBAvdBApboAfQDJ0fWwCrTBuzesAz0Ke+ubUff6OG/BNXTotaU+KoG2nL9va2fmO2J+ot
XTN8BPlI2y7MvBcNPQYdqZ7rkB2T3kFvt4U+EXmu/OsqCqTw784JEDpGMuFGTePSsWKMqD4YNLgu
Y223TjThkyPFjAmkbIImeq0bGwb8NhQI5VvgqsooK4fp4/9NHHfGkklr8i6HOFX9mZs/wbGI4bPR
idPX63K+krV8BHSqF2f0aVNYMlleYckP+0lCrtGZD0ia4fI8mD4KWsBdubOC5EMgduk0vxCLsANh
ELqjgKt6ftZauJA2pJilGXCDFjrm3h+o8ihPSOMmXlwF/STubFg730uDpL5kCjBJzalqx3LMomWy
Rq3K2q1ndV9R+khZXYD0/G5AkZnYgq6pNVcJ7gUDKkq2iRatczURCTPVXOZCCdMogDHv9YwCuzUp
pV1tNW9gQBDV0lclLr39KKWD+I0nejJor3VNhqummnIT/QByMm8zlsjvShaS2G20Jsw3BUZSBFWB
lbgA8yeYkAT6L54VfHcvtrjMDIAmuGWs7yp6a4bN5rrNrJxyMPeieRg0B6jT8aNzBA3XlkbRPyxl
WeHrsxR7RtuN6EQ0f1+XdLGGQE9CBy3yHwuUAP473zUMyE0ys2npan3vKGA5pb9a7agnPw0RuO2F
V1kkLYzdeP9ieojfLZrS3pSroXQHQKimUu+pydZAxiwUXAIXps/J4TRKO5siIwqNVBNkrTT7aWGy
FkBoQZbb3/VQu6kzUcOgSOSynSdxnFkyZKxmiMQjA4BoXhw/dBMYiCtgJvyMwWl7fc/WVxJ9ggAC
Ui7BPCZMbuaKyUoUpVAtGe5qljpDctSzfw60lqXUYRlLqgclHy4RM4MMS5EKCOryV724JXnQIrdQ
2n7DEoFOq0t4Ioq7BMp6tM1RhaiJAKhJcZSC+nl+EwFzKMsO+j/3sHGacf5RTdRYsttlCQFbl8Xh
PmJse32XLoMRTgZniAW43RKNLqs3vZfGwyQDfGV0rOmmT2/aOcgYYJycvN6iHk70yTWSZ2Y/GP09
ClXonn8SfM2ygGe3EPc1nI2mCq0qScPXtAMgGvcgr3OQkXQG9InXxt4OW0eRAoxFxqUvJOu97DdY
hCMnidlHTLmjmHp+QIjRZJHVTSW6t5TvGcIIwA/eEQBBWHK2mWyQPpfoCmrfSztHLBoWoq1Yfv+F
8gB0RH5XAcsRfx3itTCxhCzglLKBsTO0JgNusaTPkoEKRaFuCfq8hiL8oRntmyYJLsbLIhq0B6s8
Mi+4qhSMup5rX6l0MHIL2g/slZWGFyqAyLQKV4+al9BWdmZl+vUIUuFp9CM9e2Os9EOjP7QFeO6u
m8Ga6zj9FO6Y6aGugj0cCwG82jqKfcn+rca3UhP9lxU/FcQdMDCCSniSQ1Bj1m6evajWRpFqsGc9
GchtEjx1h85J63s1FvJSX8RbX8u9XJ3A65aQUjhfbhtQtUNjY7mXnIha+7rxS5WOwIpPR93P0m/x
dFco/n9Z178yF/d2cgPMGk4WbSATUBVz4ysAPck9Iy3Yps2T8ftg1+zhusS1ixuK/o+WF5B3w9zS
XEMQCbhzcKKHDW5u87ZMHgu7dJHS9a5LuwQ//1pUDCCCgAJRD88hlQNwpaKShN8dW048u5J01LXc
qc0ny/hIFzo2sLdrb1X4jf4z0NG5aH7qtxuJnlkTRPfNGABupKDUK1TkwDORj1y1nIVezgDfPYIE
znLMdiRzq0BSUb3EYdBOrhLdItMMLOIb9LWZszuLAPZWXSMKUH9kcpZjznNeyhVkGmDazcwglzSX
hAcrDYi+N5rNHPoG8RL5h2BDlwPIu8RTuVzFNBksQnMZcjEi4rb2ru3vdAOO0O3ZoaDoHO+9MA/w
PMEwR2iIZgBW/RDeYqhRAbgVACjn50Xu0imzC61caPyeKUsBYg3im/glJyKi+OU3Xeh5Imn5kpOT
2Y9DLo0MkiqgnNVx7KlDEtTkn2GsYaRLyA7A4IUU5KIBTR5G4LjIUIggxW6maeRYEXxOqWnvmUwF
Iw1ry4cchwpmaPzVeEO1mraQiURKlyilCywgx+5joO83x1ATUfetrd+pKM4+VVRhIhXlGaQ1itbL
VECtguLS8GpDBOJ5+T5f1vBEK84kTQALDEMBUVW575R3xb43AJfYHOL6J+paKki95Rc53CrDa5U9
yCMa9TfXD8WaTz35AD65Uo5oR8L0F8KE6ldR3EjWQdZS11Lui0RUzV+WjTfLU1FcTDA0odbZUVS5
3Wx+ZvFLVmK43xi8GkUYq46DQcsFyq1JxAL/uRa51Y3npC6G5cLQtV8p2We1Q8LKiUdXlW7TXHTA
18zmrzT40/NjF8rNlCo17n+zrG6SqtvWXYiA8/f1DVuTYi/gv6BJByQqH1mR1CBZN4QwzlLf2R19
pnXsNUPoXxezetxOxHBRk2rFeSJrEIMoct9XWjBDRDLq27ZQBK1qK7uE8XtMVaJ50TAwlnK+bsCg
/B8TNG3W+Xmo2R6TihYjCeZ92hPJ09sxdtAo2griieU1whmkDhIlYFwrkG/8P9KubLdxHNh+kQAt
1PZKSZbtOM6eTvIidKc7ovZ9/fp7FODetmnBRM9tzMzLAF0uiiwWq06dw5PK5GVnsCxjBbowkfSo
dZkJYlSrF2zCZZPxVqDijPckwr6FccFz9+ZKC4pMw8M4q16hmSRHh2mmTfBh2RPF5DJVRMDgyxYk
WNZR5wbEH7y5C8nWucWq6EHyV8mFE1kl1TBEl3Y97WbTmTqU4gZ9a6uzF6mEJrq00zqFmmbo6W3k
tzPIzcPhGOXAYRuDNxvms1wo1LJSP7WTTWwnbpnbTgIi7evbbWUPGPgGGnY1khDkBuc/eU5QT0gl
Bbo8JtLklFaWZwRe1b2HWgU9AYG1y3GQBZYCaCt6AShcg8fv3FxtoaCgLubMDHM1vwbMc6MdZegP
5rxVBm/ofEl3rnu4EmgRh0yQgKK5hzlH7nWgF5ZF0pkUDhgZ3ChEk8/0ivBYW4eKRAL/Vg4vNoCN
axJsRgv65ty9aRzSaizhHrrybhkgX41pGv/O2ofrPq18NR3D8Og6YGwbM8+LzyeJhtnnUpT08Gls
fV1FrY7twuFZTfDCbLcmIv3/z9zyc07MFUo9y+ayhGP4UtiMKvYx7u9Y8JIPPc3+y6MK3mEofWlt
QB2QW8WsrKKxkY3CAelMakFEu6VxoriN+hpZtNF3c3FbBPS6i2tfzsRnwxnAUQBt7bmLodrpI0uH
wulrtwXZYZ7+yafnQa4FS7myG0Fm8NcOF97DzIYCiYKgpFvbHkytBtUlgt6Nk5ZCFNCys/kAiHsK
vFoqQEDovJ37NIVjXZMItkzlfiT30uioKEdA269re6rbG1Nxi3JTA7gVa77V/7m+omtnHZsTpsEG
jH94wbzMMGMjm8bvTdrKn0n1Yeobtd+WtiPrALJ0fjoKzsUSrS48PjHJbVTWBmPeGPiKBgQl5tl+
yjTRAM3qBzwxwUUwZmjToPcwIVXsUOn1RgqrTV9Ht3qS/ujZJEB3r73ZTleRx16rRtqUVotVNKvh
d83uzFSGTlt4h4riHkLXT1JobWyUfVvy1liizGrtKX5mnTsWdmG3U2nDW9bsksqrYjA+lY9S9zsI
Xy12KMon6ALW2nNJBK+OS6QG7tKT3WNzByWSVDWfLFiuq9iVavTPWnbQjfiuNoqXpkw30/A4acyX
wh5M+E+TBiBwKgjnwsXn7o5EM6ZiKLH4SfU7DR66anBb28niu75y0n6Xz3it/2hEwMfVWLR0lRGK
AKLiE5dpCuUxJ7DKFDdvn8zmPhg2cS5IwtbuEDAw/a8VwmXNSRx0haTDik6QIXXIVTazslX1D3VB
vz1fDwYruRjKRlBOWUhcMH7BnZrInHKigPHLsa0XKU98o3ydbOmplsHDWRiHWAd6WhcJkAiM8sUc
MNgo0tDCaF+AEucFYnUxSg4M+h3ywQwjaoj0x5aAyoUfjLiiEQq2PPCQ8U8EDFnZoVoj/8OMd9mq
VK13E7B315dyZXecGeEOhp4ZWdCC192Zx/sWdRwwXUL6BMsnuKlEznB7P5IspTDLxY71C5hVdBbQ
YRXxdq5EU6SfmFxBFQMDyvxWzytMIiZo1TnorJL01S48a/YgbIpyrejjrK7bSabL+WOrGIAoZJgq
g7u5/1MNT2b4pLeCN9XangORDj4+IDYLgv38zrUaVqiBhVSpyBgtkp2tvLDizRpHqrefM9CXiBn/
vh+QugPQgysekEPuaE2VkUK5BRaBuKVSG0BLIDwoYJtS03+G1iB7PzHF1yzQc0j0KllMgdAeDEBb
Sf0BjkQ6F9b9dacuxWG/TeEJtQjOoSfIZbgNqMDKMdQLZ2rr9HcehMUvq1Skt0FtyqfGVAPdm4o0
BO0kSw/pPJsHYwIlt68oNtslnVkU1Boj0t4DXa10XjSzqndlLesFGcdKFEUjW4VYPfDdaDdxq1/q
49h0k1kgp4KolroxmnsdZEQpZkK1gtGhfr++MGsHBqgHQAFUZKlo2J/vr9Doyr5sYI+1FU0KIIPf
RySQhnxvRUxw/a36hrYvmvaoxF80NyRSF522+DZXtQKCWTZ5qlne1mGJOcu5PCZpEW3hvADysPaM
hqoiWniL1Ofli42lWhWhqFli5NwIXi3IRjyaIVGe5mhUFUfr0/Z9MLRkq5JM/6r0zv5pj6z3mh7E
gnREz2cHELX+hgdLOFHwh1iPVpzoiS8VZBhco+oZ8+reSH7oDHJrmaE1bizVylc4a6h3KEqoCFPx
lWo/GJ4x0wa9LahH8YDooASPypAA/FwW7yq5VW2oYBgPpfqgqqPLxn1DPLQkr2+Vlc93ZnMJiCev
NmLOdU+spnSkFE3PdHaz6edSV9XTlLaA77Zo51+3uNZ9PDPJndpxGsLRJIvJ2pPBykV88HgvPVjF
3JYKSOLKnR3eos7UVpu8fCjt1+s/YN1lkJlBJQkxg08zcNmCsyntwLIo35aF27SPVou+HDiS0XvA
ZrhubS1Hhbv/Z45PMBKMDJWBgq8ay8A0qtvCPk79rqscCdNpiwBAYLyWYP5Dk8f4PdYiDbe1F9aZ
fe6ygaYq2BlCuBvOuxjy0dEPcFKHsjNFL0zbjvpbGcYCn1eygjOTXPyBZjeaEssKq+oD6//I0C3s
vq4v68oVemaCu6jLvk/nUcaqMogMF8BnyMpGR3vVzrbZ7NbLl/WuW1wJqmC/AlWIBoY00OFx6ygN
ij3M2gwyY3s/WZAEtahd/4oC3xR+szVTeP9D4ISAahU9iPNDadcZRnFCIGFH6aPIXR1iPFYCJruM
jrMIUrOS8WDyB7NNyKsU+6KmQVqw6YCoBzq4GbqY+QG5qRfHn321vb58a/sQUyV4SyC2Lchi7tgr
vWwEfaqUDul04Jdzk3QpJSlh7tC0xUynRlYZhcx6fjAkqx3cLMa4kFuFYybAnq9tTwXktRAogNTl
xQhqH7LAyqcYe6fCkE8IflcM0AeWKciNV74iNDEU6DZg3FXBlj//ijKRrVaZkxKNVJqCUVlWn9A4
tZNfmohBdO0wgCBDkzE5hhI9z5/T55gyIqA+dCwwX+av5RRTudmDWC+TRj8r2A4Xn+BrLrude8Us
lHdg9bQh3IjSzblzllTXZaUUuH7lLznxkdJSpYsoZvT7Mdkk9ntRvIbaa5yLaFlXV/WvYZN7kY5l
l8itBsNE6p2qA9mB5Mb2vR78VNOeVsMmCvZ25evzNrKdhtzX5lsUvs/FsREy+awUkk7XgI8IYztl
fWfgp0hS7ejYvIMCIBFUaOWfsdk4Wr1Vs0M4u/lEQwnYZSfIx/8QafFSJhhXwWV2MXlgaoEWEq3C
X23ZXqzfMQa+lOJd8LHXEhPg+hYaVxM5CM8eoJqtmgUGrPToRgybVP0ZZL61bOR6E0/7Ou4dw+wE
rl3WVRbBC+WvXMNyjE9SkwLSyVKagaUllLINyX1zfg+DI5n8tgm9rn5Q5WdL+4JG+HVvL74qZ3YJ
mCdmm7rVrEwDmFaPi42Emqcx/mvKvFgA7gpSCWBVBRj63EIdKqHWNJgvWuCFmuIp/Uss+UTadkns
pJFo2uwiwsMcWg2Y3sVhBf6Iu7j0GbTzFgPcW1EOuMOcuCVOE38UUiQICmsrd2qIu/abUs/DxsQs
Linzp27OnzXhO/YidC++gNTeRC8STG7fI60nHyciQapZPTDdrH2zILBagSpDELYv0kPOxOLliQld
btMq+5YTGl6gmmFGoGQkutOFgPvcVyLYy+rHOXGI2+R2YstVFODjTMleARJSMks6WHihiKAEIkPc
th4lAC77BCsXB3vFeunT27p5NNnu+uFZ+z7QTcXs3BIpCI+5H+PZmo1lZihMLTCiSu9lWWFMKX+4
bmZtpy1QE3DIqviXr6EFTNZnYiI0WElMbuRA6WjYKvHLdSuXLxVsBQDRbbS+CQjveVCQ3MZmDrws
5jM66aOrNF+VNCqBfHfSEzqM7DA0iIGWW031xu5CL8SRssrQSTvrvwRDDIhraJEgabmgyNNKY8CU
EV4M9dwSmkf9SBNMjdakgARD4QySDRIokNeVEW3i2SlmQ/ALlqB0duF/r8XfH8AdC8Ou0sxcRmEM
yIfk3SYxb3LwlEB+PcxkD1heiFEJTuLalj31mTsbejDgfR8CvWTX4yZqfzWRXwyaO7e/BN95CUzX
fOPOhp7bU2Qq8G3SIWmRg6e0HEBkYdb7EBzwFE9I12x/aXPiL0jYWEWeo4mAsKvX3am3XH5Mkl61
hmWBG4ykpapPhowS68+sf1bGr4ndtoBVJsRvOkHzaC3eoUaEwhRYfoGC4FbZ0iaWQAkdIVWJt6Fp
U7sAc3/81FpuDCRl715f7Iv87Xsf/TXHrXVVQJ1FgvqxE7L5Rz5VXk+MfdmhnbCIHCr213Vzq3tI
R96y0E1jnpdLwjGKG9sob0AssrPcqUIv8zjLfjyJksFVtzAuCUKSBdXNJ/ssmouORLBTZU/Loegr
f1RC16puLZFG26opG1ROQOXIgA9w93lZZ8yo4wqhQFYcOdxqkpsVmyn4GWmCAuva1ljG03VdRacd
Ocv5VRhN1th2kOR2lNZrdddQHvrkTjYG9IoPTSs47WtXx6mx5cec3LtKlAD/bcJY3je538eKTDFz
1O7UTmsFe1BkikvAkmSuSKbAlDYczekzle4hOyawsbbxQOCCDA94GUwGc19JaQA4L2JsiLJDDbZD
txksHqUqARkpsLTqzYmlJbqdLFwM7aHZLmApxMSUpAGzFBz7/v36OVoL/6fucOcornoiY3IPWTGJ
aAUatiqiio5K+nM2VbQZ76rKu25xdQFtAoAgKGjwWOc2Hy6bsMsnzPmP7EiKTSnvIpDuxIJdJ7LC
7Tq84OxurGAFlCA2Be3HB4qg+0hR71Imgo9cNsqhBIoTi8ca/EFAWr7kyZdiwA0qsYX5/QzJQp2D
kskuqVGltCNfZirtQLau4vrR92HXQwREAf6jFlzjK0d6GTuRF3gJmq38kR5LtAHL5SeY5Es1PQBZ
Sn3XFzWVzU8Q2Qu25kqoWsbBAK6DaiFaNNxBQ12pAJxUhsN6j4KjtEEB6pkY49aWipssxLTd9T1D
sIDcRb4sLMF9BjnrizHFWanHTtPwNWfZ8AbD8iDLed3CymGzVJVA02SpA4I89PwTArKVTjW6C0Af
f5ThEdAVGqcCzn2RDW5PkjSSzQw4OyjF1mBT/EhM6aBY4+a6Jys7/8wT7tsMUaJrYYmdUMeofjdO
CkoQ7UlpTcGKXbeDcY3zFQOxDOpjoIB3ZNLTQr5jEaSTUY0WUb59c7fwHx81AcAG8R/b5EkVVUg4
V1qNZ/Vcg/aVdvVUJpQRxXYDZUTfy7YKVnhZV9leAKqnHRvGYTc24IQIIy3fkqgDdnIyUJtMB5a4
s1UN/sxYvIG17k8uJ3JEa5QM763WDjIvqWMIEUbjHJo0m5Jg8FqcOnPbQQZXhu5ao3lJWqqAbs3j
j2CY5fc4bMKDHZXTxximZvCQdKr2TtAbcwsmQWxzkM3Qt1LF+B1EyXxvpmqmupLV535ZlvlAjTEc
YnT06y7w66A1+4NdJxIos5tEYb4ShuxHDdTRD6muNM3Ji4K9l5OlRFQKgyx3rBa4Kqgu55shrmNb
cNTXAgtQtAuFAyAMGD3gPnOJazBTMOAd5KCj0P0a6WtJtmN1KImH7tr1zbt2RE6tqefWwriLAOeG
NQCeKDDW6Gljdg/Fjetm1vbuqRnu1msSsEzZE8wo2m8le0iCx777rITqycva8DsXnSgwviFHtZFv
nXtTBzqzNWYg9a8+S81VM18jdwmLQcx1I8W+WdzZ1b1hPFx3bu3FAQrZv2YX70+uo6FlYYr3AHgA
tN99r9Mie0ybhBq9p2MYUyZ3jeS1kSN1O4Hhla9nL3VxhE9QCwMIfW7YquZWskkLvncz+iTFx9yD
nEt/CPuXDoJBRjh5Fh4EYaLvxvY4JwD+GgB0smI/aaZ//bes3FBnP4Vbg7a2Uoje4qeQQTHQjddd
SQeBudaCCx/IDJBpCc7JSiIFx3FDKUCAyxg1Ovc9MII8ItmQYdDIeCpSYFmsMnH0LDh2UvEFndFt
MzVPJRFR8X0zo3Kb7NQwrz+oZ0oygDQIBfpi3gVyimTHAqa+lUh7i7HTcUAKlMQ38QzgwD5hUnAj
g/cucoAkYF/BpMmS0yaGApHNrL+X1SnexqCvKCiRklSlUxe07yzRx9c+hBg3jQmr9mzo9f0ky+m9
HONCzkORmOPaFkZWii4LKEXBYsijV+NwblrWj9A1k/oeRfDuVrYaHVGBvAPrn3h1nTyjInOvpz4o
RDQKxc6v6xvocqoaE1Z4NoO1RsbnBA3D+Qc1Q91sRrvLHGN60Ut5w5Ts1R5y2sfpk422SGjJmMHq
HaWpqcLG+wiQ/1aPnlr1iXTxbaA8j5hIlTQRn+vK2kCvC6yLJs4ZWAv5tYGyskZquYLIRw7SuUpr
VScy5zvUlmhQMK+cZRpPv0aoLaTNZ1DpT9cXZu2Qg/kGSpugB5Xx4D9fF8JMcGZGMkRupOyHBhCm
3ZivhpL+e3oBko+lKoYyDN4K/L0zxKOhV9jW0zBTA6Kvi+YH8zPMcl/3Z+VDLxVHEE2ClQJDAny7
p1HQAVasCQQ+6vuIlzd5A2SwVtxs3vfyC+k2QUdBwqRVI02hBgImwDTasXAraw44tQS/5nJ1l0o+
yhoQd8Wla3A5opyCkRQHC+U4HfTvDAgbTPqJlLRWYga+HIIr2lwWSrrGkm+f3BBSaiPBZdC3dTe3
d8/Ln0efUmfvPE10y+h2K8h8L+9baKnpmMEAKyDONc/u3LHe1MYKN1IIgVyIgI8AmqqvYysAvVw+
E87NcEEf6aNWNYteH7hY6ECOky3iXrq8VhYLePcsVFYyut3nC6enU6RkOixg1t6b5Jd8dpMcYzqz
F/wzH953/MGzEh1AILD4bpJhzAG2AuJPYsftfZtHkN9us38HJ8HMaTTh1gzMHnpvtDWEXyt701do
tU7SBIobdpyDr7qJNhMghXTGe2IU1fDWFhP9K1yXuDQR5LkrsygCRQPdJiIsnsxRf4sW65IcBePN
nPwzUHJx868tHr0YDUCbMegPO9rcgpzBAvnZjRbdWKLXyqpPuobKGjBzROXrkgkzUNsG7AwMLS1V
5IKCG6abjmn7kUu+IHBdppfw6cQWd4rHnjSgToUtPF6Rk/+RFeTkWyMoHGL+mlHgjsim0Db9+Hzd
8IqPeIrZ4NiAfgRc5NI81baixiRF7gzZVwjWWDXHzUyoHO9NO/b+gy2UGRaCKcDnvi/D00g11FkO
DsHcsYFMV4ivqr5c6phI6Gj77w1VBbMd6E0j5wA0nk9fy3aq1HCqYKvxDdCQJTYKYApmVQTrt9J/
OjfEnblSm2ojHWGoy24SdjuX/qj9Vi0PBI05+u19foOei6y+FsXOarwuETwQLlNVmCfo5eHWw6Aa
XyvKdTsNkYyCJEUfXClrnDYynGHph5pPOfB7qvY7Ec1cr9wAZza5e01DNFMzApszSTd2vFGyYGtq
e70VddREznFBpaxaPS7HGg144EHBjA+nJgpyJkUH2SHpnUjeRNb79U16+UY+W1B+mgJ3OcTFVTiX
m6i57dvGncnH3BA88p0xrnf/bg1pqQxCMDyxwHB1fgdNo9zXKKPj4V9EnjZVTlIfJFT6ErBWVN1A
AaURJCVrB/7UIvfxdL3DbKoJCgdJKf1mBJA0cQbL2EQsAxesKDtZtabiBYt2iwJiFS7zA1AlZkkN
/zD45E65SXVodURT4arhay6JHukX3w7wOOhfYlBtSTKRdJ2vZjCoQ991ioR2qwPWawVsh8xQAeq8
teIHvNiuf7uLDGWxBnkXSEIgvbu4Hlik500awJpk/2yy0BmIIAX6vsjOnoOcBe5SCBhpqyJGP8Lw
589om+428/aP5kv78jVyfvU0cYAkcrG4m38WP4Flw0RIAeYQydG3FMZJqO6Lxoyq1JRoLuMlhOpD
e2yK1xigtQQTEBkm84d/1q3hTHIfL81AXd6r2B7h9JGiy4mJoiKmeboplZ+9hbHrQHD2LtJzziC3
umo3t32Oui0dx6OlbjQooSuRf32PXIRKzgZ3vQZzOGcmgw2GkBxAl3LoKKDqFRH4srYX8bhCpQaF
TuxGLo4A9t8wNYKdunxONZBIi0SN1hfrrwEubBhJO81ZsRgYn1CRUJQHNgrSA5EP9vnpbfVJi5MW
JiwGvlzQQM5EtMcEJvgZzEIBuVK2LFMDDB4JX2Vb8B3WlwmMAeBDgPAb4bKBYFSNHkO08CFuFhhe
XT+qxuP1PfUdxviwYGC4GdURCySWfG4zGMyQjB5eGC+q/4apydcUtP6+4ie73G+2QlTw6iY+scc5
VeV6J6sl7PUb5Ul5699U5zFxAmg53B+Gg3owXdk3XYGTKr72NSe5HU3aOWEAmGElw8QNK92pa3e2
b/oOqtomNcw7tqgKAM6aNK4sotJc3SfAWQOMp6MOyFMCK2FiJGYNj83gtsrurOZf39BLWDj5+7nT
FPZ9H4MsA1fHZDhE673JovJ8m4pEMUR+cEeqMrRQn5YQV9QpzZRtIIsQAZfzXeeu8FjfmnRSPIQw
gTqHGbof0cN86LefIMhlX/lNSo1NtilfRKJ3QrNcYhEFdjSPA8zaqjM9PmRfshPRDBnhzfD+Y3Kz
3YvtZrogd/p+xV5sSnw6BaqSSDP4F0wnd5KMXpJEZ5tWe/1T9Sffuq2+Wvf5Pk7pdMdwFkK3pvGL
fCNSzb1E5y9LfWJ9OTInlzJ43oGJCHAkJp3OzCteoW5c0zHwJF/9wQQ31zcd1KWvoHdBqQcIFh5z
VGSRUsxLChAfqq/qVXVQDr8xdoo/PkL1cV9T4GhuEpmK9uyqmwuiGFrq+AMJ5HM3rXge52GEm2NS
UEN3S7QZ4mOtOdq0K3U3Do6VqP+56ix4ZhHkQDGCeixns0mCvislOJtlIAGXvbyjlZ/f6I+YBTxM
G0zmPwzb0Y+9f8Y24JueGuZiq9FUbdXLMJzYx1amk/JMgFus9O31cLoWCE7NcNEU3xJ9AhVmZPUd
82voH/25bmA1Vz21wIU0yQwCNQDeEwNqTkXVfbkh9y2l4aEJXYNa9KXZ5v6DttPvRedi5XrS0M6U
CbhhUMjgh1bUsWT6XE8SrZoXBb2aCiT4u1E0kbZys8MKLoMFKoGZNC7gaHFm62k9I84RL0fzhNUJ
2tci0e+V74SiBcbCZVQlgULhArYc1KbW5ZA0ju0X23yQmWCw73ts+exUowIJDmDM7kMraVEWOj9c
vVLpmGzOmHMzupYTbu07jVp+7Aabirab6Cbx2pvsgTihNzqtM7/eD75+NPDSyGl239wh1twEHjke
Zx+MazuVhu5L6lzfShcrzf3EZY1OwhyzolYCoJdheuSYDDeJ4WnBvx4HmMA3xIMbVEIYWueWuQ8x
XQwiX+aU8UFOH4km+PuX48SvsoGejgFgnmEChnLugtTLYZQNBXNa7Uupn4Z2P7ANKKFYJDB0sfcX
R04McWsV2gHORQghBhXTWUOwj8wPknpCsht1Ob28Q9+5kKYhq704Y+mMsqRWdHDINV5HCurZA4bd
jh+lC2CFE/rtIdr3TrZjND7qD+mjvctcZAC+9Fx4oqbZxRkBZF1GBwxVe0znowtxvrhaloPbLB+Y
o6hfbeR2GHi5vgFXFvXMwLIYJxswa2PFmCIY0M27OdiwbFcCkSrCLazsEXTdsPd0tAUg6c7twSTI
lEBvFyvVbRo0NFe3C8WFlaKj4l53aOVEnZripb+V0S40ZYSpcb4nhd81+94SZLRr3qAa8q0YiVFv
/tJOC0aGrtXwUcgnKaFjcRM0UB9DSzURbPm1z39qibsxc9WYgS+CpQKaeHGOLrZwHPfi7YEddmqC
22F2bslyURKs18ZUadRQ1Qvc0mtCfwIzA+Lm/Pv6B7p80nEWuS0X2sA4pSMs1tJmkVmgxKmc/CY8
VEi1yKduOSIw9GXhmjPJ7b9WmnFFEJjs9rl0W6Jl6vyxndGR3yAhoE9UyVzJnfzrjq7sRFSqsd+B
agS4hG8etsPQJ6TRwTuKCl3yQgwvrgWA6O9mGherYAOTR+AdIDqi1vnx1SRj7vPRYE7vVseQmtTa
m3fZI/TuHLDvfBku1N2cliaH/PileQM9AvYGEY+M/hxo+Ou6v5cvBkyQnv4YbrdaddbokHFkzuTE
0Dm1mUswsO/OB+KwX60XbHI6Vk7hBo5KjYIGgvt+JZSdmed2MuazAqsNsBap9sciNCx1WsWPBfjb
r/t52YXm/OQ2cLxoUjUzDE2eRjPaHOuN6qXPYNB5bLfKdvZfeodsIOjqEbc92r6977ZozggmT1fd
1cDLgFcSMnmTu3cta7BBdWMzTHu6sQapA9ew7mYR181KBEK3GHhnEAOBFY0f5e0iTY2MuYscvQWm
5TnKXq4v5uVrBIt5amD5AScXUB2inhe1MNB+NghyNk130U3oWTv2az7Kd7ofOhnzPHun7ASW187n
qeWLsxNVatXDcuMVKe3fyFfnz3eQ6wTO+Vb6qA5NhHtdlMGLFpQ7JL3a5QzkLpFTJpsmu2/Lr+tu
XW6LZbgbrenvYvZFuhcxCD02dQjUaay2WztojxaZm11bAEhbjUwEH7t8C6EhsPQE0DNGBALe6Pz7
pelcJl2PggjTnMED2h9TcK07/Jyp5baZV9NpE9PX5Bklg9D5LaPLIziOS+w+D4H4ARjiQfzGDCsh
3Gck1ihBhxM/oI8QbJZoR+7C+4EKiwSXX+7cEOdpReI0VSMY0p/SA1C5MwVSvryJdpnzQ/1UN5ZN
RaRq35ioa85xMS3J8llvDNgEePVZ3ssOee+wnn+su8gBQJdmv0TCH2vL+S0tCzEmHD2e9KU3VUjk
LrNneqVTEns5c0f7HhBIOXahpEgDEVB3dQfhmrRBQAbE2gWxrjz1RizNDJOgB82Nd5k3eLaHmwPd
EQiSxV/hs3nbW85ETXf87MBZJNhAK5foAtf7+wO4DxvZBuarTfyAjGobaQsFVOVgfbWHt9/WZtqP
bngz3mA6wQOGu6D5TfJMgCd05P2xnZ0qoMBlCH7R6hk++UHcV8cbaJztOEJxYfKMBiyK9SZCqoyh
/euxYvl7+N0FOB56lRayWJXvpDTp3AVdB8HsaLxTWAO472Yo7zu12ZTDz+um1rYVOGZBzISnKJib
udsqqXQgMAlMWUVnPyS5PD4MaXMzT0m9LfomctRp+KU103iTROPnddurB1c2bBMM2NA24cdchlAb
pdrCcuqITYGZe41oanq58fmFBBXg8pjHKAvgl+dBMIzBZ5YbMeBVOmT1JOQ+ZgsC8ehHa05OD+SO
Cfby/+DUSdzlwl6sdRErW0SGqLqPwdzc/jMSGQi7U34ULstp0pbIvSZD/pCND838WURvLdQdpgT8
9rMoQ7/Y8YsxW8MoPcYiZYyonS8g+rJhHXcgY8HrG5mhKRFM9+VvhW2+SSngqNfXbsXaorYL1pwl
fwKe5NyaHJngKSviyhmt7IdVtv1WjazaY7jKHvpgEgEfLhINUCiCj2wpdAEkeXHMWNhHVmUnlSNj
HJ12VQL1GkVN6NjiRfLvnoGcfJkNX4BHPANdlIa9zeS6woBA6bM69/K+342RuW27RpB/XpwqeLWM
HeHixY7Hzj9fxG4YQLLewJQVt9vMHH1mNu51b9YWDjNNCBdozS89+nMTAZNktHXyChQRoAXsw+a3
yaTOVWfzz3VDl3V4OIMsGmuGQ4yLaAlfJ1lohey3LOuhgn4JlN7k7gaiGJ7dB7tSNn25rY+JWu2V
pNwogQgIfxEZMSGGGQtcPwQMBXjDcaZtbQrnAoRHcqcdpdTylOLdHh9N9VWdu4zqHTidqn+f7obD
mP4hSBNl7Bf+mgeZcxcDEV05ajB5bTB7RZvulKzfGFV9i64rKM8amkmam2W6n08sFnzai6tnsY/2
AyDDgBxqfFWy7vJWqzS5csrBAD55nEwMv/ZHsD8zj8RShvm/TvGuf+W17XRik2c+66QeJwFVYXB0
udDA+5BBhJSn0NO+bmYtupjwaKlzAWRIuMCZmX2KDoFaOVFk+/IwflaKvkXVfouK0ua6qUtMPZYR
iCo0xhE08RLkMoWotlMyAz3sFBARXiZGSU/cEBJaStS6CXTpra5ys/41AcFa34f+/9M856o1QmYo
rGC+6UbTyzIwnJNoQBJBIEoC3XsHN8gd8pYJL/Hwl6nHh8Cqfwl+xAobENDgQJXh7KCdwDcqI3Qq
oAWho4bE4ntDh2j9AH4GO6h+KpO6jwPN76CQ1zEMHSBmCXBLax8bao06EAoKVONl7vTmVj1ZtW1W
DjiRbodmfCzD+VEK5bdqtt+vO7q2fU9Mfcewkxi1zMlCBMWCqbbs3GLKs7u4RxXCqIlI8mAttqNf
gMkv1MB1PK7OY5I6tZYGEUXcWNAd0KryfSD653VvvisHZzkTtq4NIOAyi44ODR/cM8ycIPtTS7Ar
7yoCXAOSwd9dsk1TjebNG2uNGyN8mcpdMD5Vyu/YLp0qvZXKTTZvzdwnE1S8vDL09XIzaLvrP+7y
q2JqF4A9DPIgL8Y4x7n/zaiHpOij0lEqV1Vm2gHyNqmfsf34H+x892ZAQAi2C+6CG+1e60EVXjpF
GlAdXMUxMFOptie5SM961SO4tCTBgNDyTV8mlXUwRGnpTJhkaOdHk7xNwd2YCdL8y40DqVSUUsHy
CqZXYMnPF84edTJYATjm2iE1nEpqDScIkPX/+7LhJKCFjQkXcFdz27PpJL2pGcgW+3JMb8DQJ90W
tWq4KgSyMO3VCOiRLw/eQpWL+fSluwUKW+4rKUCSjHMAurHaDJC0db7emY5RiBLutbUDEADpKJqu
lzBuZPNaki445tHcZsFvNX27vmpLMD4/cHADRFXwBTPwSKnPv42ZsH4ysr7E8LurlTTATAZhN4qq
o62wI92f69bWvflrbfn/J9FKUYJISxNYiwbdm+XwYKQi3NRyCi8c+r/M6UJCSUutykBXqQTb0Lbp
Nkz3J9mRxsyPDMhFAC4F+P11p1Z2gqqh4rpMsSmojnBxwRpZbPejBkZcNHzseSPNsgsOnOtGLos+
ODg2SKQWhpiFHpvbb8E4FBO4JsDWr2euUYyOaUmYQIrxRo5/TLHx3BeveMq6SfAAaoXPSS5vII5Z
25pbqaJxtkuOCO7HqOffsRlAThksObhtP0gzIm7rhZDlTnAb0db6kXfFTQ+RBXuWvHS4HcdJEFFW
lhwPQoDTcA9BGZlvL6sj6gZxgb5BFlrPeLeF/0Pady1HrivLfhEj6M0r6NobeemFoZFm6L3n15+k
7j17utE8jVhrz+tEKBtgoVAok2mCN6w24zphBVOz16DMSYa6DySF5tYKhBTXK80LIQwxM1RBLVvG
mCnXwIAm/lRq/peitse4BMXU/S/901pMQyIGV8DqhWFBZGyvIVGYz/Reayoz24kfc8Y0tL/eIwuc
w3ZsBk5lg37DblfPPVHI+Z8PEOqYxBQwMYJ2dYQvdPAo61ygiH1bmfVI6or4h+w0AdZSbH/fmdKL
lBC86g7p0yomHCtyne2GWjrYgjDMN1fYkQ+idttH2M9JORRPxH2xQ1/GRl/H5mv+lq9jhyVPtmTE
oCcCGQPOA554dBVjkDyQITXYZ+6xNqcV1DBckJGuJxuNHauIcV0w0SjXFySaP6kGllba6sbfoCH6
mFghpBuO7/I2Y72kFt6uOBgXi6OMSDOSUhA6LG48gz0Fg3AETQuJpbkROx893xE3X+0Caw4zLry6
KkQ4qi2w+k1r/0Kyzm3fIF1PwI3kDEdWGLbkCa+WRl30gtxiFnReWvOGscVPbduRboMBLpkUxH9s
3Or5nLLO5O1z4no7qTdNBtmxXsiBqZ/TVWCBCMwazWBnEAfFjdJqbNkZ3HcoAzuZ+3LfH9yWxjFa
gQTEnADDWwZNz9fb2ycGV48VsIUv4zv+dLy9iHpG6yA7MG3yNbO8sODyrvAoS1XClo+L+XPKezy5
j1CpReW2eSvR5TL5RDxCOcZM9rqZMa64hZv7Cpcy2aYfDYhxArc1Cwfskr8eFJfn2ea6vD5IHKC9
eW5hpewnEcQiEIwOHm4juu3vdC9ZgYXGR9MwK7v7DNefwabdjszh1IXgB+v7i0vZkJFhiEuOeqgS
vsWfyDL4xNtVvypbMAc7S8jzmSVCugiIvDqE6gyUwX4M6+JcKo2kZOJsOD037TAuvm0yFv+VtOix
LzAoY+kmDGRnIa6L0ZRRza7to7AezePDm4eOOlRJiHYQ1/vw+bdKxnf0fxHfcYNtaMkH4+lZ/+eR
mIJRTlkHIQiSZnTCrg+VUI9EESclfyrGhyRzR9bpWHgyIe2HaM9Af+6sUnJ9GCdFj0svViozkQcL
HIyCCFYOb+93rKtwEehnIBWvYDwzqNPA5ZGQx5lcodBtjptwNRHxXSbKWYUYS09qq9zxqH1Np5Zn
bOLi1YEQEy9dSUfvBF07DeSyLesRLXSD0+mr4uQj7LDVI+di2vC+a1tc4wXS/P8XBgreBQygD0Ca
CRZNtH4RKEP+CwgI8yCnqKNrlT4DYZt0fp/ge5XdcwA+EU9aleFaZ0UuiyuZeTVQHkUwQccSVYaE
dTfC8nxup2YPYomCoTmyNL1vq6K4CpBRwmkWQPWKo3W9YbGOqVNPU3H1fQ0WGA5J7Gq2T9S1vgsS
MtnNJiCHnuQrb6+tWSKrs8XR1zzeHSKqWcjOgM/iGtwYg2IoNVikprenUdVXbWM4YS8zvtjyIv/i
SBQXVzoJEPEagDNuMETfSSb4qThTcOEjH3rXsCeFBBzalnI7mEuuBrRcrI6lDvFTXLpdLQipkUsQ
EZNK16ttszAQ4hyGo+7rT/3Bx6NrB+Jca/zSnGoVfEoTkT4q23/iV+Dl+wohXcfYiEWbwotjVh1E
xzLdyxP7cgqhGvyCdFr3w1nzSgwD2DoEFv7FEbnAoVz4mJb6mAfA8VLJCcBpBAt7bqMU44cjozy0
dMXPLB3/uyTKqc1sbpHeAmrkqr0qeE6vGFZe5qYodC+V+pVUBaYdGcHbYgB1iUqdGq7JpKmrgDrN
XCgxJmZ+jwIpMWuMsqImr8Ezg7JCA+oZXVyLtX1/exduYYzBGWDamFtQMfZ/bUgVYv4syjwYkhaZ
EDyDcO8//4AaKszoBEZqACUrylTRRgv695nePxMCMkJfUHsHrU84WfcXsrSPyESBd2S+GGZi1+uV
FKKPlok2rM0UvExOcZTXnqPs+e/G7mzoVEALiIW4EHZfIVJfThPH1qhBFoJurARdPOKpPxk1QbNH
vapYhAlL3+lydVRY2IlxW+QzVliiN1Ize+T17m/gggO9Wg0VAIpdPTWpD4TCWCtgueBqiCKytmw2
J8pvXYFQXjotBrWtDPRt8K56DqzWhuZkYvfW4+hq3/fXsxQpYBYEBBPQt5rtgjK8Ka0TvsojDJp/
4atg8iUluIgGUrnqfnpngC1EmojqdPRRYCpblOni5BBC28FXktoUXePI29PWcwyzwKTZJzT2XGbH
/6I5XMBRpldKhdQraQbKyU6yaohHCDrrUy3kXq9WRFlc7MnZBL2cGkxgVn+W3SAnkVNpRHB1qzVI
Y0vn+UlSkHwX/lGeGPvJWiBljaBpLNUpA3pr5nNq6fCrc3jTO0E16DH/rszg933AhWfX1Wopw+SG
lh/KAhvaG6cwsbmMiBLUkD2SSYye3yUkMIGgvQLdh1DonFd+EVZKwwBvz+e1OabbCqTQHlKg33lo
NawpmtvmZkxbXSJRHlHkxHLiRCCp+4gj/UZ1Fft4OvIFKVYD8d2EbCD61BLPblkF5YUq7zU2ZaBT
VWliYwA7P3dEIIbpHWO3s/+0aOlc3f90S4Z6uUzKUMvYF8E2WtSm/JHtgmOz4vbcuWaAsL4aZY9N
mwZhlWM9Bm6xXpgHEaUSwmcQ6GPxki0Fd/hu85wZOOXRxkwtqIFWTCjE5bygyQFljI9cFbTs7WFd
rd4DJ38z9uJT8DBuIyQJ4l/xyAjtlnJYVz+AWiwIWuvK6PEDdA8999VbmR/msdb8SxmtDPRV/Zcs
f031AUVcSakIBMOZag23I00/xvt3E6gDWaVTCyGreRP20Xo8q66w1d0BE678d7ruCFqfnI4M6NAX
MOsaOhoG3gJ3OBrkRVv/4wbo699CD+iUadXy44jfMkEivVPPcs6Q0/rJ6tD3ojqLT6lIhYAghfrk
cRWWU8hXtdkhLYEQxk1JewgQw/gBsqLyCnNUq+nEu6yzs5T4BeP+X2DqU2ccRovrAcCYC53WPN66
PLqEIXU7+/iwYLYkz+f+3kKpz8qBAT2uUuA1gkh6VC4qj4gCOJoN+75XmP/QHSB68F3nRjB26fhm
/Ghqgll7WznczLVq1KkV2ZGCr/t4twM7s5H83Um65IpWrygCC3htfvibuiS/cYPg1E4mgl6LJy1k
UhkBG2uFc0hycZHkOahIfRUrbKNVVliVjLqPkyqYeSBF+kdjwS3Fh5fro8IpXYEordLMlgI+MN4a
ql9+c2Ls4VJEfYlB3Y3KUKatIgADc59m+9t7SrbcR0TUg/QvyqJXX4u6G+tGquVGwOY1rQnG1VQ4
JB3DAm9JECiLoO7ARJUb///tmAP9OFPcZFbqoqWngUXE69pBN/xKfJUf7m/iTzbn1vJBr4bJAlAh
0K2iSpnEjaphacajutG20quB7HFNTh1yMaCOcwrzFZ7TTJDa5Ve8Jbz/i3QT9vbvD6C+Yl9GcZiF
+IoCtNzKHYj6A8kdWHR1SxEiqs1oYZbQbin97P6F+UPwUOMm5AJB+8VDtD4lBnPQcDbpm52UNaRS
MS8CqgXK5ANjSPhWx0JUF3UxM/oOINF3CE+cldiJ26996/6nW46aLgCpnWsjPfICA4AKAgwy9uT1
XST147jKVz3DeyybyQUWfQJKpPIqD1i5zXu2Cl6FmPDmQOR1g4o9UQmEtU/e6at48O0Gxat4J0Eq
hfErFj4iFF/ADoA6AMQXf7JtFx8xjisvKUUQq6koXhOUXa1OGVgiSPMdRn1GzGvp6CJCrwquOuoz
ylo8NZEho0RUVhanulX8hpbcqcOASnsMWPrnS0vSZ1VHYPJzpfjaLZeJrE5VgEY0NeGnR7Upn0d8
UlbBduEhje5BlBJQvAQrBs1EAOLxcsKDBvenb3mDldSp5auk5l/E5q1JbH3YQfd3YtGILtwBl6j0
pZpOUFiqWwmFxvy7SJRXsRJtvc7e7h+DBRS0Sv3dQSomacH7lecJGhT7EHzPsrhpVBlvMXV1H2bB
LMCSi4z1zDqNEiYVipSRJ0RZF2ALkcl0yk6DGGYMNZEsy49lZegPnlyWT2HCZPtYuLjROIcgD10b
aN2gueqbLvBaHQrRoMNZ+7rdGqcK4W20L+MPSALF8fn+OheeLldw1DUk+1i+JgOuGnHKeTvmCjsq
K+QXLQFmeh9swfox3AnSAxWWiY4jyqv4slG06Vy+nMp1B+7CBCLY9xEWIsgrBGo5WpIoRdAMWE4B
vesshhDjg5zu83qw7gMt7dvlUqiDHPS4E+IIQCp/rnuMUfmFPZVbIU9Bufcv0txXq6JsvlCrcch5
lF/biSuPaRAPdsuV/rmYjDOfNSJjbQtHDAds7vQGlc98g147qTFt5WJUANcZ5yxdV+E3s0CwtH3I
LMMFyvC66Lq9hujKeEhHcUIhOz+FCunbVR9DGv2xyxgBz1KcBdryv0jU3g0elDmnAkij67npn8lp
tr8mFGU0W3mQH/1T4co+sn73rWPJe1yCUjsINh2obMYA1aNVCvfEn7TOkltrDB6CjvE8XDpUf7GQ
YLzeSr0FkUKQA6sZHsN+o7Pq5EsPfvj1OcRBEywPteVrAD/TJk+I4denY66bvJ3ue3eYOfbxWsLF
3+MBY1h4wLB4wpbM8BJXvMYd/WBAQhi4oT/LJ71GXmLxHKPCsgzyn6uSfpj1eWIUaY+rEs9NNy4Q
hCf5RtJZQk1LBgGW2Lk9HM3hN8pUngHRNV/GWjT+T56s+vRhymPSVSD0xr386771Ldr8JRrlBUWI
8jRxCDQMdagfejTEa9WA1Ao6Zb0JzCiSZA+wzlMj+IoJJtR8p0FseY1ZodqGJnBoDklXr4MoVa2+
anS7iYvv+z9xqVKKZnkolWPSA5QftKxAmEvZmKojjCoW7a55bfH4bgPRiiLD6csvUQNJG/gCoadl
Cny3b6RRJn2JjFf7PumnJKjWnCBvUDU6Kjz4PQyWjtfiHl7+QMr6hioHab+BH6juBycClZK/SvBC
kxvTW8mP6TrbBDjYLiaa7u/M0nG+xKXi0T7QxNKLUBPI49dG3qespM6SJV7+/Rn/IqjO5UiOZRnu
QsSpktAz2HSWFmyi6OR1xEgZVdOl43WJNv//BVpWdNDFxawQJn8/xmrOm78oLHavpTv/EoOydrXV
p74ssGNc4kTxk4T8TWyJ48P977JUMcKwAZi9MF4GHiX65Qwpr3RIEyxlEl9AmmhW5boSGpIjo6i4
ar2R0U5QspIeS2u7BKW+Vm1Ipe4psMK+e07iJyXBa3mvsl4liy4erh2KddAgn6f2rj+TjF6WcIS6
m1lZOHiTdazdULPxtexi79k6cn49kR9YZcsl48C0toaCGMbmboZkQ63tUlHHjvZFbIclKnB19zJl
KqOmsmTxlzDUSdZT3ePjEvYRNO6UWzjTpJsw6Q4+cp6PiSwxLuRlS7lYF3WEuUqte/7HIMfGHMBe
L2NQDI+JXSpFVp/zGhhdgiO0iYhRdozIg7WnlMGIAQTrJR576vHnsH2PW7caGIK2S7Hb5X5SxsKJ
Wj7xMYwlHJKHToc2kQ7qWq16qoLORicR4/Mt5U6NSzzqfKNBoNG9BHjSoyVvEkd7kyA591g7kzmu
UV906tG6f9bnTaJyAoYmgZ0Mc4iYJaUb2FAYU8LaA6KacL/HqP+VJTIDYuk7oU1+nvDDM/2GpVYK
E7npDbRDyempjw+J9sTzLI+19KEuMeaDceF8JQTZdZcBQxPNYYt53wfODG113UdkOrfrbgNlInd4
F75ZzEWLi9PRNwLGfTRb0QWLTk98PU4RfyhT7XhdHJK8LkjqeYxExy1zERLLGMnBW0vBhAMGVK9X
OCpaM6pDDz6CR9XNbeGLO3o40aZ/CEJkyCzBQqO6y6/1lkwjkd/QBrzRv/iv4EV3QsYXXRh+mH8M
hDjRWAAmbzqT1ISar0JErUH7guLkeG2ASAUKnJojHDBQGhEf9En1TvotrP2EZG7kqs8sV3e78dc/
YTbsiy+Oqa6xArU9GDyijSHaIrrrWE+b2xsJEBgkxCwcWDtBOnANkdayUPL5vMriu63+GHJHQmSy
uj/3j+Ct7V7DULYbo94e8CVgEoh/dL/4fu3l+1wcyMiz+FIW6mszFl44SJYhK08P+cVTPEyBByx/
iNyk/Z5kdduIn8jPm2pfEAGCzGhuB8N8/LtRQ0sbu72hQFuiQpd5pDtcchr8+On++hcukesfRXk9
GSrlXseXjYm3C6RHaptDl/e4HkNLUt+mcqXzB4kliDKbx7XfA6Y+0zqA/eh2Yo+vjDGXRKSZUp0/
x6n6mEQaI7y9vYyvIahlSUHMDWNZNaaYSXYVmb3g8rHFFf565DYBqHvvb+PigbhYEWWtdWs0XFAD
DkpppMf0XpDU4KYvGTCL1noBQ1lrrxYQvvOwcWosrPzaySOUTqR5eA8DLOt/sSQwYcDLiBh2ojuX
/L4Log7yKqaAQqJSggu/sTGsfh9k0fwMCF6BKRsElzytTaNmVdIMKVZUCX8CdBEhU4fAOvRMyFSR
NDIDlYji6j7okvkZ6HbERCoy/lAduXYt2jSopa7gYxUpBm4r6ZD0FSOYWPJelxDiNQRXgiilDLEs
LoxMDnNMUKlAalwqnu8vZckgLnGoEDAsY+xqAZxMixHWHvGwntByD33chmPYAwuK8vmlmAtxLQMq
FjMr0ElRiWjlNqtml4Rf91clsr7QfNwu7pcqi9Ux5Rts36oFFaJI9H2zlm3DFI+Y2TTBGwu2YcGe
3I1+DB6eI/PZtxTr/o9Y8iCXW0t5ELRb9C3fzJbZZnaa2f2UOz36ERRhy/kWx33fh1vyIJdwlAcp
wbEx5jrgMOT0xIkTUnqYpiwL5CvuAy2a5tzega5EHAKavEpAdkPi2rYx5dKZJCiI7XX/c2JZy+Lu
XaBQnsowwiTFwGljhqnb692KA7lT6G2HOrUL/eS3zv1FLbSZYazlAo/KhGZlWWjgZ28whEr0P5pP
0jfJ4s/Sq5ISvyOFb3IvaIFYiYfSaTAf5j/e/wGLn0+SkHbDIAU6piiL7SSFG4IR6+UiaO74oRnK
psqShFg8FhcglEn6oxpwP5vqoVWPF1/DlnXBLLTizONB81zrzBkt0I3SUwxWkMHDPmbcscxPmf9e
+a42fIXyd9Ud1WijFnufc2P+6V/s3wXuvPSLE++BLSIO5hNfT74lQG5V0RARpQ/3UWYroAOPy9VR
X4mrurSbPKCU2UHOf8vjTkRiDYU9v8ggEpLYufqPeU6u95P6ZENelAayU7CLemNE71A99Ot3hXVX
L5zpueMXVBhoz0bETF0DHbIAUyMCpfA4M9IkJ0GpKNaPnRAyboGFFA4gLqCoD+VDJLjXMjyFoJRn
PAodmVbhfnK5vXyqKpKuQfixNd4FRlPOgjtBFQyJUCTEUGShZ5SKmmsliKY3ZlPsdW8gKoReoAwr
CzkS6nabM1IPC6f5Co5aZCP1CRQQAFeIu5R7EKKVwDFM8VaGFnwfl0uibHFQi14veWBUygPk/7gK
fEP7NrG6DEJ9oS10fxrZqfQtr5+rbqtkpzo8QiehhWMLGLu79KTEb9GxtTJmFjS6GCzUPNTt+xjr
tfyDdGzxZfNP2XwId92uWQUPrZNyxFvNdMgq2QTPNUviYiG4uPoB1DHJPA6V/Bg/YPAcb3CKwAqM
9844FIFm3ncBzLVSF21V8mESKoCSfKuMVryCKVP5O3B+x7uvyIlec8EK1z6IULNdS8KnwgXl8/2f
wFosdTfqej5oJUReIQdp9bIlgzGsSu3Q/5Cil/8OiboVEy0fmwy6XCZYfzpvWyabMXmox0cvZF0c
84mgPOvlB6S7U2UwIslRBaRK3FXyRxMzAuqFriQMDcpoJgPbgz7zTFxfELVcQDpEThpzHI6Kd8SM
y5A4peRM2XYcLCxO8gOITbLkfH5Yx6iFYagch0IC6RqaoanHQuDXdQHW9cY0Gsmq4N8G0J9HbtQY
ROztRAf3UGz6hrpKi63f7blgC43oUdmq0qFX3tT+jC40Io6Q/vPd2LOivLNBNt3z23hy+tzSJrx8
JAI1kkj3tq03klAf7A7a503GmTVk2IMCc1efYusmqWpq6UiKeDtWR63hnSEwDTyYfPDPszzggo2K
UPQRwBaEUOBGuBAJGbR2TgriAHhAdMjmxj6OTYO3S6Wy7hvpgm+/gqKcbd7LU5OIM1S4C1WrDsBo
By1bcOiDmrtgePZFMEwror6CfzfE7/7Ut0kqASwBZfaQTg7PqaQR3rh+l7eHqGic+4tbuJlnoP/g
UY6trUdQjwnAi7kXHkMskvjk16oztfZ9HNa6KK8mgGumqNV5XYoH7cXU0cWvXHGlKXALTV/rE6sD
ZgFQmmmR5t6vWaGCCjk4MdA9UdVbU6hs3i/W4fQxNnsuK4+hYP/zkXIkIURM1CEBi1w5ff2nmQZa
ON9oTVHxzLF4HlFeDlSnzxjWsXDvX+FQplgIUiDXYFA0M+M4xPtEeAo7hktecJRXENS1L02SEaLY
1pqNJ0N5tzdVls7j4iLAMIoEI9wVugCuPaU4SaqfBdgsOWhfGyiWd0XwkEWMmGFxHRcos31cBOyd
oHNqyAMF3HpEQudrnq/umzRrHZTHj7jAENF51Jpl+rsooXyLXBfSpP8VCD1JLSu55OOAoAMAklqN
su51GZ6XUZ1m7BXN2aOn6OuTc6yEb5Vj0IkW5ves++tYSi5jxPA/X/2HheLie1RVXDYKOGYwUj/t
Q3UHTT+zz8FZN0pWEWa7tEExIOjxGOfBY6fZJQR3h0Cwgi4jSs+7Xv/YxKw6wfyJqMvz6kdRTiJD
y1BjcNjdtH3W88dyPPj+FvTVnb8XYrtrGU2GC872Cm7+Dhd7EHl8l0XibJNh73ahQbjwNRFdL2ZU
XlnfkzrDbWfodWHMZziOTm1VbtPs6f7nZCFQ10Ze+oY+8EDo5Tcvc8VGYNj9UuL1aq8oL6GGyYQh
GOxVovBPehRBPHvqwbJsjKeh42wj1p0hzElTPxh+/N+CU84j8CeMDPQeDgT/lHoVCXDI22M6nWp1
M0QG2Fi2GScyUBeNEVkvXP2oOWCk7do66kpXfZkLIEEFj+VldihHaPUxtQHUkZ/qA9/8vv8Nl6zx
R8keeWb0P8nUDuuDXBeDAbzW6P6kVf40IBfWCpnFS8wNFRcO2iUWtaF9A86DMg4xgrtDE3blo1+u
+NT23uOz+FB95YxmtoWmJUwyQ0FY+f9Lo1yz7skJBMkB133xh/BFe4wP4+/SgKoDeNsl21LWL8qZ
OZgwdxjS3uQCleYhLjQROvYJUPE6tfs/aJ1X9vIarB4BKVjsYIyPR0v56UKR89kALBQ6rQyU51Nm
xtGDziItXLrkLtc0f9gLlxUoEQZlIuCkkrFWE3kb9JAgGlkJIhYM5YhbIaiktJlhFN7U+02E7Bor
a79AfnBlFQrlfkd91MZ2BuFAfKe71Vv0lO0EK9vmb/JjpJKQ4YYX77zLzaNONNhs+C6eP1Kdvfif
UPz9aMA7xtmh25loG+V+F1vxCc2Pxjl5uX+2WftJ+Wf4zaQKKyBL0levv4hSTUr++T4Gc3mUA+nG
WOD42TbUvYR2wA+BNNtwo2RW22NJ+du0GU6xpRREdHXWc5vhUBTKoeDWVoOhBDbq4uiYEo4yCvFE
xaC9b7/zaCvQGDHSQvuNClZ1UZkpcH/Iqa5PgjemoVE0AmZtixBv+2OabOLITiQL4/9WGD2O5T7z
Vm3rlqPFlYcodhnbPb/kr93L/APQxI1ucRSm6RcNFGV9I8lkjKz1FYk7dGEWijnyBN8WHFkRBoAD
1Z48Oy1sBrI27+Y9aOrk5Lqvh2gYAD2nukXLX1OlYBBaxf06jPeccUzzXVW+5ZJbaS8GxJ7EkHC5
LfG/BeFTxRtFIfwQn42Zt8Xnbamxw36vl95q6mJTK56QJRG5tzSvLKOISA2qw6b6GALebJqjD1pj
uVhJYoAC5bqTMRCI9EW9q6cYhZoPHfSkXCObw+gI4ioCjWm6VspNzmV22a8zzvWitZpNpEGDp+6q
o1t1j/Gw96Sj4meQ5PWtNPv2IUyVgsYRUUWKvrjplETHTLRU0UHDYQEagOwYpetodPgG8Wr2kqL7
21tF2ko3XvLiLDXICEAmejwn0LIRYkuvVlr5qDdOGkuk6HaKuon8s5rvOBBYaa8GCv7TLq62uQQl
mHit5Q9p7Gb1p9c/oW6SGY9at8pVoo1uLB0znB++A0FU+FVDb6059pMDMR87BCV7+sbX77kWmiiJ
EARFsboPdFMWnrPokcs/pbG2DAynI2BpVB/bBYK3Ut7UnGWEX2KumLL/zo+HNDpyBYh1UUgRO/Tp
6w7Mz4zyZ68EX7EzNX8aKDUYO947Io3V1c96/KuvIMRU7joIGDSQGAbhpjGYcef4sl3z9Zpry13j
j64iHhOpJ3yuu3r8hm4hJw3t1GDVnRaqa+A6Q9cmptd4lIVoYpFU8b1KCdq5GccU1tq6chrQpoQk
2dUYwyX8Sdprz5UNC3vEdN7ICNyW4DFDCmEfQ0ALNxq+rl1DmSh5W4mAj3aJJZq9CanZYwXeQ/L6
qO58K9t8oXD0Wtus0YCF+USk6C+QqYOp5qOqVbjUftqDPFvclGR69UuSInQ1HzRb20PycTeugrVm
FVbkcgPhLejdMhzEgn+4+hnzdXQZJXR13vjQzjTFmYoE0J6lunDGPXgYnjOCG87SdjF5M77vA99G
QdfLp665roj1kddQLxt8K0g/CtGui4K0Emt98++n/N/V+qibjo/TvtQU1K9Skh5kU9oGTox1llbn
Qv9wW69ak5VSWihkXa+NuuHSAMzyjY49TV9KEqwzp5RB6ID8o/XZ7A+Jq5g9I2xmrZKKmhOpAk35
bMaasZEU1xsOEre6/8GWbtGLncRoIWUpoJdW4woYker/4pXVxGfrIqpJ3X+i4mQZyfDZ9CIBqXlM
oClhjgJkH8LuHMesF+YP097//VFRtLv+KYaRiIUxl+QRDJ6NABph2Tqy4oNn/YrdwZoecKtBii0j
taOTDrqbjdlbGyUij/f35MaIoY8EoTtwJc9ExirddN5zwZjwoocwaoTgJIYNSzjXWtszW/dvvi+A
fmh30bgPF06LihrJlBQqdDyQeAMdn5qRgrMl0bm/mtsvTKFQZ1LspCkZaqBUIdEx2IP4jOSRm628
x3wtmdlAchSvWPS+rLVRJzTDVILml1Fvcvm5iZ4KxekF8/7K5j9xZS/UwqgDiYwlV/MtFsZFPL9O
4jJ9FTlJjewhH/O91kbJH66NBkYec8k6wI8OqhmIfaNvg7LSOEKbTDclPcqBLg+yOx5TF9VWlN7u
L+72yfyzur841ENvkkXoYqDH2zQQ11nC4KiuvxHfOcP0d/pj9lBslX28Vsya1Ql5+yybkcH1hF5L
aWbxpj6dr01Gb4QxSIrXOHVrjSevmEywJbdeRzaiNBanLhOQ+pCtX7Zh1QJQ3UPzG5lh1zCVs/bR
gwA62OgHZjriJjFArZByrJwyZr0WALBUwFyTmx3YXEiFSM3JTKaM7W3h/hrtJ7N2cRm3WZJ3Iw+0
wRKOutt9QQW1BsOmOb/PJlc91giMoIL+CWsaV6x7a/Eg4i0AIQrI0vN0qX4U8jwTp7RHYxVaWrtV
P2exFJUVci0eCwn8zxicg14IXURQG10rDGwrgq0W+q489Fy5XbkpfnknzYZ42XRIT77TsATPl20H
tB0oXcyhHn1pYMaq9VUduCgsfclnNNY7npX8Ep8wT2iWx/YX41jOx+7G6VzgUcdS4cSkCYIcRLEi
OlmahqD/1Azd2uKtHoQ5eP0xdva2/2A2nwtEKpjVWi9RUw4r1D986DshT+1kDteB1w7qUxAUOI4g
W+LWEWiW/kDC4qPYcDsW1f4ctt6sGmOi4MM0sNN0D2CVFLWeS7MzSnay8EdniZgsL/ICgHIB6Czr
U7+BL28GFV3eOYEKrBnx+kPWoj21LQz0u6CUXyUkGmWkoAPiDShy98HKLyKI8ClEVD0ohZTHvujX
sS4Roa8edaVDqo8LWQ+M2zB//iYXP5dyIF0MympenG83da1+zCK8ueoEj8XqoQCPpv6VOlNvRRtp
M5iCag3maD3+4w6Y659gUIGbxMlDlSjYMVDZlvwH1571EBJPrxBaY1jg4sefeQbnLAcec9R9EHVK
GUY1/NeEWlc2FYdh4F3GsVp0Hxg7EnRoZMwUIdex35BpeJ7OHhk8TQqI6g7twVG2Euhk3hviPykb
aBCgR9KpnPvALFzqvRZ5VSyFDXCNUFzLxbRDldr089EOWFRby7v4d4Wzn764BbpoVKbGB5JuvIbh
ixza91cynxD6iKLLBS0vaB5A0ErFJVpdBH7vlzBJX3FrJD28E9QN+8yFxvAhZbV7LK3mEo1yg6la
TEGdAG00XlvfmQWL7y+HBUAZhKqFyiDMAKr+KAvfkA69//eXgscf9nK8ftCoo1EnWBBHSVK7qjc7
7VetQHHZrUMH0yyGz4hSF+PvCySdOqj5AO5fLQZSKPEdtPMCZJzjaJ/6374XO74oobk0aaysM177
MANdUda88B2mGRQ9P3hJzbD4245dOA4wuECRZtb6RFv3tSGOvlxKXYbfE/8BFYlhNWgqqsGHekCT
EhIiDc94xS4dMTBCYp4QlN/ooKHchxxKsh6UdW/6HogmtF0hpZiusfPauv9FbwKdWW1NmF9SGlSd
oLNzva4ujUB/UxZQHoa8zmTF5Rm38X2I28TSjAENVlWB8CuPfqdrDK0puaLja6jVfwzHCLeU2zlO
SboVep4NE6NXNmiBRzCopxarDX8ZW9XBjgb5XhF039fYuloNQqg3iRmvopYMjxm4egNIwddIQpoc
ch/G70k1p73vDBOpt8wofXF//+LTNEooLBSSPAAfuZUzhssrzDPq1mTmbm+vJ7MPLMF8ZOz3zSmd
9/sCk/qm4dBFLTpsIHoPHt91SOINdIpz8is2yy80s0H8wgab5muxZ92ut6dkfv1A6FPHO0iDnDVl
tYWYt8jP+sgqha+aZ/LhuuxWA1QQdZ/k3KlrYwuc1pnKow3cvb/qmwNDQVOxUNEMQhNKgBa1YT0I
di+o9tA9TExe6/mkX10ZFBBlUU0oCl42AQjCUN+VM72lG3kt7TH9pkB8J0TcxXC6t+wa14i0DUVN
LUcJD0TwW8of+WqwouO49x+6VULSPYIlBO3Z+X9Iu7IdSXFt+0VIgMHAK0NMGTnP9YIqKzuNwcwz
X38XpXNORThRoOr70FKrUx0b29vbe1xL3fBneLbWoVjZ2e8VMkm+pE9ZDI5BTiE/2iu3ziN7Efvy
BTmmo/00sgB8lyCq9con/WZSVkzH99tzpk+W9GBqoumHRosSOFHCpclrlBWbRllZ33xgFw7Ukkx7
FfI+rnssbwJOadYii6cXD7WDDE+jvjCAQqRzJqtfIwT5nquQtnV+zE98mwHrSjDfj2Pddkc13iHF
5PF/RsdF4XEmNxoO+pW9cXzydPmmLG7q3EwIODRHBYHeudyirxN1MrCpoQCLUryt8pfQXNnTxdsI
vwoPF6YlHNns6iXrlG6WUToU0bPp/JNM2m2jjMUO/AErj/Pigv4Ik+9H55AEoDQQFpF/TACyo/GE
rXUQfO/kmU/rRIh0CawIPZMUA6+eoRxDw+/oMba6IANTRaUfakzJFb9Q/rt8Uiu7KKt/FE/OqIWQ
CT878ysRX5sdkHMSJ1cCjPZ2f+0LnC9RUoxUDbPBytForZL7KLwr0VOz5gGvHZWk85ETR5PFOI7K
/rANl6AuarEVe7l8sUCUDqw7TQdo6PwRJxfLRH+60ZtYh+lcKxrg6a5zw23w+pNdKPYmf7IU5jEk
HdimNG8N4aNrQm/WavuzQnwzKydfMR/uyVeAZasYrR5fMVR7lbg66Aj0KrCSn9FwC+hbt0d1KQKL
+5q7tag0J3Ktc7kRGrC0oobcMX7Uqacnu6ngPuUrVmTxQkAMwMT0maJRTpHVUxubWQg5igEyUwPr
0Gi1C8PcB2n74EZj6pWq5is1OUTVSjp5VhN5b4FkB7A5cJgT0Jmcr7EkMYfjnEON2IjyThkkYi0D
OG/TNxHz/DxIlsE+JfNrlRxAPZqO5SWlfTAs4MCqqJwM5Aeodfds7Y3/PngB8wKKzf+IA8ne+YoG
DDLno47mfwHGDOufYtB8htp4/VCAgK7KKj/KN2nW7+Ew/r2NORUsbSW6i+tRZxCcxeDyInTPeLWx
9PChY6uUnvNz/W1PMRIwtwcCUUd2D0VbD6Azgiy7TpmLEgsI4Cc3M4U/UkRuxRDM/72qyU2iiR2U
z5/sFZCR5Y0++QbJTyzbvslEj29QrDh8qiylv0pppvjxlCPOVAvN7xU2bdlgj4eC69VtOlTbxrb7
tU6c5c0wwamkEQrIJMlKaZFIwWeCD1Fp7IWN37VoxvilNJvERAMCUmMg1sImod1kWLOQSyYCNTRA
ANqY9ANa7rmy6aPjpD0tsQf8h52gP+PTAT+u6V3WrCVbj3wfgGNs0MchX3AuJVYGouRFNfsZ5qGl
+S5qkUQfPy5L+Z4pwM2hKoC8ZhQTS5VtgSUKrtkx3Ci9g4kdQvsls0AXaTYFCvit0J9DQjZxk4Ze
aPcfQ5G/1bV1Xxqh42kpeQ4bg6xYp0XTiCE/DFACdQgtTpIJ7oSCh6kCJGqCQeyQhA/cQtZ7Kj2l
b8CLzO+NNg3MIQ3YGov2oq8+A5oZACPSIF8+WtT4O6IIiC7uKjpseWV8iDFx0+Zh0hpfY9E/doKw
0HnuMPPeFe9NjFeor/R9bSZw1HSXOu+XT2i+UfKtx7mg4wyUB3AFJQszWnVZNiOMNR/iQ9Ldp2Tc
CpO4IUrzedZtwmQNmXZJv08lSmFD0TliHAHJ6BXxVLoE7lqtinduNp6p5Cv2c0nLT2VJWq4pzTTo
PWQl8KadnrtW8VL0Ky7N0mN0KmR+D098icoE7InmQMgI+xjHpcvZVnEOIQL5NSj7pWjoVJSkQLlo
2iiPCmDtNjo6PgNHuBb/ESbM1xHngfkbSNorNnlZpIG+AaC7A51k/vvJ6uK+4ElHsTo1LCEp9qpE
348OCkPUuQlp7ZrpbaJMK32tv4dOvuklyBhByz377nJaSoQtRV0K9snY8lfDG12Escf8mrjCu1KC
0Qv3znHwMajip9eFP7nhE6hnjf1w4E/hW/lprJzxkk9jYYLT1KmOxnlTUiSARJtjpMEoI18EgFT7
hrNVn21RWYF76OgAcYD/JBmmPEsnE8xVMMn3xoO2yQ8s6BxUWvSNuWWbxC96FyS7l6//ku7OhwoA
f4CDAgzm/HTzArmDvG7gYFBrLO7SsetTP4HVNH0uit6LWWM+1HVurYF+Li0WHOImpAJvHhjI54Kr
IsVbj9ZlLx1vE7JpMrD5rHmJS5bGRirWBjQ7WlrleVm1GfqMm33ite1PZbph0TN3nqm9ubyFiysB
8QGOTENOWLagkzWMAs8pLojNH9u2e4mryLX7KbgsZjF9Z+MdnRlrdWA4Spa6ccKQqQNGmoRzbUYB
Ta76DN2j26q9U80g1wKCQIkete7psuDF9Z3Ilex1NGht1EfTbEORn03iPSkf8nSNq2LpHTpdnaSI
MeMTS3vsYmQZhVcR659Z6M7hRubpRWZteNFqfpllK+AUy3JNREqAH8SbLJk3s89KUjdY3cRT9BPY
V51F/XECuB2oxzJN2VD6dXk/l0wJLMh/JRpSMBE2Ke9IpsKU5AwINzdOu1ZfX3RxTkVIqoIIzygp
gwgbpb+ixc0KInbH+teCYph5p4NeDQyTl5e19E6gGUMDDfGMMy5vZGgWZj3FJtSkywPbfO+zHICc
vU+65oYDGLMx0qPaj/v/l1R5Mw2870nXQao93E7Fbdze6dFLpdzVxg4dGqWxoi1Ld+FkkXJBxiFO
mygE4vr4MRdXETGApLxiT5Y08lSGdN9ywCFTpkOGkaCsBjJnI3J1RYA1wB+bYPo3+blTcdLFG1M7
GUsV4qzop8iA0TUEVbtySt9bWgwdyCV4x6H2M6yOJIQkrClrOBJeOwrB0UffsXfQ6dJffEqcjZNr
2eOQ28kNsLErQI1WTLlNM5WiHJKw/hiVQlw1mJZbI1hbOE4856j/AxnbVFEYOX+E7MzhRYP4eiZJ
CMEWBa4mu1vj81y6jUAPMFSE1HAfMCl+LqUCkHFOOiQK+740j4pd6ncsNa/EACh+FPi2Y6f3Pny4
a5SGRjeK88m7fEmWlgkoQIwJoTpK0f4mfYCFSnoqEMyG9qNt3OX2TlttWlrQWnoqQzI5pCumzEHO
3GuA9pYkU2A0udtPqm+FVdBw5ag3lht1mIDSwKhLHC9JO1fNNBfMDrsxE/5AdPTR/7CQE7y8+gUv
4OzLpPtkW6Bir+fEacUCh7z0Le7Qga1VuBasOpTbpgZmzkGhIyfcaCdqpBEQVerVV1I9RdXz5VUs
/T4BbOYMEQgfQLY8NEcMTy38PrhAAbeaeXjwL0tY1FPgGWBiDJ9vfnPJ2FSGjckQXOT0yml2Qx3Y
uSesdwNjMsDdHnqkXFYK6Uv5AeSb/sic1eokuqgik2qdA/IQ8uhoLqY5XM013tEteQMQ2filPjq+
sZL7XboNgB8AxR/AL7Cb899PRAqKKUAjn8M15SjoVkHQtsqvu/AY0lMZs06eyKg0NQSQ17ys0tdU
5Ij8Kb0O+bMKLnbdbddc0O/9mLCvqH+gW1CDY/gNGwpkVZZWDwhPWq/z1eeBu52LMohng2aMH+1b
FRV85aoBBvFaU8vibs5kuwAGniNEyY+v65HNxBHIH2gHIzoUww97dcZxNsNSLIjG9T8yJCUBU6HR
ZgyBkbq1XL5jgf4eHtuNs41c+gCotJUM0fKSKCw28lZzV8n54aWlwaNowpJsDa/Crz69HpsVEejG
WVoT4mkwDyFywJ0+F9KAz2ZMuBJ7QuHls4r36QPEft2LYafFri1C/YeoM2cf8li5sbK4OcSplgYx
mGR2Ya5GexZXzbsxhOrPMs7DnaqxaRMrJuZyENCRbd6xcDMwvT2odOpAf2hl03syYoyNskFAPQZD
LVyltAG5NcbtdcMFdKSmhcfrVr+uR0u5rUo0JLqqPU7bUivZTz3WxDVN2+I+LOrhaMS8uRNK1SIr
FRUOOhlSZ9jwFgBdTNU/7Clp4wCzhKHu6nhmn9qWc7wKHb8xrQqYvtzk8eQVBF0gQGWwatud8rF+
aWhibLFx/QOeFLbXzFILMGEWTW7b2sYuKoAnh9JUWR05IfOXYfyusx3T18s2y4AiFMWYb8v7TUnN
aqNmvYOJc7Rj71Aq6Pc0TDnz1Ckiz0xM9qGnIN3E6GBGeICJ7rHAxJtqHPUC03esd4bYLWq1Bm01
NnHTpxjFNKtJeR809K/uuhb8HS2GdpxNTDu+TSeHvqVNhJ4DVVWeYjxxP6bQDm/rojcCRYtIC6op
gwiXN9Zo+EQwowvQR629kgm06AMb6JVIW+0nRmv1f4ycq3e9JWIMlWkcMWWop8JXsly8pgnF2D5z
cvGZheZwiImSvsRa1+3zTAOcUj+m1/jfW8zq2ZnXCItch8qooQBLor096PG1zs3Sr/IJ1KIlykKv
TqnT+z5jTuw6bUVATWzYot+EKWNi2xaRvs+BVnyPWYFygzkTB9M1hIwHpc/6H1YXqYGlVCgq2UrO
tr1mqGil4aa4Azx5fSPCMsbUrDO7Oc7AHlmSZg95NtHcj4uo2Ld5Wb4zg0YosmtV/9PoYqVyhTZO
5kGPRPMWJ5ayiTFacghblTxlbUHCvdEnfNcm+nSv9STDIORoekqoWPemVYZ7TNGaKN0bqOEHZVuG
mkszFE88I07GbivqergXRTeCgFE44bE3lXRHQ6XdhbxQACQ+lPlHhkadJ4J9idwyqpRHppl15mdW
J57y2BgeddZoP5zCiT0mHEBlx0WcPWWkK3+aAplHV8/QQu5GSVS+5r1w7kMHsEduVhCybRUjvbL7
AQ0abTdsRF73T3o56pXLlCr/Grp+CDR0PDzplIN7W9goKrupng9FgBHh6JEkYXxMuRmBFhjx65M+
6somD1sSuWquCqDfhkP/QioGLG+RVo6b9ZRe9cAPu2GkwQXOVXPALQLmVpQW3VXfJ+o7AKnBE5mU
Bj7dtMPUH7vcukkrJL5cDVq2L0OuwHTQKhm3HDxPB6NSkrsxnlrQKxhRuS8xeLXJzAZ5dXMCoVvd
mMNRge/1iT7c/rkANss+tYWDhjYUCzB3GgUZG8vIL6q8+snsMLqBNWx9pUrHDyvVgc5qEAUhZDZE
GFcq0J42jSO74h1HdOeMNNyiqTp9HGCuN2pc6/PUg8H2uVOUG5vYybVR5PGDEo7RjkbExHVIClwk
GjUBI9mAgdqp2+QTTd4xMaq4xhi1QTom1q5XrQ4Qi8zs/KoaQYGnaHpdbixAMG6M0QKspFH2AY8z
I8i7xOy3BaWV49mpYYLBg2i14/Y5LxtfR09phLxFhfYVswAzh9sZJAtaizfEs5iVBFRLBNBHCFKp
WT0oE0yYWY3eVBtTAbSxOvmKaAa20iEvm5cyd8JgJFXxbhlhs+sikWxGQ9TvhCnNrgSUtVcpbRNU
VlUAYgebHmXK9GporfrVG4ntWlaS36NNzDqyBkOylm1Pew2K+NymCjrSLruUi673nBhT8X4jzpKd
A1Otw7HGS5o6QVli5Fq4Y+nbQHW7LGfpxTbB5I4wC83WMGLnj2mvx4gtE3iuJDzoyj9g+rDFShp8
TcTsn594dKo5YvJrgIjWfnQ67raVr44rVcc1GfPfT2TkSdUBswWeqZ1/lUmQ5LdD8XB5p5ZP5M9O
fXNM7RaPEZZRwFSU5qud/wjRu1qtpXeXwpXTE5FOnmt6xKgJOVl7MMlz3P19Ioae/r7kEoKRr3dC
A1tVpkEZCa82XzT75fJerR2H5AfGiU46UWANTX2I29fKeUzC+8siVrbpd0h2cuJOmFlUqyBCN94i
UUKr/hbNDYEB6FZNC/kN/JtcUxjVNhlVwOJ4qXbgA4gNuKuGa0Hckn9+KkQ6jI6I3lIbCKH36c/y
ht1MO8WjfrvpO0zWFT/V3eVdW4waTwVKJ5MItKzOYD+YzNLwtt1Nu7vuCq1Xd2T77PjqcS3IWXLW
gd45T86CpwYAsecXU7UVvXQa2LExRb9Hf2cr9615zexbdCdfXtr3ieE5kjuJC6RsBTHEUPUJ4gLT
RQvrpnpr9rd9wGyPbuM76ltgVXD7t+ZAXWdbfGUenohnQ3N3PRIrweVvWerGOPsWadkRV8aE2GHs
deRh4hsV7SCa9a47r/PMHZaugIx43Bjd5rLcpUuBFmUHne+oDn0LZoE1H+Xa3DGo1NtySF1RVSu7
vBien0iQjDlrC505c7ug044/Cu0TOGCuo4YuJah48V8AFL0zmjXe9sX8Cvi3QPeBjghTk0tedVyT
Wot/H60O7E3XROJhB7ockKHc8o/Le7gqTLqTZW3F7aBAWGIjt8b3Zrdpcfltc8Oj3cBfQ+MzLr9W
hM7KKQfqpyuU7mVexUj+pxAKSiCyqz7TA9LKnvFL9THBvM2eV8TNa/guDsGGCbxm1PmkR8ZQy5KF
ytxccl8diS/2H9xj141rpS739LtwU+9RhLBv2O1atWpJgdCX9T/J0u461RSxcFbRSmyKvfhiR/VX
9RKvIgL9Jvy8tERpRzMn4WEVQRBQfQH59bKZttwFnL9ruPQzvTYfog+EezcYYaY31bO9ck8WsxTo
4AHKGWCH0cwnZSlqBHW6UeBAr/OH5ta+MwqAWpVwszzMbHvxj/xuvEJQ7fjp67852xPJkh00nSh3
olmVmjfbdG/hFmtb6hPLzX/ZkTtuKpf79RX/iLddBjyWFemLinwiXbJ8XCFKBsc59kpMwrtsd6tZ
rnjpfQyibvlmbQ5l6XlBgwV4auHDzn0W588LryOBUU8cch7ecO72dNMU276+DtdKS0sezakgye51
YzU63dzgq1RPbfVG2L5VV1RmyXifipg/4cSjiUuoK59N62TthxSNCxr5Fy4NyuyoJxHigE5euhK5
g6ydPvcpOv1VP2JIKXDMlRTx7AXLt+6kmCE3yGt1Wqtah5KBMtnH3haHhie+lnOPxGsE0Etnf+pa
SEdSIgyNsmh2LdStgdHfynYNej8l29zxV5R6LvN8W5UJgC+0XYChQ+ZZj0Vq0i6FqPA+vrW0AO9P
dwA7iR6Qz/DhsrAlTZtxiv8jS3Zsda0Iywxg6F6n+bZxMxmbrv83vrNFkMVHAWHGJzrXtGqgutBC
NNOBD8F0ANO5xpSxqAV/BMhYiyJrcmpHc0mne876DY2u8nBLyYozu7hTaGHGKKGh4R/pwlgqz8q6
nUsF1rZnG6VMXAxhXz6NpZUAkAXTrehyAJC7ZGDyYrIxSYvWkSjK3BS9RHR0BTj84uCynKUeFXoq
SNJmVYkrI21mQXVTHJEQTg4ZEpKB1dT1nVVh6qzqQNjSUQwbqlrt08ncCMqJ1xp8zd9aulkoxiHq
QQcqyOakt0s0ZMonHUGClWxUHYNY0QNTrxpM3g3aSrfaktE7FSU9Vlmhl3AWIGoe2uHkvo/WWpmW
JVA008PRoZrs6hAhUiueyyxNvS3yG9KtXKZFDUGB+r+/Lzs0GShjqgG/X2afcRv7LEOm07ECwosV
M7Q0MPcb1QIAhyqaVOSJLigiWjaA1ezZHfUxuANvVNmYLHUL5JsBy4xea8vVGQ9Ykh8xlHQzIm8/
1S2y2kCIwPw8mVSX986u1W7a0EHSemUvZsMh28kZduO/HygpcdPl7dTOe9Eqrza9i+ghjYIIUFzN
oQRM4FqD5eLWn4iTDADqBXB2OKpbCfo9at4AYXL09HzHkNy9fD2XTM3pwuYvOXmbMyc2FTFiYTEm
Fshzo9yo6ooFWNRTGxxQcMdRXpX1tFeymR4K/YSxfowSDTX31eam5f36I0JS1ZHmBgoY2C9gXJde
lHrtTbZhAeC8fXrb7hU/++JP7eMqHOja0qT3ppusCBiGkIsJNn7T3OmKi8KL+6kedV/BoHABkK/L
57Vowf5spoyHwTPh5OjORMcfVz1RP9XWJhNvoj4q6dp02XdRxNQxKEQBb2ji4CQlDKcOfFqGBTdE
Axh6mKi+Mg0Hm+fHQWk+M77m8i7Ep7NAG1N7BiboQYN5roujFVkDs208rgpAvIwaWDOkPTogNbKm
0a9KB+5ditew31ZGspawmn/8/IZDODo1wSxO5pYKSfgwJSBTmhRMf6HBturVnaI6G0vNPfRFbECz
9DwBhIQXlYsKTFewleLvd0WCdMfQ5i+wyLfZkgwcRFMaOpiAYx89WAR1VIUuK873K4KR/nnAABBJ
yFfJxWXRsQGACCFMbBgY0b7UrgaUHLK3y1IWz/BUjPTsObRVVAUlIE99ASwieyYfKCL5Or02AIC5
vSzsu+06X5LkwgxZpKE5BbI6QG8OeGXLW8deMV4LbWqzkDkMsyg8ZCLdgrqa+FTVTHiZOWwS0RYu
Y47mWY02bhsnQQs6uol9kaPffoib4QbMxHBmtN481Gl73zXTuPZF8xZKmopRLA3wU+g+x1iW9EVT
3KM+jqY5b0RBAP0fKORrbth2V1ZJvVAHCqxT3Fg22Y5meB1Z7D4qVzLtS5YB+grcNBRwTPQ5n19U
wkPAaxUx+g/1L2FZbmrfhKpy1zr9Ns8H//IpL6QccQLgw1UtYL6Ac1WW1tWijk2YhUILMZaZogEI
pcIgKvPyveM0BiyLetuwybpBV/l1bCsWZsOSlQv6+5ylXUdxAX2BRIN90uRRuNC0o6ELUVYYCgqa
N7tLQTDLaGo8KQ4iwCYBkK3rDEkWXVVliUvG4wQtWRpc3b1lxdXTQBIkSxvFMn7aHSM+mkaBAlQa
aXJQyzGLgmTCL7l1Q+un3OGaX4TFXC/NmjFgE02fddoAsKDJtSe1MZSvMqvLrRMr+osZAjJXNGPq
x5EBbB9upC9KG4aRy1BZvWtZNfw1Pwi4pzUEDdgJoEiiP+FcA1Ruqd2oIWvQ6ZOv9KE7DD/Cia/Y
rFmTz/f8XMpsNU+ck9DJUrMQkMIBfRo/thjWSdb6Pb/bRcjAs4MELBiEkW85l1FUaR5OwAEESJ6b
TaB7APJFq7lRpHuX9fj7pTkXJPkoiZM1oWZB0ABQaUP5xcprQDJPlVuuJcu/O6sIBzCWgkGZGfVH
9qYVDNE5GNoWHu8DM7vtuN9Yj11+g6uSAAUnXSlRzh9+fkqwAxoQwi0VIwhUHp5Lhnl2pcuEZ+vs
PtWtu8z81XSFn2gV2trIZsg/L+/kokWYc48zPiVwYuSsedxRo2+tHBgtY+DY92Csy9rXzHqKup+t
c89138B7s4pw+F0bsU5oCsidQJD8DWKwF/poYnhRAAMGnZDaPOyb3NLKWNnO5dVhGnDGuEJVQJ6P
jJumrXoDq8sBop2kH/XoOuEVAE3Z4NlGoFuHLq3dYq3p+7vWYHkATQJTqwMgIznBZRuNFdK0BOhP
8zy1j0NxYDFiLTdRntVqp/GVx3shL0BMpGhQgpz7V6kcFrRAnkl1VgnPaJ7huw6AhEp8MDw2iWvF
b0R4DFLpjb2GjrLkap3Kle5hrCOJ29tYJ1iFt9wadv24hvH7/apjabqB/gaN4v7J4z9V0ze6QE+W
x+JdUe/LfjeWqWdSdNFOf20iz0VJ/laSM2rZOUTZDNPujO5sU7hqKjaXr9zaiiR7z+KxnKoIYkLN
cIvhbkjeAFrvheNnhEafy7KW7Amw8TCH7MCgGLJ/Y7aRVoNJFS8tgSvz4MSO65j3VfjYqpVHsxX3
4juptgHsJVgSgBMQtGrLxkQrla6syOzgRe4EQiGneATNNIsDpbyvwxfH3irGdct+jjkQG3ck+aqL
m8gCC2+8tbsrFQTACoDPi0cx7TLq82wt5bi09affJ+krLWuSmAyOB7ppY9XtUOew7kn90fAVF2eh
sISdwGw70oEYu0LL+vlTSCq71iITO1HNtAd8K8Y78bvPzW2S+5KOfqQRN2myQOSw7OJHQZD99ET5
yySHZHjJbHRHgQWS3g+r6HKzfslvzOmnSWre6gUxh3kTyvQKzQvY/ABzglXsE+cpTjc09rtklwPz
gaV+toYtvWT4KYoLaMmFv43R+PN9Kcs4Cu0uEd6Ervcco/6gqOvXUECWzO+pkNlPOfF1EjBnZUB1
wOuivTeNazZbK92Q6Kk3wYZwq68hf313e3DWJ2uate5EXFmOJuMjxFEz9mzqGuRmIGjZWws7l7QX
TV6A86HwrjBQcy6nHRWoXA5rS5IOBKH7anqIELYY2k8hVm7ygt3Ac4kh+rkShPlO6ZisEG1/3IAo
sKJQBtJlC2W6/JZhnoR4aAu6bKUWzutMmnRefawzoQyQhunHqcRcC6DceYQSrO6mxg+0BPYNWzGM
C3p4JlI6s9g09MzsIFKvSKA2rd/n1+qaYiwc2JkQydxMfQy00ApCWJ+6YMaFH4xtBaS635Urno6+
eGIz1ASSEhg0ljET0yw2hDHOeyge+bDvkUIDMiSQGk0WGNkTj8E80n3W2SeI+0LAlpEKxMDUJeoG
FHCc7xu2qULha21Q9bo3iBbTRBt4FAnQOKLb3vn7RxBzMH8+V9oa2Mc20zl+v0J92akYOD63VvnR
K3Zgrbm4a1szq9/J/azsvnWm2UsJy4/c9GvllZMNcRo3ifbqGFR8U5CjowV6ftcgGT0Cz01/cMw3
kYLZdO0JWkqCnKwcdAHnXwMwhrBXVXyNg21G4wEDrpVnJqpbd+C5YW7Yv7XVsDXNuwzczWCFuXzX
FowVxGPImSLYhNMobQb6bEk9zK5pWN4NzpMO0jE9PwxrfN+L9+uPmN9VipM9V6ZQcWoOMVn9xqve
Z8UuA9PM5bUs2Y3T7I1kN4oBINOdjewNsffd+A/tngCNOlqHkn3k9oavQg4v5DWBDoFgEKBI81S/
5Ll1zhQNvWYiVgKyMLjhBX+28kCEh8GY3MF5JUipNHBxVpa5gOOJO21jwhAJEx3oJrI1TpWxCnMq
wF1Sv7Q/04B8ED/6BDE9KNb2AMlhn5GbvzbX9tUabvXCOUK0hXB0jp9AonyurUnVlCEKi3gIpp1t
+2mz7Ybgr0/R0tCu9XuE07HlunmRWgVowDCBS0vuNfaGqtuIuLZKXZP7sEVx/tftB+RUoFw8pzq6
xYshhNoA2F5gdGLi+6k9xmQlD760dycL+x2cntyBTmXMNlJ049uAXLMtJJMGt167A2tC9PMDsorW
zDJYbi/q4duHHgEm8FqX68I7ZiGvA+oKpCSgCdJjmVBlSkkC/QOw4rHOW4zdxVdNz4M8BZZcF6/s
24K9PhMnvQ1cQQihqNA5oX8mJapBoFoQSgAoMht7uVb6XZMmGcTKbAGtlEGaTv0q/hkD/92odgNY
7/T7pP26rOsLzzQyV0h7ANsY0SxCJem4TOGUDUC9vaviiN6qDWZdtuOh2mMYdA/E+mfuGbfsmLnx
jfKjcvOg2MZHHwbHrYM1ssvvmnP+KdI2q2pIs9ZCE5ZVlwg2gCDQuVm+8s5/f24gBGN+SAgC6gtl
2PP1mlOKStAw9xDWwjVav8SES2o9WMr+8sZ+fwogh6DejaIXBeyUtK/xxHK14JCjaV8J6uqYCC1f
dczbd2iatnovMlciPDJfrPMw6lyitH2IqwENG0Iiuf2BzqW3OngE3vC2DZ5+Oe70xh9+pXXAvdrD
NEPRYFyUHwtXHPJHtpkCEiC1t10rsHy/p+efJKmyUPtcA0gSNjsMqmzXOYe6ecfo3ur87UJp6lQS
OrfPjxW4p0WfzWo8GZQgyRuGfGM1ITiXSRxvuIPOtAJ8tJ9GRNlDpNnRlrZO8nT5zBewLs+/QlIu
ddRY38/YvGAqQtQQRJ4TNB9Cde9GH3N3Pse1uVJ21kpwtLjNAPSZx/0RjMmz6GHlgOlURfa5Ka9r
NHII/d623gfTL6sVS7io1SeSJAcnNWO1yuY8d9KDWKv2lJJimBLgvBjU7F87495YQ+5cvK8nEqV7
ZBuhMWoEEtEulffBpFsoR9yGxb+oROHs/lQ9ZDwTY4gyAPtAkGp5nHqmVrsdOBKRC6jar9B4UPnT
4Nxoa6S7y2f3p9giKS4gfmJGAcPoEc2PQTwKLBPqgPowUNcwDhfN658FykVwjVW0TnNIUozAFNf9
dKeNbysXYP7abzboRIb0+GuKUljt3L5cA/xfy4MUyexmAiVByF2ze+5iVxn33Ro8/8LKqAa1B8gO
mfNbko7EEWGdnXD49vHR0u6E+Zb+vceB7OGJCMm4AuCUxv2IHFWS3TX6XdU9l7k3jbd6u2LGF1KW
55IkmzmUtqaiRIhA9C35aXhVBnqe7oWBK44dyY0LOgnDjX4e4PPc1gcSu19f6o81lLDfaGvSOSJZ
igIg3kmD6nJhfLQRrw1gH8Pr5ZLWxYD2AYPnwk1e8q24yiIPPLxfQ71Z42lZuA1nciX7UrZIUlod
5IL6Q6iP4KC2QWkFgx6Pu79X1TNRktIYHUpBBSjhPVt8NcobBf6UlxcgI2qvtfJFi6/B9bASNy3Y
sjORkhIJxTAy0M4j0gb4mfY2qdvKOWZrtZ75Vy6dnaRAoFCup9HGwhztc+x+Yp42dB7K6EHwXaiv
ZHkWVwSYXB34pXMOVQpA1bavI8wSo86DREGHqhyvMRx9JGuIvIs3/ESOcf68J32nk6SBHDbd6qYf
Fk/dmq8y/4S8bVD4Gf4VKzFlhy1r7CjXQ3SLhnru5urXKovhsgBMONkzi9m3dmxiIztgTQJr0AjQ
3PTHyVwD9F4UAeahuTKFxi65ySqJNLPHomcr9ZkXDxT4kJdvzdJ5Y0zifwIk+x41mj5MWSo8M71X
UUzXk1tLPERrtA5Lx30qRlKrKi47vFRYR1Tvp+zFKt04XLn/S5bmVISkURGrWTQkWImdvyj83QGG
GUb4E4CzijUA1MVTmcGCgG6JtmQZDMtOjF6rVdTXTH40msKr03LlWNYkSItJ4Kzk+VxVxuQqQR6o
WBuQWDyQkyXMfz/JHFRNgRyegzYABZiKxhMZBy9eg1VdlGEDINJAVkfHNTyXwcIpK5MBJfh8uFWU
/+PsSnbkxpXgFwmgduoqqbbu6n21L4LHdlP7Tm1f/4I+jKtYRAnzBjOnATqLFDOZzIyMCGl1NIuv
68dXkb466PP8a0Ic75Nl5C1IZawaJur5HlQNHGRDwHPVd40GCpYGVA/eyodRxWID9I2gloHonCvf
o0A3YI7BRNUxnreN04UGuExyaLk7R8TnZkxXzCkP9Yk5aX09gMXuKEq5tD2O+j5x310znNt9vYao
VH+rv+uSLs9xoM2QLDDEp+8OZPuS7/YabZNyLWhiQTTAEp1i6RqjjVd4xEVB3qxfx/otiQ8WAxTv
JU1XMq4VQzJbGjjIeVE0CPxk3g/FK7LWvA4G4LKc/0wpgFTq74pkQk9mUAALAXgLnPhDyyu/bRMQ
lK0cAWWE9jxI3QkZAICJz484qY08TQZxxE3fAotES0PC36O1iVplxDkxI500vU9TPWYwY5AnTfts
tPC6p6oe9IIDCp+YisnvP12LE1etUictIwEUaBZM/GvxLU2z0EyMvR6Pt2S8n8oSWBKjbPzS61bG
OxQtEVQJbIiLgZ9DyDdJxzsFO5BL+wWh6F6/LXYo+YZE89G43ZmTH22AJJtWTCqmJM5NSrkhIgVv
0g4mjV15SJ5fywPrfP3DgyhW/YXqwS6+15/072agha3ma7+ub7fq1JhIe0DZCNgpHnDnp6Y3Cw/q
H3C2iT5UWe7b6X7UgPk6XDejChvAYYj8AZVZUJCfm4l7qAx0FB5Q6Tsj+j3MD7O7Vn9WQKywk3+N
yGNcoJLhTeHCCAdCvwJTNr2LQGrn7jw70NHPLZ9Tb9et8YWoHOLUqlT6YbOJpq2w2pW3CagQa+vj
+t4pP5ELR4BvEw/4mfO9a41hqZcaDtFPmsMDy027nTlHBlhP3cwBmTonXrHiheJvyjmxCeQk2u4A
qV/QeE7mAlkXBzbBy1/OvkXHdPC7WmsC0NnQnT0aRliD5/NO6yPU9mbI815ftPLA/F20TPeKBnKX
UbHopvpRuOAb+sb59roJdaQ5sSF9uWYcoqZeYEN3DiB298fWBvjkMe8fF5SIuyiEvg8xNtetqi4d
E5ENMG+Q2KBFfv4181yjJs9h1EIqlZubBk4Xgd1dy9+NciXVVZ4c0SFEhR9VflmFgBQmHzyPo2XW
JuGSlhtQBzU+ZpCRJ9ruyv2j/GInxsSPOYnbS1Xm0dQMuE3rR1Ce9eNbtsZ+qNw7T0yBAs+I1oXk
CRqL3RyqIfhgTblrMs136Q88rAPbqdBBt1cWpPSBv9bkoZzGaXpgYLCgObFeYvptaT+ZtzyBrvaW
lBS5AqYEQMhx/Xhc3kC4vgmYlcEfC+wa2DnPt7FKDZ4jK6mCct5O1sNo+4MHQPkyBEPmE36HWMbp
FwWPD5T/QpDmrfyAi88o7FMkEKK9q0Py8tw+yLBNyGMMgMUZN2Py02qeYrZy51yCRM9sXNTsZ9eO
bKeFjc6zngyD+wW3gon8BKn0EbD7vZmU3yGp+y3lmm9w/VBnfXB9my/Sc+kXSK6vg8XNySl+gQBZ
eoA2dN19Hfe3Tj+FNrLzOVmdmBU36VlIhUkofEIHC3H1cuChycWkgG5VIFMB8H+n2WP7yRcWdT6Z
x/45tof6qSGaXWwNu+adH9kuY0edWdneravB3PLcIjepRyFecn0zLm4w/DKRcaGYI4Ct8uCHMw3V
VJmgX7dTe4dB+G0N+rz/w4SDISwMayjQn4MD0j4XV34wgumxMSgmrdckVC+CnViFq7sOqkUi/5Uy
GcLnxlvQgg7qothD+c7XpmObGL4XRyshXGXJ0jHyCFgaHr8X+1WleWagdg9IGlhkRhZW3o1dPbG1
q0JpR2jXwAREG+TCFM2p1QGLge9SkFud/AQLyr6bCGTEbW1lSUqXRLaNBErwtyH/PXd7QzNrKwZj
HNCw99H4NoHcjsR7HUP3RfWgVW8Ov+X2TTG8xc4KBkLliqeWpfx3KI02idu8wivszm3u9PJg6Fpg
m/du/KYvKzfiZY6IU2IDg4/nhYnhR0dy/NSKWTGTqgpqAAisynieh1dvqDeMVds67f3eHO8Igaam
Rm86Pfp23Q1UawU1F1jZRMMd/BXnu5zw3ubNBKoa9I3fZwjBG5W59VIaxC35xGG97Zm14tzqFVNU
Nw1MBKMIIvmFNs1mHDGseMrs18kgN6AHDScdk7uZw46OPvpz5t2Q2gzs6FdhOWsnSxVdHOw10Bpo
U0KK8nzNZhTr7tDDW6ruSGu/7w507IKGgvV53FNvQ72dF23Bt1qkwWRjlmXtk1+0pvDJAQEXKHC8
iiEkd/4DWi+JOk4QGMb0oBdgYbIxhqp9xYgNjrbP54MV3U1rRAyqL+1hszGABMg1sr1zo0vSsiYW
FwwG/tJj1reFP0EL6w61jZeFJ/dQPfsxZF6/QpmiChkehhQsPJ5RmZdBUrrZlnli9FVgNagCcMg6
OvNDMo0+aINXOgAXyRiyA8QmzLXimeyBTuB8hVFttcStMEo72D+9ju8wvgg57s4HfdrBRRP8uudc
JuvCHBpSHky5Lvrd5+Y4dIJ4JqYTkPq8TJblU6MIKpJtdNqAQudx8Egw8GjL9LXammJPzyxLn1Kr
nLQZNVjuoscRHGl92SJbZ1uMiKz5qvB/KUeAKVxeFmTDcFylPdXAg6t7BeJDv5g3VpL6uPmPscZC
s243WWFhIiHeVvR5AUXJMjq7jqxNoisXK6DdYlBDjGufb3O5JA1GabDYRfve23edhpmk/rlLy5WE
QOEfQI47qPABjKND+uncDqdF1MEnkebq/KalwwahGrA7/adW9nutmA54TOxWjpDyxAK6iDctxgIv
6OYskLKWFKzKQQaWtGqf2Dc627VC4XBT0n28hIX7YWvH0tsa6ZuGZ28/7m33ga+VuJRrpx4e1ri9
8Q6UIiI3vSnWZvyONA6LbGeZr659R9soyOJbL7e315et/KJ/rclVkWGamyRtEP9LKCv25KPp4nCa
MO+zFvJU22tAxxgbiyEpVNHOP2mESbqR86UClW0f1FoSpB5/LvUa4inZ8+S1T9fXpUpZ8BQE+T7q
dZh+l+N6RyaSWJZeAQs4+0wHkXW3zTjxrfquLIK03kTJc1S+JzSBAvrrdeOKS+3MtnSRZ8OokxY0
zZgEZsECimY97leOq/AAORbgye5BsQsnFpDX8+0curqOaSSEGYBEpykPbDIjC0wO11dySbEpRCxw
OROMCFHqyaBXm1v2YEEYMOhar9olLAaHvFVg5pMyLxzsKd9hGOwudR0YB5itmwFVjdmMxJDZbxou
mwOYAOeVSKg4S/iwBP8Blo5oL4UhoKmtYnbxWKqyjjsBHkHRkcbZUoaekSO3d1szu7W1KF0jrRG+
J+06Og5I0SBpS8AmJJKJkyqGk2QOr1BeEBoiRnsPec7QAAEmdFXAzf2j6MJ+WPsAiqB/ZlL60Akv
vXGYYNKlU9jUb15LAgJVSguU2xiOwNBDDyZrTEr5uUF2uecFY2SswLsup8TEKRD/QnmEgLReisfF
jCQt5XCm1gTxd45iWMb8xv41mP2tRYoAqjVb0/rhJQ5qR+3O4i0QIuU+KR4hdLzP7N6PEuhZOslt
RJ1dLChT6tUCr8rrQKHmCto5wTgmnYqh4ymbPXhdOVBkczc8+0wjH52uqGNvqVUfrORT7wB9d8ZX
MOhv07T1W7I28q1yTLijGKZFpQaElOdHBA6AEfkFiU9iaiBVs/Rp39pFGZhdu/I0UlvCO5MC74w3
oHQydMBhcy5KBqll7Kke77sh3zi5uxJpVDeEi9FnAXz38DKR7qOJmFpqt0Ud0BiVwW6fZL+Sqtpa
xVoOpzjpaMLilQlmXbx+5J0r58RO+7SpgwpKBMYmTkixtUnbI3HTgBGjs/uhc13fF5jEPHZupx8h
GaHfWmU9BI3usZUbRLFuPHV1zBOgn4l/RBA68XW8xYY2XdoSrDvzZ5KjJ6e1d71GDrRbG5hTpq8Y
YhM8WICrgeLj3Fal1cBaRWhMdK0/JMeo+sW1L6PfuNanbexQzkRz+Hpgv2wswaVPTYrlnywvSXk1
uBlMzoEeth8oiDz/kzU+3rY+v8UoqP94E/8Gv0fghsVKOFHs7JlpaWfnuG47Lx3qIC2/NWA0MnK/
nR9Gc02KTnFNnNkRmdbJEqMiIlXHYQcKoqAQ0oLMmwJt6iA0AekQLV7ZUlXidrqjkqOMJuYmkhE7
mvefSzv5S/0yJs9EC6sIyKG1wTTMNeDnS5cRahRINDBML3iEpXi3pEXqliZSN1TWXB4U7QQR7K5B
I22DyODctL3RmBvmud52Lvr2ndSt8ajZ3mze9G4BtPdY69PWyUAn53PU36BoAFWFJ2OuAHU1F9ME
+7FhNjsgqC13n0TZ9CPTpwoY2JmZm3hhiPaMsuy2Ayn2GBptbIHYwhkqCN7aWnuTE3RIEuGdZmlE
WlBwov/yetLtjW7M5pAUnpaEQ5yWbtBBEvre1poUwk86rR9NZpHXxtDzT5sUlEB2gS54PHaEkcBK
dGjJxFWfHngxmngOzR5oOd24xW+g/H5wI9P2c6KxH3oL3joU09sXszEBTUYLcNzwFPpi6HUipFlC
9jTsCxY7WztujBs2VmCa7mvRYS660Y53XaEVhxrhZfEtPbdCoOjI3msMAID7nBtQeagnNGjSqWwQ
gck83IxZ7PGgYSn9Bf5qNAi4631lrNYPheklOxSf5tDLI/DJQQ8V3Bz9PGDfKmyyz7p0TsPG5RzE
CL0TBZxYxe+mnvmds3hVF+hZGvFtEvGYAyeQ2l+FF/U/9KSfaZCxrv0JpGT5UiXVEvl2M9Owp5r3
ldvY3me3ctl9q08YH2VzXpn+COIYKCc2G+iXpwfcabg6R8y+D2UEnsS47g9Fz9ObZRzLA+qnxgFK
qvRHM9XgZDHKuKi2bYcTprWTWd7Y9mwWd6Vd0Y2hDQkL25yXt2Y1RHfEqLUW4m66y6ApS7S7guPs
+nNlVJ9GO0cgGoMiNTCt89I04Qjl0+qpntL41mln0wrQhWsgQD81oMR0h6qzN1MWs20aj929Zi/6
i9VOyeI3zbAUvmFWhv5Y20NZb/ioc4YeZGsep9HoNibeVv8M3gwKHccpQayOk1GsvFyV7w7Uyj0I
JSOaX/CUtG2P01PUuJWJYGbaxc2dMX7LknsTDaF0b1Zf7RLO5tGha7QQKtN4LKN0CJkjwYQqxdVq
6L2my5AA9Yl97Ibh3ma/MgMq61m9M2BuHiFyYoy3DWZ7OwBNIH+2vX6rKEIgiHUwbQDoJxiC5PZU
qZGliJEigzIREjLBzj7y0YJXEjCBlyu2FNFdkNdCzMA2yCUhla7ldqf3GiqX3Hec+7pwoFm1n6PX
yExWPqpqWaiZEXRmRHNWLmbV84iw2bA6iDoLVdLGqm50MnHoNy2NXfiIIjxcmJ6V/sKdcY2uUXFd
niUi0jWWawC5ag4SkWZq9rSxQw0b3GMkl5krkCfFOi2BPEOFH4PZnpzmm9PstVSICqZDuYnAwxQa
WvWiTeMmdYsNxWzbNK0NOSqy9jObYvUnl7TLIG0/pLCZ89EvWxMJ+8v1Q6nIk0FZhowczwK01WXE
WARNMqubO7R+bPD3lECrQ+oroiv8aMq9+2tFfhqWccqHZeRlsHAPl6r2nmTefVJCHcHNty6zdgPT
dv95YRBpBG4RzmZdNvB7c+6SZcSxtMDn0BGORCM65In+39M18El5oJVCJQCza1Jy2qMDQSHPhXRN
h6CQvQfhGDKqVwyrXV+O6pWJyTg8m+BiSNzk6DE7U23WLKkhQj6On82UQSXJmZfSDvohh8gERqjw
K2Iody2+M1qR489IQr5HAx8aP2csO5ZMd2/jbvD2kJ2JN1FUs9s4GbWNbuUDapWdk0Vh1o/V45Q7
tPGNVuixXl+GqkZwctzkwlPV17qzZGALAJzPgfJZ9GVMh6TbLPljXLw4w+/r5pTR4eTciSzxxH/S
PjEw4gVzcXRHpz0Ay0v7bq0Nnyq99MSKeW4F6ulaYYrT3boop40pqjxZvDaHrHoG4ZyhtiJoMRGA
xK84WQv0lEqb8LYOahBT95D6i3MQzyzfY7P09fj7WARGHhaWvpK4KwLEmVnpgGddWRhtCrPcHjd1
ARjzvMv5ihHVDhJwNkNiGFomuBvP19bnZjcPBK/bAY09ZsYPGVubEVozIYVSvWpxVzKYKKAL6M9R
/GT0yX8vOqDsqKOLDrIm0bI7X0bbEGBeQOodUFI/l532g0X5tojqlce3yolOzUinmid5C9E8mBGI
1fyh6gtkEHdghcq9jTl8FM5KKFUkE1gWlgSSVEGRI32dokG7pbBRxuvnOKyq/iFd3E0/WTdGH4E9
b95ed1qlOYq/CX5RAUeQzKWL0zhcx8s0QntKX/KN3TihUbdoMMd39drMsepqAmjnX2vSuWiGadLS
GdZa7WEZO98wfnXZXW9vY7S0y7Uwrvp0ugOMECAJEDWVT4iVJcYSj9Csa53flrvxXCgGf+XpqzdG
YcN/QZLe/++bCWErB8VwIbwsDzBa5oRGIwMHdAJlK7uKwJOQW5PPszSYY3cOuMP/uW5RfB7p5Y3y
Hl5nEEwXmb70+Yp4qrzKrdG0rpivT84DY/bOwLvv/1gZHj6Cow+pC1Rmzp2NzrObwNdKkJNshuW2
i1qwjW7iFs+eNWSZ6kSeVLblJMmMUPpdciSZbvtZEeJXydsMwcs62s9rDa7L0pMFIMkJdE6OISVt
rHwBUG95IHHAnkvU75CV3Xub5T4JkgN79XZ0O4zhGOIOv68Oa+NKF4FS+gFSdMlZoxlMxw8owP8m
Zi+GtfFdBRXK+RqlC9PVSKFNKeCB01bf2i/xaxyHQ2jdoJxy26T+EgfuTcC+Adfhg3r6v4aXP+tD
sMezSLSHpA0uihoykjGMW+mXuWj+MvqoiHjlm73GCXtxbCRL0k6C/2KKOwHr5ATcx53veIGZPA0D
CFK+Xfc5tSW4nAAUiFG5c18AOz4ze2cCHg8URG5/D+HPgb6CpXKAV1w3deHeWNQfjkoXSkdgFZPc
zsnonJiFOJ/2sMnqEcKxGGkz3q9buXyuS2aksJzEWloZLcxo++iu+oFe+vRsoZF/HEP7Ebx6QLxc
tyj+4FnY+mMQvIJ4N/+hij3fQmi9lo6lzxg4c3+k5teErl4DUWJnBWWi+lIigf/DFg0gnHT6eMdH
1sb4Ukw7cnYgxn0+3hrVE3dWnlx/OhwXCzqxJJ0+UtgVj3txJvR6t7TebdqDLcssTfQBax7qgwV5
k2ZnoDw4dd2v2v78PzYUKySgiAYoTuab4S1dlt4TG9qOvqdZIWs2PQDH7Ou6HeWBPLEjLviTvJhq
Wg4KIIIdpbepfWulW20NH/mH8vJyL/+uRfKvAirLY4dUJCBPzpN+iCGh+9T9xkhiv3deejfU3iLm
L0ECjYO1EduLjEGcy7/LM6WuajY5UCFNsI3T8IEKhN9M+3RC0978mkHXYcz3ZE1sR+kJACEAG+A5
eNZIR9SlszHqETa0APWHNQeO/hXPITPWCkdKVwD3AAXVHbqmMuihmBNupGiSB9myB2dPnbxq46ar
H+y14W7lgsQkoSiIofImLSjnrKtYasATcu3gtF/UGyBfCGhD26x495olyefaPErmqIWl0XjyKNqA
H2bnBqCx3Fw/88obFAJV/y5JukExrggMW6RjSQ29W4bKN502GMr0Dd3/5zbjx4TUwRS/GvV7mcSP
qCn4WrJsRvrNQm1zBiRqcZLAbdKDNcSH6z9ubRNEgnHikDxHvm41+G16E3beprbuSIz5q+frVi7y
duEXDnATmJtAN1ke22aNNxr6ABo3On3P+dcwBAvK9M3NXAfjr+umlMwOp7akzxoXuAcxAIY5pU35
iVmzB7AqdgENWR8iHQvRMwC2rfpnTf9DlYlZAusK0jhA313pI1tzqo80Ew4yPVT6Q9evjWkov9SJ
AelLZaZWz1kDA42Th6l5nPswb8ztsIaSV4boEztSzuAa1VA4HHbs5HtSLL6Nqbzsn+sfSRlNTmyI
tZ6cOs3S0LcRNmZe+Gn2OdUsyPQ4SPkzXWP0Ue4bOM+tPyg0EGOd2xrZgGG5GbbaGtL1nxPmEAiG
MFZKi8oTfmJFutjithvBiIDIH8NlnXTTA69RbThB1Wxr0dfr26e8Zk6MSTccYflo6kJDIyF3Eeg7
OzCIbj39NWZou++b5Nt1cys7KCPrSjwBDHv+kxx88mo3YVTTfGUkvG5FfW8jLRaiIEASyw83q57N
JTbFvV3cutvhk2yYT1K/Qn/tsfS7R3vnvPDwx+yviYIqT/xfw3LBW6+rjJcVDHca3S16FjZOfxf1
7kqoVUaIEzPSzWYnoMeIUpiJIRiXQLfO+FjZwQsEuAizJxak0NeYZpFZHBYW48sCQrBp96P3blnP
RvMRg9JP029otXa7KX35xKgU+KZ4gMh0BqN2jdsM48rIxsMsiX08fkLT/cUTlGfKZ+7gBeJ9m5I4
0PhHRcrXAboeTQowlTW+Xd8I5YE9+UlSqNQ4YTaGj/IA7RjMzr3UNXh1n9u1roXqg4J1HQSNgCwJ
2afzyFLUfTFUmK8KeiNM5iEolmXlnaN8WZ2YuHA9O2G0wjRgwO6zzeSDJyjaJm/Ljm+zX6iUozB0
fedWDUqH1KkYgAmCmzE98q/yEN0MmNXw0WZavgg07Pw13WHVpzpdoHRkPZY5bZFQ7OHwMZFwcp90
99P+z41HOMapFemMRimOg9lgVXP+e4I+Fcv8fvree1/Xd08VSEBKI1CmNiQw5AjmjFWXgt4KyTjm
h/HgsK3tkq7xH4hTJT9vTozI0YoaNYmBDkEegOZ3wV68JvTSJ9r6XXrbVWlYD93KoVDdbacWpTNB
IC0O+RBYdJqtxQJuwMcNfy6P46+sXOOSWdlDVzoQ1OMD8NUwplWvGQ+n4c1cuc5UJIYosaK3j4+E
MRkZbtT3mtXOHLgYu+1eXUgU7KfZ2LrN8ulVeuZnIx13U9fOYcIG44Y6+edYNZhCTzde8hNST0e7
GLfmtPQrOYQqkoI/A3UuhyCMy/02z+BWTCqUoOigYeQW0t9OhAmMH6nj9+5K2FZt86ktaZtbVhGt
AMwyqJvRB1FasLQ/rTVCPpVznxqR3A4pEaMzh5FyBh8Y08MqH+4LLfOX/4t7CqQIBhhoIO110fBH
2kfjjk24+vTQnjI/Ln9c923lxzkxINZ6krKSFDBxt4ABpoP4EqzXJk/8aHivrI1eriFIVTcL9MJc
Sl1gNABEOTfGqTWTZLIEU9D3evzZjNvri1F9/dO/Ly2mibnlssjEixTlW2Z2Yey+9tMagki1ZadW
xP8/2bISwxNRAZL8oEoPg72LyMbSB8DL8cJ9+T/WA0UloJ1wG4M94txSPhYVpYKuG6D9oOm2Jgak
DHclbig/yl8jf3q+p8uxo8HoCIxACNqn7g5gj5VAq/IXF/SmkPg18Up1pWWULehkpxTXlNnsly7w
SmDFntM1QRD1Ov61QqUiVYnOqj4aWIfBtoX+NUFp7frXuBy1wHULbBt0LPDmB7G0tA7ObcSXGRYc
8EuU1gG1BYdjPG8HFU4aHer2Ax6a9TtAJEATGNp4ZV7/BeqN/PcHONISUw2yzcC0iXJqHECAPHLe
qu5zWhtpULrR33XKQ7aMJHqld1inrmNyAXdD/uKtpS5KJ0LnDDOWwFNi2vH8aEez2RlDigJNabzb
7YudHEh5qLpNula7VN3yACr8a0iOCUY1szRGOQxVRGO8G8e3Wdtb/Wdb7K01wg5DXC9yEnNqTAoN
VuXxFtBTpH3cX7bui+cn/pz66NM9Hv2PjyXwN8fNxvH35lqfR3n6T5YpPdTHKi3z2YXlFFjXBQOA
dbJyjSsJTk8XJx3/tBhTj00wYT7wIuyetUC714Jmx+6EpG9zqIONP23YyxiWb9aRhWvvWeVL+uQH
yMe/pK0TLxrODP2uv7D76h1yjL2fvvzWvneP+tMNDzEvcrc2Ab1ygGRvqIwJ4DQKq0YR+10G4pIj
5cemD63se+48XvdwlTEqhNcwWogpA3l+c2GelXMRjKes2iaGEXDXPvCl3Xe6B62pye/beoXBShnW
qAlKCwtUoECMSOmM2UdJEuVITaskiEzigxjFxBRRrz1EzcGmfhL9Rq7sp819ZhzdLOxXJztVD/zT
XyAO98kVpNF20JMBv4BV98YEpCZIPLZ1fhezuxbnK32O8OC9vtGXUCYEcyAOwbXpASsDHMS5TTDu
9X3CPTxqQHE+Wug0Pyb1o9bexk4XQHMPgO/Mh5zMilnxZ+UIAfIC3B5Q3wCQRYoQOaVlUTow64Go
5VedLR1aKd54yyeg2MtOEOeCa3TXQMoicNPUxIPEGPFIpQvBLwN308DH/4cUUDQDMa8HWQYAk8+3
gqdLlbUGw5RY+9yZHzkwngkmIq6vXHV3nRoRofPkGxvlMvdFBBVwS9vQ+MahD0iXQMBx3YoqDJ5a
kb5qPi/uoBEsBe8M320AVl3jH11bh3RWI6IXpNRhwc6exgJVQ9iwPD9eAyioLkgP2roATwvHlJON
jJKqqdu0CDTWvqeu99jq2r3pTLfU4bvO6PfXN05150NnGxV+Mfx7MUTWoOxaeovQTiGVX/afDf2q
AYO4bkT5df4akVPNCS1Ea/QgMUI7HrQWJkXWUk1dFUCBMgIOHNLE2D3pLFdsjFgZYR1x4jeFX3xp
D8ntdFtvy1s8bpKjuxlxVSwb5z6+sQ/Xl6dsd2MWDeh+IIIAvZNuSB2FEtp0OBtVHAyejwvqmN01
40t2yMJ0B4zCdXvKI/LXb+VCnZ1B6pL1SYHyD1R72E8OzcPM+1XWj6v6Acrj8deUXLDTrZmOSYKV
TSwPk3Q5JlMcGtO40rtUHpC/h16+4bMiSe0lwooGm+8mfXpacP1d3zTlSoRelf4HQS9TbDh6ZA+s
gImu/mlCYSmLNyP7dt2GCkAF+CUg0uhdQ2fXlaJ84eQtoKSQFx2DZesdrYDdsN/tPv5gT/U/KDya
z6BSMX5BQFD07AFTKw/Zx/XfoFjn2U8QjnISb7nTMbvR6iIg3RxZAJsS8gih5dQNrRIkI5vr1lQF
VqrbADPhdWIIdPC5OWLmkTlYWLGFwaFUw+VlHyOAt7gLgE5QL5lPuSAkejTbfov5rhVXULj9mXnp
diGDkWZO1uKrWlsNrSmI8g6Y4WoCkzwQbSUTVuUOZ9akW6aDHEOWJbBmms89yg0LYPfgUHfjd27i
YkcB7hj1/8fVdmZUunjs2bMsDAwCZ1s/1GxEkr/2vFQ9X85MiDN1cmaYSatCy7EuTXuK7G1HN2bM
Qovc2dFnJkYFNb/9ZRYaRrsw/fuBiQrBt4uqTuCCejS5HZ2fhH2bm1c6rJF2qffcsQ1EVXHGZGpX
KIkUTTLht/H6vYDe6/DDXrZjTXdF+2otIQ4fmKdXxUUUXkQxWYxOiGiuX7CSmYld5THFps835Lf1
rQHr9L4J7SB7BY/frX5oNiMBseyKMykCO57xBNUGwHMRDqXvEKdaX2oGfHfazhvjR/Td2CzQAsI8
H/td3jvb4sHDyT6kT2vXp3K5Nsh7wcSGYr98e5LZihodaiNBNPmp+e6AOKLfXl+ccm142oBXGyVN
V5a+yzViTpiGhaca5s6dfmLyd2ZdMJW7Kd1dN6VI1QQ/y7+mJI9pwJRJnQqmYj3MNdAp771yN7sr
C1LcWWdWpI8FyTkx1QcrNNtNxkNH13gTlB/lZBlimSdeOaZ2ZdQJDKRG4LC3ZNjGa0MDqsxFsMeh
HSJwvxciCnHcam0ygLjfTcgGShQ+1TdF9g+GcRL9aEJgI9uCmAqiOmttH5Vfn1mW7inNzKEibArJ
gOaJoy1eAMryD4qDC/oUddiiSbdW3lKaxASBATY1ARKX32C6l0a5OaBRgipN3r1WEJsCU2UG9riZ
+ykoxrQZ74fw+mFUfEUxtvCvUXmdhKZzJhhxy+Wxch6J/uVMP6+bUFyCZyak9LON2GI2E0wwGpDZ
b13fOTDQBcx05bb9g5uUXrGnluRmXTf0Nhh0YMmsx1ebNzdpJPjgUnAMz9hIM+zNrzb/dPQXvCYa
51hMMYi+gLuhPslSn9rxIRkcTL23IXPejIiArvRnAokogCj9wS4fp9F+SKHwdn2DFAHh7GfLSUoy
xLrd4WcPqGcY1XbU3z3gJcvNdTPK7wBFWmAKPZDQyLVNZsVRjXlGlO2dxXpPPK/4znAMIX5smTGe
ITYie186IFkjmET/748sG1pi8GFdjDIh+EnhIm8KCKolQGzlLxW5LfOV1V0eZPx9F5cTTNjgHBX/
/yQcFQPoRaMUf79DoxZDt5ijzrYe+by+hwp0IcwAuItKCfp0sHVuRgA+7MqGckyePINiZMy2xNxN
LHQYA7fzg72EzeC73rEPmlfb8vsgMHy73i5roVG1XAdz5kg7hAqAjETt41pPZwPLbarfVeYc+1nb
zdxYQ0pfXovgK8I/mOx10BiTq4x9XupN3jcows2+/Up2Q0jei5vo6N7ZbdD77l3xqwyK2/xmTYPu
D+vOuS/DMnhUCFgoMF4lY6QXQrhWEwTg0XGW2NcAdPzSATe8xfi/4CzOe2D5e8FgnFRm91RNOSSD
lkJvzVBPkuoRxA/IsVneJZBh8jonNMFvtBm7dgBC3uFF6YPdg2GYvcni18jl3eu4VPh2Jsno3ojS
tftYHIyL9QDrDUox1DMxlnN+cBpe5I6Vtui0Wwy1mdrlm9zL9cDVKPUbozjObY4UPYcyDfKsNTjj
5YwsEjeMBOEthFbU5RiEHuXAmbdw/vRgfI9+mH591FCj9gLrAEbyzwEl6j0m0Ev/pniw7sHgspKO
XMa4M/t/Lr8T99R0ULURD/ar/Is5t1GyG6IPu1hJrZRe8XeVf/KJEysgLBhSW0hi0O45A7dHC01O
/e16CFC5BOZ0gbAFuY9gXD//kLwDU35tDmIIqH40uH0Xe+bOiRZc0ZVPtWjlgr7M44BlxgA1mLNB
NHrBWQaiDI3pHEtqQUnutYZvxD+uL0hpAfVmZFmOuBbkyBlVhmHEIgVwna1nYdquXVEqUW7ZiQUp
VZwbIEzAto32QfU0ROCYfCHprZeBmGVtZv/yjsNueUKHFdUuML5I4ZlHQwsprBHHfLnHOABp9lG8
KUffBhnuKtJcvKdllz4xdkHljsymLcU4WNuEhXE3zrui2VBwh7K9Y20nM6y6hyLBdP2egsTj+kdT
CO2erdSTkoZIK8RMI4w3990TmXztzQvmzbj7ld/9j7Tv6nEc17r9RQKUw6uC5VCuKlfufhG6OihT
lETFX/8tNe5M27SuiZ5zMD1zgAFmeVPk5uYOaxn+EdxuiW+F78rWjXfUVTDQAsYml3hgOAtKdOYK
fs7awTtfCvXyUGBsGR1fy7rL9V2DiqazjROBB1lzoOcQXHaDJk4UKcv0X1f43bhT0fI4+wNDZXEj
2V4rJPhdPRZgZNGQr8Jm4lNHI8lznaCL1IvppmWP8vyhZlu7fZgwgsd+2tqu0L9SCTzHJPcq+Vtr
/HXSEYceCXbDQoc7HgTcsYxqM846DfaWEEaFEojbqwJvuWYhuvPRAAzmaEwicQjyTGmumkuLrAZt
mPII4kvBtljJv8EIlLHAhwZxBY0/j00tyXWUY2AGigOReSinJ8XZSvkxZkFl+rGTu3WLRjf8JSgf
rjmCM2D+bOZWH7O+BzCG1RwpVLTPjN0r02tL98rf9/BfGMkfxWyCK6KLkRR03+30jc7qXkpS//aJ
F1nEH7GaFOa0DHMlmuaa80NBDniJROanzLZodBagrR3o8/XjTluHtr02lxeb0HtlfW3ZPhu+3DZo
7VaA8Iy86NhhmJ1/EVBqNE3NoCNiRzpaVpr0Z9qD4XGo5ilIxngOIDArYllcW8QlTYcCK7reQYB4
6adGKdFSZ2nEK/NnxkBL70nya6W4kwP6rZfb9q0sIYj8wQq/MIVDsI27i/SuVyrJBBZzkPhVdfOF
MnPeFFY6CY7ZimtcyE9QYcTDbiHiubQqliM8fKEH6aUkdZUpvY+rRwwz3UsK3VPtPpG1jW0gPL5t
39X3Q1odhTkb8STGcMBueolaaZGKpnKC84v+r6r7Uv9mk0l3pIv3yHvvbqNdfTkObfn3Z6EdwqPM
7Gqg9fVOUl6zZm8MyWluBtAuZK5mpwLnKLKOW1NSzn2WNsAr2nFTWtojNVsoFhVByrL7sQL34G37
rgLkS/v4PjGbqYVlpaBq6xWGPOdL0/6qrR+jaDbsOqXG4XBxA7OjNKMEOMxRv7Z5lrhNRqQDlMbv
1LKEyvI4miCuHqGcAMmLgKn9L4nRXOBeRNZyzqxN7UlRFmsbaaPaPkVLbIdRnlFIfr76GSGJgP2J
dCiInS+3DTQTStWZ8BkTeizrzZif4Kpds3lPRBX41Q16hqRfIg2S5ZB5BJKjvqGQBIpEgm4rsLp3
ue3Gg+jMr64gCE+RDgcPCNIRl3C6NBQsBaudx2ogpYpf4oCzWT2amJr+D1vzDGr5KWdHL2tyKlMN
UNRSnm2w0mUGMpGDuWsMkcDllc9cducZFOdT2kwiRGVYRD12TqCVRe9796nbrcCi9VNwhsN5k0xH
NX5IaIsB1ECbfQIeMTWhPsHeqIsXzGKXkOvCRLYoVBB9Nc6r5FYydlWDpaw1JIdUp3KLpkMPfOUP
xBC5lOvhzN+rCWYaBbIky8Jefri6rOhCFdlCgmf8WVDFQ8PUgz3GO1amHxEpkW1su18ZSEFyh9wl
tox+kdbP6shHqfhdx9zs7Y204F08mC5/D19H7yWL0KH7veogZpIbz9Z7t0hMsK9sJNMHRw9th//g
aXD7onaAvAuufW5HSVVhaCNp8KXlCoIVxAr0avJn2vi4UgTv3OsUPgw8B+O2VdFLlQ3S7RYjKQet
P4DJUU/vhtKvrFeQnhbOe4Liwe01vc5IcpjcRy7rmWFkEJi6sifpQ8mwkNRn2XOOMLHz9eoYy9s8
C1qQ17HjZG+VYZ+wJytFfHVIY1HH59oJPlsCXmJPkiAMoxX4Oa0Rfx3y9oep5iEdo799Hf22Gp2I
aN1eJLA596cg1NbSCjCZhZYMk3xBvu90e2XXrg7kQ/6F4NyeE2tmhOkbLGzWuq1+aHH5z9Kjkr9F
siAFI4LiNqnpsEXLFQejgWBgUp5aqd5QC1T0BA9bwcqtf6A/ZnF7lLVJVBboB/LgiMAI78cSmvl0
gYzLOshCZo50I1L+nEH56NhpK+HU5S16WbIEtP7RgWpE8InW7lwwGf4Lw9nSpEUV1XPbejM5js2L
KbUfLbmvCrYxkRJJQBguiNJWL45zRO60zRA0kzMGxI6A6rbaOj9hnHY/UXefSt4M1qj+7wlL4VQW
EbXfpM2gLL304gxxKOtGrKUcs7sM7VqSNQQFu8cIMtMENG3XXbfLuToD46IYWsQkNlLYl1ItGEHY
m5RopqaNF9FNHyuu0mOs5K1yTph2hRBwp7iFiJNifY3PfgN3tmMyF8gWw2DTdJ3o66g/gWyxZJAu
wA0GAY6hcW39obW+3D7vQlzuwEPIJbFQIMApRF8QKg9yf6rAKqJuKBiEpaJ0qQnKJ91XEBnchl49
LmcWc8eFlL2UkQnIFFUBud/P5hj2ohfN8un42xelIjhLBE7IkXKRvzRAXUCKu9ZTZ9kHYwJeTaz7
uG3I73j6FggX2A9OwyxnZGCcdh7AqMbUd8cJG+mu1O/B0ujV744atuzerr4zR7CIq87gzD7unEh1
rku9A2itYKBklN0ZtCkJRhpAI2w6WypZoqrKWjwDETIDkuIoqoLr9PJkGpRkcjwDUaIvU39kjmul
m4gObqHVbse24vHvq5b05Xj+QeRv195Wi3YiQOytkKmBWT1O+YzBuMonycJghLlUitqYaFpldX9q
0G5C6yYaj/hRW4z35MQYUfKrpLt2POXRkcS72ztndXf+geBr93FH6moZZfJqSCRBqcEfChHhn8AK
vo2oVKJBKhYrDJTzm7zy4+mQJD9v27EeA+qQLFqkrqDDxm1DOVaKVLKBUuTJF/z/UGnsbWPRIItm
8Jxr4WCeCOpLCHxFnMirJ+AMmnPec1OWMxoYAK280TFxnaJ3h7TbddEXbfja1iLdw9X9f4a3LPjZ
w7BG20I29MuCOnOozWMIdvuAVqpbOv1DXJuhvHAvFCLeVZGZnJ8ux37U5AVWdaQ3KfrsizoBA+a0
qbSvSl8Gg0pF78XVrYNCO6IZ00SLLvdRu0QvHTZjZVN12qjqCA1JekzBHmbb832mvKbKtB2hzeda
U0oRZ6OZ1pHe5dxx7TYKK1M0Urp6WhbCbQWdUWBt5zyPjp71LjPsxpvrMSzU7mlMNMGBXI1J/4Uw
ZW6qr6d4kM4JILTOHYx7PF6yPLR1jGILAtK1NzGCm/9nC94Ol7tI6gyrdEYLIQaEC1K0+HWoXmEE
ZUuEJbv1z/gHirudMFVfpfLyGXu27c2TPbwzRXQp/H8cwB8Qbq8Qk83yxGCPVcbI5kEvAU24ebFP
IxSrSIDhcjXG87cVjbIIgbnjj/mCjkIWE9bJDBzWaIfQQDG17TG9A1mRydxq9X1tCUJw0ZJyPgBi
lLmdSQAlqm+hcT2KQ6vtBWH3Kggms8Enjj9o0bzcIhopytFevhtBc8aY0lCfzACUPd5t37265c9g
OMdSq+ZkZyZgkGZ3O/rZYNYqrtC1lm2iaBSArW77MzAu5lMcZlXNBLB6Iu5U3NNe96b4W1uJSjki
oMWdnnlpM1YavJEAlJLHbAgVGGXZkB8XVNxE34hzSQbFBZBn2AiyhfxHXD4n8rQp6/b59jdah0Gj
NUZnMRbGk5vVtErKdoZbUjAMOGgT8tjPI9h2/jcUzlGQnDYxSh+NNzJjqzjJC+QOw4w4gmfy6k2G
EfR/jOFcRZdaRdzZDnws3v1zEuoRCYx0y/CcrGN/Fr1eRWvHOQiIQQ56VwEOA42J6lG1d7NU1Aog
sok7q0jWJI45YulKdK35jeokGfQuym9pYc8BQ59liwmoQQu0Yu5ebn+11fNramjLQWce+Ak4+5q6
LZjpRIA2DoiOR6XxNeZriScr/yWVCfaDf6E4K9sCQyeEAkrRujstniCm9jSWKL/JXfzZN8VOQwFz
oBAcum3i6ic8w+VclC7nY5/lEmIf7I4OLEVovY7HQZDIXP2GZyicb9JykG5ri3W27rPiiYIdRUEh
HdTftHECYWvHqoc6g+M81Nz1naOUMKqIgx6J4J6GWvtVNzvB4olwOBelFENv1zLMUmvmjkvUWKdI
PufPXZWJIsYlarl6CP9rk8KHT5CELaPUBpaTvKbDLgEPZQ6xhc6bh8gt8ufZ+TXKL5Uumpi8Hkdf
nohnwFw4NUpmYc4lgNPWRtP6rzZy4o09QnYKrqzOpbCkz30/uU5v+wOCVdqDvQOqXqoGTuveegLR
+uNUyqLKzu0thcL45S1EmKWj7o5vzLJX1h8M+8SqZJ8Vb6b5NW9EynjLl7xefcyrQ9cI86P8wLqm
TJQ2BZxQU8gulEH6anRTrXWJshvJt6lAi3DyX+7z3yM5UDkAhT3nEcY8UtW0gXPFAx0zV0HLvrTa
z1rEkryeYTnD4TyA1E1Z1kYwzQK3AdmVKYj0vhfNtuxPkxIq6m6kP5rutS5OGJvxb3uf9RQZ3gIy
CqdIevA9G3onJWwYsLkaFhjNYe4CEGy7WnVPq73D/Mxyu7pxYxCO3AZePPf19/wX9/dk41kMQ+K5
nvocRs+K6hbo6I9G0YFdTa38MY2fwJx6iRWFAgiboPkeVlBrayKSxTRkDtGkqduY06aI/7ov/vdx
/WMZdy4sQtDl3GPbGJKFT9e9zU0R3l689TvjDwQXZRhm2rUyRAA8pzo2kBRNqxcL1/9tkPUT9weE
u3tBx2tLE1iYPdT4XF3atQtPgaq5LT6YOT6xfD9L29uQok3BnbhikEvSqYAkEXqYrWIfVeTrbYj1
G+OPVdxhM7UITRk2gtoarcSkOZKoCjvzmIKN6r8A/YknuG8EMash0jW4R93CJHiZxZ5K7KAfiVvZ
+vttrFVXfOZBuNtdt2uVmcuWA/FRYaKHLH9rUYHu7E0XYxxNNCG6uoZncNztbtJWgQIU4GJIEqb3
OvVq+4EYAte0uhnOULi7HcKgJka2gNLn884wuh9Kpwqi9duGoOx4eYUVcuZQkgIirRs/QXQiaW4j
PRb15vb3WT2v9lKGUWRdd3iZEHBwqywrMX2ojtVR0rWjWcpvZmM93YZZd+ZnONzmxgxJ3kUa/II2
vKOUpWhBlm40xWVGHMgN5OK2YMRLwGwqwF328pUzP8Pl9p86SW3bzcslgpaqpq/30ay5eDz6ERld
kjdB4nxrSfKdQmaG1pZLuvbOskBqd/t3rH7Os5/B7Ustmok2sCUiKbo91emhRVNXOY6uKolGmBeL
blnMbc7SMeiA11fjdeUPAxunyfC4Q1vx8A7aVoFXFJh1xYrf5hFBIy6OW7OJk9QDljN5si7wjKtO
ZLm7wDkGkhyb+4i6PpqZNWCT1lOotz/RqUMxJJnKvsFeG7kVnO7V2+UMjftWTmflzBrxreThq9q8
mv1Bdd6GKMHMwoHQzcQ6wRkUAXJfLG8jSYdKD8wjmRubHpGOCoYvmuq+1ALDDDRROmjVf/2xkG9Y
NpIEMkVqgkNvgxYBmYY5Yy+3N/x6q8gZBvc0iFq0+5ARRsmFfHLSwVnkPHsMt6q9rxTjfT1kDzJr
vzfaMHuWPr+20byT7Aj5w/QhbRZ2t6bIgqrQIoilg15mmCowijsQ6RX8UnXlwCxqkkvjnrEIlXOu
NpKYXELEyCs0lPXbOMS8F4ajKrpVM0xl1vk+6Vmo0xyMmvBU2bAbmSNKAl0TD2CtFkk+A+Tp6K/9
HYqfRZ0xhdJwt3yTyQPFLMZAPesD/0CjmHVvtC4LvsifzJOfpDsSslewxhQn6W4Kb6/F2m1w/iOW
jXP2I5gGJg8qYSlqUGGOg7KpdM/ULIEzXEMB8dQ/x9lZPsgZSoQxQwgZY2tk8ryXUDcqqH4f11D2
/ntrznG4OAdiqRnNLBxkZHG3WlQFtYXZA12UhF/3TmA4smRUZ80rikpTr9DWBnMs87U3Z7ct/Y5h
MHMKwN4im6JZ+PWrFEPbUMgBHyq62i+XLx6sMcp17JQi9wprcqvurkQNGDITY3IcCOQVM1dioDAy
BCdl1W2cAXO7I04dqajQsOFNVh1CcTUcRLJbq/fJGQJ/FJPSQCiFpRxthMDzhpqQwrS2FWSnb2+N
1UsSXIGYtoGcHhJ4l2sIWjFnrAZsDZI8GXWQouFCRlSqB5iPFkCt7vYzKG7VolHtZUIWqPqkK4Nr
tjLInTPBHSJC4VYO6uBQr1lydVJ656AxIEW3p5C8dvWiQnMzOIwtDc3/HAjErKVaa/F5FJApx+nd
BLkNGVQ+7YNTBFleuLUmuPmvGZ0Xt7hM9CDDahnQUbr8ULTo8zK3AMmImx+Np+nRfGnv1cdoI/uL
MBlm/Ptd/AtB3e0Nsnaoz3D5yEZtcpIpv99I8862AgONs9mjGh86xZ8yQVnremD20ki+zgAF3rxH
IIy7MnTcOLBiN4b/h4DsY7kvIcbmzO677Bav9Qbi5MyFcqokeG6snYdzc9XLZUYRWUtNHdtnHjdd
dpgm5JZf7MY3lW+313W1cHiOxJ08o3SIOsRAUrMDXHI3db4mHwwDnSXatjE3NTSya9E83zUnGrfC
3CG07T5Wewkr3LrVcUaYj6lQd4whweMm7+w1ejowzcVMi/8tCmJRdVsTbSbu3Khznsp9Bo8NkrxN
9GI+Zu+tbwVpgCpcGOODnjLf9iEuvzOeal/6ysBaEbYfFLubeu0WYZMDKtFst9W+NBv5JB1S0Ttp
zbUvhAYQcFQhqMIPGmPaa86hd487bLyP0hG0DaJra81BnUdZ3HdvSMkKecLlQSLXALuKVIaRcFBh
NWF5jsJ956YwUn1erqgSDh36dFZxBNOEnvzQOvRSFBK0VIJafp3lcHA2xiQHt3e3yMjlfjuLbHRU
ddG4CHilOg0SRg3RPlgSUZF1NQI4t5J/D7FSgh4I9hPSD429adu7eXgzJYjLFx9t9ipXW6Pe1fPT
bePWLudzVO5dJNER/d4ljNNraZ/P1mEofoGK9r2dpB+3kUTLyDn9ppcrQsD67lnTo6G8Tv0zi379
TxD8Eyjrio5YMYxR89lTUxW0r/NmLoh/G0b0qfh5zdl2EqMblkUDKxuyDwg0OnvXqA+9EQzKj0w5
VIovm+XuNq5gBfkQO07GXpETwMbGR4MUdq+cDPX9Nsa6V/v33cTHoYYNboKS4iulA5pJe9BxDdKH
bQ+HxlA/M/u5tdPtbcR1L/UHkTvdk5M3hR4BsamPkYwQt4TEiODiX8WAkCwGNjEIfdV9RVq7VYbF
g6hdcl85A1JBjl51329bsrp2iu7YOsjNbINfOxndThDeWFAgqjxJ7gS5p2LyVUmDRNFDjMT5/4bH
rVwZz1MOciJ4jPqp0R+ifJNPd5n9pYxOI1h5boOtbr4z45Z/f+YFLTnNctkE2NRDHl3fNXkLFgBB
9/iqNzoD4VxtHvcDyvsAiYY6AMGVJ6cOcg32A5paBNtO9LE4d2vGJFNzGVDgNNUctOcEbP6cxmdN
PUhMUA1fXbs/aQC+mGixdqJFhEDFAgP0NOwV209rEd/AesB5hsJtB6LjlY+WUYjnHZOHZjtvUW/f
lUcK5arMRQ2lclNf2xFPOpYbuXSLox2ogu93TbqzhGRnv4HbJazTQRKT4wj03x+gfhS/oX/xx8eL
akDRr/Z7zwgtb/amdzvoPG0/Gx7b6ILf8PvBwudKz38Dt4mQBx7LNsY6dOCr8MvBM57GQxv22+yz
/p6cNBB3BijcK8HtA7Iejp7Zzu2ogqiT2dbAhUiWLbnItRzYVv0R/eg0F9VweaO69Sf6Oh4oGuet
oBTVH1cPzxn+suPPTmik63nupMA3no8OKDreo7shC/Dt5Q1E2J66Q/Sk3oNmJv68bbgIl7vYM7Ol
hknwzUFmniI/oh9nKRCK+wpQfj9BzqyzcswjjBqsS5vPLDpALCLPeneuBW/T5cfe2Dy/r/4zGNVo
Iy1zlkUEKXCRWD81vCEgS+HK2q85kfGskZGjFrUHrzqjP5/uNwvGGapO5ibpJ6B29IcU6X6Rg3am
AMHdi4kcadpubn+xK38EKuclMQryL3SYO/y4/0wdM5clkLVnVetDTrWzQqrWgvPwu8p0sZQLYbS6
tJKg2o8nCPc4gChlnJSLQCAoa6dAP4JYeaf55IAiOB5GMzxC4o+eWxEPtUMS+t/2nh3sb1t6nbHm
fgTnFFMLJBH6IvQ4hWB1hSb6p3OI/PaY7qqdcwRx1o/8553q5g/UtwWh9VXQwUFzvhBDPkmTN4vS
njm5IxgmtUFwh127Ww5iOTRn+0arG7u3F2FtUCMhU6N//ZptzC/fjb39MG8hin5id+nX8lS9sPv5
E4XaWPeUIBK8/he/dus7c37PmhGYyhp+BEhs6+wxkzeKti3LuwoKIYKvKVpSzsXFhUyg+QQoyy2+
YKbKHF36Wb7e9W/SL3uro0kgsB5vY65CQlUc4k6gdUUMebnEORnJZE8La4oCJuTO8WgiCBtXWCd/
0wP9C8F/xTSViTQDoip85QEDD2XIfMm1Hl7QDvMdM9W/zJf3xpUcrwnKsPYH6tpgoN6kn+Z9d8gk
wSpfeVpsKhOsRTpYu3ToknBFnnzILKpRDcoyyl4d9kQPJvtXZYhi8hWzEYqDFBB/h3jaVSuQUZTd
lMoONm+WVhuni/stQVPB7FrEMGPfchL7mMplch87SVf5TVXW98NQFM/prKX7olTLKoygHpC5dY0k
r2pGxbMq2fWdmo1Q8Vb1sQaNlgFd3HYY2sjNKjBvBmaaTir4PVPjGYx2GVoGW9XcZW2Lhh2pUCTR
Y/HqQoEMEKbn8SoAe5Fp814wmvI4ahpYqeWGHEwDiTy9baXdwBbAmoEIWR300Ji6IUQp+68HAxd4
2wJ5EkavZLSVXW7f0hqGNKe4y1JVrTfMyuMPe9IoEjaNaMz0+lYB1MIfg1oXKK9Mzt+PTqZkJIMS
RtGhO9BSSLpLqGkjlzsOgi26BoUvt8jEOZqKbP+lVRnVpGoowOecTLQ9VLZJT2rG7E+baukowLou
4mHa0cS4M3ioVLDk8ESSI4Znh5bWuKY88uI8VNvRNxS/K6CB1GZufodRiU1+F4e2bwRFAEf0TkJR
5nrF4IvfwDk+Je/YEA/4DX12ZxhvifUlByndbU8nwuAWdcrluKtsYMzkIeoemmSTpc+3Ia6d6cVS
8gn4ZpxbJs2A0OdpoyjFFjGP//cQ4DHCZDb+gOFusfLsSrQGndRg+8YzBwycqWk9DiQXWHGdkPw9
//oHg3PYPQPTJpOAUQdFEmSP5at9J+/UOFD2Tpi4CnVn0cdZW7lzs7hz3KZWAqY3QBZz4zpgqO0F
ge912y9nFLfFYiSSK2lBaO6s58RTG1QrjCfdN91yM/gtHm/2g7Unnix6ry3/4cv4YZkm/rOa3L6T
wGfljEkDasFT8bj0EXj2F+OgPqaevbMCdNRsnDflrT9GnqjlaxVZVzGRh9qXAiKqy71iGj20kmog
m1Xq6uQl+6is3DVGHwVfefy8vTFXLgKQGYBpd5FwQeDNgcG9OEXXMIhiKA9Tv/AkoVcu9kYTGnvh
FGHWUTRisHagsbQY10Z3DSTuOYfcZUnl0Aq6wwShnzzuy+wbhrdvW3UdLADhDGPZt2fHrdEaCdS7
wJCIm/7q23c59rNEdOCuWmuXOjySd2CigUYhihmXKK3BbNXQR+JFr/KePpvLtlA3tY3qziR4Rq98
pgsozqBkUKOxkUDngxEQyczcMnk2QUiZOK5iIgnq1bOgSreygjhaYE01bBDKKfz0YmH0DrqEQYNP
6UOtDW6uI7OLligq6olZBQLXE3o7NIyA8y0NsWrWFsl7VE4wVz+liuuAVBqEBUGr10+3d8WKt5JR
2f0Hin+sR1Sv5JkBaloImFryMHX0y22Ilc2NHbEIyILf2bl6w9Z6iZiOAmLoY7+MtMcc+aYkFzXP
rPl6VMahUqot1Law6nLrdeiPGOJiKjF2senmp7Q4SNlbrO4M6HKk6MmoD/PoDdk9LR5B/HTbxuuU
3qIhqeFbGSAg0hCMX4KbzLDyJNJLTz2hrIaM0p29C/IwD5F7ndxp45wkvGOhmdK5r1IYCc722ldE
Pk9G/RBveJV/+siSZPVpbpSegjnUssORSDe3DVz7iBhwX1oA0LUBGrJL+4zOqCITTwuQhbwZ1X5W
T8JQ8ZqQZFlDHdTVyHmAwZpXgdPTfjJLxcTb1Djkg++4ZNO74yk9zieG5gZp803d1tvbdqlrZw0k
2VA5saF4cjVkOFOjYkYNw0q3dbv9RxuwzMXQCAjdOrd0H3pfDZ17NDDdR9sGUjO70sshLeTGXrwR
/ZjrxOSyAmc/Rr1c5XwuG1q0+DFoeFAcF2mzyEPPgcsesw2ek/KH9QTxajyQUu/+h2Ahlv82d7lf
YHOeu8MshALqByhffeS/pr2vxEHt6o/dl+/2jzkct+gB2Q53puVmJyusKlfxhPxWq5vszPxlm59d
UV2tZ7RZvkUVOM/aR++iqHU0Qmw6bwyk40k9UUG+/7ofAnrgcEl4R2NrayCU5iBx2Q9xU0FploWg
+52C9oi810PbBvnjKABbMW95pduQ11xUyHmZyynOq2ZuUBAf8q1cSu48b1OImd7+jiuuAHp9aNeB
F0RozV/AtlHVKbUVbKFJ8TA1CMZhAcJ12h7h+jKcjUsQIQt0wS/XLIKqVksqCwI6922YvOuDG92p
nSs/P+YfSRBnWyQkWve2WWtH4wJ0Ocdne0OVkpLYJUAHrw3jreLaiH+37Rf6bh3VrfoAjptmkxzL
g7KoFAjAV0INaEeDAhX9jKaK+O8S3HLmkUalDdEMPwrrY7az97Hujp/qI8LCE3lLfWOXfsnf0+cs
ZF9ug684KJDYQv7JQrccoLlRhLKGzkESJYgNyTFK7tP6aDm/BlXgB1e2zcIIb4K6GaQXeD5fWmjn
KWE5wdjiUL8p+odZ/P3eR55BQy7bRpPvVcqBtB2bQLJNQHtUu0Puq+QB07S3V2rlK+F9oGHng6BH
w114aYNaRLo59MtjD8Nx5ctgh5UFasOdbDxFYFyUhJXWNe8BqkH4D2hkYvaQH99Iy34C7e9EPMbC
IQBd1zen94mbgX1d9AJaO3UXWNwBkNAhpCYNsDB5XN6XR/tHsjH9bqNu1AcPHPBH+VMWvTRXdsUF
JhdSKVUN7VcFmFWQQBKkwhWZ+DncsXZM7pm7t2PRMV/xkReIy0Pw7JhLsoKh5w6ChBYu4O/yWx57
zJ12k9v6ThA9K16x73YiBZLFDO7quwDlNs7QqhWYIhcznedZOmBsaTA9jZUuQYvl7T26FqWeY/GJ
larsDZONwMIzrA0gkoRas6c/k0PmP1qn9jn2bwOuLijYE7BL4UAUPkcM2k0CrybDWXaTN+O6yfSX
Gq13f4myKPIsTGMYDwEJIE8QLcuRPOORghY+loOW2qcKBmNFrGZXpnAg3N6oKYg0ohEgRgSlLOgD
ayRsRY7qassvoj8QT9HwDMdEFv/Ik5VhNMcRqj+Zis2u+UNMBVvgyqH/RgAG9G4WcRHO1bKOUrCf
g3RurB2f1L7tPCkFmic+//qTIAKAmAi64i1Z1flbumoo3pEUKkmYgC/qERMc7/FfPwsg9aKDJEmR
8dXxAOFskdoqMRoLxOck0U5a1/sGUUI1FvihlQ9/gaJeOoWpGKIuixYULd9hrjdU0u5Bs9rw71dM
XxjXUFPRkYbn3EA/IilvzuBW7wvjjo3a0bIwE1x2/wHGQI5YRa8nmHr5mu40S6rZGCiLt5C5RkCz
iERLItbt5SxcuDR8GKjL4RaEnDLUUbjbQq1qgoy+CTVlw9gMThqAaj8cYtNvi+xplAY/SUSZ76vr
l4PkLovMxgDfyCwQ7qc6GtODlH6LI+bnIzJ2xUZvQuhz3v5gV34bWWMUMBCGQrAKQpXcFrfmyqQG
Q0XVtlsE1XiaDBQcDzQ0Z/upj0pBjHTdTbjgIeJFYgusC8huXe7DJNK6qCuh0zFEddgVATX3pRNW
aMO3XvP8TVFOSfLhxILK+JqVmIvSdaQ0EDzxwlyIqoa0bJBs1Zp9nHjVyNw2PbQj5J17QYZ3xTWh
uoc4W130xvAoujRQJXkx1xWgEATvSi2664ocs6/1r85hp9vfbg1KRUCIyS/cGricLqF08NIPRo/d
Ypi9jNFx2h3tZGJ3tK0ll8XTf/BUEHjBtAlYacyl9HWJN6hoLIxUHIhGNQNMPLi2hXKkKBGz9q2g
4IQoF8kYDHRqlyiOk0/YPaghVkpuYXYmtlx0tZ5SpdDRPlFtJkI+bq/jOqK22Lbc7nwtr7aavmhq
e+ndMH4WE4j59Nqd46Z1MzvftMJGchHecn+eBWjt2LLKSoBHy/SXnDCvJeN+hKI6hlNOZiOKl1Zc
P3jv/5jHHfEJ78y6yLGgNhk2VHpRTGNTibSjV0Hw+gG73kIqyreDkmpyoNwLG8Zc3dXaiaE72FTy
v7/3LfUMhVu5uOyaPFt6ecZE3chN9NGx+qjN3+O0EXRCrNmDYiucIu4XcJtze12bwRsyZxM8cf9U
DI4XS5KbiJzvyg3zewpJwf9QMeevfj3TpyaCsB7GCBU/kd/l9D1ClZVE7alOv5WWwF+swoF31dZk
kGhBHvhy301jIss6XW7Nme6t/K7QfjRoPTV/0iHe9drz7VO1EgVakKpBEIDABqvIefpGHjq57RFx
5I7zXQLJqkZSwYt4zQEiPNNQ8kGYdjXNhUMk62oLX4s0zk7uiN8N01fUNNCBaAjuybX9gCjNQmlp
KfnzBa1UqfGGs9C2kllbzDW6hbxdBuBvL9l1+ha34zkKd3mYeloSp4ZBrNDLH9JsmPto1JpHiDhO
r4o0W1tUV2iIrpUCyXmrPWQUtXJQbWTOg+oM/bNZBurQ727/rLUviSV2kLsBc+8Vw0JX0JkUiY4E
nxM9ail9HOvX2wirH1KDNDccCN5Y/DCjGhvEmZoFIa3zdN/LpZKFo6aAcyqjRvSNJb0oU7oGicQb
VE6gmCljC10ehohpWtQacMKYnPwY5Pc5104U9XTMAZSb29Zd5zi4z8odPCedjCgxsXkkKOwVQ2h2
gTljsCFxzcyvag3jPWErukfXTju6mnBVQxBUV/nmTkWKG2s20NlEG7ZLTW03p91dVIzbCa4sarp9
rjf+bUNFkNya9pU5RSQGJKSqXKab7mh/Z5FfxFGArkuS/gd/hvelAdEoPDKvJiv7aer1WII/YyQN
O0v+IDLdVxQ1WUs9sgm8RKUV3LZwbddANFdbxCUhtc07taSeRyNzEHJZKMDpM5qNS3LQK9RZbEOQ
ilsNlXHeFv8JQPy53KGqleVG1WGHRijdaPmAqUngxpss/z5aYFO5r6NnS90IJ4tXXR12DPaMjm4j
nrUqQbvsnOtLS1xruQopHxuWbyIhh89aFITs+j8wPElVa08x9EABIzdxELM3CUWLutok0+z2In65
tc9mQEwW3WHQT7siAI4NSclUCMgi8o96KA/bP5x6sDyJjQnEzPLw9iZZPe//R9qV7cit69ovMuDZ
1quHmnuekn4x0p3E8zz76+9SzrmJS6VbQnKxA+yHBoqmRFEUubi49i3M1ReCLA6ALeyW2Wu3cfNY
2lbppOW4zYxwoy7Z12lBU1N+Bx4jwY3I2zsgIFCRQOCMJBljM1Y9FEGYwGbS2kidytB/ki4/oLJc
CyIx3p0ATBpc9X84AxiXFndaUS6ThPion7+WNYkcbRYNAebumoH5EWh+AaOERpVdxclJP+UjoEd0
1OrsoNnIKZMEVz0Is4U0cReYC3hovPWR4oEbocTV56LsUpqXcQGcz+w6Wzl0RAuzGwSb1eRgbCgx
t9GQtLZjjmp6q3dG9KhGan+0+yYS5GkudcZzDp4FX4IUis2WoQ1tNMYKUYCLSoY/ms4cgHi9M5yi
eLxupJfHD4JsVJ90INbRl85orA2j0WsEmf6gPRXm+4TxRlmxw1MViDJBWHNplOeiqM6rfcQsw0oD
T2IBVkww7hOflAijRCGESAhjkINhtLVCoXA5+p/bDyINTmoIAiGeDGCZ4BWRL0FvHXO6Ynto5CkE
XAaEt56ZDbvcyjaaJEqScMQAeo0bzUYWQUM1/3y9ZgXhQqUg31y01jdQjWytAP4jrMK/jmnx7vgj
hx0ioElIh40aCgVmjiEClbRppckPDEXgDrnqEPRk/yKqAKzpXB2JoMLT1iZWbQ4GV7ZL2yFmWThd
LxpzxHG8GB6JQBV5O2R6AOs+FxXWDc5wRkDah9kjue3bFhpnbuwy9uzm3ayija3U7iLCkF+GPbTc
h5cckrho/WDJncy4jZIghlQ7y56rpnlVK9zSMjAqctE6hoRxLCHxrx9fjp9QABAz6chdE1lIxkYG
LUyyfolLN7DkzaB9ZPO4XRBrzYaIPJ/+0nkaFIb4RxJrJeDhCNtpgqTOfjFsgivUlwLDX6Z3Az3H
nV+LygeX9gJfDJgMUu6WdYl3NuIKJM+oVbtp070gpYAJAWriFVolGnbGMRdIoKPe4fjhBFn4LDhv
Isx2QjSHTMBBsxMQz4e1H7TRezCM3xeMJkRPj6uWxb2CjND1DRQtK3Mqsq4MgJXHskZt7Vgjwrjb
ZNyY6lts2X4rfbFMwY3NtRgwPZsEQ0kuY6De0ntjatPSVUygqaKHSZ09OXAGSxC38k4DYJ//lYNS
wvkZbDBFrwpMKAb2EWSu33SyuEHiSsaXnLzZkojH/zIQUSDKIDj49C5jmUcstCFHYQNnWZtHFWQY
Wvj3hTmFDm5F7IgqAA2rzhWa6gyJhh7+q7JVGX3O6DNMu5w4tVUVglPNUwa5YzAw/fImbDEcFbVM
ylQLwOewcgzjXhhS/YqqmdNsEBS1KLgULRpsoNM3cpo2AXzVZLSFUwXG0cqNbiPNyV0kS3d5qxuH
QB1PiiQdbLvZS2r5UtfLTaWGoScV8DVtdI8ako5YdjiUKqYpS4jIQlkbNtcPyK8+wItPxVRlWnZF
NMRCOMdmAIgujUpMPTU3lZLv5AgIWFP2qoG48RSh/ypw5ekzXAwvUUKXDH+NKaalAg1jaZArQ8KM
LRu0VYAK5IyxcqVyCAfLCZtHVRHNFb90d1QIUQBQQTLfYktmeZbXeTWHcARwQkErb00VT8tid301
fxXFmdUEB7FqADqFO+Nixlyb6UuiEhzLaWNspNuPycu/gU8SrCx162znz+btkYLei+MpvWuc7PVJ
eo4O1bvlCUGml7E2FMbbGS8/Cy0mbFjfJ3WhaCkULqfUL/oXa6ZtUN20W0BO1zS9NwfNo1I1tmMI
51tyFxuvTiodMRw7xB1hd63FBmTrCfk2T507Vcoxi0QwZ845hop/xLARb9FgrHYPMXGJSlNm3nZR
/PX6hnLuD1qcRDICjWsG5tqeeyW7rpY0l7CfZvOoB7dD8UUDyHF6tNsvur7rA0GsyMlGKGfyqNtf
BfHdjFnIc5yUmKHjlc1tOmNUkTsp3rgcdOmdaE43vkiDwGo5CVFIpQkQgwKqCNvRlQ4VqUFNjqn0
O6nb2g+yX7rqV7yHTE/38v2wTT+/X19XnoWsJTJ6aoip8gowQxRn5LtZKw9TaNzF0pe/l4LCHQC6
wDojScfc/mZNKBVdXoKlcfabbt7XTeuhiUxwF/N8KAxEwbEH5his0lTb9a6RMZ0wnRq7dhedps2w
B3+Gq7yXJ/0TrfKC0qdQGmP2siIHyJJDWrdBT+fO3GKc1xG857eZg4e0aD4B75BpBEhqGZE3YADM
Go6JHdWI53HIQCGvtT/wdr2+SZd4Mfj/tQT1fPUsqzJ6OYcE0Pxm++6LCkYzGaVVx1S89ITBg+43
5I//vl4HRAtuHBVgWryWLvJ+CZqpB7OFj5KfFeOgqf6YieyCWjF7GwDUgBY/GQ9ahL7nmgVGowbN
NJZusU/u7Jtn87u6J7fLQX5KPdcGUgx9cSDi864vKO9sAVxowv0CXQjXxUhN56gEAAA+K2+8ojGd
UEOGQ5Q2umTcw7atxVDDWRn9XIRW1FQDnMZdOTuDh4iwdO1n4GvTrXVTnppXc1cfyX4RuI5fVH6X
q/pHP+a0GRVaaaoc+qnb9wmCl7viNMJrbbQn5P9+VKca2L8Bg8cBtkXl/E06+H3vZt9mb3aMvRAK
z7si1uvAHEdTSsxQNvE5XesbO+sJRCVH06t89akqvXYz+cTTd/UpvkvfXJDyXd9rrnCAwFDYhJXh
BXm+CaFplwQpT5xO89hn27xFu/f4kEZeEfxoRi8XDerlWDTQZmiYwsMRgxHZqCIbmkYnaVe5WiwD
+Qhe6hEzM+5jO3ayJEbrg+BC5NiyhZYcQDzAY4q2HKr/ysikeTBqZINKNy3AEdTZn0OIUFVT/7oX
EjcfkrnAoNFnAdLx53IKTamCKJbp87uRDsuodihJGyI+5UvqCIgBpgN1BiwgIm7maCaRFZo5CIpd
88V+t06dZwFVGdyT2AFCdnJ7bzlgbJR0Y28wje26pfDc7Jls5rzWSTPXfQ3Zqtv+zF+bU3avHfPa
sWGkpAKFjga67Bf57bpY+qvMYT2TyhxWO61hMBmktvlxGl7Lvx7xQFcUeRNYPwZWySxGUQUJdwk4
TulKjV/JKBClgJM8K+0Jc/rUcDuLmhN5sdKZQOa2qkCI01UVFXg0t91JOVnH5Uh86UfrzR464ORj
u7u+hJwzjkwNzUAh8UX5E85tE5hCY+xk2KZVToeeTFtU/xyT/NSsD7wznUCxtiBQEkxO4+4bqJct
VKRlvMmYfRuHoh5TPEsRwnc7Kxxvc0n3ruvFtUiopYBfA/unsw8/vdei0sB/GMIARLr+msX7WL7p
kMXo3WZ4UUExtNyreBDG37J+OyC4EkW+PC3XX8BsZmpgbGdd6DgTwSIdNKtX7/Ta+Lyu56XPVIH9
g4PG2ARUjDT6ESsflktGEE5tW6HJ5UkuUIw+dKBx0u8k+aDrP67LorZwftzOZTHbBsiCVObUP8/9
N0vfgkMzmU5KfEMSwebRHzoXBJTGau8YT9ZoqQLrwN6Bws2X8P926PZWLLrf6OXJiqFYELRJAj2J
MOp87WYCKtCJUL+MV2RX2a6CkQxKfFeX5eb6yvEUWkn6lcVc7ZLRLHEc5UoJdvdll+vgXyCJv4zm
43UxPIVAkATIAOrpKLgx65alSp30KDdhEkJ+Z5HwY2riGxmpF7T8Ce5OXoRGKZgNVA8t9JuwiweQ
fZ5pIWSpSXXs+/B+mc2tBSZEpC82adrtZO1eQXd6VqsOmW5V5QlzJk9ha4Cf+aNJU4HqvMft+nvY
Je5qZLnbHt+zGMFbOSi+3igHDKw+JGl036KQkAGQbyFdASxC5EzFX59DRBFoHMIrXkVUzvrRcVDn
dOyAki9a4uQYuqW44G8Cu6KbS3jUf72+0Rx7whwPpLQBbFbQtsdEFIsZNnNeYcxXsUyYXrKds2/L
IHDSIhmM+zKCMs1IEFUYhVA4S7At5tCrhRRJHJM904Qx2bCuJllpoYmOWbvdVwkd3pkXJf719RJJ
YbxkVJG+03voYs5uEQI1t0f+UbWfr0vhrxje6BpoelCPYPyJrSyJBTOsMI0apBr6jqCBdiYCV8JX
5bcQg8nNR1M/yktDt166KfS73Nolszv1AhDC5bUCc0YCGy3k4OEBpvbcNdaFFSSThQWTWtAejt2+
0upTr1eZM2SqOyrBVh1FVQfe8tEKALrjECajk+xcZpZYaUPyogKOHRPIZnLCtKst6ZSX67tE95rx
+jbCOvQw2hQDzcLXMeEhwbC8GrZgqjfzgi7e4OO6hMt7kqa5EFGBtA6cP2wxEQz1vdpoeFdYdpx7
4xCBNT4ac19pi/dxTnr4xTAX+L/LDTu/m6nZrG4YWjTt9RJ3cwd2Afs2CV5IgDb/x7I4TaoAis8p
ugGTBmYhFGgJ0uo6/ZiVMCKjxT9Fa4Ubxfa+jN5kzXCTfHZNC5x5BdzR9CmH2VNARFHd5cqqGDeB
XBsAD0D8sdX7BeFOR3TEx13sDeSrrvlBfxj19152/3YLIQhpdtpECbfO3m5xoGh9WyJCrfovk/k1
aPZh/9qoh0VEQnVpjWeC2GsLQ+MsIxsRGSjNF3AnONO0va7JZYCvIrkGyBQSbCZeu/TUrfaq1Yel
7DoTsdR0XLp7s9hK0VsT7urxWKnHsBUkEHk7tBbH2GEJmtq+6SEuq2Z3lvfL3GyD+F2adl0iwtpy
ZYHqAaB/IIcBgDlXbVgwxwb+BFe+/NrZyU43lodSa3yp6R3AVQQRz6V7otyQFBdvYxYkyLXOpRlS
l4QlvQ/HMXcsazPaL0HlX9+sS+dOZaD7iqCuh1G7zA1SJoM9l2OKaL78YcyPdXKKZkAhBalDns2h
IQrPPkChgbRg1k1R6rzQLCpFeTCDGGn/h+tqcJ0Rrg687H75P2apermuiqpOKrcsPLN6UYPPUL/T
kn0Oyv1UlGvlWQHO6G9hjDNCbjfq+wwXoo0BwXG6N6wHw6gcS963ovc5zwTQvIDHCeDwSLky29ON
9lgYERaursGO0WwJOKUNTHu+vnpcKZirAxYXRJK4q84NLWpKA1XarHKJ9DCTylHJo2SJZi3wLA2B
ym8hzKrZ9SjB00LIgsNZ7tv4c1EOMiaqXNeFuzko6SMqRsr4glO1qKrWSmOIsVPjmIOhZYesQuvo
4fRuYaykGga54AhxJRqoSsLdyWhbYPYoMqLCkAPcTUH+nQYSreXW0l4aK68rt9eV467hb1GAn5xv
1KAXXZuUJcxh3rXpvgbPJTEQvArEcO1hJYY5rmZg1H0/QkyQ+ebwtY8eq/j1uibcRUOdxEJBy7Iu
YNgkifQGIPrKVdWHIdl0xkEmAbCarikCfHOVgfOR0WEE78D240bgchq1HMqMbbypZs1NgN2f9Flw
f3O3ZiWG/n1162X5aJsJFZP2YA5PMHzLnxXT6cp/cKW0ufR/1aELu5IDvr5MVVLIaYxor/X2a7GE
/7L9KxHMSUXyOCxQcMFI5/DRwFQ6crdMgoCOv/1/tGDOTKuTvjaoIbdKuokwXyjd1iHIKvXSGYSJ
A2qu5/E3ItU/+rAPGFCLjm2tQ1hfRCCvG2mL3rKVjHezt73Oyv1h0TF/oE/A9jzs0oX8/9aTjRpM
Cz3UdQj5cK+9+jzo26AVZfwFVm6o52ahZuChsivIyBriWRFmDBLHEmFyBTbOdtzUZjli6jiEKKFH
On+wN4Z6sESpK65toN8XGDvkemyT/n1l4Zo8R5EyQcpYfQaFU8/+kD1gOIBrgcD5uhfi5GxhGitZ
jKlHyhhP1gBZ6lbZ9If4trwtX1Dl2lmLA6IZBA/3/c7661c7FYrmKCwWLiiW8DbSrRaPnAruVX7W
QJCZ/7BEHpx+94XJr0TQgGy1hkmYdZodQC+zeLWLj0n5lhJ3sJ/sUXWADRasIveAraRR41xJC6Iu
U7IaClWgp8KY+6/FsXGsG2kbe2Srfb8ujW8ef1aPcbTWgGl8o47XdIPZwFrce9E0gWTDGY2P0ni9
LuuSXg5Pv/VWMbaYdlNrtBGEyfMu92U3ftVdTCq7HQ7NLt2TF8kh/uB3B2mrbZvH2MPggutfINpI
xkDbMBzkusTSRo2xA6hgmN4wH2OraF/V6mZQ/+HFsVaXccuA/6VNqEOaWugfGLIYOwA/beZG2V/X
ipM7PVvXX8CzlcWgEaoCoBDr2oV+EzwbhWcBibQku6n3SnNXxrhDo10gW4LlpApcORcs8HNRpsio
wM7hBk36OpBkT6ZnI6Ay0W5PErCRJW7d/Mvj5M/x0BjfXAZLG4UphPZjs8lBplaPLvgL1PbrmGOY
zyhIDHOvgpU4JsGJPqw6lal7KXo0KoHooumqx0yyBFqJlpJxMarUGcuQQ4xcfhqJW3UHqw+QfdxF
oztj7K3o/SBSi3EyYVZF0qRBXjDfWN1tWT6r9dN1s6SffM06GNcy1FlVEypiGZ+m+UObBVEPN421
Ol8XqGA7CM1kgAB76l6XWXpUSOJUSvQA/kx/No1jXNxVGXoRc1N04i4BlOcnjnEkja3WchJDNOa2
vmp5f0qy8IiR34dMjw8Nkd0FY3BKxfSNSRbcD3wfhijfwvOI0pydXw8FuDt6rcNllEi6m8mfchJt
o3zZKEvg5U1yAzoRQU6IaysIINCqhEczKEPOJWpoRZyyhJ44Y/TNevQLRQf7mQiOz72KVmKYg633
dkOSGWvaxcMmt223GeO7IVa9XPsRERFNDqcAhi1cVV4ZrUy8/GI9R8Y1eJcih46tMPf1TbMLwZaz
xw10SCZH+ZrsRRV77v6t5DJqmk2nDWCcQNjXYXJ9nrqk33YYNyAvjlq+pYPAR/NX9U+BmfFfupEs
rSqhwByUrxLwvPZbW3pLu9FEdysvnKUZebAAmBYoKJjL3TBbo18AvnIxXmI/SeSIw/+QNObNEEUi
U+F5y7Us5vhhakJRygXOwKSm2yj0xvKhX3bI6vhEcjDFFhzA9j+s41ok/aTVHavnYVVnMdRrs5+5
fZT6n1P3ArJcN8K4teuOk2ch9HGNISBApqJCeC6q6YduysCv5S7pxgrAefGu2qdgLjeq6tmhkJKP
58vW4hiDzEtLq/oW4mpERJa+zyLVkewHGyijhZzs0q/yH71pCpTkmstKSdYuo6yzKo1uIRBN03Yo
8ToAYMUUUULynNdaO+Zi1Ur0cHfIY7nl+J7KrhzdpyIKb95FR/PzmMGHsuHF7HcUifrQrOEfS7u8
HargEfGC4MIRiWDu0qKUKrvsGoQHVXBCZcevW9FDkbtQtBMV5M+UQ4YxcCSV6riw4Sg0tC0r0ddW
npxExLrKPbi/hVx0JiERFtvtBOdnzfP70j3HJNrHSPhOH630lMTKgw3yzuunibt0AISiqGsRtLIw
kU4BSIUdtNiddH5vyL3+9ywWKKatfp/Zmkku5kGiAWJsmjubxHdRCsRAWEp+MP9L7gOsuzYwCsAi
ahqzR2Y0xCN4ULBHoLJwQkvKnbjvDnUkqp/xjeG3IJ1JjfbWlKmpAUFyhSdF9faffmGBS+W6gD/a
sHGFjLjJivHSBQIfjACZY4N3p3+JI8EzjAOsxA6BFBvbBGAN6BzO/Skq3qo9AI7szg/g+wgevOmz
PIBqP9jk++It3E6HYjt76T5wsoMIAcz15SvZjHMtpLabbQ06zrSbJswiN8pjNJZNsbsQTJNKs92I
19J1k+fc+WAzRHc0KP4By7/AERVGEqG/DYjrDLPoPX0AdZfTlJ5EXq8L4r08gWAHARDgt5Qjgzlc
KZjAzNwkQAIava/P+VbKlk2QopG9WXad/gOggFsDCbRkNk+JIUI58PQEXApYY0orgf+fb6y5yGMx
JsAM6X2NCeCZWvjKmBKnT8vOxSEqPDkCZeR1nTn+BA1p6A4AAgHdiCz4US36Yg4UFMeyADN5yPIx
zqBeuC6DAyTF0AmNZqV/DTdi0+zDYrRm3qNSZc76fT4AlgVp3dFW7OIgzTOe15N0j7yUdVQQf7jq
knwDuwYAXOaQOnGI4VnJ3xP40U8CmB3sQCBHYAvR1azK+aRB78H4NOqnNEw9DHrCqs9OYBKB0+b4
nzNhjFPtUQaWKxPCpnACdEkyZlc1G8ORovnj+lJzbiRIQiUVLxs8PtizUtRIVpAWcV0zDykmMCL8
z+JY8pRZ2tdzbGyajCgOCON+dFP5fF02T0twOWHgAqpriB0Yx1REgd0Bsg4HaEX7IgQ3UIEEXC/q
zxWJUZljohTzUlpQEWjdRs0dvQ+dUdSoyXHmZ+tIj80qPu6KuQenIyqF0mK66AW2VK/qNF8v/etr
xjvz6/2iyq7kzAkSlS1GRrvh3N5aiBprTL+qGlcCr/komnHLMw4DlMCUrg3dTax7i7qlUbMJSvVt
O7i1poIEVDan17JA/5usF9/jDBNAymZIXuSmzwXvbt6SAs1oo/0OTdVg5z5XtZtAZ95PEuCgS9U4
ydJ090bX1l5sFK27LFMvkMdbWhAoGJQCDEMEWEIDcBcMoZ5C2xpkFEP/StpDH+yU8CbuBMebl7pB
B+pvUSyjwVLmuhHr8G/6ZASOYgzuXEZfjM50UzV4S/tmD9jr51yp+1kWPVR/FeCZxJSyPnbM02NJ
yRKG9Olh3OW32V23IU7s3xcbUJIumLlIyxTtx3ADAi1DxC7LCQfORDOnpBjM2oxp8cyY7xXVVYeH
rn1U01OOhLhoQLBIFmM+2VAry9RCVjiNp6I3nQbTp/Wh9Yckuk8Gghmsg2BfeSLX28o6tNZAgh25
RaDJkvtBAWOKodxJZeOmA/oPF8tyBkO6v+4QeKeEjrkCG5iCHBX7WraT2q5GCrfo8c+UXSl4UeLU
m0Vjh7m6reQwXhRV/HZINMixg9G7KbyyQL97fS+lG1sV+DiuKNwKQIGDMRdA+vODb0l92msGHHYJ
4usQ4zlBwFp3XtcoO0M/2qJWRK44GhdjDXETsmC5wKhy41eJsJfDeFcvpgKWPKC95rycb0lOFC+L
g5sqG/+e1gFd8Gh6AA8x3qwXSBmtRgdkPCM4rvI7yuiIAX1yvb1uHlzlVjLo31f3RZIWWiCPkDEl
1kc3pMcgjl28CJ8QQO/RpOhokoiInyfSwtw18O+Ch/uCo2jIx9peKFp5VJ4lySXhV2vZt+NzjnKh
MFnEu6LWwhiPUvZqEFlIRaOem7jR8F1PMEPs1/zobxnymsF4jI2/RpZjdDSyBECbIK+IhrXzJa2i
eJATKlJSls2kdIelizf9aG6u7xynlxlyVNrYJ2MhQTV/LmdBQ1pb0yBQHXvH1J7CGEVXsNOhHcJT
w0+UuJCZkjAGMxf14vEWFUMAKHAUx8Fge3MTOUHTSYWzLqMaKtmxn8cvsvXam4fQeiy0GNAaQSjI
82K/aPHQ+EfH69AvWpkpmArCpJWwpkqkPvUgu+hz1Y/QZNgUIq4k7uW7ksUiOOwpAvQpxbrq6fcI
MxxyzMJxAdB7acLYj4tyr3ZT7cgVubPl8PX6pvJiDEqUDYgk6NwvqvUoog1tL+PiJxm4LoJHgpAK
YDmHSKFbVAJ0j0gYczaWBV2aiQJhg/ZJwq3aZV6WvNW1P6Gd8bpe9KfYmGKtF3PZNksLUheKyRyU
VzX7Bg6jf/h9lOmBBEajGHqDzu0jlLvQrgh+vyX5kxINH2ouef8iggBGhCFsIOFmRFRyo5ESRTtw
0HsZGLflKhKEBxzqG5xozJn5rwiWcLKo5FzOUgTv1l0Zu9Vp2qfb+b7+om/MJ9P5Vv3EtHC/9Fvf
3kqjo+2vK0j34GKPACmmw7UtsO+w/iTohjFBLti15M41CmduMblC1DXIc/4Ut/y/QpgwATzmmt3Q
MohGXmprn2eeuthoStbcfLrLP69rxLW6lTAmkgWV5lwbBYSpk+Qo4PTTRUEkd81AIg3INDieLnqf
UWiJLbVBdnMOgb8D3Q8mt2UvStIK7JsvB4QLcAqgk2b3BsMVcVgpSs62o3Er44Xjp2i88BSlFWXH
uDtEMHABjhZBI/vMkeQkxXQ6uD8iN35nHhLMvep+GFXqyMWzFjz+/RZRui+0OwDwccEtRBaMqCgs
mHw1v3VIckqiJBhv5f4IQBvkuWeY68XOMxsCzPGbBSVq6xCJrgyRDObkRKhyt0UCGbO5IcmDZtwi
0L6+TrwLcK0Gc24quZdRhYKIcThFCYhv91XvCQewiRRhDoyBKUJqr0FKo7WbvE43M5B9edf415Xh
XTyrFyb7crcklXQjdQJ0BrrtROQlBbg4NT8L8vO6JK5Cf1JIFl3WVdyQkH5GaA1JFaYJmZgEkZvb
rBUEfNx05Fofqu9KSo3myLkasWxDvDwYtuSMNa7tSPFMPX0ZlM6LSIeNm1H7BSvQ0g1OUcabLEtu
m3oSfYxocZmIPpOzttDp870/SHfkaX7ADGdMsXUUyyFbeR/sZq/wkxf7TTTbnhs4rZeBuSFn3WjV
OcFiTzZ5HdGjGy/lJgPhqVVGh0nXHTivLfghvCj/BwjiWeKAOeUR3ri9TsGiYXwzTR81CBNHHwRs
MyhOlKfrNvV/6Gkj7wX+W4yQYvRs6q6ca4p3RAdXsM9mLd8gZ/jFysN9Uk8I1rLecFMjeSoJOcj1
XG2ufwDHQ+PxhNcT7mj0qLEP0sEOIq0EzsoNywin83MsbViXa4xbfTgkIufGUxfidBOwBaT0Ucs4
t+6sHhNiJkgf2JF0qyuIi40OOa/Y7TDdLAUN5RyZ/iy3jjxnu+uaco7vmWjm+GZ607VNBk1z5Sap
/Kx+LQKBCM5xgQigYzWaYUZT0rl2hVkF8UQBIEn9kPSepPsJ2QTDsdMEeCyuLpjai94aZCsxRvhc
0DCnihFbWMbB3KnzISpfk/H5+nJxdVmJoPHQyg9lkhmmQQwRRewn/U0NSlDw5S7TjogGLtCFZ2JF
NPb9UYZZtaUZyZRW2BgQr+fxYa7epxCtFR/X9aEH6UIKWqxoKzhGt7Iv6SyXhlZNF1x6maMMDnGL
b5rfn1QMzL0uiPeWBgcZXu3g5EVz7i/epNXKpShOZ2VEbftmPoSP820MwkFpH+5zSOtFFVdOXLqW
dgFIxRx4OZJk1MhO0TY5VadoE9/YJ3kTbpetsW2E40W5AtG2T+gcS6CPGI9lpUUTLRbUI5igOqD+
2I2CY8SzbmzQfyVcIBdSNSaT0kOCLN0PmIvd7vPA+5dNWslgwiwb00XGYICM+WHx5tsMfCDfG3/e
BG/Ru7T5h/eeCt47ECjB+VHGofPDBLY/dVhoaTrM5QkgSXDzIwzPnetK8Q7SSgqb6beqXpOrEQ+I
Xv/S6W6uHovkrVu216Xwboy1FGbl9CDvpSiGLgkBhzqmVE3HLNlIyRvRbovl4bownilQlg5kuuko
A/Ys2T1oMkBdBBT53KjIuZmtMy5V5FtoaBWsHk+UDXNW6JhiMOExDq/SlAWDx+CGynSH8u6cvPci
5DFvg2xCu8bQTa+h4fbcDKppHPS2GIBfib43mmcXm7hFj7GIrIUHFQBd0G85rCGE6B9WR8DawBXo
K5vQx5QlJNXujcDPfOlUiWA/3JVbiWMsokrj3GhAXunKLaDwFUhXKUxccGJFQphHC+nIoMYNvY/G
p3rcZe1jEu7/3tjWy8bcqlKZhXYMlLOrGFAAs9fUCH36AjPjuU+EeoB+waCBK2YWS+rxsEfUR8vt
o9cu3XGWRdAl3glFkR3pKwss9PCj52Zm2NGQq2ASdyMM26mCyS3ncqsic5uU5EGPPmwtF6wcL1gA
ZTTtewIbBQY5nEvs8NAbQ5pSqCcw3Q+1o0qPRhY6xiw5sSEg3BAJYyyh1gBtyxT64iv8EoyC83Ro
l2QzKxi7s7luEXSl2KBhrRdjERQKaKe0Q3aYbmXQbWPurxMkfp57bdChs+VewpPzukiuna+WknFD
zZgO89Dh/Qfc7SEtyJcO3BuaHolwLzwjgY2gCIVpZYC2M0YyLHiKhxIuiwnYaDV9ra1XAqi5tVfi
XRAJHpL8dfwtjE1Gll0+l5YKYVUY7casQK9+v8Ns3n2sF45kLT9Uc+odW5JF3YVcj/tHS5bBJJKT
0UxoB0tp2E5fv0yh6izxDcbGCLbtctw8iG1X66kyVtkHcLoDVXFUq2+RojeO3Bq4S+aTVU1+Lmte
Ikd3k/1VNgOvtF8Qsm2TVnU6c7xTq+dw0lFSjR0ZI3H/waDoUAOwCiMPdwHK1KRMqyyczckMd22L
uCDuftZLIwgLuKcSdYZf41zogN9zF6C0ANprEm5qU35ug6dOu2uK7fI9nN/+QR0VIa9Caf0vGBlG
Ug9SvcB/ponuzkh/EAud6yKoElebVTDAaFNnbR7VOqTIZvqAb3FTTMENwHmWZ+WhU0SxB//GXslj
rGcplwWuDLcbkjiq08jfl+i9nHJX7vUNqp43izI/B/KL1TaumYmmG3EPyUo44+XSSRqyNMS9p8rZ
0Taecjl4SqNlY2Fl/37zMMIFb38cFRnsIOdGEuZpH2glJJX1CdPKmvoUiWaWcVMMAGTCEinlNAiN
z2XEFcoe1iTj9rM/+/k5jCwHU8zQoX3bw2CmxFGTJxt8m9c1413ra6nUoFaPPjxwZ4IBjfBwGLvV
ya6J7ojrEji7BIWQIgI8HLPTWYBUDfgCNgkHTJ/Ul1TD4yvWwo9+MgBX6kQ4No79A3CpKyhGKHi3
sBf6OJuL2bWwf0n5Dh4Ez5zTvVTMnm20jpZ8XteMc+WdCWOM35pCRY1GCMuzQz81uISccRTUJ7mr
t1KIsXEMdVw0ZUBqZgHIa1Ff1OwxRS97JH2/rgvnpjvThbm+x1aS2wr/3FidXkAVsLE64I1I7TU2
uZl77QUDlXwzEZmfaAnp31fmZy4qGUbaYSWhyGsCUJKXoHPfX9eNY+NnujEny7b7UKka6BaCBiW3
a2fsRLg4kR7MMeoB2JqyEHokk3ZEbw66iwgUyQR+iBP8nGlC/75argjzN0uMHoc1WFuzO9ndZmpU
ep4co8vdUmAT/HUDWy3ooREfs8++Lldyg7Rw7qCr9bT2WMeinNOvznsmUIVCv0WwL76skjBVWYII
Y6Pt0Mbq6+7kFEfp5Va+G7+GJ+CWn4G/uam2gZ82TvqR/0xFH8G7xM4+grk0jbaxaQsIMkOR048O
UU6T4YJzysLoFTAS9IqL0qwpEst3VX9UZ7xHRAapU0pIzWrDabWHPP9aTachmpxwEjgRwUZajBPR
pjhta5p2NTFwa5y3tiR6uvPdxx9l6BesDLOUQOnQEioBLw17dKbQH5NtntKBaBj7sh1Fk1JEq8c4
jhhlzGnJIRCDLtDVuiz38Zi6feyN2vt178E/2n9UY7zHWJC8yWVIwtCXuUdWT3EKRZQNpbWZa+eA
8R+1XrRdHyPAkGegoz0zfmuK9w49tIP8XiTerDqDiDVOZBSML0GbJjoYdOilKa998C5MVYrWjYmZ
lHrAXKMJv9+R6Js0jztwPb51lbG5vj28uGl9em2m7NVhYNywUOOuQh1NiRuwxLUhWHhB5h3dmIVX
qAdDROnHq3aeCWVcRtyYU96bcMQwdHsf+3LlKLviGO/hP3TVre+kZ/iQovOuK8uNBkBVDvZ8A2Dv
yxw2Ip9AhVh7DL04l/caEhWW9Gmhaei6JK51/JZ0kctu/oe072qOmwe2/EWsYgSJV5CcpFGWFfzC
shzAnPOv30Pt7vUMhjWoz7dcfpKtZgONRqPDOVqkZl0HSVONicu6YGXzL+fqRIKwhIVtd5263GU1
MNft/idIV7kMzW31vjyRIfpYp2ri2oBtWOkHoc8zv0NrwpgCN99AB7lkyVZd0kJYZGPKwaJijVBT
BrvC6DvOsP5oaKjWON7YHLvovlS21zdn9WidSBJckkrjrkvMxVs0T6rlWapPS5lHWjeAv9oIHsng
elTMA7QZFARMva8YrZ/rvla2rNLcoh7A3AhmELRbvibZR9G7Qyc52bIvEBwUAFwRW7fQsil+EeMn
5l6ur+LqnXWyioKDmlM6B9m4aJi/8uGJaiD0ewg6HFwva8AeV8pGGiQGQgVPZc15YObgSHc5gCxt
1Q1md+DATQzdXlaKkokSDhcZan3utMUWkThSlv16j6b3PjlYMpxqmSThiBmYoxvsZpE0KGiUvomU
0NUaRsafo6y5YtX7Ae4f/dJAEEYC8DzIqOYJEOBLeUB13pQWdHbks7UeGlk7+OrpOhEjni49Shu+
ZGpm+wem1vrhSAJJXnHVtE9ECIerdXqts5eX4+A8h+2fydxfN22ZCsLRseKKALgdK6XnIJBKuKd2
WyP4878TIpyfyaycoV/WSe8JiD8zgHJsDf7+vxIi3u5ZXcct8gR4l+IeinV/VixmRzIMS8l6iWmD
ujdis1nSWJr9LTS/R3ybygD4vhKpFyHe3z13hIMCzsoqTRZNbI3RHQBmrfvv+gN4nR60u8qL3wBm
6qUtM73m+I23IHhm1Y0icamrh/XkG4SHQOWgA9lZYj6Ab7hW/xr1lVsXxyQ6apg0vr5zq+71RNZy
Bk6eBEqkh4ldQRYvfwRgMZ2r9FWNDa8bVL+l1KuqbGOR7OO6VOkyC04iDIpcw/WIsHOjHTUMGrN5
A26uP5kbDx7Zz9viGNzUfv6qbh75Z3N4vS5/NeI40VpwHm2rkXRe3sx8+G6W3xSQQfQ12aSahgIT
cVieJJFkoZdfec2wBGdShH0wOEuQ05YgUAoZDXxgEzJFNrklOySCU7FJXmvjopo+7R0QUw5vUkoX
mQjBpbT1bKq482GfdGOPT3n6KR1t+AKZubJc4i08AQiwoDPUiI+NW2y1p4ihTe4BQWg9e/zW2uaa
W77pm+ApfiNvKht2+l3nUu+bsc28TJYFkGgslh+q3FGmjn9t3kvaPdDmyYwkl826CEyMLGVOvB0E
+2hTY6jU5URMc8fCeJcE3zDhe93s1x3LXxmCbXRED0bNgYwonb5FWcui0dwkY8DKsvjITVlfyuop
Q0MK4BwB84/81LlvqWow42UGgg4bY0xAyWS02/R15FXlIYz3qqyGv54hQuHbRHs2hr7EMaOM5E02
ZhMyvU/NKzq0YSLREYN9FssezLtGVpRbPdEn4oSrog4wfzrZUC9SP8zp4FT7sHAzZ399z9bgrcAj
9lcr4TYAHkbuDAW0UnbO4+Srt9HBKLz0rfxeM20fb+ND8mC5gX9d7Ko5nkgV7gUrSdFlkkNqaxzR
z6iOb6Ei0WxxExdHHFODGgoAAI8XX2JDneok4yhqpBhPVnda4jfACNZHr+Fb0x7ZnLz9g04nAgWv
X3e6khgKdEqdST8ShMRu0FloxlEnGVjX6vKdiBJO8+yUSTzO6AfsaPI456EbcfsmHSVz3qsWeCJF
OM86jm7DO0gh6dYxwL/wkKl3lmwQZg0NFg28fzdK9PcEDDQjXZobZ+5hYj1Va0bCu6r0x+IV1JBO
dIOxuii46ZunKQbs0Ib+01vaXmYwgUm2YGOfu5LBBDD2QJYCGCpTxni0pu9E5h1X7fFEhrCaBloV
TAs1iOW9Hhpeln3a7Y929rXgV2X6lQySYHXzTsQJq9oovFXrACqZ5rs1/dT0F0JvpIm31TcMuPmA
Pmai5CaiBjtTahX5snfNNLp99RkGEhtctfQTAcKqDWZoRqUNAXW7TbIDIP6kpIZr9wjSQ8A8Xq4u
VObPNx/oA0rocDhaYyrypzJsD9RCP87cxdahxRjdHVdBWqSbTba77jDWtghYKQ56BIHtYV0gxIz5
aNF8hMMgT7b9iC7EUb9JZBmUtRU0wA1iAI4F/bxirwxYKJWyCo3leOleAMw9bs2ghze215VZsQT0
OWI4G4UcpL3E8kIDZgAlcqzUVTH9Dvi0QGXA9fwHYpgzKcK90dPKHjsCKUB6eShLYJdX6Qb0O88N
SjUEtZrrSq2sHUgFDcBBLahtoIM4Nw0gLKemM9qpa3ehX9TNT6MdXaKoktLMqhgDiXZjQXe5YGGy
QXIAzBwndfu4fM97jM1o9QOV4lutbRGYHzHUCGODzS2fcfIYsyOSWWaopG7g5JbvVEn8pJLwfU54
7EdGd8yC8i6JyVuBZl/Wz+Q24JnB1Hau2BhUdJ80lgznbXGswiW9DPca+CbbIpgdPv+kzCq1aK7C
DJO3IRtAsZHMd1braskhoy/X93LltAEJDQ0IC1KiCtKLc1E5BtHDJokzFxMyGKLoeOAGOe5obUoC
3NSN0srqYWvrjW7c/0uLAao4wQVrQabUhtZkbtePPVNj0mzbsmgk4xRrMCXEwqA0jh6QBLCx54qp
cxPUxYTSbxludfXQ135Ib3PFzaotTz0kHLa1eiBlzRrzZ+D4ofkR1vuge4hkWMFrAGpnXyIscRLz
iMdjl7nJa7M8pOrPyqtACvu72ybIQO7Do/UQ+o7f7cidDFxxzZJ0Cx1i6OEEUZ6Iz9T3OnA3Fkta
OvsHWswsb4nGbLxXXXCfhmxZ/usWtSpywXIE6g9O7teD4eQ8haPNq1zLMnccN7Q7gKkbf79Plu6W
srGutQIX+cKN/H+yhNeAGZE+JiZkTYDkz8Jd3sesiVx1vmtnzzAeJyAc1Yp/XUF97cycShX8Hwl4
XDRjCsSkLFmw90Y7vtW1ovkeBM5067SRca8FxPodDKNTbnjbNTlLiRrsuar1j8OU5ijK6hq4tJVR
3VOtr3u3qRt0X5RGp+VuqlDtZ9hw4g8RxxXVYsJqZKlulLsgifi3MDen1KuUFnMhQW9Jik9r2sFi
FoRk28L8mPCAtCp01VgOzFWJl7bpHai2I/5KZ4mYxepFHwfuaeDIWUCKAD7T+fmkQ1pNGrDVQaWu
betR2zhN6E+BIdmsVRMBcRUm4XRw4uBBfC6HW6Rvhhp34jABNMHPhtD6o/R1l7Ap0ONgQ6Mu8IFw
2T6lcIG22+eYY2E8yUJZhfKrnUtU2VBxa6KfGsAfYtPIPMW9ZXSgFjE2AJ8O9poH7D02+j81j6Op
v3vkvnGwJ6akTHdYfIj34Fj3sx0w1fbjzeTn2451/rN+rJ5z9x/mujE7/j8fJ7abGFoxKMrCezJb
IBs3nju6x0eG5nawb/Ne0u+9tvmnwgQbGzgclrKsBABEdJ0NSq3+1oD78tQpUfpx/bhe3DfoS0QQ
Dh8IyioMigmGpoGwIMp4AQNQjTd7ah4bRC7/XYRuaWiDVAE7hETIuY2p49CNNJkQd5UdcQHM07oK
byRR11ph/WyHBGdXZrNNsmWHyGMd+tqN7jtej74OhrGGTX4X+Kr357pesm0SHN0UKUlRJYvB8qfW
3JfaNkgkS7cGanGmlXBPm1ZBymaADPv5PfLnfe8l3zEWdH/U3Id59xCwLGTmMdoYPt9c1066oIJr
sGZaN5UO0d0f+2V+7+8/gVm+Bcr34SHbjm5SSnZwfTmXuScM2sGxClavlwbGoztcxqn1Z8wf9O5G
Suq8KgJpAxXDx8A1+oqKTi7fjhZxNNQIZlVr2iaDytAtgXKtrL14bSASyEWUAlNlmY51BMvQ0y7R
uy/LiAo2TeYnz39mXXrUG7ioKf1Va7armbFrZcluBm8qT6IHye4tIi686UmQLOxekqqtVhuLcYKZ
zgd76ptKlWFjUcw6V2msbAPLfFZrJ2WqGt2MVqR82HH6lGkd8QFPqUgMee3aBL4nlgS3GsHLSPAB
Tj4kxhJIx8bvVvMHNB5W847IOilkYgQnEHRxNWglxCTFXRB7ZXDbxdgBGUjV+gaDGRyNSARhnHg9
d0OaRE2VZC5P7HjTg0wnpvExnqYX2r2FeXpbp51bqdFbR5RNns57S3+XbPBKBoIYJ5+w/PzEljUt
Dnlm4hNs7oUvTsnikKV/Jr/y73WFvQ0ef9Ym1uzpvh9YLLmh1qLYhTR0AZGzHYz2nQvveZP1poXI
sjVBpPcKY2Njsa2jX5msjXlVzRNJggM0dHDBlUsMW7eWR5P3MOxYMqosRPIr6oZ9GQySqsfFjQhY
fDz5QIcK5jYMrAm6KXzqa2OJX5EZGVmWjJNXd+Y/lG+QWoGvQ78+kGEvDsQUma2q5lhBlHCTbyNq
A+rsSWxkpTkQTKHqMqLvAO1AnITB1IhtVgqiO5UDv/QwTq+ds6nnowP4dRD4abZnyyBp1saCzmQu
R/TELnkUgKKSQqYOxtoi8TS4mvJHb9wZwabSvZnch5U7wRMp75XupkBfK1Svzfak2NNClotZvT8B
xbPg7+IdD4z286+hebNkb5f4trjhlFnm72B8BPWTErBBfyYBQDl9DUSk9b2V3KCGEQBQpTp0nV8O
H2nkF7HkVl1zUCaGQQgFvSEFJrDwPWOBPEqK54Ol/p6b95LYAO92AK0knbpclYTZXhPjkAa5wP+1
acDDmkBS46desTO3CB82QFs89mgJ3Vmb94FpG/s+YvROYc22A6wKK9yP0AeYlOuw8Ubzk31+54D/
gu3a9wlBRv86bwP2WHrBbei/XrfVtavZgqWa1ERV7iJI7JKmGS1zQPiGNx8sZ44eHBkM0LoMYJxp
Bt7FePGcL34TOUWHOe7MzSdrZ1vVrV1oO0VrJM5xJWlP4EOWxApyqHAm52KGJC14SpFbGZqcRmwe
NPW+B5b4oVarzDPqVn3sO707ZFOrEnfKwvzt+lquv+psGzpi6AhGJlgZLlqlRpoMj9QdCGg6Nn6O
xLPqDeb8c2ZIQo21VQVhMAiDgGYMjgrhztXitrODpMfTaNhQ43ueMVWRTees3QKnMoQlTdBFXYXz
cmy4N9ss0Xd6ChjyYgN8HCKb+ljrBEFp4q9Gwp2DwnEexhwaRTVemBBXMYDLfrwX24xxwCYUWxvE
samLjPJxdg/Wr2kno11bu4RswJYCChIQS8hynttQB+B55AjxCfWMw9DpMYu7WGImqxt3ImPxIKee
OlNGXOKQETgYjgTlubbXm/DTzhpZ0utCkrPAgsAgVVR9cO6EBQ1VxSR91OfuHNjbSOOubmde0syb
63Z/IQanDggxMHg0+Rn4c64QiKujmXQ4eEq15/2HGmwzmVtdM8RTEULUVZXGhCQ5RFR4eCnBcSZ+
hOaPXsX8jgMaBP8fNDpJ0woey6gSo3HqRVyvu2ZGb8PR8qdofrouZlWrEzHCEe4qtB+3FY4XoP7B
4GTXNcuVN9K8UGVfSucVl98mPk1Oc8/CYdZ5pM/mAGnINLTp+8xtFmbfEDuH5Vvr+EWhMue3Wu3B
78Cu67kYgCj59FQJBoKasa3wHJdM+tIUd6S9H+dbNb6Pnq+LWVvOUzGCkWTOUGEkDgoGyTNvTJYW
bmN64LeezS2iZolSa9cNwA+MBefHArircIzNfsx13mN0tn7PUPgOQeoZH4KnibN/aMAAOKiK5KeO
uAL4tefnq7ZaAvpQSFKtGyfepvoj+Qek/1MRXzfbiU/SJ6OuhmrZoeFtHn7pjafVbiYb3V71rn8V
uUg1RHpidAMUadXC1buGAensugmsuSLMwQD/hizkJReEZUmJ2oKlIdQwjhYgIjKM5siqp2sb/1U8
VZGMRs5UOEd0hKNt0K+COjoKCNsZEAoZXkd6ydlYbts88eJB4o9WI4tTmYInJ3miESSN4WI5aHfz
Y8trwF/cqNlmmNyG34H6AQ3+19dy5dQu9wdmgA0VvO1iyl1peVxjgBEvCoyI9Queb/Y7ntCMU38a
MkCzr4qe4CIgDG96XCEWAM0EGwfnAu+iOkDNxDXd/nkwWZaxCYMMr9FNuzc22WF28yeaMkDVVQ90
T7ddzqhHWOybjSt7Z68l4U4/hwid/6QIgD6lQPf86GyJm79wP7kNdky5DW+MQ/SsPl1fa6lA4cbh
AyDTixj6R4RhPok5Hn9sdzZEja+Bm+7L7S+JxMVMr6w40c+9yjxkgdEnkDigD5wpLHHHQ7x5mJHt
z0H2nEhO5tqT8GxJhWMTdsOAaXjIA+j90TjOvUtZwgqW35uu+qO44+yN1N4dthiD9A3cqSRKkS6x
cIbysC5IU3x9QHPb6BvYGNn85Ic3lDUCG7VzBgoeyVTOil0DnQ25KiDxU7gk8Ulg8bTL7R64IJ2F
7kAgchCnZ1Pi9zbZtNYvB8jug/VeImVEeYj36AYJe5bQP0Y832bIYnbNzhyP1H5u1T1xnniX+0qd
ejaQTmWzV5fnfflU6gCkxUbwK/pONaJTOWf41LTxo+FJyz6QvuhVvNLH39dtb1npM9MDMQ8Bexsi
bBUIjWISpqHgk2lCkrpdUeAtMZstS9K5lDjNi7tgkUKtpXiEm/PCfwHjqyR5hE4NQHvNh6Zovo1U
B6t9Tr79d3Vsneig2TPQTCOmnXujDUA/gqKhGvIfGTK6s87d6yIuQhvosiAoo3CNhh1NbAnOW8VI
kfdDaar8mIzndgYVFsoCnLM8erXIP6wckv5Il2CQXLdFMDQjL6dktmpUjqL61dL40QnrV8plUO5L
hHRuBninL6VWtFRBlIgomDSjMid21rpjuokVLw8eksYbqOQIyqQIntWxRjMc07xFznhnTX9a+hDn
Hqez5LaUiRHcqVPa+aRpaeuCgaXdq030U+nz6g2Y/L81NMxIdkgmTXCmWdo6FL67Raj7h0w+jV5I
c0hltajLc4oNQryGEACtKngUn18Rlt04NJzi1k15CNqnknDPnCKZta3qciJl+flJ7BmNFCN2adIC
RM7xss7Z6gt9gbJUaTb/9RQt+iDEIDBtUEEI75AizSJgc0ASUpNIM7tK5wbZjxamQe8BNSi58S7P
7Lk04Tkym10IwHJYxFi3N0bQN6wqm4iVvdZu0KYyMTIAhymjVJa1WV/Qv2oKsRQmTW2DcqhZT89l
poFOkrJ8xrvBkHili0gYfBpoz6J4+oO3EsB85ztn2n3X5hGOVu4EjLQ23pARm3TFT3CfodfJyxzq
DoYMYHdtYdE5sdDWfXlFwfiryOSJVsP42xFUNkBHe+banmefYTmBD8mWKHkZe39p+VecEDeAF0zv
1R7iALvjJ9adjRG9Qt0FxoM1fIuiTda5iPn/u6WeqiicvL5E9SJNIZO3X/y9eY3IFwjt3FftR0f2
Lrscl/hSEY196KzVCDzy+UaOI9BsHQsEizT6ZqmoXW4bZZ/knMXGUdNx66AhxPFsXDfX1bzsQhME
i2d/qAKilBDcB/lRrb/Hzo+i/FYpjQvSSfTD4XwYyn5qAepByi1FgFhY3bbPjG0TYogEUyRBGXtq
bmwI+kKuf9yitHg9ob38fxZFsO62anhuKLBuAAczPXjKyXs8SmRcxFyL/pq2NIpZSDmKdZK6rklQ
T5ABcM6aTRTTU0049KwnaedPXX6H56estHdZKhKECo6pz+xZHTmmpSe7+BaPw9YOO6/MBxZF4KNG
32iPsltcfZSoUMfWHyOZb03tW6piXNjuvdyaPNOYj3WQb68v+LoZnqyG4LhUwrsRAWfrGgBnapQ3
vdv1/TadfoJYjuWDz8tbOzv03f663NWNRs8nWLnQA4Wy1bn158A/D2PMyQO0K99ZdrvTHQDY5aVM
vYuy4Ne6o/0B3h00S5bgtzDDlqH8iUPd15Mb9Cmamnq/RU7bAmGBZuovZlh4vZ08TnMokb12ky/Q
fP9ftODDzAHd9HTxYR3pD1FV7Q1Ldhmsr+JfEYIPyQc96coEm0fbEShHJlwIyJxM7Z9cxokqgssY
SK7q8QRVKqRAvGSHGtqfaIcW2mO9y3e54z7ozw6jA8PzYjc9/Yup/FVSMJUyb/mQohXZjRIMJ9HY
T0njD1MmiVlXL9YTHYUTagdNZzfLxepEe2veOMUTxdWTHIH1Xqu7Lnn832klnruWGuhKxpKmmtcM
t4QcyfjrugiJAYoJlTgOBlou4bFSvIzGvTSIXP39eE6ilonmDPjS8zNsNCaCVUCNuml+39bPFd1d
//7VmMNE1wnSr4DGE0MdkvWFnTbwEa2aHIeEMEOLn63yhZjlribpTT82n9clLqZ0cf2cSBRsoMqI
WlEdEsmEIr07KQ+VsrOKX0ErMbbVg3siSNj9gao8wVAhYGad+w5QomaHYVBZn+CqNnjvA5AYheaL
zp1kmJXYNCo4oAHXW5aOexAvFCxU39WpcttZlezXWgyMBrCl7QnFL2Dkn9uD2RVBUGT1otSuMd8c
0JrQTStjFFi1CgBAIvQFC5AmwkwqyCZxh2DpOEm9ukXDT1rh7m5cje+Qb2JKsfkHo/grUJyFDtsC
baMDBFbF1tHvapAdFb9V50Ujkjtxdb9OBAmvZq44FR+rRTOgyZDWm4DllnzqmktnSd/PF4eEaOjI
+6L7AFVK5E8E+8vsifMpbBHy5Sx0Mf5wIO64IROLdhHrWbK3bofNXXz4eAg86nbvz81N56U31rba
5AxL7iL/LjkSl6VoXNUn32QK+d9SHeraIA0oee/fFZ8fjF17UzymbwC2u5nv4rdoP/uPicqsh+qG
g5cUwbkkMrxMVy6fsIzZgCQR3Hoij0RSl4DooF3jTsgLHozt6IUeCId6t/UxevNgMH0bSjooLnO0
gkz9/NRMaQDsAwcyP/nsAlXvTX2YHtT3yvsAH443uWCc98KDeYNV31kSi7ucbhaEC+HRQI2Y0ryH
woelb6bwg8lNtoo7bIYHa4tn7DG9A1qYbJ0X87owv5N1FkIjjudtUCYQizqhV/kWAxp2AtqO5uex
ejHvHaZ45Nb2VE/fVhIn9TXuc0224KXaqRrUycB6YzZjM7NX+37cfD4R1m2Ipx3UB/WeusbW9CaW
vD13G0ToMqDc1cfAqZkJ4VSft/VAAnwCwL81mFjrP81s3Cju19HLN9l7ubUPhi8d0V9ddxtwTiih
YshLjIbRAzE1vMe62wx4eWiXQr8F69+NDcC+NiASvIkntEbFlZttApS4JGHkWrxgnEgXd71JMZ7o
QHqgm8zsfZ1O/yDBBOCBgdIZqLfFIadSSSOY84gZ6TR20W3sxtKKxtoSmmiqQoMH6HkuELe1PB3i
SIWIBvP/XrWDk24/YTk3P/PXkv3me/4ysXDfuemrI1vAtQv2VLZgN2ajGbMWQDZNemCnuDz3QqQO
QPF4/cZbTRGgD0/DJQ5E0wsKItLXdVKB9No1Ojb/pKxZKL5/cNSrrMeUWbULBlm3+ECCZGDTVuqV
1qKjU/GCoYAULcrIuKzxxKyf43tyGwPfFHAxmBJkjpv8MPDQyO5/SbReeyvamMMF9Y2BrnlxPiRu
+zioBgPLq73aKXOS38Q+9slLor/Glhcmh96ULPTqnXcqUgg47cgYQswDN24dseSx32Eg7x5ojDfl
PtkNFiPgcr6zElxAAIRGVTL2Md0dfkPt5rrqK0Zt4W2M8RjkaPFeFSKPoG6ycKxQVB/Jt6JwaXZf
mlvkFMHDBmD9e0cWma5sMDLbyzw5mr7AiybI0/XJyYlW1S66BPvtSNHgZgZxj4cQ2Gauq7bidEDA
toyPI9FmWWKjVBqVUW+qgFZH0X3jlNMPoOdIoqlVbU5ECJuYRz1CbQDkAtKtYm0xe+1w30/b63qs
nH1wiiwltYUsGhOc52ECqbrYiEoImQ2kQnnid1AHnFrBx3U5a6nXhY0HM1J4M2hIPZ0L4lpmNErX
1mDdPowID4H325sARmNcAaTL3klvy/D5usy1PXIAGG8a6ERAQ4KgGzfiMk76rnYbJ9vkQblP7Vpi
Bmt5Lqj1V4Z+rtZshSRPE8hISnTZAAzSqN0iL1lrbOrWmyfGZy9sNyGXjB+vGcfCPQ8jR+8KvbiS
aF5G1EGviDHdBcHvaHwuuj/Xl2/VNIC7D4oWHCo0R52rpo7FlE99XwPb6qWiGFk0gHUa44Z9vS5n
XZW/cgS3HOYRyqEt5IBvIjHuzO5Ok6E/Xk6bYI8c9DYiA4yJHnCGn+ui2FE6BupifVnxOMfBMuha
vNaz0aGN3OS7ic8z5rXL/Fho4b6mxgfFGK2Xzzx7uq7tV3+6ECjiUwBsoKPMgpteWFbNBOO9loy1
26cjT1lD7eZ1KEL+YKdj+XMy81EHXFppZwycdInXN7lzFyYhxv46JalcOLR8h19ebHNQFqCDBnHJ
cXSawWY1JbxgEfCYOcV0YKSU4zYq2upYhrz9ZhGV1CwdSgxtqdyKHvLRtH5xJ6Fv7aSjzjlO9mtE
MfzjAfyje4yCRIMB12zUR1AhtHp8X3RLyiooJ4fpVR9twFRS/BlCBY8mx9FVn6OP/kHLK7ycK63T
D3rXOTLEta8Wc2H9KOaDTcxjgEsO4OjnWzko7Tw59VS7OVGAFP4NS+yD9mIz03nXOBozJmDmxNEn
t/6oVfsMUCAW6vEbLgwvs9CRgq7TvP6e6JyZzYDhYw3VtP6/IkuAa3wpp+lIDy8TZIK5pWggUSsL
e6y30c2A7pSiGA+j/XbdlFau1zMpywE+rbbOTt5ZKqTQphzuANlShyx00O/KVBLNezVvkqcETFHc
RqcMiMQerotfPbegUwF0BprnLqI5DCIUXHVwbtEYckw19D8r+THg/B+uQWw1BsUWanWME51raY08
I2U8127Y2fel2nsYsw4xhiLF6ViJ0yjmsZC3UNHKgGf6uaC50obezhZ/Ryfi0y5FdWoigFJA089z
zRE0zrzQXT3VBkacJvf1Lucv19d0xecubHLLjYI7C5Q1599Q9VMMnq/FTyFe6rs/NfAFTMsfZfih
MjnCtVUXeVYaaFJ2NT3dUFIdVSt4jVPnMIAR272u00r+CcrgzndAvbPE3+c6hcFYpvFipnWBdKHx
HIMFGxyn/QBmpWlzXdaaXqeyBL3MIMRbdIIshR5ovbXC9lblx9SWoZytykF9CQE90oVoSjrXKe7h
4Wcwq4CVTwd+m47Q2VIa7Q8lHQZviJV/u67XSigDUjYUF+FH4ahFkIF8TKIZc3Q46hnm0IzhKRtk
ibKV43wmYlH5xJv0rVnRicKvDlWBGVNtQ7XJa/vmH1wjhuUx9oioBeOswsrxyNGKaTnOZv1ZZ7k7
Bs+x8vv6amnLUb24I06ECGaQ8dBq0N9au5X9VXdREzYm77m617RvRrq1nBG9G+7Q3nV0iwb969JX
MslYSLx5VCAX6ZgeO1/IGVA/OXrgEFKThtnmDqSdwJq+S5AMDb2ml5Gyrd0CGuJqdMctHTEi3E3W
A6djqheTL4d9EJtbbRy/o6fipuD90TRzgJWYe8sYXq9ruWaRC0YTRjDR9Qd3ea5lGXAlIQ20jEfg
6+jFHSZt/7vnXwbN/keEEBimfZwZZDEVS40eezV7isOlwVU247lm+NgtAI4heWVaIrsiclcJOAxy
+MKaemDV2ujlvKfZ5F1fMHvNLvACQjSwsOdhlPt8xSobGVndLGq3C7WqYCnFhrEaIDmemiW1telD
i2ycvhqfAebZ35VpmnipXgX4Rwo+kkVq1E7MVsNGZ/HYVjZrx7rwVKtWJrcOYwBGgrbtVkEC1E9n
vdwusAclC1R1PAa9PR9MNCW/jbMeY3KcBtVbG9DMd0INkKEYS4iOQ1PPj9QcypcmpvOhR6+b17fl
7DDkTWyMos4t/qtRljHgAImRWYwjufHTAGtj7xd6UeyUXKMeH8PgwRn0Cnelbg+b1Bxz1yrNfmtU
IwWXFuZxUFIJHwD9HG1UrQpAExXsk0LR97ZiAeZ+NjZ5aU+beSgp2tTodE91dcbgh2IerQqvLRam
XZH5Rp6oj8ZIciB0jqaxm+Zmfp1qomVssOPywZhRH2fpGLYBAzF86jtW2L+M6ahtuypLPhQeae7U
RQQ9R0qAxqfrO7725kU/FYIKODqMqooPUJ2CYSe18TBUbdM+RkFV3nVD3e5BAm2+orUtiFmdd6NX
KqNzBwjXOGdjPPWSY7R2VwFhEXkYhBYAqhKcIQAEYzVX8BVtrLJi6l1zeDYcf2ok8eDaPX8qR7Bv
LKAxjRmyL07NQba7KWgCGCKvGp773pEsrUwnwTWADzft2wTxi5pFrAN4UYhe58yvGkn1aFUOKOHA
u0vwEBR9ecdpa+gNdDLa0Ctyr7ZuS9Nhtra7bipr3vTUUoQ9SlFTKwcLe4T46zgm9lOSd9vrItbu
iWWeBhklYGQDXurc/Qx4xjUmMrDo8NPcuQPoW4ExlxAAUkpafBYY4wliZ18SWfl2zSyAR4JMGUwP
s4vLz0/iCkoHpTeWJcy1ox65hcKZjnRjnO5QmvsHsziVJaTMsi4eM7vHMpZAP2egfM02ClFf2rSq
n9CqbvzLyTqJ1gWL51k1NamN5JlFg0+C1y/jaP1q6tRhQ2E/Xd+/dVP8+zQQTH4CWkoFoKkltAWl
JGc1SfxSfwlC2SJebhgGnpe+C5Rwl3qOEL/UEYg/wdmbuVqKtPjwYqB5hVtPimkgSSjBGb1UCh0e
0ElHUhAZctE4oiDr6ZSaCJAcQAn8UTQvmx+68fW/Lh1wRrQFAgNYsyYGCc5NcLIGQGAU1gLiMD7G
xicI427L3PEqImsdX4k8F/KmBZViyalePCIrk5MstyEKyD/e2B16A5mmHcXVaN5oljvOPgFkQjx8
xPYN7t3/rieSgng7WsD/woVzriftUH8uewTVKm7E0N7azh4T9kgEyTgbLt0VHiLoxkDHv2nibAsm
4hhRWtIJggBr7k5xdzdy8/G6LusiECsBVBBPchEDVC/UOjStPHerie8RyaBS0Zc/r8tYs76FzwQw
dMhMXzQ987CLHDMAt/lsfToAtbA/6gqcHYNEzGWAqS5bosLyYOnAvTvfFt7FyYB+V6yWeVNU9DYz
bQ/ct5LNl0kRfN//Ie3LliTFgWW/CDN2wStLblVZ+/6CdXVXg1jEJpDg66/Tdu7pTApLrOc8zDzM
mFVkiJAUinD3gCqRMDQKK0AbbEfaXKeW+atgxcotv7hmYNVj3SBbA4Wmc2c4tVK37GEmtt8o+5R5
5NVtsDpMd6GwjkX7Xzsg5JzbqWxeWqmAnZy1gVJvR/lhlIcxQTXPzjzLvSnBsK79/N9xQOd2Z6Gt
1y6y2Wiya/IQw/p81ru4rJywl+guGw9Ipfx/jkJXxQFogxI8DSme7VomI8olz5Aju6YfS1RwgT6K
jJdIrjy9Fz7dmaHZDWJjPJBmDDDUGnnxiCahvoeSYHk1NNVHRpI1IvL3946K5gRm1ruoqIEGOvOr
UzC5VzNwSLRV9qLWKCbEXedhEp2HfPRoQFggMvX/sJZ4DEPtASAk55u2ZEY0xaFpxwA7tn3RA32d
BC4bvKj+5/4L+LQo8P7Rf8XNNXOO9qKpHYKjA0o9B6dgiWdrUAQy8Ez69+g4FX6YGXIHtepFBo8G
qFhQ/al37408pM0a5nfp5jpTmJhdkjJKAMArYCgaWZBlo2+ITUtCe/Ar+6ChgFIlfq0ELeZKduMV
NVaCc+H4cnXM9cOnA8vPmpcxmFtOuqAQuHAxaUhTslAfzFDTy5UsaiG5OTUzn2kUmZ2WKznMxAmw
WNGHMOpHUy0Drmu7slqLkkVr0w05yZxC42t2WFJZS0U4I5zC91Kr8ko1Pyn9ivs2SEDNvBwpCzcm
CuSow0M8CrzrPx/4JNHWlFaFFi9cMyi7UwrjmtQ/LltY/EYnFmYHSK0OTVy4sEDS3meATYwafzCz
fHPZzKIjlgVCoeEiIszZqnHKhqJXBQ4OJ75XiXw06MqzbjnYQXaCxD3Io+681l9S/OeitBDsMnqI
JtXi8olAYcCsPOeRobTf3xPzSL5UvCtZwbeXHVw6iNGFRAF0yj1QGj+/25jZ1pE1DMxPndvUxstI
/KRdGKnjymm4dAIb0BOa3HR00BTO7TRWITSdQvA3NcgR0ysCWdpeNAAS5+bbHr0yWqzdMQvQP+Cj
wI5GXwgDYlBzOLeZj4IxMZUdwRR9NWO5t2nRfZDcuKq4dWRda/ujmTzZDXmgQgrPyhJt35hCPURF
vbfMxthUvIZKkGY8X171yfJ5URhdKhwvEzEKgk7z+ltTWZqgA1phjUCXsPVRnY3rTVV8RaCkDO5T
l6zE8dJnnp7bQOLgSYCvcL4U4Itb1G5i5kNdxIu6T0JQ1hrBN1j5zIuOndiZZX5OTRLFKRWIpfTP
XN71bK9aEs3OXeUetWpTif9w9wH0gGrStHtQeT73iyJ4lUgkSM2dFMUkKFkAKtY22opbS6fNqZlp
eU/OM5PztNUcLJ/t3glSehxzShz36XJQLG0RVAzwmaZ4BZ7i3IhD2wLIXMp8Td5EybFoTM8hO2B6
OAuT4b8s3Imx2YdK1KZsizzFqWOqXl1f6XTb5tXKsn0Xpoc2A9BWeJZNKk7mvJ4N7TSo5xg42+q6
9azE8IQNeQRUfjwh071eRhtLmAC0o0JipZmvQVjVYscMY796TNHpa+HV1m+rXhvtuBSlSCdBQQf+
B4zdWdTgmI9EmuBBxzgJIMiPHf47q9ptqT2zEVySY1UEl7/tUgCh7GlCTgqtJuz7829bEYVDvzHH
t62LdFeruQl8SSKPpZHb/8UU1h3Zu6uivTU79UzEUcRcOFc249EdII0o1SebiMfLHi0gyUEshBUM
FoHY+HduDOTBCgDa8WJl1pZkyXPP6bHtv4bolyHE3kk4WuOd6kMH8FGjMrT0pgoUXfV6q1ujby0l
N6dbZ+Zz1sYtpjdg6wyQxSNgzmLMXlJec/qs9//lJP27ceYY/h7gOpHHMBVr75Wzk9l9oz/V1f7y
6i6e1ydWZtey7YpMthasuM7erV6H6hYzQXqxcvkv7YOJZTJh4VTIls6i0ozR16IFXmGxEQdu96Wi
KAprpMWcZ4Vu0AP2nWEtEV3aCi7KDy6gTyiDzbcCTUu9aAhOHmTxoQt8TooavUPuLy/gH87K/Io9
NTNldidHNtfqtFNcmFHQrXzuMqsH0KqlPA17iwyPJgbVRRsw0JnlAf7QFUGluf0PnFUCqA4txkw5
p88VHymBVj44usJfZKfRSWsUMCkMJADsZzMkECJ1m5J8FsPoPvR2k1eoBGjOYxql7r20wY3vi6h9
r/FXIPoH/NxbXjtyyxPgGzexYvYcCk8Yse0lHCJT941ApSvApm2ln6Z16fi6oWYbkUiDhQLonXZD
2tz2xDgaQduQ6q6K6rEAgD8HUrmrOPGJtKpNDZG5IuaYAtmaJQPJO+kqF8JHor5xG66Nnm1L9kvp
CH0b1AxCPZRA39jD6HS8qqQJFR3W1nHnm2ml24esJ0agk1h9FHUv02NnDvadlhSuDDGXWaDDIvX8
NtNpF0D3O7a9xMS8MDOHMCgmUarRS1K5khyTAkKBwJMZ5BY94WafxA3ZyLRHdjCYVapuTeZy23eH
lDyLtMbw067r863W8HJTmE7FNqnLW0h8UVNcQbRY/ojUJO18IZUqTCy9yldO0qVNeBpCs2uiGcXY
9Cm2RwGpqja66aIHgqKPkz1djtWF5hz6YRAXd6cREVAYmxlqU9VMtKnAOMhbVu4SEqbqZqifHUyj
rNKriOwNZXfZ5uIuPDE5y2gkSAqEKaiINNBor/QaENikuo+r8f2yncU1hNIHdOYgkYE9f74N3bYe
e5bDDhrEO4ERC2WdPqeG/VB1YuVzLS/jX1t//v/JlpcDE1SbSsGjvdOcT3W45yb1B+eHWYXjGLbZ
fdqsjZJYeGRM4Doof0BqBpmEMzupIWYaN1APR5HOPcb1XSmOjfwZJz8GIFeszYANS5+wzz1MHwTt
0iv1gGZvPP+8vMzfT/LzX6GfLzOmRTkRT/Ar+gwMguixGbKAqdKPJnbXa0J9utaO/B5AsDhhzqcX
PsrvM7+ZhfmDNOHMz0Dtr2plY1JnL6I1MwvFV9hBpgapKxuSS3PVoEj0dpWPJW5CYT+abn9P+6TZ
8cQ92AYtvULPhJ8YeORx2uxpWdehA0zdSmh9zy80yP6BUgQYJWa4zEWsRiBTKzpVYmnbHpHLJtuo
cLqADwr33HFANdZK9H8/FSbPbSyuhswZP+D8m0YaZMu1DEaLGmDYrywZPKPBl1TeleJHP9xgxOQw
rvVtFj/riVHz3KhaRHncmAgkaY27VLPfeNJtSvDuL8frwl6Fc1MLApLGmEc2r3qoGBwSlWaLegCk
2YripnGfCmQbBZgYgGOFRXssojX98O9n0WRzQtZgSXH3zkK2AFzD7RqEbFt8NW3mpxgrEIEOtob5
WlzDEzuzzRhBe2dALxZna3so809ehJpYSW+mz3Ce3Zy7MouNJnU76FHCFd7cj2rpyWFtgMfaYs0C
wdFbYiUMTmQQWMdNsc+oc0/yKwezMLzLwbB4eJ2s17SeJ+d2UTkpWixwhjm3CvmltLY3yr2Bp0uk
XQst8lqur5hc8g47ahLsB5ARWlTnJl2j7qRwUGHWuRkkxe1AbxhQ5MbauPelUDixM580JJLWGNQE
dhKNXdkaCzko3WMeB5dXcM3MPLJl3pudCjMdxn27GBGSFE1QFauD5qbInYcdTiICBXqITCF9OF82
UYuKAmfN/IoKkIBiEZkbnXd0AKaRG8URg1JQM3Nq5QYIsT40IELz4Yiiv9JbyDl7ooHQ5797Dl1B
kOQNnMu4i85/UdW7lUtVaPLGNhgITZG3flyLKOwq7evfLZ36Pq3NSZQSozHxTIDvTtQ/lpH2qyVm
QMqVZ/XSXji1MtvYGmvHaojwJYl4dXnlaSWG19X3QDsk6ojU8w1t+//gl4OCEyohU/I0sxhXNKsS
HSVuSp1ok9aqdSgh4YneZm6tfKylU2vi34GOj4sUye75EvI254Ctw1TXGVD6Ke8os/3L3ixeLOiG
4SmFdBps+5k7SZSl0H1An6OWnRdPpKSdru54vzF4qLl3up14vPtn8A0YuZoBqXKUu5ACzmwqiqsO
lURxGwwBALIgFzIO+8I0Q5vxla/1vUgIUyjTA0KHNj7g3udLSDK3bkaqM3QUC29UgrGPPc1+b/Qj
EwfWPF9ezaVj8tTarEpICsHHooC1BGVjh20NlaOu0nolXVnBBVbURGrGP5C8Bop3TqVRxiZv2eTX
YKmBY/GN4RYBhZgzbxU/JVoghlfM0fOHWh6jnGyidFiJnCVf8QNQRoYi5hQ95ytbFMCgSQx5wBy4
dhMVPzsnCQoIl6suXfmGS3t80g4F8cqdKBbWuSUFqDfbVSDv7aZGD6WSUTReJDQCskxrQqrMHtpb
i8YCsjZoT+I5iBzxP/wEsOmQCaE7PcXu+U+Asr7DoCk6QVpue0dsJh1mfmc510a6F5J6hDQre38p
cNH+wZh50Nenrsy5RceOpdbmtPSl82PUkMXeFRBTb7XEIzKI239neuAUVfEumWIK7bvZ19TrssJE
DtAH9M6pr+rBdA4YowGAmjRTGhqogmw5d9pVnO10A85vSJBxMW4C+FOMqpndkBbt4WhGUH1lkWcY
AgMSHmvXk+zDGm5pBtbxrW1vx5pvLu/Uafm+20U1zcawewi/zZZXc0hnxlCx8rnyQzH1K4bqCIvX
epVLBzgSdtQoAFA3wIA6/4g2pLR1CwLCPtETrxm2ZXkn03u7QE1tm9g7tb3W9c1ITV8gl9LeC3Ul
z1loKPzp5GHC9PTiBpvr/AeUo6ZmrqICbLttHxxfhP2VdmXvmWfuomsMCISghnpF9vrDv67uZBbQ
ERQEAWqbvxxEHPWFMExwbGrnFUjBnVbaRyex1tyb1u/8K57bmeUYmlU6dZPDToJ59239DI3NvQ3y
Z6sPuMgAmFe2et89thSqdaL1Kk5RoM2fLzv7/Xg6/xGzj2ySQqNCBXnYGozbLkp8arZhmpvXih1j
MLoTomcTlDB/2ez3CD43O8XeSX7VZzo0dWuYzRoDGb/hVRoJizUFojXnZvsEJQMe9y6sNLnvwA35
DOC/YbwN0Y88u4rk2tvm+61y7tUsYNXSzuoEuaPfmGECne7EZ+6ruiYgt2jFwgizSQMQPN7ZJ2N5
ouK0A/EGAwpUucVcHdFBeOXt8hf6Q+36Fp4nZmafaBgdgkcnzJjH8Y10nvEJGD9y/QN/tff8vnqw
kYx8KWu74vuZijWcXu2AKEzA3FnOQ2PSEoyIwe4DT9oEiPTQ/CZ2QPTbvvRIHsge1bbdZV+nv/nN
1RObs8wn5q1Bhgo2NbnJ0t/S6rwpA0lveLJWcvl+MwKjO0G4wAsH2HkOPC4TToqmxaa3nGPDjl1y
bMxbXr0Y431vrqzlUqCc2pq51enKOHQlbJkgriZ2WEWBWVaeIvaXl2/Np9n1SzWTljZYwGDK5qBE
ow9Q/qK2vkkZ92xm+HbnhJctrnhmzUCao4i7uomnVaxuy/iL9M90TD137QZaigukZ+CwoHgFFv8s
FhuWq0Ih0IexSOY5+Y0tDtDb9CCfB5bTZY+WDsRTU7NvJc1clp0NU1m6j8ofKtlb8df/zcTsM7Gy
AtPSggmhSfRV7pTqZ40nzGUji1/m75LNayBui7mWkTbFHO1MdDZYA8ixBcRP5Ni3mhutDYZbjD0D
NBloDgNbM6/t2LxyGkxygT2pv4xpGqMfIINGDFdqzryhNV5t99/BntjDqNLi6YKs6FuC4KJ/Ezci
gu5G2QCxiIsEuq9JkJuP/2EtweBChgm85zfIc1xqDYjABORbJvY5SphoM7hK7FdrYixL9yROczwP
gJAAh3R2T1Jhpm07YhHr/kdbXQHh4RnlVmLERBOgF6nJlWBf3Fcn9qYgOrn9i4rFQpewp4+7UniG
HsT8nWhHVn1cXsEF5aeJEoFmAhgYNp7r8x2sU4GTHUsoju4NahHaa7ardvTYHPJnzW8VDwJXdxiT
/uV2u+xT2ayYX7rMTs3PdrXRJq3qTub7TXnTQTQD1dXP/ErZ0qDdJaV/2dz3vYdKC9hOYLwDUISJ
fufLqhcK1FFp2vrQlgCCVvBjNAaDvnLaL1qB9jAYXVhWMu8FYXCtpQ8jSm91upPWtR0/NzJQ3JfL
vvxBn5/fyQZkPjFUEjVbwHfmL/RBaKMsQOCClJ/i0VDHv9utdmXc6AeocMZeuW0NT0UJy0sOZE8D
jPC5okG98gj6Hqn4FZiSi/cdcJMgJs2W1HRTzFXG386hWjgGiuYV1SYp76pmJVKnP/TN3RND06qf
bAnhxAkajnBXGj+hTFT0mM/yubKkazZmm8HuVYcrGZxR7/l17dt7Z2Nseywr9fmu28TbxK/CbMs8
5AhBGlp7deuE5nHtfbWQWRoovACaPzFTpofzua/mMEZChXSMH780PzGzGqJst/Y29pQvErIdJFOO
2mFYgXkvIG/Pjc62IrVcSfXJKP8JZHlAvHHXXFPP3Lcb5aO5GXaXF3tprU99nF22mpOpidLDXDpc
Q5/B7n+Wa4iFtXWcZ0Fdpet1O8LGS7V3jsQr7hVPU73o+tXF0Cd+1I73/yenrFm9Q7pdxvXJoD7s
U2tvqFtlLbP7fhWdfSZr9igeipJEUQ4T5NF4RfoYVB59YluyEg5LMqWnMfhNOlIFp7wbpu+zb0pP
gy6er23yjfmEvRCW+2HT7Z6dkHnxNvciuioZqn/PW879nL2uYjuOzHYKRxFGfnJt3vBN+l6EeF1d
yYd+x7EHCfaiuqf7m9/yTr/F/OWQfkYI1LXJ66trMTvkSpWlRoT6GPZjFxpBcp1uGMTyN24IufBP
jDp+UbbpzWNyFH66XXt7LVR5zldidvK51mBZ2fQlhoMdRlsHxcmrIdSgHfh1DfzNT9Dl752du/I2
mtZ3ft6ilTTdLiBAged3fgZVSj2oXHMan1B1m/PiqonLFSncpSPg1MTsxIEMnConySgfRORdVcU7
it1Sd2wF3Lt0ReFyAkncIROPZVYOIEbO0U9FNloK60eWFKinFARg08R6EII7G2bpKxfJ0h6F8AZB
TwfKwricz9fOHCIH8hDTew8F3Ty+GV172/dhMu4ToH7BRC6ylYNnKec4sTgf8xTVljp0/fQ6Kl/i
sg5lTT96Ns1w7ddqyUsbE+MDJ+q9A6G0+eWECnJGo+lBAcbQVRbzB7vIMNuutp+kiB466EChZP98
+Vxd3AOnRmehAgJN3RQq8kQSj3dA2QV24fx00tF3yceA6Q5ZTDdDg61RDsq9XbY3oEluVfKs5tCz
NvsDs8imyuKHyz9rIbJQvQcZUp84bd+ev6UVN86YUgiIKgDiHFOod5IqsPGgd9a6JAvIH9Tu0edC
yUfDtPf5EwRz9VS3rJC7JikGh0CktVICra+8ig4bioc9MUoNDNkBZaHxgVlpeNnVxb168tVnIV0z
4KijAh9A4+Mm6pobKSq/TOqVD70YXPDERl8Uj8f5cwRwbSjTSRwJhfywOZBEQ+yrqW+rd6PctUTx
Lnu18AGhBTS9Uyc6M+SbzjcqV5tRTR14lRfv3GAbR6vvi/E360GKsdZUsBd9OzE2u7lriACSuoex
qIW6C8t2WYt2mm8nVy3fa+ivXfZt8YudmJsdew2AeFbTYCnHCKj3XoQppIMlVVYeAGteze7pDjIO
Sh/hOJAYsKIYPzDiS1F/aOlr71wR5ddlnxaPuROfJp9PHgG9dBuXtljCMtc9pKtBzX/Fku1z8JL+
b5Zml26rsIaq04vfZr9LiK8qupe1Twz6VJftLH8lkBAh6YD+57xBD8kAk6Sai8qCYXqA/d1wADeS
NttdNrN4m+Os/v9mZl+pxm6zSIU7sOKZGkQl1XaDiI3wspXlWPhrZfZ5GIXwrtPBGbu9hgjXxiBv
vdhXfAtByNp5v2xsORbAGHMAp0Wlf7Z3MXl4dCMF8c0dBVPm8B4Eb8yA+FLC9JVEZdEvNIjRrQU6
Co/687CrbakZEYZIoSgIYSD7wahfiVS8sYQajOZra2CzpVMJZWngPKFJgObpfBkN9KOtBEc9aywv
a24aSNeV1f3QvzXmP8t8TCLQqNEBbg0e3ByQzEyk+NBfQkUk1qxd38TIo/WUblll3eUQkXq6/M2W
whCyImjyT9iab0NJe1aWZsFj6Iw3aVjo8c0Qy81lEyj84WvMMlcIA2EsKSbXQXV/LtWYlk4xWFnW
+g6KWwcrTZN3EmMcrMYFQEO5nmVPLFJEqBpxuVeoUfzkpWP7vRGVj33lJE8RkKz38cDaMGMK5gim
1EIhx1GuhdH0Nx3XBPPQnMQyVUZW/5RO0b5luTR8q9WqN+jIO4kvtUrxI6eUn6qiWA8tOOk3Te5G
gK8WyU7rY/lFO7swbmRkJvuYTHlaPqr2b1vysg2MPNH31SiVUMRjvh/VhBQBdzMrujKzJL22KvQT
vEIWFuZj9FwfgkEONiYoKCZmjGV26eqY5KaDNRuNhZmEGL1lMK9VSYtnhEhEmKt2H+Il2f/uO+m2
mAecAhftpp1r+JEY2X7QDHmVakpx3eaFeHKysXpplfoZqqp3MNXvZMnAqR/Ucew9TlwofSV6AdBZ
pBsbsPDzj45wxx+1Kn/o0B/dxa2rAX+uQ2ePSXSMIRFLmyo07Uz0/lCoNmTEciO0UzXdaznTw1yb
WO6GJAdEkhKyvmn3StPXBwuyVfsBnPkePQeZgHYB/eqfWdRp8cHMx9zHr66cQ8NtWoa12RDoziZS
94sRS+4hZYtwXjAVUw/yJpsUoYfq0WxoiuQ1w+0Fvv1LUTWDxxXX3cg+gtRnTezOc8xW/ZAgZEDB
KC8HOzDdWGIODegtG+AD0sqvqz5+7MaWO495LrvB7y2mvzLBi11lykrzbYhFboSmDb9UEkMtqNGq
KiygDPc8uPhmgcYiuwQgwoRNvbGSVxPSws7BjGv3CZl3sRt41+qRhyHPxnEEEc31oO9rOzumdfxa
6piQemjRXsA4i0n3l9UqRviVrhNZHtSCht4rmUtGr6MVKjyGKPtNx5j5Qos4wwCInLGDUqjqroqy
Zidr6OI4zQjEK5g8Jp5NmU6Yl8XRk9VjjkUvVX7sDEwiS3CSHdqE1btI4e61IXKqw3acpQFRebzj
mKHwAEz+uDcEGqrAs1ItLCNOt6YcIZhUuT30uC1LxEGVk37fNxnAOJJKDFyA9sBvg/Zx6rU9RXrR
6xJzMGMZXRuKkj+qpBRfmPpGw8EdMdVNlHznAJT2lSgSKn4ydcarjKURhJks475uNcWnBergngGf
N1bdY8DMqMTNB/jzVPdIUcXvepqil1XRyhF3EWPFoYlyKPU4Ks/vTdG6j1yv47vCYMO7GNqBbNTM
cLej0CO2G4nSXidaTnABArUUFjyz7yGKpnaBcJRcu+ZqXj1YCmdXumKnv0sLyRMYTC7agCZ0j0Pw
ajFK1M6cXjxywTDSAsKzB3skQwA17hTDMTUyrNzbC7QNPIxB6IdqOQqOYDKcX3DCJYXltJh2jXGI
aqCMwCVJjIknbuDaJMSt92zVX2begEeI07PzssPnEJcBK4+QOf68fIAvgN/Of8wsV2lVtWrjbLqT
ckhB90+QyglS8iGlEYxd/Lusf9axdZ1ESMc49+gqWGrxqXW6GrP7N9eU3GFyKuCL9JCyLuhqzGho
db8pTDDetJ0JBRo7ByAO7VzQsV9XFmDKXOYXGD4GqhXuBK/5hv5T6hSy+bjA7OYzS4DIbpONwdqP
Ln8tVTDzm74EcrqMg7xKPLeSK5f0QmIFCusEMgA9HuTrmfuYX27InNQwz+tbC/R4bJVDzw4MHesV
T6c29DdPT0xNP+Ukny+VbiS8azAXqKoD6oZqWoeob3qN6g/9i023Mjl0+kouvJDNTaPK8boEttFE
0n1uNAPdOEI7D+kV7kFrFC+gRO7GUcVAQ0b8qskelOHHZUcXMjoQvqH9AR1YvGzNWa6axIoy5h1M
0pb6wqy9WE9Azt9HObQft5dtLeRYkGZ1UFvXkNVjjt65ez1LWrMyBhQKjJ/ApHuEB5cNLMXHqYFp
fU8+Go5B4AkdGOh4TTG7zCxumIje8jQb8FrK6xVzU7jNYwTMKojAou6Bnt3sc5lWiivcGvG5+sdG
vCTpa2yvVAgXl+yvifngxGRQhkoRMCENGdgSqllr039XnLBnAcCi0RS2Dgtd8+n0u448/4ceNdQj
0QEDdB2HB7jE55/FGBVryDINuTVNCs/pcNdDZkDRtDemV9d9wu/HJPGqWqwhGpb2E3De6HdCMhDc
v9kHyowcUkiq3vp9q3lR8akWIXI2JQHHMH+S6kq9YfF6wD0Fie+p8GbPt69SyEEBTwXH0wcLQIXJ
b5tX7QZZ1L78VXNvWLG3FO1gSEHvhoBWgR11vqysq7vWmK7GTHuqS+j3firkSq6dhEtWQDYAah56
+jj2Z1a6BA8+1UB8pOy2bfwhkl5tIIX4dwCeAYTzXzuzvWtVLhc0U+ENpi2oJdm1Y35dIlHNmbrS
sF3aVNB0wUgNqNGhmDcLC6k0wkoThAXSjevcGa+HbO0kX9pVUKXCqTA9l/GgPP82Q6+aSBUQCuBu
x15vM1DRJY0g64LW++VDb2m6BXDo2FsoQ0M63J2tHJ4btWIVLrKSUL7h4QOY7xXf1qHpj1cVZqnZ
j9GGhOQZ/XdvKL3mwFaKEIvOnvyA2XoKt8nynEw/IIfktDww9pWtKW4v1dlPvARz5HxFXeiTyGyE
EWWHtL8Oj0XIPzHAbZtv7H35M3pq78QrRoivADOWms+wC9kM8JZQo5rXfS1idg1T0ONqG+9j3GHG
Cv1IND/eP9aqp++KzF+FnkzBMb9XTk3OPqiBwTIii+Cq6vd7bRd3gX3Xg8Aaar7ybu/Mh/Sg3yh3
6m6tg7uYbU+SD6jtuWCtzBtSulUNicEjUDu38lp/RgkpDeg22gFXsIWCeI3RX81WXL1cjuDF/Xhi
dfr/J9f2oOVd7abT1Hd5l6mWF+krrJUpAL8v6F+3pgA+MTA6Pd7GMQw011Dd66/S3+yFblywtn5d
9mTxCjhdwOk0PbHEmN1m1MQCFpiYesPf2DUNFQArN9bWPfBt9nrZ3vLO++vY7JiJk5j2HCoUmL/X
BLZmeSakeHLxdNnKgoSMgT3w18wsIPE+rojWwwwPihvLU/06fAOtSd1Hj+rmR7ujK24tkMPODc5O
FNOWtO8xB9s3fgLQWxxH1deF1721T5iNZay5t5Tro8CId4X5Zwrt7I1pWqWWkhrhAQQ/f2u3+jvg
LEfn1jpYa/GxdJtC1g+rOSX4eMScx0ebtrU7QvHDR2XtwXjsAyAd+XX65uyTB/DQuitnw3+k27X5
1Ysb+9TuLC7B3zOyGC1RX/uZhckLC6iEMqQnH4DPtnz9xvxIFU/FSNm1ESGLsUOgH25CKQuQ9/lN
aFNaJyXGPvhdqta7lmUoVlt8GAIlSZV9Ugq4P9ZoBFWGVeBcdcz0cazV9rkUYJNFhSZ3pTGyY9VU
ahleDmxz4Vw4/W2zuOaj0zDoJuBcYL2vQ3iuVMTmsonFUEaxF1On8LKbEI3nX7xWU0xWdAjymtFE
DdB41Op3oSe7rOj9igFdUHxVlXrfW8lKtWLZuf81PB8WjXB3Wjpg4aNU2wiSbJiWb1ecWwznv87N
J7MkNip/E4XeF4fqGkxblF9wTarPGNYYf10rx/FH/lv1jLXm6NJ5frKm7lRnPzll+VgmWmVbmM/M
1Bde6bs4arcjAQaOmBgNWse+U9t3bWW+X/Z36bg9tTs7KHKjAfJHxZIWGMeef9bKgVTPl00srqgJ
KpyG8SIahADPXWP1IB0SYUULIApQv7RubeDJ1bfLVhZj48TKLPA7qpgY+j59N/rLqfbdGiR+MWua
aHV4nIBL+I23z1KMNqYxsiYDM40hAlt75Ea9qwP7Z71x991OrnWmFj3CExN5/cQ5+1M5OwmJ0WZI
w0vcGL3+oojrTF3Zx4ufHpKYIJdNrN55N7QBlwDqSXCoa0qAjyVEmu778d8FufGYAzIXPEi86VBK
O//6QiQ4CSHO4g/tQynCerhrspVX46IjAGngXYLKhToPsFhzeM8FLrt6+PMWv4nADUpF+1/i+MTM
LMKcscDfnW7wOoVCZ+YV0c60X9Ri5emxuF1OzMwWzM1VlOan+3QYdkV1nZF9pwTZ2iNg+rHz/HEC
tvzPmpmzt4dwKYMWBKzoxB/Ta7X5yEngYgKpDLW1wdHLFyaejVDdgsisMSfgKrnVm6JOuN/9cLqw
7kN5cJhnbPMDDSApnnpOH0DdwFg525a37IndaalPdpDGGsjINJPdg9iSW+UB77lj2fn8yEPu8/du
d/kMWvx000xGsKnA454LHZtqZ0sDQm9+ql3T0fIhLLlPm1+ZUq10kheT8kkG438szT+fhfaOg3sY
n2/wu2rj2FdW9aoNrwnbZ6xEsWHP0/ui8tp4DemynHedmJ5V14xGE0Tt4KSLMZ2e+5o8ag+Q34g9
tpOQBvAzxU+O6hVGMhHv8vIuxuyJ5dkdiZEO2BYs41DGA7zwoeDXRgdpvJsivZb1GttqCc+MkbI4
u1RAC4EBmE6dk+BR0wRzRmr42ZKgPUKYF02ywxgOd2Rb7dByPBqVV9zqD5d9XOyHEMgTotcDJCiE
NM/NGiWrM2tEzPKgf8XZ70WP8f49Obq78W7F1OJ6/jU1D6JUOG4cjfCweutCe1vfWJ/ZV3kcbmXj
DRtzY91lG/Ujfk+81XrAlFZ8O35OTM+DaBBG2U1e9oHmuV6xza/IDdu9P0c+5MHXAmc5Zk/MzSJH
6yGA2vxZ1I3rabu73qfH3iO+8ZB7sU+u82PxuQZkntKaSy7OM6tJYIuBYQnW7W2jXGXqXSM8xQYe
KLz8HRevv6mSCSIqBE7mc13wPk6LFNMTfOqCrm1qnnA/+2R/2chiMnJiZHaUZnbDOzfFgaNYkafJ
B3QpLxtYWq4J9YOBX+pEnZtFBCQoi8KJsblHdGv4kPhjnB9L6fox1HEZ+X/EfVmbnDq25V+p77xz
LggQ0N+t+wDElPPkTNsvfGk7DYhBYhb8+l5KnypHkHTQp/qhX+pUOjJja9ja2trDWvVKFmLJVB+L
m2lE3Jpo1RMQ17HIz61429XXmtgWa+3Ri0G+Y0EzNSC1ZHFKsHByax4Y96u97ctQXgJ9u75EcZ39
tbvU9oNf3su18722pGpPjyyYAPU7IuoQbe3s76gR4P4UZhtvY93WIvDurW2+iw/TJtqUa6+ZNclz
2+nWrdkVWF3PfS2Si9x5GnMUP+y7NQL6Jd0/Xt2ZWnrdYA9tC0E2yhOr0ufJjoAk57xqLl4FnuGi
d07Vd3zsAm+Kzm2VD1uVm1jjKIS5jPOX2jqA9qVjl3oCWigwQwCt4IqRJ6B2RslKuG9pQY9HoEz5
0VbqABp3BhXFbIvbfHxEBYGPWhYkXX2PrXFLL60p6nlgTlTix51HTB09KyZXwjVMx1ui/aiKrbmW
Nl0TMdNMrW56oikRIzfuS4YAGI22AHQNVjZOGY25DT6eykwPsx4Ev6AnxmUKhtP8tdM2NdnE/Kdp
X6MCOUzGoPBuZb/iBi7cq1ATgDYCMxIuxLwxaZJDDr8bUo268g3jWw8soaLwLeNRRigZ77bnZ7lg
yk7EzUxZz9M8R+0YHqZxfVeVZWi1bNujWRaPu5UFXbgFTkTNjNmE16I7UPXS6otN3WYXcUM3/2+z
malG3WuOObYQ0Re3k/EyGo/u9Fj+B09GTIRSE5za6GieN41UA7CguHII5PCIIhw7PZRrsDhLYbJj
GfM2EUNro7IVuJdHNw/RKR16ceGjt/RLCxh/ElcbReI6pXJfpeP9+UVcenGdyJ7dpiMh0rMHyNat
z0xshuwiF3uePk/Vpkk+xfa+NR/H6jCI0NLvTbpiMBes1Yn0mUYCXt6yKvCNAgjaChL9R+0lfpaA
/YHrz1z0KxqzJm2ulCBCzzP16uq8O8N8s3oWuCWgaItLVHSurKsa+cygIOYJ181Ck7+FsMapHTYB
St27EWZmj3CXK+1KR2p3aOO7iiVI80ZfeImC09Z4QLbr1rVSBZt3fgjKZJ0bwewm4IWreUaG2TKJ
yiTXHQwUuNVG4BjVGibQ4sIeTXb2FKEm0MH1EpPtUvsy0eKtsOwL0+v9jOSACfrxn0wMxSe4YUEL
Mw9H6fGU5KWBidnVwZKgIEbR4u68iOUJ/RYxsy152leRJiHCQF2odHwBfqepvMr6Hcuez4taPoGA
t//XdNQ+Ht3YBkkAKmDA+RovkDiLro1tc+3+QCbmDqDo9oW1z+/XblWyaJ5VLTYFFzUKDGen3jNk
ZvQpZLZP3YaFIAvZowxWi/00QJp3Y+6KUG6KrfCTC3qDD66gu5fmXbNWpLIAdIDb72ggMwNQZVDL
IcdA7Ns8eM4ugfhS0IC0oXuFJqpg3L9moah87an8ZB6SFdd+8fo9Ej6zBzoqftPaxi6P+b4eAt28
bKPAIpu0fBC0WjF1S77hyVRnOsVlnXkDV2u+FSEADnafAaDf71noPRgP7QYYc+MuWrmGl5XLBWoP
QW2/osI4VS6sbjUQPcf1RanfoN2IU1UPPfngTb7ObRCeoCuP0HhD0zjIDQLs7yzs7O/orFt5Fy4e
qaORzHY6SQzZTL16R6GHbLi2PICUWuiUrsNhjUhoWauOZM02NnVFJowRs7YuyqtrZGX6O3bX7ukT
HlKZT30zSLfdDy28Z+jdPX+c16Y522WdDOAHSCBac1C1QNGH0mZhDUh31r8lg7WmVAvpWwAH/t7f
mfEQrExdW0DcqL3IxPa76lA7+yICxpX15NE7wGr4abUyx0U/0gUtFBD2kG6YNz1qE6EdryE0Aszy
iHC9S8U90CUMvoaGrYb/4Q47kqRGcmQbbbsC5pQFSTESTykgLMAwojsrZmBZCJBWQLHlojNldnul
btNmtl60wdDCFQbBM2vcbaI34XnN+CgGoCDooUTxFdqizPcGmaO5RCJicZSjgNcBAxUKNCd3U4PS
y096eyUxsBAahCi0GSgiRES16Uz/C2PQUseskUhr6XUa//Dy7oLo3U5Psg3Lfjo2CzSwLzukO3B9
jRH0493yDn4C9CLAL6KvW52Qo3m6BgOkZAXhYmTblNkPWT/97TzOqYiZa0OYZDqfULjb0WzroPRb
z/OQJ2JFzxcc81M5M80wS+zSe4Ewy6/M5NOASk1J7xsSZtUFTViQ65+1eA1q7ePpUkJVro0CZwT0
SKfrV1Ye6tmaFpWUHerXimhbsm7ncOJr7lqwYE3UzCZ3Nh3H2IKoxKUbKUfcCqqO3btFFfpKjOnj
XatmhcY5l8JgfaBTRyOW18c2tkzLg4I9t+W27Bs/cj7VxTfbXfMrlif2W9rMbtRx1ljwKpD/N66p
W4Og5OAlqZ/ZK6bjo7U/ndVM1xFR0J18xKzGuEBV/OCn4qenNxcyeem1NYK3tUnNtJ4nvCI5x6S0
dpOCySNzvrXRcNusqb3S6lOjezqpmdaTMm0VTw4e1mPqhVUcZagfbu9bZ/gck+GmGwfUl4/WdJlT
hpKD81ZyUTgQf5FxVN7pvK68R7hJNwoIt8HUo4GCUX7XmoNXpD5vHnPxM14LDC74ZZjub4lzYznZ
BvJF3YAilVeAYV+QjQX00AexGbflQwUPGBZ6p1+uPZkWMg2nYmeOQoyciu0KJfYZ9ctJqO0jgBYN
z9ZbsSv3I1Cku6D+ievbXjmJi/cQTIuCLDCQN5rZFxRTpxyJdtWIee0ZLbh+w9GpVy67hbwjpnck
ZWZaUAuemkYDKaze2YCKjhFBcwJU84c6UP9jvonHXcU8H1bU65/O69DiQTmSPbv+ysLpU3QOoDKw
tS7HHEL06gpkYbs6pfvzohYNwJGo2S4WKNBmIoaoUht2WjHtyIgC3cINOM196Pin8+LW9k59fnS3
ShGJLi8hzvC+COOeg5t0tXFgbfVmttPOvbFORrV6NTi3xH3R7mPnwp1WDvriVECqAjhodEJ+CJAA
PLdNgDYF01le5lpYi+/JWhv18v2tuh+Icu4+4FZUCBQXLoErYrcvhovc/iDw3Ji+TFpzbXtk00/i
c2kgDr/GkLB42x0JnpnqFKV+JVe3XWpuG68K+ARD0gLwAY45RZiNUXsFGWpREY8kzow2GgVR7+aq
+1UXyBsRZ8vcLzLq741KCwpLX6krUHr94Y74Le5Db06pJ0mvLljWaoHoYnD9TGu0VWsyZoaqrNGZ
XaAlLLCwa3BnI18f9bWSk0VtP5rIzE7hkWhbnWo76zoRpr1uBxFxN5NjwGcArcX547tQZwKriCIB
x1UwyKiLPD2/VVMZIxmxbOiE4NMu5Xcs+hI1V1b81JoWuIZfiH3o2J1IDk3yZUW4Wq+Pe/Zb+Oxg
A1WJl2kH4VaOftVLi1zH9MVme/Cd5PljUl0ZNuprVm6bxftc9UdYyHLAHZrNeKoEmBpTCAU9D16o
xg59++FAyEbYQNYHi45wWKAXq3UDi5M9kjubrGwSV1LlLE3p1TSmePUD9zlyx43kz05TBMb4XCZd
wN1nG9Ab/8lKHwmfuYVdk5vOpFz4FkxnmnXNyxvH/j4yNBQ4F52zq6IwrveRc39e7qIuH4mdWR0t
nmIv6SFWI5uGufcV+urtqNoazvN5QYu2+0jQzNig52eogTGNd4OTHEa8gFyt3FqZt3JFrMzn3bwf
3XastZkUthIjvcivBvmSmBNafZEr69aKMJbfzL/n9P75kbAks2KRVRDGyE9DbCQAF+JDhAb3SvMA
zrDVu61s/B5n5PxaLjuCqslGVyVEIPs9tQm8QK2SE8PjbVH2EfdRkMk4tJi2c80CZGp8T3K04ff1
wdLZxsJCa5PzmAMEPveeR/NNFN1hZUTLZ+f3iGY2UdQFELjrHg8AhHUAyNrf9nlQVsmFDQYvx9xp
DQiS240XrzhT74muDxbqaClmjhvInS27dLEUU/Wljs1dS1GmL+ktHa2AF85GIEJtsPu2GC96VwKC
Sj/YSQFAx0cgcwD2P3qq6LfB/aK6wvWOQE2Si97JmI+i813LjbcmrzdxDOAIboDjtymZDxKpYKic
h/NLuHgbH01k5haiPzIDPiAmkvfoXjrE7HtFDN/Sw1iOK7u1bGB/b9bMwNYR6KUi9WCqyGVLHptI
7nRxb7S3Ft4UmuMT5+n83JYP/2+BM8sa13pOrQHaIazIx6HfNzoQNKTcnBfzfziQv+XMjWhpgeIJ
GXFVyeA6m8oNYg6eez0Y6kOWBUXXhf3kI32wWxGstOxUC8E0DDgYVfLqKJTF0wMpPFBAER0OsEiv
mggtYNYFhcbj+dKxbxliMZIFfXkli7BGO280rBjXhQcp5Ks+GSCfLeDMahTwwaZ6GcYVQsgNgjLb
TL+0gKsVVS546sfA4Xfoxa9B1T01SOqZYZ7c6mO5Pb8QH5X4dByz6wR0woA4qjCOpJ3EFhGBwWcy
0UOrrG8j4Oz4JXHGFZkflQsyQb2FABNgvZGZOl37YSJo1VF4wp13k1v7uHrK1pA71bA/bK8qDrXR
56eYHU9F9FNjuIDKQWwIqZCxj3eond90LkB5jISEXnTVJKgOP7+US9MCwjUa/wE/DfzgmUppqP/Q
BwvTkuMNBV5HMW4BNXRexkd3GTfIkYzZuZTUi0ms2m5REudqUBuW/z/OYrZy6VjlkVSbUyRBj8Dy
eFPln89PQg1yvjnHk5jpXIfIgKdpEOGUoFns/Dza0PiqbVaqpNbEzByYQdXjqGMWyOralD/48BIV
9665Eodf3hEPEBPgeMPlPpNSjHSIxxw70pHBb+Nt1q5s+fI0/i1gzloQpaMLamwIEONjXe8K5zmJ
Hkm/Rhj18YqBZhGKJmv05QDXbXYoYycFoYBaraiPTe6DYw6GdxKR/YOyrnyJbS37MVmifZoihhxU
k2fRyitiIWGNIQDiX0eswHI+9JRPjBJ3nFApVQORvtpFh/irHfuNHRSHTf5sB2VAby6nH+ajEw6f
XR+RbPS7AgzuvHYupFPVMCwXzA3qfpiDyJsVQOBARojEYh6SCxmmX+mXbgvSdr+4yrhfbrwn7e93
95zKJKf2ytV6K6k8FFfgOqL9E1mjhVi0TUdzmu1u3WoMWFn4/sS8qsWeep88Fp5ftzUR6qAc+dZF
6g2a5UIEdW80+xC7mW+tkTAvngWwKYJ9x1QBn9lh690UOG0MMoqqRkvwK56XkgOeyt2en8uSHIC4
oE0J1F7qUJzORc86CS1XeeweBPLulPWPeeQmQ9C5Hfkms4TzFa1buocRqgVrEhgjgfs8Wz2EEzKz
rVHo5uWA/O5+xhRNSxxa7/S+bcmX8/NbMloW+YVxb1O0F5zOD0mcajAVdYAl+a5wKV49a1ndxQkR
XMHANoTizdtCHaC7mgXFDWwQGZZ0A1xAvwZFgfndah/Pz+Z92+cXCkUjHkB6gYbycbsawfK8aVXT
sbdvP5NrM5SgIv483GQovvXJdxCCb6cb6n8qr+nteDfefgHQx97bOz4woQErcX48S6t7PJzZYa4G
0H4mAsNRmygjNOCMz+clLEBiAHnzaMaz85zywiRRCxHm1r6JrvlOv2tDZ+/cFBfdFy3sL8Q19fMd
0P32xRXIfqP9+QEsHZBj+TN1bUlTIYcD+QotL8+v3PQm4lrI8dD6+4IAxAllxbEAIOdMU0tmDTpX
HcwkTgIUPhS636C8o7AO5+UsWi8bAixPFQk4sxMvnaoYm8lBFDn56vZAN4xyf6T354UsnQkky/8t
ZKYYNHG0qlVCLBiV9G4aHvP+GS8Rv0NN8HlRSzp4LGqmIDyOjHyyIMqNrqiXb8quWNkZtfLzQ3cs
YaYCEUhyhNZDwmB9LtK9TG/hKxriUwMAD/aZDyvlAEsePQyyanODm0XmjI+tbGrObGCG5PypNDNf
I6ZfJz8S8d1yvqblijosLt+RtPnkIi8fEBNCfn7coxFaEyuR/MXFA00vjCOSI2itPTXAGcAKhriH
ubf7lza+MvWbTCDe4n1xUKE7BtXw/bw6LKr3kWulPj+6nMteHwtXuVastzYVAt8wmRvAKK7cm2ti
lNk4ElM7hVcMAmJy+wCETvCOwlNce2ct7c3x5Tw7RVNlxlpcoMauHF56caF7n86v1ZJtO/7+2dGZ
MkMUverRMZq96H8O4Av3xl1frKU+lqwB2ptwbSEOoLDpThdrNAymA8EbKDgyNIbEt8m+1w/u0OBB
tGKul/blWNRMnbWkBPBehX0RJsKbUxaayUvlpuH5hVuToj4/2n2tpy1wiyHF1S8KA/zv2QtFf8x/
IgRoa0C2Am73nHd66ohHW09NhfyIqsCxSNAmaz0+iyqA7rl/CZm9UOsYlVXAnkHTS5v7k5mGlKCw
JDP8pHs6P51FSY7iyFApUurNDAERiHYzA56mgzpJK7plch/pG7Q/nxezkCVV2GNo38H7jjpwNE/3
RmZjSlLkK4LesYLKdp6Z5fiWOdWoX2z8CVGmsbB3SF1uaaN9Pi986cAey55pnzu2Jh8iZIFJOQWd
Xd9NnrHyCl+yp8CvQk+WhRi7M/c242RKSuiLqtGJYXK6sg+tJiYhQJVRBsdt59DWURYSt34praFb
SZQuKT5ei1AYEz413iani9s7JHKmFLeFw+A5xDwYhHsVue3KA3lJVxSam4VmLACHz8ETulwDaKmE
S02jDcnRq9rzsAXlnldtz2/Y4nx+C3L10/lUIx8SoXx3U2+MwTfqqH1E79SgI8hR4EScl7asm0fi
Zr4XQvRccSthXgDtyVLdzxmgvyQueWCh+iwFl7SXhI687cS05ictuRUIRCoOCgOhQme2dWZpRIZE
dWgQIQ5reQ9CAPC1q66SjISW8aMFGuD52S5Z/eOH3kyg43XSaktl9e0BSDJtEgexnZZ7UpE71iN7
Wq2cvoUqHfVWAOi/oxBtceWe7ibLUX/YDD26f0yUMuKkZ2MJqE3rIqUAlyvgrnUt80mqb6r8DTUh
oc67tXrHxT0G6DzGgCgZ4iozO5dHxlRZ72AIWXcRocOqoK7P6m7bkdGXQBvuxzuWFKGR/Di/3ku6
fCx4ZsqRjK8Q4kE0R8YlwLf3pVb5rVxxF5dOJrAQbQNkmGiR+YAOIIAQSClcBs3ZTdFOZzuXfrOn
tZ1UujF3uVFVAHpecN5Q9BKe7mTWDZbVKZwHI76j6Fbhox6kWb7vjeaAqvt9ao+PVHzJDDCPxCCU
rIwLUq41VCzOFUXt6OlwddSvKlN8fMtrhChIXVVJDeZqumE89ot6A8zC8xu3dDKBif0vOfO4pyz1
BkwtJVzWkj2YKdtUhvg6RXrYkxhYqj/GdK1cb+kSQZk96KrQq4mq3NnMrKnIe0MKlLynJgtxORb7
muMdyGR0Z5r8Wg5gCiBciwIAKfK/XWWKmnE0OyH6qeNZNTdEoywaVo8cL3r7Gxvu+uJtGgLZbAE6
/ffX1TWB4IqGXlVoOZtlakgtzgie7tR9Ec2BsS9N+j0TXzr9e/RwXtRCeg+TsiwCclPgkOK/p7rC
hrIbYeawoggpd/12RE5r2BrJrWGD8GfrorlfkBey9jRdDOEey515HDLLTE3vG9XwuP0hg3tt39Rb
9+uD9uzWm7TZ1M8rVmbJqru2g+YbxceJhN7pROmUIxtDOri++RS49pUFUDDjVWefErmiJ0vH71jS
zJ7l9sDdVEmCn+d7xBf665AFVrTiUC1UMWHrjmY0U5NYOqZ0lZyyRaWsse/93C8vzPsWEfmwuqui
wH46ry0rM3u/Qo4MSzSwv9YwRUSkjW5r/sJBEeAVa1q5uFl4chm27RIgGc/8jalxeG9xqZAQaAAy
v6ctDyzTd2+Nr/HjFLBddSfwuPSnL+cnuHQVITr5b7nkVEnaHBQN3B2glc23GFQL8XXsbc+LIOo7
5lfEsYzZiev13OSZBhn9FjxN5Lm6iEJ5cA9NGD3yJ2MIAawUgLgkjF/z4BJF88F/8qw9HsHs7OXM
0Uwtx+pOhNxlk74VxRRQFHRM7l1f1Yf3Cf/Xd/m/4jd+92tqzf/8N37+zsVYpzFKjk5//J9b8Vb+
4y5//f7W/Lf6w3//4uz3dm/85rX4+Esnf4Mv/0t4+Nq+nvywKdu0He+7t3p8eGu6vH3/fgxT/eb/
7Yf/eHv/lqdRvP3zj++8K1v1bXHKyz/++ujw459/AIj3aOPV9//1oZrAP/+4eC3/cf06vn38m7fX
pv3nH5rzJ/QaXU5IsuOdoADC//jH8Pb+kfen4l3DK8LALYDGdnUBlBylXP/8wzH+BBMb/hDouIhK
4cH4xz8aOHvqI/1PpF3A9o30IMib/zXzkw36vWH/QDjxjqdl2+AvT70YENnpgMkEgB3gnN9zHTNb
maIGq6ngQoQFnUoaNHyMD6w3rG1DnWyf5JHj4mmT8n5Ta3V3A8aJLr3UJz0sfHCRxPle09IU1VIR
OlH8trLNGGW3Q4GiMStB/SiuvfSltzWaBzx1hq+5kaTOFoW5cgIniZ7mvjR0OJyMxB2sNCh8/I4D
6E4QYd5RPZU/jctq8kdpAOzZFNz3usZJdxOSyZVfWqJ8ZROCuIEese6xtcewdUYtDbK00T8Nlo0e
kT71istB0ycwlCfauG2miqC9tcwGc1PUTXIxUJt9J8N0QO8dyhQZkfGFkJZEuJ6K7lm18xZhElfV
rkHz2FbxDeS70mufvDItclybU1jJKtlbEVqjSs3gKViGnGg7JZrxSmrDG31glKBtr2rIqxSs/Vq6
PTr+Ff2B3RbF/u+fwev0e80b/rM9ewLVSX1s67e39vpVzH/z/+cxxJkscTBPjuCvMr3/+peqfziE
GyAhireFP/l1Bin9U5FFIvelInzYMpyzv44gsf5Ekkr3kNQHDDAg7mHFj46gA7YztPb9imT8PoKm
hUON0IarMPFdlf78O8cQp+3kqgAjBsFVZKmIBY6hhdL50+sojyNOeG44YWtwpzZuZK2LWNwCq7rm
Y2jYXacbW6Q6maaejmhBHFGxGE06XALT6FHo3jkk88yDE9de/6DnZYW2r2ZAzcWDPrrF9NxaA5ue
+Yje759o6E+nZ5tntTD9v/6eM+70D0ZTl/RmBG3VkOH1j76k1zTtDSBqFrTG5ylLcnxL3ujjJfiw
dHxQ9zq+GBSLZLwctanKXp2I5AO/bBvTkJeIZnEgF8pS1vQGjI89RP76wSkoi8eNkU1qGMyK8J0d
aDybdNcJc8JX42/VNDpOM/YzqqQxXqIXQ+C3h0yDIDCuT+PeRNVt/3OchiJC38nYjfwAck672cYk
SjENwsYRXwZysEJ2fqoDcjwLWkpJ/1C+TwquVw4xU0exKqjC9GS/w+SotTe4lmevY1pw9rNrXMxg
arQMgwZGgt0/RB34x25yFP2j/DGvUo49qrROsJ+siNWiERe8Rg8NSbDocN8aD5tnd1FSbqwY/BoE
pEZ2IjnKzNTcvM4u2E9NdPhfm8aYwdS1tAF1vVljh60cYI0PXtRjBxgy09mrnaCg8ieo5wGvGqIh
Dr9blk6OLxRal0xwmkB1qFZLKyp8AUkLQXTUk05OOvngclbDRn5M4rOKiMH9MZmtGbkbWFMs+C8t
6SwnVrrwa5IsigE2toldBriNQxnrWn4bgx8ZW08z3XvibZcLxDFSjA63jtVsc4uW+P+JwZQeexQD
Ro5fbYid9VqP7YkagQE0uie7UI9sr9QCJ8NZhtPS0hj9kYlGdIz01/cZVdHDTHdenCY8LEyH05u/
fqEcTDV3+NE5c7eZpumNCSKtdy21EjrgWBlxy/Erv3aUSV1k0hfIvk+eX8sSG5e8K3hbsASTNpGU
YT+dXmSF5ueimrLnKgfg73WRR2PUb4Xo1NH7tTF13HXMvGBmlWs8TFD9jjOAcmaGfeBkVNtRvp8+
i+SpifKZKPaY8Rxbld79KDoN80ATPRRlqHS14r+m9uu7dT3SsBBmP1UU4AHvy6cZXSkArZVbyLyV
76fXcWN8LhytBttZo8Wp3ce+3YsRejk1SQLbgZnHGIkwgPoptq1IwD29EhmdPfjQ9QPGY8QjbMQj
KFEUh6e2jA0Tng+JZwSJGCL7M1ZqiLZuk7XkVk62dBBpw2DkJ2hyPxqotsxcemGSQeATQAXDZBm1
V5PbropqfP7rnzzW9mwtrHH6+Pg1UkudVRWJt2yqXkFHrxxeiiwqKvSN/hpjJSqt3hipicYBv0qK
qEYUDn7bnnedWrUjL/EvX+zY9zp9Yr23R6ngvweIXxdJJ3Nm8ks5iWkqgUJegpyJXkxoF8Fsm97S
Ut8oARD+abQjK1t5S84vGshFPReuM5R7Ah/cmD1Z+zSJItvkOoC62YTCyL92xK0q9CT6shlH/OP5
ic4K7iHRpi4wBXSE5fEoR0bgdJmzjLp5GXGEWdPEpI85HdKK7IzYwIHzEK6PLhEAartm0/eWU76Y
feq2o89ZlY/FFWIkRX4Xi9aFJTVSzzrUDYOOOHGlhloPGkWJMiksUFauDRxX/9EDTg0cPaHA6UeQ
TwdBlj0b+JRShPn0sUbHZKbZnzNe0OiyS2KM2BV1Q26dDjChqH4qmMi2Lo/AIh/GNkI6B5cPonyy
aTlxZAUm5tqfz6/q7HWJwVG8CfBmUHAyBLSlM+Xte88eKCtBODlVObSzAOJ+ClATxLSNNIwz1OTf
Wshq9g8IU6S55Q951mqPqV241sHQYtvaF9SBmk246/qH2GG48bxE6M2N1lFMVAg5NjeVMyk98UyQ
g17UQNRHL1NTAttvl06JxCfOCNqrlaez0v3fL+f3uTmIjoMjQbdQseTNzkbaJ0acMGTeUibH7KWJ
DZbe67Dva5WWs6iYkgQ4YBC4I4qLcPGHLc41uOBZjqhX17tYhTw3WGUEaMfWtC4wEACuvsVui1WS
jvSGT6MAyFoHIJVmyF68LEvS+0qyWn49v7kfbAP1DAD4gxsRWSQd3WunJyZtVGjZzvPAbI3S+ISs
ktb+TDy4GgcBEkhx7UyxSVdqdGcoLlgLZY4MME+aYIRTxPanUm0+DbFTawDpqnFib4jm6dN+4CM8
ETmYLHsUOp3sXWYV+HczYXFzF+sl1wErMNbU3OTO6EYblrrW+HNKXfRYV+BioHbYS6KuQURyU+0x
SoDif5PZqTt85vA31zAW4Mqf6g5im6jrQcMfXHNkN9ShPjLqWZZD/iSBgzWKfHqqZcJrNKEWmpj2
Xm/1FShX+7jRbwZGBvtL74BatvOr1nDWeKA/KBde1lhK0EmaqO/DoGZqrKAKoiIFE2td5MSmfmrV
0LFB0k57pMg141B6aQTTgOAsbp6xMxP6mXAd+qSRwrEOowDNbfj3dEsNCtxaUHhkSD4atZiPbsed
Kg+km9Jk8qOeTLh4jChhg+dX9QjNrolZw5acF2y89x4eH2uAjCvuPxAbgXqVfliPLkNllwNQ3ECv
uBWDbcDTKz0D5QbNuBZkHUczjS/6XrbVXhuKwfNCUoO19KI2BWvKTZoaIrP83q7hhBZOA0JRLCBr
WRcUmd1pIyCuSTfdGTmDNxFQ0ZvGk2GVVZf7mesl+v2AKIT5lGoJAV2vaYx83AkvyewvGZk8UYQF
nonuztZHQfdDKQryybEjF5S2LfhgvQN1iAQecW6NKF2sSAxIX5GWYxkhdpE5aRtqVWHExEeGTTF3
GnrCGD8k0rJgNOKMSv0qqqLGmNAzoNvVptMBtekCeFjT0BvppprrFRecT6ZW79yWgfXV9wZzqK9d
VNqCWItWJcAhdEaj9KmeWi15I4J7thcWetJZ3oa1PHMua/yCTkOK9Fp/CS8tq37iMujAbB138MbD
ScqafKdZQr1vjsyz6Tpz6wqQeDKOxfS9tkbV8ofrzGV7M6pB1uIyp8wmP+NG1341rT6NP4uoLc1b
zRt6rwtSWKMB3SpFH0UkIE3WRz/KrBhb18fTtbV3qDZokzw0ogab5qNLvNF3ovUKnu6Y2ST0ye3q
Ii1Aidvo7g8uiSLuy1t11/oAc9Kcl0YTiXYoxqK2L6Mu1ycZTBoW/5s3OKX1peuzitk7vLUitBTb
iabbNbrOGjx6fDrJSeehNk5UPiGEZUMDtZJaZr7DZSnQfDKSgaQ2orStHSFf2FhuUQSoSTbrlYsN
cHkz8wR3Ai4FoC0RfCPwO2c2AQuUxKOs8AqOOvgUAryRkS8TRrPrJvVA/8yQiYGxrACoEG0ZapVw
m+fIKlcoKnWEi3t5IjJ7ybK4EA9axATwx4fcRYZ+bMHAe4+u4Br1UXqr1eBhMUTUxRKAWKU57clQ
uvxTxvE+/44a8aJVvQUibjZ2y2SpuKnNcTxEBiCmbjz4MfJThqbexg17gef1Zc/Q175znCnHF2ud
lkjHj8CkC9zBbjLxah0I+rhRBTZKtHHSIh9KuWNch+dmk7aXD2CYTst6Cy7Zomx2RY6iRQQGdaBE
Tr7t5RO9kdY4wPkm6jjyoJStYdzBKnBH+DztBNoSx4SU1mVHo7H7OU2cIbzeWYz318gtw41uQKVu
HmSbxmO8A3qLM0YXVZPA8elYgfdzMoLR41CAJ1q9QypGAWFtZ5ol/aKUMTDZKsuIPITkjVz0F7bE
duHw6ylYkIMeRzx6FiZDK5lfMZ6aVtiIBnZaxN2QXvVeH4Hny4yoAb+osB3lQ/RA48MK8q624SlG
Umvl16I3sML5ZHJ52XR4l3UBXL0Su87azuofWrfGmkVpAn70sM7zxP7cUYbn+i5NanjAYnQr+dV7
f1JpskiwLKJlY16E3PZa9IxacSTdfC9MQIZc8MSUcEJrEucw8JEB0uitnJoGBh7x2DLbelHcY7Wd
qsnwTbRoEekhCHxV31BZjFqErRnLDHdVCtvYmrACiG1a/v8m7Eyb47aZLfyLWMV9+TqbFltW5N36
woqzENwJEiBB/Pr7QKP3vrHvLadSiaLRzJDE0ug+53T3kE7b1H3ELs7Zp1rF7LxDsYakl992ptk5
7rq8KpKv3S5k87f1BncCYpAX89zsueEXvUyrec6kpJj/X4AwXf0UTsPYXioxcQukfhD+LBTgYLnV
+Pfr/Hj1Tys7ckippl08aqWGC8pGU9clxWuEjePb1UPidElXgdPYpzsOLZ3L0prCJw2kBs0/i0y1
X6RIKyTSwTiycq1XZilaiIIl4sWzXd6Va0HAWgL9JfIwdUs53VF/gWlbW8GMU5oqkt/pysgt2ELS
tvwosxRftV1ys7xLOlb1aRA2kN+vwVxobF0/XT1rOZOMfxvW2Ihb0w9e96fwR+N9qHy6jP9dAeGw
5/ttx+NeQ+0zryi2+EurliC9yYttoMdsZrKScCOZap8dkw0TYw06nYGfDL0hdiUec76selmhlirx
4mMaKDrC7zW24WxL2zbRMU26KbqPhMayUK6e5++7am2/5NEyYkZSf3FOQhApTJPXhay+ilhkfU89
unb4KETdqzcmQx9QHTjZ5D4A5SkiDHQ+Loy+hkZq2Ln9Yal4Is4o4qeFimXmeR5GHkhzkiG0nfaQ
xdgnG95RO3GC3eBEunvo9xjR3okIMeJWIhszqFM4slA8pju+3UF95fdyGYHpIr+evQ/d2FAZHF0y
Shd1GuKIr4wsr/5tZMzkjvR0Sm/qgWYxD9Ua8ri1K43ybh87G5z03gFPUCU0Yfl1O3c76yao6QQe
jXPzYAH1CYU0SVrES6WV3+kVvWJOhnjx6I2ayYESrP0SDv1TQMGmTh7XMGj2u+sii/fIm8Ib27Rh
ehNufjy+o3aQClpyl/twgonRy3Cb4ei0D+PL6dByEunnyAcMfiLGZGuU0YRF24zt1m91KKP2Q5ck
KmoOw0SZ5vfD3tKh6NBudRjSiEQnFRufiMKnOEI4uK25pGBcbwEZx+C9jNY++Fzncpe0nJ7rWVCX
w5P5b4SeS92Cxu5N8CH2V9neRPtmshv00SBkZIYHfXtZxqRl45YM5i0epHNqw6pmkO1MLsGtHqhu
c56rct/eZToU8kssW5lcxn1ildSioW7RYcgUTSeOI62BGcdwbsmQOlSDb+av1dwVmNFXXETtff3U
LAHLe0XA730oosKY+CR7s0nazMf5FFFWZNnT9H5aNrZo5Blv+zTvoigBo9Mq/YpmuRensFpm/XuL
wK//TaQyreZDjOQjfAwxbynuTe0ie2IH3X7Z05ELJiJyQ6ddzuxDNKyYjdKCE6Lc6CadPzRZ0+qG
+hqjLi9Sl3swHDxPEnYfVBO6famSCvcYA6pFcRE4HVN7DoTXZr8lM/stPyqstjg1/D/D0HuZYDCn
DY3aYSPfJrvytT/Qtf9EoH7GgnBDSMfFo+UfyMmfEYQkw4PIVbsdisIDsH1FkEUEYHtF0H/t//8c
1AL+4GzmrmEL8k+UUz8GZuDTUzdWMRVvPcPuM2YpGZPx5XD2A+sgChr4sQt/fdmfQT40YD4UDVd1
7A7400+XnRsLdelxOG2iIsxQ+eZmNlkCpmk1CXs5rujplp/qYNcclL++vPPn/hnz0JgMlAD7RB4L
eMHPtcbbxhReESlzuLIxV84AJKkE+/71lX4e34z8LqgqdJPgVXHxc7RZG7ivDIf84I1lwHP0wnP7
HtTEPa/sw3X8ptJpCv8V8H1JSP3HQ6YZQS5IF2gZBeSoQfnT1I7bSmVfM/0dRh2OxRF80SbE+3KZ
cNyEifTu0cZjWKxF1+nZSDx4Vu1UGEjyNk3UqaOgtVoeliGw47eoibz8y1ymSyJIS17XsHuz0NZQ
qxNlJxX6/zwup2i9z7YExiY2e7gWx1XSTlqSAFN15in1c/7bEvfhU3kKd2k5WzM3cXCq63GJ11OZ
Rd5DZxMaf16KoXTwbpsnkgxWZKhjXFyQnQc2p1Aj/airT5mxWYhcv61lUh+joZihqXwdJ3okbKIG
DChHVfaENA8uSX9OTnMcGR6+KxvgVmqotJoIrygpE7Nd6gnjl9FK286LPmVF1NJ9gNCt1snZTzt8
xEeRCgaTEm6i33/P1l0FH3L+vmzn69acoViEOHoWSCt79lryWr5YbUQdn/0+x/K+ydcUddk9iG9T
FoivqPo+HyC89Pp3g0qfvOEqKYN4fGN9M4yKBh17oihGHRRL+kGFNcQ4pBK27XEa23AKz7YKAIdO
+9IXRX+c8kJu2cGCZKXk93EE2uDsJXVfeMfYbokKKIoVm7Y+5sUuuBpJPMm2X1iMZfGk/SobJeVE
6UGYvLEMJEtUxXnNG1MZ5LK5TFXSqfa20bON52PYJpzxxe7PaAmGpokG7wxVPywfizDaquBUDXIm
KSAbAcjyQ92XLZULy1XEQ3MyddjJ5rRNYTeBKS6+TzBbxTreSSzbA07i40xgrH6TthHioxmiYvzq
DTIueZY19TacmjUZhH8W6Vz2w6HTmRrEhdNjJRGVIyJJp4M3TW2nLjvlXHZ5zsvdLT6hdQYEAMa/
Y/k9j8pI6bHYOcBiXtw5oQ7J1rnHjmLPsJiiqpXqfbASzULqlXXKTg7SbsmW+0QimYgOfc6Ezsex
7YvgOyZrM18BOhoJ2Vbli47PBGiDfVzxK5P9CbTMKNqa7puw5Wkul9DHVw2GZPTTW2q1VcUzaMBK
HfBc9xxkt6zMpQtuzLrt9LYbxbB7+80OJhHJW6GXppnfhGOkdH2Jei18C+YCeNC854BTfK7dpArb
MyjPvp3qRmZ7dSxx6dJ7DcenEgpseH1aHU0bZcM7SeG7oP2Oe25YbtdJ3jGo6m6umoiFJWrikGdG
Wag/N5jieiStgGNyPZoiZt0ctR21o7lmUzPcy4J9EoeFsj1s0Mx6/nY3NoXXfS813Uw+p2Ia+UO8
6HLjoIWO8vpz7Krvhce12mED7maCSr4prQe8B0rKeNv0bYvnYIreJ7XI+Pa2orUqwWFupokK8li1
jfXKQTAae0M2u1z9d2Ioc7IfZDalfCLrejTttJlY3ectzi37IhuznJtY2V5GnIh4WOCkZjhTNNPS
kCvUSrkbW3DAsGmtC4cCKl3xTSYVA28IAuu+8HqvhvPPMbo63TSxc0KNza9KljxFZ0h7oscQU8S7
S7Pm/EiStmIorPScmxvpcf3kj15Fp4Ye1769TaB07ed13lEP1INwG5TavK15GhO7lg/Kr9Dnnol1
9aJ+MxmdvACrwsIRlSL14BfAVIXPZWfCIvN0Hf/RCKpm3BZdgT94qHXRW+Bmm9p5he533+7npZt3
G/PqCIjQe+oO+xO7X16mpPHI4+Mp7Jb7X7zZq27VMNSM4DaWUfuQwagn27Hb/L6ab2qIX26c7OdY
fp+H3Bmi3VvH3p4MBeii4jDh2LL0vGYIuURmB9549Ryv/lB/NVstvROXi7f6TFKWp/WsTtVSuR0+
5MrNyDyBzqlTUyJo+ExE0fKn69jWa8RzrV3o+HYwazcVLbYrZg5eaH4g/gkrqPPV/UlGmfvsHieW
RfL6fhWb2jwts+VYA4xDAiCvD5OJlGUNneOxlHAbJc/SluvuPtoDJ/mce13EIp+vxnUp8lJRm1e6
L7oaZtl0bjOoaXafikTpxuP68K0mVU4cXgcuyHcY/aRN3PIwOJTtw/UJ95S6GNTSMoRPnzuvdmN9
3UUZuk++m0QVdz1vdoeKum5OxJGJe9yXZxp733A41DhT7UPueTOnPEefO6VSihIyfHOdNP1DJ0sZ
54fODzfvLzFoZOBvNYVPeUBXs51LXY9HQc8Kx+Avua8w9ZVukvU2japUiYc0Hir5KWj6YKIpaVyu
/X5iGYvuPfiZsS3l+mOoskuyLxJcCGdq0eNhLMJFhw/eoDn7aZK7qO5L1OYLXsF1VfQr2vRLkeEB
3zcmlXjwZecTrOmsLNR6WYbJcYEqpRc1BW57iauzgQZvnwACCuGRc4gK4Bvdl3Lc4qnbiVb3Ys3n
P3sbDNWfazmxUQMSSNrmbhlVUW7HRbGIn31fePOXqqh61s0VBpvagFAG60zYrTZZqJa6PrvDz3KL
fsgcqnT1h/4wgpBxNWxFPvnvW6/quum4GjCy23BsNOFOKKUj3pN4dTt77ZQzGu3YEBCZzjqC/hWc
XHbuFQ37MgFrrobAHW23RTsIHiEjXnsl8k3CR0MNbHUaq2k28+/xnAzeeBNorOQBLtxdqJeB4wT8
gdpXt5PKX3AZhTxisjMee1es7q6WuImmr8lO9syHNg01L3H8w9Nt7azd2scn5xmmdhUgJihGaFRw
DqLS45mNpE1LBdW3oy04d3hb4/lqLrdCs8u9GJHO1zhr57C5t5xm7lG3oCq+mUJn0W1K5vPwVOYg
M+05FwOKBWnXHeTvCvsQkThZUZlk4BfHzqqaH8FICj2NH1izoGuEmrwd8MPdncy6sP4bntn3H6vc
qrF+CxmfYb1U3roTaQpaH97D96yDF1c5rOEjesqQy8dhynTvou8Ys2gJ06n5vYtN7AWHteihJ4Kw
dlqL4mXwdRagyzB7FYk/1CC7Ckyj9+jKQ+q/++oKpJyRtO3i8KlS2GpFQEyR9Ok4mmDLo1NUIR9a
SMw3e5kfbdLtXX1sFgnspvfI2cE8b7ACuaeK+M/Wr4YJ/1jvFsdxThqfBJVlxq/6tO9wVDSfRs8T
5ediz5r6t2ugNNb+Wl5qVXRVShWncZLiUFR2zvF82LgshJcw3iwbC+SKDoyJxzUXYMn2GW9d+/Yg
06XCVOPoMt6DZuaz+7Af3EKd+3ivtze9HDtaKeDRJON+DFOhBhAj6RXZfd3YchbvyyR0Z7K1ni7q
G9XrtLh06EcnQPahpwPPHdLOdZfjcfKCymliReRH62WtISayM0qsLu0QAew7OpLfRy+I3I+VKL/q
kAHFZR515xpbjGTgGMmimIaaxoepqLflIvl9K/6ALGojalOrNZ/G/I+OLEqbgcimtt7Lv+M1U27T
NLnxTVuyNrIBouWil6BL+/lBt8XUie82yj0dfXeqqhQBlrfPvQsQYzNbg/3ZTIBNmA9tl4pgor6d
H8RmAe/VaCsBJ3BlGnzEw5jWRVhlp2kLxEaTJdZZnwbTqQnX1VbvrNJ+tv0Zj4VqsruKgsDFGsC1
5dMU/D4sKk5NfcjqocKtP+QcuCJjh9ZT24THYZmz4K8AN7ks7hAyBcH6GIAfcZdJqzN+rDZpZhbM
bHCm7nwq1O14+yScNthM4bKeQfVVL6bbGtI/fRO0OxzbifBNleoc9L02Q39s21kF0dGsbRyvd7XN
o7q7y13wHB973MzMe/TzlIqi9/BM7SJgHoXgxza7NIzLKBK+7sbbV4joowoJVcLkiCAj8pvHSqJE
raaDrCdbpn/5NszG8bwhnCP6rSVYZ3wnDdwcMXkVF/vtUntyT491Yqryy7QmbRp8pnCrV3ypYhU2
NGPukkpxK2tKMPgAj5etaGlSHuhB+3rPn7sxJPj81qbC+NuxyDryiG+StvE8trHHIu0518e1AGHJ
tEzj7mEr1jFoHnFBBz4hlB5jXJg+b/Po3gKJM6gD7flaSkIiwyJVge51vvlexZmYq0OVd6PLWyxT
UNhzvnCwAKglJmJKZBoYVbyXbc9CuFEN+OZ+20R+JgoaPMuiyu+1X+jGXkbUdTS4brxmNfWbJh9B
Xy6F5mjJL5Nu8WJJ985XT79FKqUTQTnZUBlRngvrWT4hNkogF4/aLp2/H/e5WWuy9rPV3XwbMvy4
C8jb5vYMebM6dNAmbiMnuweADJ5epvLSe2uVyUu8CB+/tEys83PHLV32/hQDxLKQGsSPxZfYJmNW
HSPbRmV2lHmyw12aSWo8EOnVm/cB7qVlHk3vh219WIdt8IrDstI5y3/scWIAdg+jXRV3MrSNwCwt
U+D3pPL4lCPNbnbmL6HltlxzrSPM8IJ4Pf9jI8fRorFAYG47ed+XQMO0qzOUHVMFbcwSoJn5rOsG
svG2oQvCPB+6PSzNewOK2oaHdk2RqZZzH+bPCVJ0arRvErit/zyLoDDvp1rDXHHH6Rws60EMdam3
xy1CGVFHxyWZlV0+904/940ynpNpfpcrvBwuat5vInmSughVDLmStWxQtBDOFGVE+EAco29GXlyK
UXrRoaJwdRp+mMKoX+tzahSZWiflTb3X3/UslUy/AdBXE3mxfgU76N8v3mwqQKNOBIE4rBSJErQn
z2WxFrf9vgZhf87D2pJHSsW0oBlu0r4tOnkWeUIp6/tYl/U8nCqJZRoutGPqfUCKdPT98LR1RF4r
yHEwqOySLBSl3snDs/meoL+bYj1fplW3XXCw0OJ7cCY266PiREr/6HsnPWXDvqNEloqPl6A9sXhf
zcuiq8sSWvjFdxt2MPLJnxBLGd6l1dBzL6r0Xcy51snE31Sbtj3p6S2a0EOWLBuV2dvJ5jo97ELj
951Qy6koO6BhwfM70mAuSZ+nsJV8WNabW8KTbpyXUHfZxBdP9CdKPAJhoqQzUhjFG5tsM7xGYYsS
b94n0GiOg5jda8sYureHVFrjB12n1+FT3PfjJo/zSLoW5kmUvf+m5WhT/rFrEk15DGs5zLtLVUrL
pyRqWL530dj2Z8dtcTerwKgyY0k7cgNhF8J5HOJ5qYb8IKopaJJjpJUbgqDCyQnv+nwaGJ5Ype5v
1hsh1iRUHO9AEu333i2uepo+0xmj4KGLaHOXNtdhJKWiNeOtH2889PXRqW2QMhzoQtQSnzERRG6H
JqmCjTKiwisGcUoR65ItMs49LsuRELKGdYDOppzeUQsXHf0n/kxG9rfIOXmGEz5y4IZKw2F6ByFy
94DFy73979NKwRtfh1uNpZt3TIRDJmppLDdCBeKOF6WJG6yPnLaEvzXEVfw2hBq6qgCq4ItRchOv
zRgA7wN8fda9MwBefEMXkHLz1xjB0NpjnJZtow57ifQjOXrrNLvxzRGmqBu6gKURxE8UtAUzh37C
JcBc98DQdhBXF4qMth3jnNqcEpB7LEP/Y7dHVWVvcRVccKXCWc/FEQXyGPR05lNucrvrspIjXlx9
qLLFQCBla+du73VGvIAUZUn1JsHSaCbphgC5rwOkexPSFuAI4i+86DgmpvZWcLvaWImoZ5MlreS1
9ZIvKzocAYiXhMzJYY+Suu0f6iuE2bTTWPp3VYZX2oA0JIhb3wYmnaP5AG64g+dSomRMvxldRT4e
UioroIIAVJmnarcs9Pyjr0rSS54axSFjLvkmxTZeyFXHB9mjrl8f49kISl51A1UZxWnekdKZA9lH
IQG9VxEHPJgX7EHnbMn17biFG4fJK56Rje02HKtlGqvfSlPPlGCbhb+sD/6mW5id0Ra7ZylXuc1q
OK6gWOv9hgTDioOCasQib8NG5hFM5ho9hwGWfjiAeKcZsTEqMvth6bvYtdVsEMegfx9toj7XoV/p
u/UFDRf5IomnexG4WNwzau7/2CfRZW9Lr182EDVfz3t12P26StKTv6Blv9vryMEQclscZpRLPfGw
4Ri4nc7yAuQAVtiIsa4QTbduDq7A+HS8xqDQcYHWup2J/wA/FJV+bCx2YgNlLIOEJpJeumePll7f
6ouMRpEigZDTIM2jbfCP7cXrt2B+Hzc67enHuqTbXjtZyE6iu7iiUUpA8QdflzGZSQOZwpUYlfYc
IelpG3ixqdbhZJvYYaujRRM3HnDoC3Un18LhZEOeuRQM8TJQc0y4mB9J9EA0cMF97ATlj2dpkr/W
Ko68T3ryQsqrUfVkLauz3QdwxIc1KWRKQnU8r2Y7l2NftfM5W/x0+brVUG94JR4++JepFlW0AE1Q
zNW7tDGSqKdsLXCRDmkYALjeNT2Vjr6VOzzmk4YAUaibKFlFZdnXh4UokEKf9rCbKRE4Cw1jdp7I
UPLXMxlFDijxexqhMVVrn+n8EoVwl9AiKtkm8TQMo9nFpRxoQPU8LnoLnwk8ElU8zS160qeCbi3M
dtXTJZUG1i9GR6BvY58uLc04wfSgJfh2ZysZyVkoh1/psQiAFysy6eqbdQ2ccGkjZa6LTuAl46Rg
TND6APGF4ViZG7mUzih7NZzxg99sL8jbEEUOrdpChxm+gmq9F+DgHDeYfe9TpupUV6jH2foPmyi2
tnk782DFwJqnyC8BD2xJGtKRrI/QAl7RPjUZFmlJ3UMWfbUPgKegyH1QHpch96fPHXzKRnDd6jJc
bycrd2KZ8EVccEXYoHhZRWfkZdJqCj+PoUHSZ8IlnV9xQt1O+EXU3Kts9AQoTYL9m9KMqqwP+9Lm
vTl1jXa2juQSNzQNKB3QWYAfw35Mdo0A+2zjXlYd7PKkd/8c7EHs8F3MuecRWvlG9nR0XdzHs0U6
nglv38GPiHYcDjrQtYwpM9fBjOJ5UtnjEgdq8d7l2nOYo6wkZUBOjedjqYqBxFIIKU84tE+PkTt5
5jCr+BKNONYuNw0f6NOzMMh1xXnJhnSoz17ml/bJa8KQQhakb/TvijKZ6KnRNntDTICKRtHRY1m2
bX+OlQ7231qS2UQLgd1t9nmbkOuhoTG1FNlduprWpMcM4Qgda68mpGpbHOdjucSUpD4INaXSVUQy
oqWho0QCIg7XzSqrhipud3qQG+/nbBnM0ys0T1Kps+/JDpzzQUXw0B+1Bxj3XVyB4L6m7u54KIWw
DAzxUk6Jm2DuiZxph7xR3Zfe6rbb0g9DIMqpfXNF3Xc95MCTNo720v5JNl/nDpHe7JP9gJS4zoev
yYbLmbGfpd7/yryWrPZznpB8gouuWvIrHtO6dxIvZPto68BURzc3ET2/QtKfTJpH3nlQNMTOSIod
yyQ5T4kcJWk/Md24mlMZ7gF+W+Pt1YKRxN+/8xQ0xyNOxFhXn1SE4ECeI6QvZXhAiUZ9w1OULBnL
f2zmjGv6SuJUvO/M3JvpWyAa7VbHdW22L5DUK6pMRyeHOA10wXPMxgvG/Apmv5jLcIzxSia5svuv
k1dHywv/8rLpuusojwGSL3J2l1JxnZLazO7H1dIUXUiv5GMI42YBV3XEUXWI5pbcGypXviDq6RKN
+mbvgzorHu2reah7RylMaqfZCOl+a8r9+Ug/HSJNT1YbXziOFzEeyRlj+8ebP1F1irZtCMTeqqFb
Z3ERuEn0mNdN2UflPVk46Tqd/Mn2rX9Et9zN+8GrjFbdKUIg2H8L5x249lLJycjhYYwyBMi/q1iO
3njGM9AkqyxxjNF86ONaDylub5/W6nlB2QdLuNGbYE2oYTK745d8tFhRqNG0Wa8uWlUUkKC0iTL8
VnVIN4EXuj7vv3WLlGCXG5SXBmMb46R8ItJJSLEGlKA80mZFEJlj0iEa/lbSdyn8PneSqriPuUqF
dEfbbtXnNoq27DeDFHlOj3hVjmO4ovtjId2BAa4EhYACDQkqfqyzNNOVcJHV5hZRyaGg764ot6et
MzdrRdSFQcsydxq8ksAg6Tgft67N1PoFyD+20Ku9P5TxaSrifZlPi12cB5g2G6AJ2HsVZX/ix1J/
8WSJgKLs1NZk3ZV3Y9FHVXmwM2kg1ROku5e274iqJi+/bAFZK+bih4uQ5gzjHNI7BNqobltgap00
wxuvEt2CvyCmGOxyDuum+9bFmDdzTkutwv2oy2TzxGF80Qj5sQdxUZCzzn+7xI0QlH5L65E88UII
zCBlZX407TjXz6afQYfrapWzOJCGGtWughOQQnMZys65ldVklpiWwxSt4ytglJbQfKfA3YARBk0B
iTRD4qxvXycvoHo16PKzyZdgnI+NAWnHNb2yXGQouNhuA4oxT3E8O+PVzT73aboS8YMJ9mz6uM5p
vOxvq5gOBfOD0XvQPnlpRq/Jo+mo6AV1FnjLUCDMmkv/nYz9YfHf6nVoAnLfZGGT8Kb1sNNU90q7
DpzKV2EI1Af0TbrlWXKa6Z7lOZVDd0tqUTt7l2ancyZBJbIeWvY1E0JZSxKS2YIvnrfQA/1DMcaL
rQ7ksvTBVw7oNX8PlgJ1cyjGwozIjvcZbONId4AJadreILX4s546OI6DR2XYpT3bOuuCr0FUKb6I
0mR4AM64u69FCRap/jKkkNfZzbpxq+S/1tpO08Eng5lmnlajTlXHYp60+KZyGEvKzsEliO6WzC8y
lo/jvvomPpcvvF6/YgqoENy0jnVtxykDMuTCudo4/uZg+Gss4M8o0sVRbf2zsUMltvt1G14Mete7
o2deezengcuvw4KGxLyoC6aayUpz417rh2R2c2EVXRFQ562m+5TIwq/2367k1et2qjbtyDdvhtv2
b3ATOQUOY0tcr+53haqJVVJ6Dmw3ZqgRIFRFBx5wHqcoCtU506S95zf0oR/67ZJNmr18gEGobHYf
LGBuOwhawr3jMm+1zW7RFuP5f1z6uKnnD50v9ny7tX3jK68/wBO4uzXjGk3DGZ+bngH3a22Y2TLQ
m18efTIMyu/pVO6VuCR+EyTq4HXTXn43KEumj4Go4uljjk89Bkxe556tFaTMERSXIQT3BH7H8F+5
QjN3uvBAZ6o5WQ6jP0Y97auunOcqZkfqoovWUIKvNPqVDlhm6Q7216FLhtWFHK+nfb5Z5y+8OkBs
QEfbvp5RA9gbU0N2pLufpMkdY+tDbRPzoPQzTzP5UlwTsUWq6tM0T+lCTwbHIIO8XNULrwxwUqF0
poUClIYuWVmU0wsvXtNP8BhOTRDfNWrIQs3RgU8vz35dmmK5KQbf8/5FmfXSyui/uqy0SCgc4hjH
ICPbJqJs84/at2wpECZbinMVuJwZzJSHse/QyuSOeNqGGB2wsnRjji/ZCDnrnwGNV/TGW5zBxYGM
OA0v8PEOaVViQUnk/Y+uBWoXdpD0JvfjJV81EYTyHQdS4FiwvE4giL3WOANWJesGIXpNO7zSgXvv
QeoR6pFmENf9C3dHVQzHOLmEYXQTWp5jEg/iv0pgsvSe9FjEkYjm3ZyqbMOhnw31DHxC8bEOoQF2
JOy3UxNFgX/qZlIN6kO/rUtdA4KH9FT5F8Hdj9I+RhfdJNEOnRBShIUUY/lpdNs4UxJI8iyXLRwv
vq1BO0isXxcCr19r+/6/S8WUeHO5I8j70p/qtPSoe1C50SgvktlI3NUadejDtvv868v8mDt3faJ/
XuanJ/rvZSCOqjRDoRQ7mwa32RY5mNhU+P4Jkkal/f1MdQEP5V5cmupQU+Ar+Jcq08GPxWnc3TC0
eYGAM3K5oD9n8gUaKgS+YsMtZt982nvp1hCeH2HMZgZHAJd5JuFdg5KlBrUCFXhdK+M6zrzXNoCL
838IzU1PThX06yH7UXWJphVgOXRpmq6FNILan9IN42xeRZSRoZCUvStrIICKlnMeUcego8RvS1UL
MrspHfHry75s3X9ubVcUL8xpY0MJkiB6KVvyzzRH9OI2peMVfYJQ2mLIloJMrb+ndsE56TagO8RQ
lYB2t/RzFyeOXbflY6wrSpkXgvvXN+SWxg/3QweXkMKd1ARPwgBB6I+bIZ4S7dS95XlCdE+qGZgW
JTrWKenb3zvQ6v2NjfzBVaN4KQXSZlCk7399C/9nweRkVGXskYR/6fnz84aUJBak6GycrDd2DLbu
M5M8kwdvB3mSaoPPz7FQsr9czUc22YTEgWtEgupi+21ZjKtdshBCwNZfafVf3+SPomsmzSXXupHi
sizq5CeTTPUPJHeeyo9+RB5aA1DwknLfs1JHct1kw/r5Fzv18xLlknFAgRkWCvPD//w4NSSbzUIu
eXH0cvrU24/UYBj6204Gyzi9qfx0c9ZaNtDtv37Un9Yo+xb0Kiqo3UMqLqXif65qgzZir41R/mku
Rr4d+AvpRl9Xtfl0rbVwPQOqadBulxqf5Qpy2pCPI6JoCv9lq/5UiMDdD84RsHieuYo+8c9p1eAy
rYgpKnCCN3QK+6tWxmGE4Cnaa90pdxXw5GDMlP7wN6ea2Cvd0koOZ50stgsf9Yoafd3SbObGAKK1
D5qUBDZfsm98QyMWUnF+PZShWxb/3V7ceoaCPE2oVEHurE/huh/nsJxmTwEZMJRLoimksWsXf/l6
Ry9Vw+X1XzZr0aAfu6Jy+UBTQkpNTNqqeRGLNCE6o2xKOvLuBpM52U4W04T+nmQep4LJxtiZ0/pF
vBOMKOQ470NS4u8riwuDlvflUP71Q/2f+QiYkDim7xoefeYnPyec74PNZtHV+kje0lWgg9zmQc+S
/KIWQ44qRrhEiu2gSZElk20R/Qwz7XV5DdMYN+hTNmiq9uFaKiOsXtSTZLg5CioPoczmY/w/1J3X
biXHtmV/5f5ACukizUs/pNmem75oXhIki5Xe+/z6O7JYB1ekWiUIaKC7DwQcSGJpb6aJWLHWnGMS
2PRPK81PTu+fbwdDPl4loolUnfWOntHn26Eu9H4QP0xuLqfrgKNNJVRNtc5R6N6aGCe9YnixQEYQ
XsCZwOj57Z2mDDli9yYyofc2AT3wytxG6MiJ03ouj3E+iuEsM4acThlIoBRH0dyHNBjpsqpYmGtK
gADvDnMK+frXHcvVgA0QavmqHVZLVY8m37Jb5NgITopFeUorNO4/hKTkgqTLOqulwpuLeF0eI4Ss
6QX9TCt6axUt0mJfY8xnPM4mnrCHf7jZK8nx8yVDbmixIhD0zLBt5Wz9ecNC15zjC6tGF2+tTI/k
V0mY0nrk5fooONF4JKVABJBmyStjWapBW6PfFW/DZkj4sTRvluQfquQv2wYbBjUafQqqQpW93PiK
2Fa0Akje2Cyu/NMFGJUcrjgLKClm2cLCYEcZGWjzyrlrTNyiGAh1JbmqRyYl9ygMpr71sjANi4MS
hErduxHyAdbU31/AtcT7dP1YAUw2ew0ohMDq8eX6ccQKaHuQwGXp+AAfaTV0EDmxYLYaLtNyUKoX
m0lxhGevGPX6n7ABX2AG61Wi0cj9U7F4mBYhSJ/vH8NHlTsQh4RAlh2Lp2oGKzdgaYusi29nVjBA
OT+Nh8aqw+JUGmgB62VCpiE/3kgVErVczddl6fdX5i9fjfAdAKk8WCCt4Q19XRwbeDFalMa6txQJ
Owy9XqRxeMkyFhAbgrZ6qaHK4LvMQg7kx1kga8o30Zityjz8z22KgDzIku//8L2+LtqQS2AssMRp
1IkK5eznS6Z2ZYm9qp8O+EsWptCyIeFpRcayCmYaN9XBESxHUU56dqazYrXhBcSIdcJmfYy3FXqO
TAp+/7XWT/3Tg4QJyNYNjckQ0Dss0V99WLztVpzB3mEqi/biKbN12Dpwv3+KOWOFZ+BQGtjB/6lS
/hkH8emDsZuxAgjT0ChF/lIijhYq4IypJ90oGVH5okzr2AqjQYa8paZh0jIy7MZOSXDO5kGHBmJl
PLZOil06IRN3YADrIKdUYBVonM0JKc61dp2J4O2hIZ317dS/F+OAlnEpeJK3aQ5qAGFUwyrML92W
jyoORvFWlKtqs0MGPZy6WR5mzdEbgAjMEWym7z6dF5bGf3fdCU1iPMheR/kh8y592cKBldh86vD9
wyvfDTMP6a/q69c7goKc1ff3n/p1dVNp8qisvCsPGVfYX646I+txKekuAVSKJ1b9Ouypv1qegnWP
DOt1pWJ3WiuwlskU8utYWYsjKWQWt1w2KaZexbGaQuYHIylnh8PQHtEr+P0X/UJG4PjAAix0w+ZI
vdaLXyHjqdFNSmsPGMY+Ro0JgfDtE7416OPobOZVT6SqrQ1RMwkybPSz3XbFD3IQk3Z1SJs8U1Zs
TUFOv99ghuPGdW3Eb5USrPr2RW4q/kMGe4AFYLjjGGIdpRlfx6qkESrpnXNminrx5AlVwSW96lVT
D4lgrbTKUlm9A8x01fyIjxMDI4AAyTTdponm/r0CNGGlnmD/LYJ/WN++rPzsmFwS2RCqybHhrz7N
mhzGiLY9ElI0S/pDNCZS7A017qXcw7m13tQe21j/1s4xLfh/2Hc+H1i4LUIDTKvyeCK+51n6su/g
Z+kYE4whwe6Y9Cz8Xz8PLH3cdutB6mf/5vdPwtcFCv8gywNQfbGeHCgPPy+bNHHgF8wps+8sXPtr
pZ6uxWkZ1+tD+qFhVtWJg+7vP1dbf5U/L1AqkB5qOQgdurBx/n45m8Fs6QO2X+YfoabkxwIhL/K8
j/GXnlJjXSP8ZD2RloXVplfkkWdHykgPlmnJEHsXbxtG1ixBqGdWcWETGpnwokrRiA9XpKhEFtIU
U2QWbpl3iJf8aaQo9z+Oo/AkluDKROU+0TGbc1RA1jyF8g3i7SIavRFdDg1StLxdfQuOG8IYKQrc
efmsTnXY6Fg+JEtpr0Z5YCnZlN2cqNk/MM/XVerzNfrJypI56kPvtfQvN6cWmUYpZhGUPCc2wCyJ
auXxQwTz+7vx9aln4eLsaDM1FeiBNPnLcxfUgz7LAeXMh9N+UZEU3SC957Z/FIuRpK1rF2cZFvff
f/bXikLlf7QvOSYyGDd1Ii4/P4L9qM21CZmOOWq6vvDasI4EGAJx9z92Fs4iWPCVwublD34+Dx9D
tUDI/IxWNOsU6fff6i+Xnn4jSDCDAmw1bH9tseR90cEkQFQKiCUMUGaoEYMm38BghZ7x95/19ewO
Ddei6qVKEGttjIr08xXouiqpxJrVQZgJCyus0bq8rNoWH08xUIJeGD+nwqrWIuUITWNdpAt7Yc/t
6Lfk/9QL/LomsBqoNLAtHAhrhOXXVai0QmRpigaVx2RqcbZ4i8e7OrHW0iG15FUhrmEZVikuwDLL
1UlDOMOGAfCGB2am2UTr34Skgg2AZXaQvKpiMJdsUe+t0odRDQUaw/Tnr/ZvLyXNYYteHYWgKTQ4
v58vZRU3caeMM+HhKs/blln0GE+g7VYxkh3ZderLS7r+BkHIYXnbSlYtfjB+qnLNs6eVuPuvvxB1
KZvs2ksguPVrzxKRKj6sCTREI9msc7mC/nhfN9MqsVgMY2EHhS9XSzTTUwruhvlnWPD9OF6Qy+Hk
oEy47L//Up/7hyYGPgoUOmP0emG3Mbn4fJGIGiLnSCZFbKbRyqsTrUKY117nHMzMBsLKuhLPE89X
GOW8efhMVw3s77/EX56ytYnJSZCXft14vpYg2DasAupj7n7I50yj4ZPyiTZs/R/lZr9aQm9//7E/
l5M/L6q0oiyaMxgE+HwegvXi/IlZ15bmZI6KDqRnAg3UYBoIJ3xrMuLg8EGLQMEdUHQzpdd+Ci/6
iFld4WlJwuNSxAL9SwRBGvURNEx+Rd8yJBnTtz6ufqdqkJf+3Q4j9BA4iVc9SA9bsbz8ZZWLDZ7D
j6exTxD2ZI4MgIb/axKseiY2L3zz08XHm/77X/zzvIGbvmIXWd1lIkm4uF/nU3CURJzYSuVm0Qpb
4ay/7ve/VGhShrf03R5ZEGPHKLOuxQ8f0uTDpvnTAvnzu/wKELj6uNxf4gq+/O3/+lty+v9NHjrL
+v8uluD3qQQoF4r45b9eiu//tXtvlvewHOLi5c+A9PXPf9DRFRsEOpWlZa5zQpSQbMUfdHRF/AGF
0qRPrbHTA8rlz/yCo+viD5UCTeVQQ6lOt/5/4Oi6+gdbtmpaHHXYshTL+jdwdE1fd/o/vx0cFQWa
YOAWaysZpOPnt2MCdCzyQU9cfWhaPDQTvnwnyDPrQpEXPC12UbVPHQrf1MHhgSzWapbeIJcaQ6rT
Td2YbBIZtzgxdP34Enajct9G5oCkal4KQSXWNAnD/NEM/W4QSuhPVjcV+DGz2tpXnCR6Tx0me/Im
+OUEFxhB25wF1ITAs9tZ/kEiwEgNNxjB5PcDY2nHSKXsmyRanHewksOFbnGCXSuA2nEw1U4W+L1U
e1WcxA9IXNJTY/c2DMbMErfjiH3aCUSKvKRcpnwfQJdBXSp4cR0KSEJSYiIxceTY8sFiRt9cANKz
lm2utg3Uh1GTnMHKDD80++YY65l9ixNYucAolnm0YvnPapRS57EPknOMwBkMQwKRD7PNkAPL65d6
S2dJ9fn26WMQhs0xywEUOrWBDISMq1EEKJDmGNlWjVECZXlS3zTknPxooyIPjhkzwxL0J/hQD+Wa
HXvaiGrVr0Gra7tFb+XglDZpTMIC7RhfqeXMdgOjYe5hVnb8POqyiei5Q/VFVwcGCJMbYaPIycIL
KWmNZwmjEi1h0CBvVMHmm8SUeHaHIq05mdlT5gVNbO7CIEEurll5BH8pC6J7slBgAiLnnExvkNP0
jMqqO7dqK+N/sFBhuGYU8JRF6D0GB2mMejLSKnhG+h7MTlzE6je1keR9mlQVFpE5a1aArkDJbgFq
d5e06A3kMHp8P2RJVju8F9V9YubhaxEZI8HCYOwsp87z5QFCh0JSF+Y4yTdn/edHyzKifqQ1g6PI
srhahjhXPDQo6FoLVu1pg7xHBZVs9Co5mCXzTRgThnIEb492u2riGOFukkQKrsCoux0Wna9Wm73q
aDhc96jaymRfzXX/miU5LCZjgbswyd15QsLFpj6EygmQoKo62H6D287m8IKLqW2xvQZJgYyqRqLl
KXGcP46DmAtfQumSupZRbNl8litAWQYpG4jqn4l7xBgHzJGmql7QsEHN3Ea3EtaFhSPLbL3FOJUe
LFYBbfXjSy98pfmayiwYdqiCrAwzwiAkt4fgf6yCtFIutHFApKlJgYxCMGOI5k0hTjlRm0aHx6nt
7rB/54MrEaQJWIYRRntAL9XLbo0zKvey1Ezqsz1OqMVmTrXf5SwpU0oLablKU7t4iKdMfbMxa9BB
0mrFT3CZ7rM5vW7R3z/mQhkf8Z2nN9oICGo7tHIxue0UVeO2HChBHVUJrJtg4ATvBKbS6g469xCj
ljIb+UbLLEQBSUEXkoctG6/tGFAqyMZcc006XY3WVw9S2y1vUQv+ngN93KR8T7kynRoCzR3H3jp2
OsIjDl1bZapn1YX+Haur/qR0sBe8Nm7AKKrWaAq3GZrQj+uy1FygR1Hml2FqX7etpmJ1r7Cuuk1Q
YJXE6a3VWxuUvJPFenAjs4RxVwJS3aaBTBUffVtgYiebO8zcU1fPJ95WwXttVtP7Io3Z9TIiCHGE
LHWGR7atcQJ/NfGaqTVyo2RJxzd2CWYOoqyr2QWTWx0le0HoxitgIgA1kizyObVODwisCXqyBTw7
p8MLuKAcnuLylKxkGteetAlry5RIppsQfJGfkQYVb0R0JFzGceyvAxvrmtuIUtyoZi2/tyBGEHQu
C/1E1LXsBWTFUMj19rIIGGHkBB5MK40mnK0B9tEohpSIGW9RVMei90TvGKYeK3pokFlmTs2IR7MB
cBeFofqNkRays4ijo74rtNC6JSqiscnJqDKxkZBynHmwctulhEyq6zoOjMQzgS5STIeh8mNGXJ6h
zM5FcgsIPssOzbxI0r1hS/x4xHZluwDOOsU3VbOzjpAUw8obK8WmOcmW/Qz2VGuxdMU4dlLTxIMG
kVM9UzIuNyXmKcWzYcrSMTON6bUviuzB6PWy35VlYB4DXck6p4jb/q3DZnw5cPfqoyhMchkHG24A
oa1+I/E6MRJEje0FfRT9A+P6a8FPhwetAChi2QZZxZnr866uF6NgHYfngk+4vcqRbO7ZtU1PMrvQ
V5MCoftgF8c5GcyPKv//TKUHPe1/Mqv+n83I+buacD1b/n1Kzu3PqCqET+WnQnD9Q78qQSo3uNBg
mum3cA5bJ7a/KkH1Dx1JBSw1mR3H1ta8y/9UgtofNMuIErBUasGf5d5/kqp07Q9rbd2gvF4zDjVd
/zeVoP6XR0aH1C44FazDe2jta8voT8ekLhFAWsh1ckxzJsEEI/nWpkPmiGIlrM6tvVUjzQ+UZLiU
BrFV6nivJ12FVDi9yxLV74vxlnzXwRFEu56aUnzTkOA6Wj6z0llt5nMYD1Fwas3egImCCZ+Sqa2H
chOlCQZ4KXjP1BG+Ibglt8Lz7kyy+cOsYvRPdr6z2ERMRLLeMFkThZRyOxjyTjJXM7ikNqjC+RnR
PkGL3Rf1M6w5dKJIqTxJD+5ypgH//kBzV+b89TXd6dMz/rdnnk8/9f9RXtu6kvz9O+C8Zy9N3356
AfgDH8+/pv7B080skS77qjmzeDM+nn9V+0MxLc4gNKLWB3mdmv16/oXBv6JduJ6UGEEagpemLfs1
qU0ofzDoRnXC/vIx3Pg3zz+6wi8HZt5AOiR8CscuFMrW16PQgMU+RS0rIGmrqe6z5dsbZarNbdaj
4A3byqKBY26F1Ste00vWXmTh5TDWuIshlWZHSjhzW+jFcy0vFKv2EuEsEOS6ztLeXqH5aqU23tqs
gc4rXxfYfHc5ZdotLAbTz0Z9oQ5vDrj7OWUlUu+00H/9ibLcydpeQpsdtgeraPBhLyS8WFg6I/Lc
QCK3Hj8F+myMDTzQyeSS0rNs5i6ueoYxq3TcVHonMkV+PS3huBvy6qnS22vKeBhZfcsehO+loBkm
0lEHZBbJJ0Vd0HVRhDpYdyJfNruNVVfV1tCIcqcoaI/5wPGmsu1wU3KHnBBHwxE16/cxKiwf+MEd
tEDbhVR9oaKJJ/RZqrfQIM1NoTTlocDbuQeNq22KVkt3BrzyI88IS4Rcy5wvMxqGQRuDyomB3IBg
P07AMmDNm1G0sfSi3wIiVrFXaYvk2ijg3QGB1zfFAq8uL+Nyl9WlcYylKkAJ3ZcerbppP5B1S0LB
ctJF3P/oemuHzX+5KcLhoBtd7WJhawGEKSfw8AJBtnqiqzYfEoh3AAqbOvLD0ex8StL3ulJp4xQk
GGH0qiaHAgnlVap/t9O4OXZmC2+hacieqYJqFyz2i5CWSyi9g8v0U91AkON0t6T1JXQbTJ2TKB0U
45gWl1LzO6W5mmirXkhm+QzWdDfBqOIx0DJss3XZeVGbmO4UmPYuXvo92R29E0hg3YcyHr0qTTH7
ldCG6i4+xo3yDJNK8pHieSVAEkdZ1uoYr/YiRdLdHCbdFce55lmRCXWNwzrbRViEj2EtGGRzultp
BMNW7oyXRNE9vceBp0gnrNqentVemhKMPHEfRdWeqIhdDHGnqBQHPPkPBjBrHjbuBUu0vuySRrmf
SNZydBFxXIOMMmNEy0PA0rpuX+ZFPLtKoyy7QMOaKqOpuiymuNdwMTWC14I5L6+n3n7rpkxYjg0u
4JBhaD7Gk9TcDxwVs6V2A16tLSwGusIVgGFaEJ65KG691ImT9Op2aEauYKW4FsCrHc0e67LVQu2N
BDiwspqauG0IYUmXkYDq8pgoTlTPnVuqUndS5Ek7tKImYtBuatMvafD6uTzB4RopwVMzdcAiKge9
5Z1oydu5SICuXdNhY3OzI+M709YzeHgfXdsWzHnpFRkFZWWpgyeLRPbUgP5CZiz5vV4qSPbLsHns
qjC5yquK5ABVzIcxrfDyIdV3R62ftumCtMfp+0GmR9NNVzzcJ7NV+1vgCirdPfz+vt0mj8SBtW6b
dDtCHQ44mzhwlnOw1Wugpm5tDZkz9Jk4YCIu3dWWqmXjuI0QKcMECzs3gtF90MwXxl/mcRhqeWfG
9I/VuZkumgbnjzPjmYXVV+H/UpoUf+EiXcdq24PWSViJIrVwo3EK/CY27o1oflrIqnIY7G+x6wZ7
PJd+WlhMGSz7xiiVwU0CU3JzWxTeJHJzMzMu2RbJFJ7iVkr81ArsQx0EtFeMUBHnEs30jRqxXESJ
CK7KKjqb2OC5KSXxD4Z0JjjrRzWQGVmFMWbw9FmQrHKxDBM8CNW4gCghOItE6+cO4iThetJcKefJ
pR0lHH3o+0vMZxyaRNHtoinGUV7nZ8KzJM+22/oMGCO7V8zBciWFVMop6LAbYv05NBzp/LrRqq2m
tXQCVGFuZfabCg6UnvpD3vWcSkmDYzyv+3qiEdA2zCYuK/xFHeqJIdtkQfvS0kNSR6wpkXKZY0yb
534fLctdyj6BfOowVbKfEDWq2IOv9yZb2Owi2nGTbgYJgOt6MFqnN9pXg4bZHJh87fgUhA2frZK1
Z12FdnwQIgaT0vNWltcc3WqvU6XGEUoSepVCVdUPVHVd/5TH0mU3PIx6dCtoMmXJfK33TfdW4qMG
Ty8JB5K2M9nZFThSDlOTC5vO5VDN0bunQ5BU+0R5Zdx5MWPXcUTULRPvWRxdmzCeLm0O2CcOb9B4
AOKUrqbCqJ2nHAYPKLz9bIz2XRWSZ5FPuUfX7z6opnGL12fgy44cropRnbazqIfjoACxTIaRFqQc
/eAJs3a2gN7iibqKz2TZ5b46jQjeO6AGDm+Q9KDjufKStAkuFWQBOKf55u2EhIbmxXEuuguI/Ibm
KO0Y7iCpxhdqPcOiVi2RbyFeRp451tYNOKnwBXedgj0pZq+qE7Pb6k2OLzbIzfhightxgJBbX6Df
Vh67RNtN3ay9RibuspAorlemoiv8I+LJsUdqBm1iaNB2qthJBmGIeI5GYE6NNO/qIqvvxqKwz7Mp
V5dtCxECFWKZ8xrSRUqrvOaZW/8ZTdN3DCm5E9vGnrSXPHQ6NCdXaSIeVamd97mBDo/14BChm3gq
+1aHJjfFO1CzvJxZ0183TbX4eHM9Uq+Wt2WZzIyVqcldHJv5KQJt/kyWkw6GyLrFUhK5gdW9BkXY
4diLWidHPEahvyj70Kpq7DF2AznGyF+HAZIRD9ZzSffS4RaFtPqYZ+3rmAQDpxHWTZRDf8lsFXMd
8I3dIMfnwIqecvhF+6langqB/BoMAy9ELzsNQAkX2Kp8NyaTvO8A2Oz6uSg2hZjKB1gsws3YnLnp
UX0hjQOO4ixeAk7Lo3UC3WH7RKMgDjEx5cXz2NEkikK/KrrlBB6r2eITRSdgVJeJDfGvS4lLY5kY
DUe3Q949DkCJqJpdl5f0CGzhpDRbST4E6DG/xENQPhV23Gz0ykLHBj868wA+pW4LyNMDAhfuehsF
AyaE67TDBtG0Och4ASyLsmvZq1lBnifQFQhCGPpFx+4Fhsfy46EJOFtV+dZuMi+WD5R4zUUb0jWq
KSwRhIoLyM1g6Dpat7LmIf27rcv8uY6G2wzlYyybm64brrKWhn1kBFehEsR7biK9WV3Hnq3k8Hrl
+W5ZUvHQ0zzKkXBuSc5M3ix0Vl4u+uIA4Wm4Klvr0phLibsJkBpbZvcK+m0k7VORRnekv++LyiqY
UoVXXUNagCnp4l7LS+XSqHIM3ug7qJzlziEzu7zLuIonMKcdknGauiWiKq+HDEiuyaimrrAHyssI
8tEQTN9TVPLH2pI2a66BQ0gOrtogfwu1icjSAS+aXW0AK50bW2UYHDjgDFw1NnalxUMqquoGNPVe
T+fHMgz3BglSVAPwbgzLjQv9oCbWIxL8h1FU20aQeWUKirsp3MrGANlNLpAazoAcwt7eAqAbdnkQ
fQPd4c9LTXuw7q/HfqFuy9sDyriDMsueFYyBNw7xsF2W/saqDB8g6KYdJb8u3uTe9EBpHdOCpiBf
pnlGkcJJN9hHoJeZS5T3g5X/QEW1CRJEwBiLWQStM/lOo4vg6qIYpq1mdQfDVn3kMv5SlLfIndgu
FBTNiwKOU73BL5y/Ixs0vHIyp0Pd9+JUpT28RzQJxxadzbkdiUEBf+Ql5IIgmMgomkIyqiMzai+k
kIliJBuXZig/SS3775SrKt5vuoMlax1fKc52uFkeirhB3L2KJaG0rHSW8pAq5TZfatnBw3uVTQyG
p2xPD8AvZLyUadSGHkiE7IKunbYbqli5gueX7AqzSq+mJdr04XiWRnHSQlt5UsahfO6EfkbaGzsY
CtRtkMNMoIczbkH8hDd5Psov49xkG+I6SHiS+3ctkmqfKQbYAMAqntL0KhuDOV7OqT37dlIXLpZe
7TLP9bNm9ddT1kHtqxLlxYyzakMBFb0ncWw6LDfIrJf2jJmK9cvk1RmGB7lIinuGsptRp3FaRFul
gH0D/IRNAZ1sqoyumVbTmSiv7wboWl8jn/ZcwHJxNDlOHUYY4GaF8R4pJfXWUEIfr8RmrDXzgoAN
i3iaqhZHoQbagVbVe9C3prfMs8r8N7xvVYZWgV66wM5fk2TuDnmfab5SzdB8FeTqXRK+2IlVgccZ
Ma6jDmsCN1As4Wc02l/ovLZHAS52M1iLjzt79Ck9oTunWXQ5teZmNHPma2x7+W5uQEeK8sIwl/EW
Vdu1YZEoBu8DxnF0S+P80cy6Czq4E9KM+FVEKeSmMPZHyd5JSXlge8OfK/fxoWEHvgCrVe1ZjkDT
Ach0LJSpnozWHThHdgpaKje7LpatPigsf4mlPQQYe71cL40XLJHdUwOeXuvI59IkLxlskxN855c1
JohKfMvzDl8rhbE+aruMqVgBkGkHiEfdkv0BKsXWiWGyyqM+hvdDXUuHyZqvyZp9NfSg8IHCp1s4
By9w/xxCCN4tkb5049i61aSZd3GqyhshKKNxgGw0XLDYtks2tjifTvSUyTtKsyuJdTJAaOmonbZT
pBeszg4AvY0YdWMHiPQw5dIVNvfspZsGZhpoKveWPlLNSrx/IXAhB3Z0uovBXd0JkwdYIfhiY2jd
sWmJbHJw5Lo1UDyXafBbHzd7zazzI3aC5AxMYPJtM+0ZovTWcVSbWzvlWCOC1nZKs3q2xsDeWVhW
dgxzMo46No6JhPx4y16uNCm/F0ph+oNeMQk14b6l2UGL6280xRkaSEOzo7vBPCjmUHdcQoOjFTV+
gdpdr2nZT5yetSaxHEvOKZZz/R5bSHZvtkpL+aVKe9QJ7YOemcVJQkSKTYe2dQfi4brr57ryGEME
PrR4KHbokHUPhlhLTo8aXcVVSHSOEpfeiAfG6TAtn0q2+Xd7zpMdmV4wyeR4PuXCuIfrWe00Nctf
g1Jp7lLJUH1QfsV7A5bngGCu2JiTnoIJQsKTayB27aDPPSxpAWuOlm5KMPePdZbYT5WW9y/M8Onw
x+I9UXsGm1bGGJNsQOzKFT0Vi7ZJlFuMk4FD7Fo977fmxK5TotQ5oIQtN0Gm4dHPl+U1jSppW0sG
PIqZ2F/Qx1J1w60ZvDazKzckzMqVZ2Ma3L6vJcCpg3mr9wkjIkOPrsek1G5QF8WN1xBotesYTG1m
UJ3cmZmsDnIWrrShrq44jVunEmalA0vePE5QbFxGdJmbWn3vgklXnHpqKUAI0WMcVYFaXBpCB0wj
3hOvJ98NlhJfBHgEPeJV0otEjT0II6jcgqQ9EG9tRXxkPjzWA7ehm+x5r8ulvJ9lcRtn9TYm78EN
B6wEVmhUvDsjS2sx6eOxL7AckLhG4PIIUaAzk4RLSG6DV9XL+KqbdbWlhMGDTSrgDppAcgMZ9lGT
8wvc6vVZzircvWXKkxma03YsO+U7Ach0oYE4jmdD6KDm04KxHRDeNrudsum1SqXFtdE53GICwdY9
I2gEMh884UMuIX8G9BCw1MNAI+FmWyHe9nMgCvQIW1owUzCa51kvNbj74ZMaWwHlNhR6jwPOhc0Y
BouOpDVInxP1icg98uGMbmCFqrhuevykE3eBdV9+DWBhOiqX50i9GTmzvsQvQBxvo2B+ksbmZAeB
QuNoyL16AJcdGvNBIo4O0JipUYoOOJyiOlwOc26Zu8FM5AcrlZii6pPCILiR9GlPik4IqMAaLSdI
wthTWgWo60znohtka2eUPTTuXol2BVPzNZhoOTY83MeA8dYlNqdpja7XHpALXjbgvUOWuYCFuV7Q
eVgAu7wuXBlHogpapwrU0ygvA0/hMp+FmUJDh5FzXZZ1Dg9WI/E7lLRNBOAK4Iid4M8au3e6NIGH
pWE56KRL7gj3ayAujUcgg9JWrlXlcs7NM8xAF8bOBuQVZPFpCu6qovyBs4YQSNzJQJRHoikaOxLb
ZlETv59DIIdpTzoJBMB9o3Dw/dmddqDj1C7IrMIlR6fyZ1vhIDm1dELhkqaFiJlWEnVz0mx7EzRG
wPg+colUcGpiSb2YPDcXGh8xY1I13WYYl07tFKgbgnLC/aJm46biHPJkJK2fdUQHktPaHJnRU0bp
4sqQlTMxaNldJVrOSxBEna4arT1hYhSeDJUvAFFoRxVK0AVB9/KhA9hzEWfxfIlKDe8eE6OtWnU5
0OCQ5qfe7Po1EcYZS1CcgckNzocXWTW/BzOduYg5TlrIDlHuTwQgSLvKNnib8PQQ0w1p02mDluDE
oa/dDHoxxKToeYLIqwZ3EklqwXIgjN1D2qO37MWLcq1P5X6qWxi06YSfsLbtLYBiQtOVmsE8GR5d
d1kbxQX89MuRmRBovNDH00RJRKuFNF6VdavqYd/133ikOTvCQc2ZopKHKD9yMDtAEvZbU3gsN8O2
ZMz5gx6G19rSLWylkLq1Dr9jUvCIyTU2RYSvZVka1RlZwh8U2T50g34jC+zScMt+RBGVHz334htk
OtMB31J7xqIMKAMm4uWSYBOM6Q0pNgxtmVs9GPj1z53KqN5NSA5h8BR6hhI9VbRTxkq/kSwgqgSN
SslRlriQxDH8qCEY0BtxpXQhpaA3VGeJ2iNWnoZjfTWcjU4xPHgT+UGDv7xY4mRFDWL0pJdckFe3
86J0/hzOj9DccU3IxQ+laUEZycE2rszsBJIW98hobUfa0TsYhvVxqghxGaroMJtzf0GuzLjT+og1
pQ+LY2qbT6YxBt9VupxjsNwr9Lbv0NMT4BdnmnIc85Zo5gp1SkKfoIXmQZR8rGxqAdaF+rdALhbr
V01g869Rx0SVB4W+mE+AwdOG5m1SvXEMlsjABDB3KccLSw5icq29wBFUblqiL3onQ4xBIy7tldqf
qyHKXw2rSFtEY8gS4N/1mkosHLl2fPhCUhyo2RBtLxjHbQBRlVPBGGC8JKK7+m4AQz+XQODSA9Gq
qCsC7CpPyqC1lcMSWb5NdmNbXq028WuXFNNBbcPRhegbzTSvVc70adF9m8Wco2qYnrtwzWCT7QcZ
yYXCND+JDpZESgnKCeqk6MSSQa8NxchJ5mhyW5h16OqTJsP6SWXe1c4+4/HJb4kTjI4LSi2ALbZA
jUGGqjcEAyQ9SWd6A61Y2fTlbF7ZCsc8ODrRUcZ1s62MxNiTB+WJKLFCh+CHa4idRxT1z1UkYN9b
y2HBheZUGnhj8zvMLNrwSkkvbH6HY5k/9LSUL81WDxxJohjX+sLcVBidHWMuEKbMKmOfRbLdpWE9
I/zRcucqJD2hHZ9HW1x3ENH2S5WXfjiP4Y0tMYFiwuUIiWVIKv6buTPbcRxJs/SrNPqeBdKMKzDd
FxKpxSXf97ghIjw8SBoX4749/XzKWiYjszpqCnMzhUKisjLD5ZJI2r+c8501f45jRTFSXxC9bMkE
FRhP10ntV6eLcq+6anO7uAID/lqRR78ZcMGHKCWXyMIOuJ8JuomKkgm36mM/dNC5WY3LzC29t2Yz
+BjHbv7aLQY6upXzD7mLA8ZoVTpyK245MfWrj4QqHu7LYblD6sFjQ16Kldy9Wfp2imw9cRdPupio
5cReEql+7BL1TH/zzEWK48AqNijU31MRR56fPA3+egQedI8dRP5g6NXwlYF9Cc2GO4gszyIajEs0
X+y0T2zGvaM0ze/JhZ1ZjD7jbmK8D9rOeFexKTazV98oEJf2ymncwIa/RT2zsd3MZQZqMoCOV5Oi
gEjV7eA76xem7lVkzdXCtZ0PoaYa2XQCcY87pKxsAGYdAKmG2u2g6dkrvJtMP2BcP8ZdzK4ooGnm
cS/ZlpdjVM+pDZLbU3tjWknpbQiYv+vLiSznuByI70ySd6bgCMxAeO/s2XPfiKlzecaY8Q/cNgaH
eGm8mS2s+I3gOF82CIqqh7wZijfWbsA/KWhpkavrbs5+rDVquML4sGrtRMi8s3f0X18YzQ/7Wlff
fa5ujvWNIO14bdwjWQxsT/JKNwe4nvZNvzbBntb/CR3EwLSb0kdn/neOP9j9dbwtwXEWflxdK+ks
J6bvc9SaXftou7kAGWe+9xAWt04r7U3fFA/ILDKuttXeTAZjyamIBZSSQm9BY1KRxOttqepqj9+i
Cz2ySwnfGo+dq7KNLvOP0faecWheEem0KYz8kEiHcXaaM90r/GLXlO0LXtIhyvmwKZlVsyN0i91s
Y9x5ti7JpybA8ZYo65FWOzs4ZYe12ZbLBuXc9KWbTO/RIvDzBT6FC6q48UJBg/BQlXlAMUICN6Nz
FdlgIM+sGtOHBgIkkVKZf4+qZDh3cIpDcPMHBGjBjlhda1tkJrS1aq2Lp45CMSyB64YzWWFHvw/U
Y++rbsd1N/TQ6JYZ67697EqvJNF1EDI0Jzc/JRfSFYXtB6el2Ddq4nxvWWai1WL8Eeh43zfZIxEH
7kmWSLBAtp1JBGg28E+pZ4vuJVkv0zciNju3+RRWf7RI5djBEauf29Qn0aiToa+pX0ikE7UREvq4
kY74OuAYQP3mh0A6rBsgA/qjcgZwmR4JbclQFGHl0Qv2tamPXIzVje9mgEAXDvzaJFayTB5ifvGr
pAu2S37ZYWGjEaHJ7pj2srJPQYEolzzJLUOa1765xD9Aa9rasr8mFta+atxmOtR6ubB7qyfawm5r
T+IJ/GO2qR19V2FsjfyM9UASYBDHQy83w8K2iugJrlWUb1LGzHbLIaJFgnzdiJgeyZg/EJNmCMGq
Pr4n45LwdaMy9y0z39w1vhtDgsGQn8ZmE7q0Uk1wLSoIW8zRhc2OuJmvCfN0eFhPL/0wfOLdzTe6
okcnNpU/pd/8ZF4uplEzEtjk7lJSu+c2vSK7BqZvHI2dRTgQI+OtbsRTk5bbqlcnXJtBRhE/rffJ
qtwbDn0draKVW5JDwjSfzk1nobmxeJ7GbYdasEyOArBw6BGus8kxg9M1MOWGUXbsx4LebLgPRje/
yjp9zsbmJsEXep0BZ2ErWubVpm6YekwTiDGsFs8Y67MD6EN1GzeVEXqtYnRr5C1T0Ur6V2DbnlYi
hIGPL+8lK4uEO/TIJ3TrT7a19Xwg76Mp8ZCUwSa4rP5sljSHqYvt/YW5+X0hAvfQkfz+kAdrTc2K
mjZSemZiKiDOOZX21s1kqXkDlu0LXKH0ZHUjA+veJUXI3sxcMgy2JYpFqg9ft/ajr1PF9nquDza0
682UVNXJB49202RWT4WEcHs1TMUIvLI2ZsPst7fW5AC+9g4deXsaFs6r1EE7HWTFypfYmX7oVXb/
zbFyIAzKfZ8uj7o8LpKN6w0sLFz2jWUlyqONGjfyLJGcYq+9stbK2FcpA8rcf+9qXCwjYRYbJOZR
n8dD1GQ8ZfPFkNfTWvD8Tw9J2n7vhMcnQgji3OxVXzx4LqrG8cSA7UKxfIJyDpyEda/l1ghY30CH
IirIqD6La8cvxLa23oqaebLfPBJnhlobY780Ovozpr+9iy4WE8AkmK42Yt8jd3ZH6wZi77TT4wgs
NJheuV2vJrN/BL4PsLwWx7wj7NUfI3MZw3KsIsV9VGHWqgVQ9QnHJxK1iKliVPX5sssxa/EooRKt
eUqvJEbhXD7WAXmDhvXNUxZIajYtPsvBxOT67LgpLSci5ojHIr952jf7dcpoK0dMa/JIO8B4wbhK
sWGyfy6Z7bMgjIs9ScLrERyodStKGKVAjnT2jIEo3wxGn0VFoWHYWvndSLO8z/Nivkn7OBJTPRyU
w3aIsRKfoWk+r5OxT/Vc3SUGNj9r8Hlc2X56K4ZGA+wk+QXtzRKKfjAPbswsKmeseG2Bjva8DGGI
tvIj94adn7OkbO4kYoZtn6n42DcDlT/RUluz677N4CD2PBpvVxT0ocFSlHPbfu59FieAsYs3TosL
4VLjkiDYcJ+2+bvu2AmS+FNEWPlWdLPmp09a4m3m1QJQfzfQPGZLaFsDVFu8rq8rZtkdPIdzyiy9
Wcy9q2v8Sx4tuHyXtChaV/sADZ6gv6h8BhByqoFxkoTF4Hmb81iMHG0dYq8JbRemt+Vn3+lborbR
ew8B/SHJuiur9poINOAaJmRmrLSdCoiwjAkaYy72RqzjUWaCzfQUKqgTm9WvA1SstI5tfqezy3NR
fcLb3KV2vp2AVvOozdbtasprD0a8H1MQdejkUaE4e9GIaqWmHq9d1945JpN9LR48y7DugcdwAoz+
Q174l1gt4u4QIjLWpcKwWNcoh5K1zYI7vgnjtqZReCd3nUa7j1t/P9gVihu7y8QN6mF+CwZYtUkO
KYqv+oekrWOFiOntMI5mtzWWxcbyYG6B4zP5n4NMXxbAz2zCT13CEl9g2mewgIQyJfD9TNbiYzDF
5QnCarN1XJ9eacANoeLMoIohC1EWp4QOn5yXrancO1Sct17WPKxG9lIbI3kFyd5v3bvM9jA+l5LI
gpQgMDB+YWIFj4kgCCrBbBNZKijZsKXricy+i2uN72szAyH8AQFKYaOA2fkKgZpoOCuVwdaRvnom
3HVQ+zFNSQdlET0EuECYeq+NvDFZ9DGk9u51B/xo6XZlDUNUWZx6UNaTaFLOqiNK0AB0jkOKxslr
dIrMXwTp3h+5I0Pk5av7FCASh0Xepcd2TMxnkvuUCunznSDkxbmdHY1TgBQ97nTTrXdOv+r73C+T
KypJpGeBvMywTJ5Lo2Uln6kXI9eL/c3SrqHuC3GkKS0uAIAy8i6DTQuNASRTCiLDHm+cziu2nWkR
7tPyECVZCWCSCY+diLTavTxiZb/tbJEcvTRpr1PUjpFH/BRzJPWKNg5Esdu/Ih+jJZDDegQCmdyD
GuCpxNZBeVWEuOvT7JoQJnO2sQ1/iSSMiE25SrlxAThgP1TGVnS1uS8t52nR6R2OwhuMWPeKC24L
f/mKKOgbcxa3Xq6fL/PPXedZ+ohfkJCJySx2hNSR2Dz07Lh0Fjwv89yG3mzctLngoeAyYhjY5LFA
bx+QmbHOXKOZcTuBdsnOBlvh5wALCP+K5os3QlvywTKWiLGoh9ameMoJ9tmbjn7URryyJfaCyDPw
NZGDwoiLlr3lDGdgVjZg1OuuT/dGGgwGyUfgEFO9fCtxIpDZuQTbxoFNDzyJCUDfnEePehVgfB4l
HRrEyVv0A/WkeyIQZ+D0qYyzRQ7RvhC/3VJjsqvtRux0pZLtEMyP1UL31ptMmv15jrzYxJ2Vjgj7
cChRnSXswEesAXrADFZYmFs8mdVhsUqxg7V2RV3SnOpaG/s21/2ZT8TbZGRYvCdDKrbeWvvnKqPi
a+rprXbldFC2WW+NuNOhmRA/Nqztumdb599kXfM5skwgUj6ZIrDt2d0FJr9xeD5H7N8jgIMfZTVQ
06VJWCHbOhgk7+3K8VK54qzeMKCJz4E5fWHx2h3QdHJ84sEKDTkGIXFSyWECYbgjQzO5G5jHhjhB
Ca8c2LfE2jZvENO1W1fU81NH1XLFaz1nEpbpmi7Gbb74muO0auK7lZSYyFE8H1rRmjvXG/MnKv2Z
SCiUfYKxzl2bZu09QW8gPmpKIboP+1vSmtMJP8p6HdRkDJGbWmQR6ZjO0XZrSqNgKPbKGgZW/6W6
l4UjTjh2pusalabczOhbXHbnHlF3btMSSrss92WXk1JbOjX9MylWT84o7igjVz+s+jEnJTnrWZIS
bWTUbwCA5j7KEbYVIfF5ZmiwFGZdwQ40NPjtw5GgPNJO2uqHrkXafKljfzG2BaLgH2JsCIpm5Vls
0mBBw1c7NkpeqPzWqZNAbqy87q7bPh2zXb9cVB8FFymAVC2Tu1zo9b4WFWMZPJ8UY3pOgnSbgIa/
OPgJa6XcwORFvUWgxOURjXa1baJa1t6O+7kNMdB8wLrr986ajpu2xKeysTOqNjtV3YFM03BY/TtR
FbuUmOQnkMzB/eBaBGD4sXmyW/ZjkY0MXx4hIFkB3SR6EIP5Xhjk8ymW4qnWQXGbTpRDy5ifJzuo
761RDDtVkJzX2Le2QYejbLbEYM+bqzLHuj/HrKlh7VLrJYzNUpufjOf8vSf849rqs2NiAMKOfetO
qnk5jCSXycq7rXxG7974llLTxsEQyWDedf14Mvl2iC/+qoPkVWHdMtO0C5kEnGM3OM5DEcES4QBb
GGSQ9tlvrNHIYQNmutugukquwOyMW292MpqcxTitXdKEqk9t/NpgXDGVylOiHF4TBe9lZzR+Ed2y
qzUpC5t18nZWClbVvXi3AnaAV+OcOA9NygKUoO7Y+tp5akDXUMfjy4ol6nqqYvW1x5oYpgsBSWEr
4yJqpTlse4rbFMlIG5+tou7fKMDupd9g+UIH4h8MYsb2OZ3LRpF+wsk2qE+3zPKIAfeDlgSgMtC4
JXjhUzsg5WvjaKrxbCq94yK9aepx200tKj77bOj2Ma6cbz67LmoKm76xDaS9S/3Y2M3KqJ9dwW54
g4b7JldZtxVN3iLVLdVelaQdjDOHNiJ7DI+DPxf+16L1WAzIXhKgsVbya4vx833uqezSJLMl++XR
pskrjnKqnEiIar7TlXU7TO0whQETyLM7MXomrMRP3tNLSJhdaPcFA+u6yeeqODIxIUsgk9TDnIne
1N+WqSmey7ygsE8zxD7NkJ5IrrNZLljxThqGeGfM+mCyC7ryCm4PGgTjezk4BsrnTAfPZc1lQtRq
eSVqXx1mp8LbWsr1jaBOxh7sjD9RUOhrG7LyU4ZclrWEYRwr0fB5EJA4OuKjDqh+/axStyKu3odi
sK9pV5ZXU4j4gIS6vV8Q/+w7VCzwtmfjONTES5hmbd+hrhcnPHXq3PHh3vJUZnfRFgUTbL7JvK2m
o0dWwre+DVAEo8wIZtxxcJ1LXKLtcK7Emt5g6wRiX7bh4iYqalsrOOg+MF/V7H1TgPFP48S82S1Q
dc984DfKWYLQme37sk/y6ZA3hfxCMvscejjqHrlft2xJKzpL1zyijj7n5fSjcqbj2if9CfhWjKpk
VMuhGOp2jBx7/iQ6b4DXhcfUFstOE88UOsPy3fDGPuqyWt8HQ42kP+9JMFmt4t4jftNkYW3tYl0E
TKwJVHxUmh88ITrYFqbuQuHlr0g1nS+9DVgyrDsVdr0/fPd4wDWbS+AYrTS3F0N+hlTdatX7zBPi
pp4oXC2pvunEYJEw2f6Vm3afXZHF/YEBVLnTxuA90oGJCE7GuCM3Fw9uVn9RIytGiKvcNuAfwrpc
njXuVMSOGX5GxzkKw9c3zIPsk6TzQVrAvb+o9d1LEWSyPA6IWBXVo0foG4Gphbscusn9kg5BcC4v
aw5/rqpnSOo2EXWYBtaRL7WCQ4g/KuH5nY2f2pU4o0WJ1VwzBF4rU+yY7F3AQQvKEQB9WVhJY91N
HUmJm5JQqENPkGG2mWVXRajFyoMc8VINgNKpZlbvnd6DjXHvHi05nPoGlh0bU3s4uKYTE7fZ2Huv
N/JjRiPL9MOKjwtA+e1gDeOuCdTJwWZzIzSWRj+tSeKcvH1HFNO2NhnrODkZDq5K/bt47S1kJp6x
545YWUGt8ZMgNfyj8oP+yk+RVVIuFId19dV2AlCwNym4vqIBRAkpmPV6TNWp+ywcq+ilIqdNOQUT
6xWCZrKXIkDNOzFl5LltJl+YmVAYua35WLK83ybEoG871+0eii64gkdCnHo2X2sv/cjWetiyjFRn
lqHB1iIHNlKoJWqoi/Q70mvdg5+NZDMhi9iScvPhFNNLndEHwydAJtcMxw6T+oEY0AHogGPtdLc8
uWRrvxDCeosCm4G0FzwPmag2SpvvI27ZTUxtsAWRsneaJji6VXVTFfZjEFgdeqauCjkBO1zuA3SE
0cFEKpN9VcVmNDb6gVQUFBYgjfclRrPISk11kJcAuI2PFAqkZjE9i6q+R23gbBUTRFSzlw3swjSW
TLFgk8j8hhVCNDWF/dT8dnFUlYMPmid81i1rRB5qC5qNCVSgmDRuet83tuvSTaHZmlvDpH3NWjcM
CJLdEEpABBeVyYFam8cOmXMvOLFszrKGcZ42mkNDeNY2cPMKrWGGj8QwnIPTKuec9lyTfoK9AMVt
P9BLtrL6QD9DeAE+6KTsaJk0yVJGZt4Mg2GBj7VjPhexQEeo3F2AuXerHSoaZCG05f3A8wYJ7iyb
PExwBXOV0uO6nblJlVXfTaKRt52P0l4my8V+DGXiBdn4dGjHej5TesGXnY2PdUwvsyEiZbmooSQ1
1DqLKpkrXWqtpJz3wSqns9up5a8c8H/Ly/pLl+pPLr7/0et3eb1/2F6hovzt9cOv/def/oZZVtYv
98PnhUjSDUX/3/+LP4kW+/Jv/t/+w//4/O2nPC3153/954ce/jnfROIw/YWNbyiSr232E9Hk8if+
6uMT/l9cEItgw/5qu4NA8ncfn/iLdDwLuypMbNvB6vcPH59t/0WA67Q807ZAI+ED/IePz8bHJ51L
hKh5IZ96VvDv+Pgc8Ucjq02q1uWXuxDOBGzGCyv3d0ZWuJ8x+A0uNUDtgC3lRedvUMNjitfmnvIJ
nVSN856VA5y8T8Y8uF9yOUCEgLykXl2/cS1W505+09pZ3G0XtFRVSMVOvJki6uDNsg2cIU6rMWhY
ORoFdir96m3z2RGamnBu0eRDGX5YJZ0AZzNZw2H82yoF1qB/PxiOR7jLLFxid1uieYkyKZCLyyBB
l0Q6AMQGZ35R6RKf+3jlZdl7Ez3d1rVnHj2n8JZNHrNlIQp3yJMabV/eoA6fqtexLHd4HG+FLG9T
p38z1ngzT/614bCyZugdlB364nx3WUA7eMJEMkcxQa9pPR/iCgNDZx349xD2KzlGxXyR3vs0cOju
ZH83B6b85ogXkOMsY81UXCsGm0jYtzWEZpyaB6ZcX5veu4mNKax8daqbgGXrTFEFWchQfQS+Himl
N6EYrqGgFHwM9EFAu5hFMOfgLxEarbbdpL4JKUQu/BHoMjFjqhoEgDfIN+wku6Uqj+SWVfOuZE0r
ceD0/nqYMw4dOGRfRDMH7wWH9C7rFbtG3c2zE2pN++safvLKhDJ5sxqNLjiVhfE5iYU1ucVk+3ps
6TR58LCrnE1hsaWSLfYUwuDpGcCGMQcLIJw8Z9jKbpRvgIbOEmmfF473fV/V3qnIsSmKHI/VlI8t
SAo3zR56F6l9hpdgCXOICqRydw3TCBc6zK61phbNaUnlDTpBZg9JUHPyYxXKTkhOGG1wXLJR78t7
0x2WHesJczctlMVmOz9OY1OwTzDj6YeZBUA33DE+5FaVsLaEuRyRtFH9uAC1T1z5nI2JmW1zhxWh
jxry2Hu6OzRdQatRdenH0lco5Q0HeSqVTX6bsCiKkrj+SGw4OWqOhx9Vi9okIDNu18Ulki4oZ4t/
5c16xmY1a+wL+PEy6qR+GqnPday/9zRxb+nU16+o+IbqMLVAe7EEyYDeX01I8yH+0Qm7VvudtqZ9
mdegeEUGUSDeGB3nbmYg1wHRgc3AzLF7bZfS+bZUvPQG7fJCnaW66uxIxfS/yXsQG8iZHPS0anHY
X1TBh6Sk4BpLBfOuoBytbVl6ID3iIu2+gWIlBSxdkimLVNwKHSGZC7JdQbU0brM6mM5godUUzbOZ
f8L/RtnL6KQ9Y+mLye3tBt76aC4LVVCNr+CsC7v8ZGszfXiSQKkbq8x0+y1X5FBigOuqfYOpEAG1
Z9TDPvVxUe68lrnlARUJ+tVqYdyPtcaO29PcLfKNi4f3yNOJsXfD6JecDhsUU8YxTiMwjaU+F4S8
ZEekQW531L2Xw2+qSgc20ppb98XQYp6Kc1Z0QEEMH02g102M51muGNQrQDPOq8Ijt5/mvoR8EcNd
Jbk8MGN8GhRw7BFNw45mVDExXmGq88vWmkqXcSC+psEamS1WYGH5GDuJ1qrCVtSFZQqVjgn4lKQ3
icVtHfJRNd5mgpZyUJLL7sq2asowW5uXpl9kZlTbwaV9dv0BTXru+e3elsY87YaJ+h/Z5SDdXdkl
SONTxmt1hJcFrgoDhOk2A4thoVQvlznkCevqKLBbUx78FWlpaE0swE4zNe6HteI04Xch+3Zjk68s
tux+u57YaoslqnLJVd8iFguacxN0PmF85ARb26CoVLrTc+C9BRr/zSEFbcxgbPLjbtdAO7aOGJ3R
9Ig4bXLkPpVTbxxSzpB1LUzKruDGVdO5TIaqADk1gPYZOn+4I0ZM3iwgFkwEOC2AjoI9nj6404QU
d7bYSuzapmeJ4ltxLSIxytjaS+7bSydkFgJnRjKhE4K8V5/nvs8+EVm0HVvVrl5uPVeXgGNGYaUR
OxN1xHg4m1trLFHQgU/w7YiZoevskFVQKao2n/rjRG/9Fe/QeI6biWWMCIrhqiQ2XG44AlBl8gdH
iwFSh/Z8nRnpMBelE4k5OtnSmT0Mxr6ljzoCqhqKi/ANx2HpztCUaGDsL22l7CRSyWgWoWkuLauc
Ch+fVKN7GuYa4dhk5O556pxChZBK8TdzqKPCN6yByEo8m7TciWjZwbOBQtnu8GzttgHnDv8PDqs6
bGavn3fSn4QHqKf1LzpxOaJDDGT3ZRk8PIFBHU/Tzsqw5W19FedeyGTFIrLMRnFH8Cl9VjjLlImB
G7uskD0NbT1KilV/L0FXfBskMygUeoPLFdvFzhnAdf3ZNQkOr5G4kgWf0BgPoc18qrPEYxPww60y
ZYpnqtR8zB05sMIvivIwFAAMmSwVy5lp7vRqo2zwadJI8yVQTIcEYohvZIKaJZvD6WLynqwMcVXS
nYoRyQOqKCjn+1KXWbYnLsS4B6a8YtRIdPLueC+Jc2H+lvbwvZzbpaAztudnjidJv5kgAt34bhJ8
2MhDbdqGfrldFqMnHXWYBJ4lq41ZdMMPgMg7sOviA3YfvdqWH1L3qLbF5PRDiHS8/vArv2ujuGm1
3Jcxi5gNdH2waeyNzCOhgt2KFbVkVIY60iMQdAKHEKB/pIL25Q8nnuR3jLCMfo1mll/EJB0V9TAe
kUQtLlZMG5onjz5A9WCnoKz8YLTOgE3WI9MMGv8cZ8IKY31TI2LvCRlsGNGuufYedIfoeROsefeB
BX1wN9408PX1jTsiwNAmX5J0BaeRGVCogHNCVu+z7Ou9oniQbUNYLNMedCu6CTSsAG+NuZpI4IL7
vSgWkKK89MVdNTdABFbLvhpriSAczUFCOqSfT7ul9vxsywFtzOEkdXOfsrlDCw4b8gv3bPB97dYJ
MdzqxtDtFh8skkqAQvA8nEa1Y1Y9PxSmXd33mcRxFDiMaoMVR1XESpumfiaqcYlWjssrhAPUHghS
LBa0ZY3HIiaplGu4xC2HMb1b7Wg1GSCRIbqKb6glmVzx1x4/gQcHqihb1KAgY7K/RQr8W23V/9gs
/b5X+u9fNl//H7ZVtD2/6que8/YrfpGf8CiXP/HXvso2/yKQzSPZNF0gdLCZf9dXEdSJI4b8Beg8
lgnE8e98FFouz6WvhxzEPyTA9v/0VfZfCDOjoXKEtOiH+Hl/byh/AnbSYP7t7/+jGkpW5SR+/dd/
Xji6v+NEmo4QQPlIWALTannQm3/uqsoU+aYY8DxgigquEk/ZVzx72n/BiP2nr2J7vB9AMWyk/gCq
RfqAcqFep9CIswUni8p7FuLl8u13H/s/eTN/aBF5MxKhqedjdKSVJajh5zfTO2UNBzcdQxd1LzJ3
AAFxmRiHoPWyKwrU7pns3/Wkcwtswa9f2qLR/cMHyQvCgQqEiV0OcPHPr13GVD042kcs1Y7lf4OM
QXmCbhFpwMYYq3KNqPXqea+EU1Dc4RN66SFivKMGauKQ4rcncQ8QyswkzUO3TGWmqxtA8ymm7V//
rn/+NmzTDtCd+5cUNmle3srvO2l/HHMYf2PIir9/ICFW4YI1l0L+i/CGP9DI+TpIFLMddvSAfniZ
P3wdqhM+HdE6h31B+godmZjpYHsi6a59Pbls2msUIeoNV3QGzu/ffJM+2gTBmODyX8EF8fObHPoe
FYLEI+J1hnvZf3on2fTt7tev8qdv3Xdci8A9rLTck0Hwh1dpiF6+xNdYofJU9z4yY9iMjqxfnGx9
+/UrXX7STzeqj7nPteVvFHNBeMvP74d1QV16AJjDrLEQX1SkICGawZzAztugN3X08u9/ggHXshQm
LY1HOvjPr5gNgz2wFpGIYKGppO5vUz5tnH/9vv50kfBANH3pOS7IJ5uZ7c+v4lSO3dqKV5FmHT8o
l4Fv4WVmyLBCUnc34JuX4u7/7TX/cGGWuLwxXPGawm/QL5TxGjKE/6hL133t/Zyki8Tz/kUGwJ/f
J48k3ivcZs/kmS5/fp/EL7c9CbKC1zTiq1Gt/Z0l1/kqN7QNCxIPU78ZQd7E0a/f65+vG9oa12Gz
bXGBEmHz8+vCIDd81fSCuhkN9chM/2uxxvhr+xIK4ugyDPj1C/7pluAJyH8sWjmIYMIRP78gYbtx
VzQOc+Her2+tAJ1oOJilcsPGV8bx1y9mkQDIz/vdjXEJE+MAE1DGyLx0mBH+/HrWhZHpNXgAO5d8
p/3Qraq6qpXRr6+qJ8Nmn/Am411SkoawF33BNlUAMWaKAnTo4FhtY33FGGg65ibJqZyvIIX6ydXS
eouxq9u18bZaLihSZ7w3iBAhe+vIap3YjapRVyOLkdkCpeR1szwMg6etLU7qCcOvjxt3WzLTqG+R
6672aRk9CwX6Jajv1QeuAYMlQXe0yiOJZ4EVSUaRnFsVzfcBqM1M2FnW0J8sPiF550m7zQWMAfX4
SrkxsvwWn3uYwcJ60xXg6SNTJ0Za2FEueilMgtU2Jk6pQjypHStEFsDVPrbBuM8g2zIkwYyIcAFU
MuZEMxg6yL8yEfvEcNTd1ATM6VZ2y+OdkYNv3TXCq9/qJTfIsV7BX+zmvrH9s+0ZSJoI2PZrEE9m
egu13ZIHNzG7l5isCo9iO7mAmfHhLskHT0d7tqNaJOLCD4kvOItNDeNhuhTXKIl7wqVRF2usQfRJ
lVo3uo+FiJgyC/RJTMZfwMVUCVSKXFAaw8PStIxe0Z5WU/gHMbPFiOzcQ/21krR6H9T9ZO5N+LVf
iD7tkQCQYN24J3OaWrJRbAA51uPEcYHHrUETsy+Z+Ij92tj482B5aZAKRpD304Hx1Sp2jNtGAyLW
7KJwxvcqnjxgNRXg6QS6KMcE2h/d964RSQvxBdFVvZvfIfmr1uPY9Ha5BcjF/8ZhCCxgmLCuRr6q
rFelDOJwsKU5p67je4ehtBrAt2KVBU/J0mukdopBCdOosXnxmWixcmFtEGxnGdv5DVivetlBnIyP
LBd7roSUHhT5W+0+tsDfaBVk3ugTz3WKjbIGZUJMbSfKrdtWzteWgHNNP+OXORI4WftvTd8TJFyl
wLvKZWUwYBpFSVfIEI4pqpqbl7GXxpNgLJtjzzRA0eoiBvG45KOFBTpRrOFK9tsKDb9h/ODKp6lE
Zjoal746fskHDMrAwQfkkwJRIwHwteC2yJhFXenVQYQxj319Xw1WAjt5YPgeGtxEktuKzdjeowV7
1QS480NyI0XL3wmJ/hL7+DeZMLy6yZQeSWMW7gJXzc+XFFDYiGZ9XVOPVcIUW98D1AG4w2q8P1xe
IA63vE7/4ZRiNbe+hw0j7OyJmwF76qLDcpJkivPd5Qvx30CRd50E+rZbJMpVbNdiHW5B6fVT6MHv
IMBs4b55Kg3WFg8cgirbDe6YDlvOt+YG68OIIS3ry3cYF+abMTbq1rcI29mTOIVWKUGGnh1bs2Cs
B3ZZ+M+CFckVty72GJI2k6itDfEIgG4NvuRi8ZNdkzImSHF3W23wRZL8kN5J+OGsw0erWvk55C8C
ZWcD7TTpHmlcibzXnNB92tgK7qQ3tN0Jw/3wOMrESY+mbvG2btAVpgyBzZxDeecvBWJIXPXmvIXh
naozATtFvmvF0om7Jsm87mHytGAw7/eQAg7QP2DwOFWWt98RU1jzk9FgaDxwbzI1m+zO9j8Td83i
XUFtqraC0Ffk4osxp1tjmsCNaIj11YMXGNiZYAkUu/l/s3duy3UqXZZ+l76ngiQhgdvFOkiyzpZk
2TeEJUucIUnOPH19uKo7tuXddlRfd/wRf+zYB7MWCzJnzjnGN1Tdz5FhbH9aM9/+lgUWZLhFqILP
7HXFXWBNgBlprhX3FNH2U7q6fXVoA022t18Bj7Onsr0IoEd+bSoxv6FmW95rqgB58kyb3ug5yPQt
bof2Jbdq/Y1T+XTnFMi8Izo/uM2G3nuyTe+JTTxgH/yQdTFCQhvc52Vo/UCTsj53Wz8AuIDj5wfd
IzS9wDPSngSL50h3nwJyZ2woaEyMk/wMhUuGekCX+tqqfVSRa+4w4aJLNB7N0jUzvnMETQhwwo5b
OIPF3ukg1pdFmJoHn6HRtBtbVkYin2gEoJpnJGF5XvVE03FLzfT7FdNP5fgdth3EgjuvHIe3Kcw6
xPahsZ6StnBukZJYcucQoJnsOyOdtxmIVH102kb2F/nijGdBkqKtH5KGtz3uA8gvMDbNeTdAE5yK
AEsJPY3hmUxsp9hVLiOivcaldD3Anb8j9MkiFz5NYLujNYEWSHiUvWIsiTNUvHXJuA11Z/NWlV7+
XYKGYRgD6a7bI7jjk5eeW2LyxN5in0p7kMharDy4k6JszQN+hDBBmi/H79tP+0ozibmN108KpqbF
N8UQkU0Zzu9iuEIFwZyqL2f3hF1Bgg7Ju+TWdvHYIZRcUnIP+f77AK8VU/RlslGFzabF718YiSuB
2RpayrVF+tr1C/LvymJRjkP0qWe5r5d836+Z9WLqGKHoZBFKuh9TwgoOxSLrbz15kHC95hJjYOuy
hzygjXPhg4RjeVUjGBKHtA40lJxcxmdoFrK3tFQ6j2rLR28taUS/KkaR3bEYcis8gbbx3/MgNxYx
DUtBl1nVLr+o3CRCqk/i01w2/HnaWW7iYPLmU+uHq8LesKQeLjlVfnFmVGbHOg69cU/TDrd+UJB8
CmqOkhmzpvDSo/AmVCiWmOJ854dNdjsbLdNIZg0au8QusTXamT2DvSkwLjirhSytrOPnxu4DZ1dM
jaOj2J0lbgoExvyywh1AVg3Nd8tC7IZj2nHB7CFVA+2RzUx9aHvP3wKnjJOjAax1n+T+mu45uyAs
CYqwmU4AkeizayapzAhIoZjBCLr20eqwYkS8Ie0F5v9qORiRltg1KXleMhbFeya8CikIIxlMN8Gk
uqPB2dvteqqv/oAXlWVTpCQH7LLA+PLYYe7tz3Gt+xU6NgQUZTCi7SmGFScYCH8cyl28oBON17Fj
A9eDvTmLne5sLnrzgAgtt8/p6DKYgkgBXhJOqYYxlWyuqUyjwMYTgj3Qpy619hMU/yKaHYOdBmE9
2CDDEP64lt74kgdjQcnaZCAcLUzFKDd78HdRDBIRNXG6hlVEHho6aGOK5DqXQTCd9WLIaWV6LrLz
1dXiPKu1Qw2pke6hMa9nwAHuliRUVel4Nim/vydgqe4vXNf22IGgAj5pSM7Y2WYXBKsFPPqm1UPt
nmwGOerMl9XWZM2Jncds1mVfJrKQvxusRMGhFlng73GY++9YYzSpvDJO02hkmX4fEf19VuUQXtgT
Fun93GnzNEq7eGLqhwAYLh/Pc8qwnqyszrOjJvRRwiSNAiniDot5mloSseEoDPplbtLmc52N42MH
0A48otH6zG96vrTRGeI2kGUYe/0pCfP9Qrbhfq1cGr1zoeq7eh7xCrbgcJF8V6L90hWjRm462zXu
f7WqfToILIrWqP0nKy30Ns1OAnNgyBROB6ca+USc9qhNPdobcHk6p9UH19CZ4k0LsXL7tZoG3KOB
/wm/2092nwBYWTCf3dPfMj6zF4FWbfQ5CiMITVP0QVgtyQH2Rh1eLPEyjtitlcKgDrvmpIVXY+qK
12dDhZcf5FxRJtpdSEHnZOjVI7m2yBj7tP4SL7FFRdRUFcEOrFOAvuC/RY6fOneq75Zv6VoTlFSP
ZfUZvqf92XGW+pEdqOqxGfTx25jNzOaTbBluw3hecSEHhbF41pbgOoh7fMyhmZOncG2zFol0iWKS
Ent+BQRQX7ty3s4c/LAQxdes65DJW1v+cjJ7A7ViGrBq9XZ9roMMzKbjwfnYaWVJhqOoBb+gAGNO
OiDSSKiOc27+mDf1uZcrXp2YgvVuZYVEYTSMTX6Egxl/3nQe32ms4cLDl+O0h0wM+l3wt7MI/mH7
4ipnHHcqleYGCTpHgtknHGYH6wJ3aN+H+rNwKohyTezaO/RiVCD4qaTZp0nP0D2b1fQVUBM85rBu
PXCDrO37sZugsA2JxeKsM5dzRmJNhshWN6kuGE1OyY6YsuZx1Hn6AjQJoUZZxe5NPa5l+oklsvrK
iLhqTv00B59L4LHBzpqb4VtvlMdfJpM8TR381L1LPMFTwINQnLtOU30J7XHCqxjnuBht0qgudbts
k/N8Cu/LitMrbq2sbdDeoj7cjdTTVE24lXhh50TiQVAZQuMaMQulCfK/Z9WlHVBsn+U+1aYhAq2E
2XdYOCy+5YaT1g5BBTZFYhfD+ZCLSmFdEMSwYM9uS4JxdA9JxOIoi+8MONZOzS7eGLHBSKJ10yG6
JWtuBFJwziKGNz4mr8QaYco5Qj4I+CErysPA+0rd4jp74eX6pomRKu3M2Pd47vwc/69DJfCpHbXN
boXLrN5lk+jiu0GXdoX1cpi+jjKsHwoOSyUra15fD0ao9pq2YMgCY2xqD6M3+rOeG6UP0CN49tyk
w7zb9+sw0xZq2m+ZsyGbEwsqN8skpKrDmE89wKUhqB5Eot0He7ChpAaw7D4TF14E2HJHjlAIbtqA
03kXgpEki/576hcKfXVYrt+rNeR4hqafJX3weNKBBIUYeYbYyd8VBi1+uWxI0fckxbfWQ6WqHVBP
x5kADnKiS2N5mMCyfKH9yOB81zAWZELX2+pd5fbS3NSLREPTQueB/OUOpb/Hok+oT+4wTzxu3/Qt
tfKRWWKe4pf0mia9AOyJZYUOkkQLkawIQNwlf8usiVZjVVMC7+BTkiJEGHmhIrC2BV7BaSkvZe82
zwMIussEWSSoXyQf3KxAOd8dUVmXo5n7ryOCFcaHhuUEXEPe37d94G3OdDvNj4y1QSYXnldyI5ek
qY+q1/EL5cGAOdS34bnGCAFItW2SDWVueB92apPJ+sBH8LPW1uPgl+33OC5XdnaZJQ9DtZ1m8hgf
UGSRe/h5pohKYUFlbXxV1WUoTyFqYJJMh4KuxcKh5IfTuemz9mz9GPsYPGAFbArmpHDIrul/6p05
P3XyiAJ/xRufoJlCYg8gg7KJquOkUXE/QP0pqgjtl3dWJGiVgI6FKUbPTcptVmiEKSDiTwwlPH1w
FjubzlhR14kgItu2osTR8h4zP+k6+EWYlC6IZu+LYqoo512Ce3atV+UU0iuC5r0Pmw0LTJtQgFpF
Ye5qMKhhxKENc3mMe3cmtaHJ9A4GnZecBq/TOEOQ6Id970DJ1BbFI+syErYA0gsKbHool0MF6fMU
+/6w7gc3xX+7uuCSdpXZ3AZxGGfBdwQYHi6EtVrQhk6N+2U0DbYDFU7BEE0AvOBZMfS9mQdmtwea
WFiZ27DHG0a8U3ie/ZcFo15GXJXlPD5BA6NV4/aj+D5Qn1qcgpYVTQrmfSjzgDOSs/GndcT56SKZ
efAgQSxgkZ2i6vUGXjL8G2SOcYiX9vM068RDT7B5aLyffhpE3Ol3bGdcZuMvhp9MFzbWmWlmdM/N
T1cPcGjMKXAxYZwRjqm8Mxmv3Nrhp0NImrDP8HRgHGJwnVbnEw5gLK5DxR7Xk6IRgnjCeRV1bTut
R5P1TXhwEy9w9tXmWUr4+Qh7/+lnUh3PysEmREE/o5wQ+bGqt8zbGX5BsJt/GqQkp8gh8lvR4WhG
a71TbQ6qxUDfCvZMqedH3uDVO5LvTR5OM3j5meEIBSypihHZGQ/BOGE/an7DTiGfOWwsC0sFAUpu
r7wLR6iNBYdH4tlzF/+LyR3zmlQu4rPRTUEDoufz3ugel5QjbgJ4jk6Mvxz9yRl+TP7s/SzU269h
rcRNANscwGuWBI/sWg0EpoLn9DRiHb9jxmH7V4Fx9WMvCS1HWdKGt3AAi2f6GnGx9620p5Buu25A
YNGl8G39bd+3ZsSeO9kKY+08ndVgPzhdvK6xpiWTp4wxNye52gxCi4fg3k5AdwaJ+4KCLP6MKAc9
XoVB0LsiW6spj3kslm++XIA+ib6k22SZEYMfSWtldttl9Ar3ZgXZtJd+5ztnWd9C91css/t+kpq4
nTWuc+ZbvL+3DvjvTbep9DtJ6cN4JpWkimBLLYEhNcRPgmJYx+rRKvLmcSGXGJ3P2s8PaIPcNELn
TdUAyVD28Nx6v+Ul8jx/P8+5voRex3LuIrxjVRiZMND30+hDldc6VEB0Py8Ht7SIogApHe8TC5cS
Z/0suzOKzjlcymQdd72Ii+8p2JQBnmngLUcr85oxmrUKvthVOCeR5aCugNAEsn0/N/lCSdBV6mZZ
g8A9K106HzxEafIltGjuRMPSOAREpQ0tty7z3R/MGozYl6wGcH2MdtGQNmX+NWtTzBtOlwcQhvHO
EEvtwJk5Y2ken4OqVsnRXrya+tum9bRLKi+GUDXXA1qJuNVfGpgobyjyxOe8DvDlQ86Z+DE3r/Tg
dO0jK+Z47Yw+mRw9B02AQSzQ77LsihdnkbBhMsLRkxPaQlce3GUUz7GXzPgrBoPTepyy4cprITSR
0xe26jBhVnfxLHs4/HuGlrh8bTeOzz1awHS7yPVLzrKl0GkEkSF5lrJub8PSqnBcySm+W4oaKkwq
5vw2nHMHHUZYO+BmijE8usizrq1iqbpjbgnsK8hTg0c/nxbeYuB0QdTRvUL/iWM5ADwZg4Smdb9S
0fjDEhw5VcWXqc28P/KSpIe+WOnmmZBT5LUxqRnvNgjl8lg7FgB+EO36wWXmyo+We9a3uPdikhO4
Cc1R0/pLDj7CuHwnwffetugEX6dQoqDE+VV9sZW1xHvEYChiR+zMB+HUzIu6GX0ZxALLf8Sn0bLr
sz7MR9hixSvDZppIOcBbKzKm9NbLhsAKyHyeU3+rF2yZrL62bF9GTWb3AUQOjWZWyjC5bUYMxufN
ZE1v0hv6H6J1NzaDm5rhIuuZyuzIlbfCY5OW4saVuFUjkLqQurwBGt0ef4fHQYeuxRU6VM9iXRyW
M98dZH/psj9/sYUDlNqlXMH3NiAL8rRxX0sYZG3UtjF9W+BX9ZfcBugI52EJbnDyefcLnZ5Xm1YY
/aTZt17SruGk5Hp+FpzgVfe0OISv37tUNRZe1Cq5ntkw5M7rpHPGULvUF06rCCJbBqRDGNeoUnta
t2+oDC3WJ7hTlxZyKVBIXQlFSvXkCyaTyQnJg2lEd59EN6BJbebBswiRTe6mXLLMwjPDEz71oIt2
nNsCSkAUTf1ZI5V/Yamy/ZF7dpqxjjI7YNWcMigJAb/S0V0KKG81LfOWkjdGibzQP3Ng6vjZV0GI
crfjxDZhElUdb7Efd/2N6znLtxmlP0c9GfL6UopmJM2NVteeLIa1iN7R+j2k2nHfADBk4z7X3Xxd
tlIgJ4/lhNMFH22IhtcS94TDbAJ5dyWfxlrSkZZHwmMRkXaSjYeRceZCvqFa83OmbN7NJPux46gq
icFIJjqLB2Uwy+8lLRtIrlVFsOS4RXPzUdIpiWyssw9TRdo3LEMa99C/h1p90srgg8aGmwi4s4F3
PTXavhXbs02JxYa7b3staMmWksZzwlB4YjSkvctpLntGRihurRuQuE4Ku1kB8SLvgze6NI1jH4SF
uXAnjRUHpzRlTHkMh5hc5qGei+mgu5LWeNjQk9k1oGfyEzxOqS8Rg9Es7B22x6uCvij0JLpv675S
Y/21Io8YbXxYbDBGDpt31CNWQyCoS/XlL2P5WLacCw4ooTeWBj98dhC8Kc2pW1e/3Gw4YJyDCuVR
5NMMtgmG0DRA4pLWzhHRR+fSwNIo2PLEgJUI+IGT3faiZLRJER9Fdb0ODD0mWl4R/1X4jvBRBafe
t5DXmsb45zhAOamPnE2vRJM5DmYI4bN6od3uosoZZXmqGYGY/RjG46cBlMJw3qeOdUPvBDJrlgY4
+FHyxgTaERABUw2RPlL5VpfHwHCuPnLyRHtsp7MRkcBqi2rPmOWB95YUUOH2bMrDyqpwxEER38A4
dK/tRjYvI8OANUIQW/uRmxOFuTPxjISwXCmFIlHmqtl7vHPIH1tmUkeQQ6AOhLPE914Zh+YUthtY
OBUbFspPJEdXewztM6phKLuUMpyi7dJarQvKYF+c6jGz0webhnb/mtmUY0ckginPd0WeE9kMXLW4
aTR2uRPFPk16AA2kiE+pzfQTJX8A0cYpGxfZO8eyo562WFq86F/YM3uHgUDLfltjBu2OTPNLzGhN
OdwQBT0M1xwT4vbeLlKOQw3rFvixBHM2kgC6yCtjsIGzcRmIZSfzIgNVwS7tHjNmDsFhBcZ4pNyf
RaTssnJ24CX7e1RL2TcYEhlt2ZJ27a5tu4nVPKNaHbyw+gwoOrxC8rIkV27iYsilnE2tY8dUIMXv
XqsismAkDQjaW87u0luHYo9ZQEPRyMMyZjFywHeSwYFzQaZVrI6zXKuvlg+2BuCHgw1tXEf11ehx
KJkcZDbJKU4DFdnOq96cc+Xyazha9qex7ZjP6sLO38OlKZ7nDF3djoCR4TX0Bm1+cIpBjHVM7cxz
vzasVhV4M4cGchs1fVVtZIyQLYJQZAviJyneOgrzxiwX9Maa4WDUwAAx9uuy4yyDomDnz5oVgnBS
HhAjs2B8b6s0ZXHrDI1XWdRJ/MAoIu05U03m++T6rB9WigcAUl6s3BNhSvgZOGsGYEDDmESqElHB
WQI7TNBJDrPgYBvESwdMJO5n7DbUv3SdcA6Hfk2AgZ2XT2s6YGFED9d0n2CMwCMJV7L7opYNYv0M
01POJzcNeO2hZObEOK+WvdCzV6BDCQlJEgLFvCSld6vSEoB0axfHohykda4nL7wNKPYgpVidUIik
0zz2zujLjMAwURWXaMixEq5POhHwxhuVavBXHOq5Ua3vaI7vcVDdZG0+VDugbGO2tanLBPYUZNGc
vaaiE2a6GgCH9oemRxqG/XoT1OKqFdkEk4eWhpoupmmYUVnA0DvGms2MOZFLBGtbKA4Ncw8uJiot
EmUcZoQ4q/m/mnlyUM4+OEyPpgg3bsFzi0EEKwLL9LiuF9yuLf9KJICgEEYwTmGKg3dCa9X96Nmm
PlsEtG4EGLmMEUwB7cLLdmFcxFPvHywM7vQX6xhdu6DXa2jk2g7ZOZ3o8W8VNPJBKszMUL0aNOAn
yyMPJJpC8tpOAoAniRAMua/WpXd2Wya7ONYtsQ4RufUtYYx5ZZOq0A6Jw/pYLmCFcuKZoMw62cm3
NxsmrepmfYTySEJCilkZrAu8HUPTmecS7DM039eG7JVX0fYTUDQ0C1NI5w0KzxVnByhbPdoFYq60
7UN4p8ef3ibFXOp3eFHmVHRTXl1PJSOA85F+aUlbkJnAJtZOb2gxdf2BPgokSQHaHu8Ugpqhflo4
vjY0ydfOP+9RWs73sTNPxXkpxt49sZvb6pgZ5AMHANU0/fsBcH7kZnj9LkUiKeUxc6T2STJRJHPA
ZG6IEcRv9bPDplgDow9bIp9mpB8RrQu6gDJT7X/pwv6/gvl/+Shu/+/G0ANeH5Lv/ylg3v6D/+ML
ddAhI+pSnkSOLFC2/Xe+o/gP33dRSfGP6e2ILXv0f+uXw/9QSCMZnaD/d/hvUIF1/53v6P8HGmDJ
P+LkGSIG8v8n+uUtd/Wf8i8E0sTkbNf3HCVdP+Rz/1PMujqg5UyWi3092M4nf+2eqWm6kyVW77Kn
23mRiar+RDhreAoEVj6JHosCit4gSIzVB8IAKuGiriHI/uMW3v6XAu2fyuqPwjs+WED6CR+MmJWQ
huCvH4xuuZVPpWsjvNPtp7qn/YgNE0NPDdkw8iyq6z9f8Pc7IbkbQuEDFXQG3A8KURcJBxs5kEyi
mYfINoG5MNLqn/58lQ9yOxsdL92ZTcce+I4fuh/kfRv2AoK0CfaZHOzLOV4lrMQ2A81KwN5j7TjJ
YzK0zq0mLSv686XFJuX7h9SPaysHDSwiP8fdvumHbxgHklxZf04OclXFt4TwJbKIGLsgQmaAY0pZ
n+A9TsdQ5ThauqCGs54OzqlybXVd+p266WUdfP3Lp/ooeNw+FSYeD9q5LZTrfBAgYpdJQhknHBxn
aR09fpqzVjQw3murXnaavND7fMbF1g7dJ6SKxS5dgO4rNdpfiK7nARThnTUQIoRNCFnKX54Ksf0g
H29aqFDuhbwpAuXwr89hsPrBmiBAIPo9DI4ct2HD5q75TlduPvOXQnxxq83tqjJs1ELkPeM7Lz3F
s2o+6Y4W9Z9v18fXgrvloZVmpo+NJWB+8+vHYX46L2lnUuhTm9AsTwGsapMGB1/b1nPqhctf9Kj/
9tR4vmARCnxk4DwLv14RPVmZZ+QzHEJoVsd1HnxECI2x0cQtMI9qGnPMOCaquBikJPvb9YJJ/NA4
Ql9YGJQf7Wle//KrfFQDcxd4lB1FrCMrg/yo5p67js5dCaM4xpNxZ/p4Qx+TFOkm8XzG5LqLfEND
+s+3/uMCga9f8tJ6rEq8PyyYH27EoOVAqz4/NH4ML1ACMVq9svnL/f6Xq7jbuic8AC0huu5fr1Ir
C4lGEReHuei4oarPgckMsrr/85f57Q4Kx2OFhbTnh+juP6rT64xloshRFReK4KjGSd1zNPHILQuE
aqd1wPSaW5W6/fNVfwsT5g1iPUdruolYpXQ/fDuyR0OvtTOS86rVis+s1LPeXQT59bFZ8OpXjByT
aIF8Zu85Zi045uoGzIhZJ6YrID7oJVvsjZAWQ9N/Lqw2TU/IyhDJLk3uRZ3nAKkz7qLvjQ98fudD
rb/Pcy+55FGSNzmhpXetJzvYT71vM6Re4u4yWaXA38rgkNklIqor8FHNfBr4MqfOzp2GqRjS6R0x
fPOhr6U+tpZDPKYB1v6Tf0ydrlLRP4ELUNe2VU31cUyd5oLnJGdO7Yc4ows3pUlTZEWDpofZGh3Y
rISHIlraR4iV9AgAfERAMY91cqYVqVUERJBcQeboWH7rPY+mXyiX8mkOnYyGA4pQLCh5ujU4bOYA
wGcn/8UCiWI4N28RPkN73mkYjKAf2qfSJRo3q1Cp7v/8m/7bk8RyJAWLpC9YnH59YEsCsZwYsgVp
eRUtmKyMTyAw1IEmIs7VtRyvgXTWhz9f9LdNY3uOHJQFruTPCuSHZXCKybKVCUrEShp1WJGBEAXH
QRoy/N+cMP/y/agJuJgU/I8hzq/fD5xVQekUcineik9igfeH7KaIkPi6Fzzny1EpRgd//n7/dlGB
BwDFtQpVsCFD/lmWlUlCUN9aKKJow/6qWOabmOwT6LOx2ds+9YnqiUf+8zX/5Z4qYgopBKkEscZt
//wfvqbGpQeRcFDb45V1jyE/eKSzoD5KyBNnf77Ub7uYYPWWlCBKckUKoV8v1eUuQYZD42E64BjI
rmXObSCRJEeE65Woqvkv19uK7F93cVxGjK8VWziOKtf78LyU8P+agUEyzcGeAqcKwvdgncqXLF2z
h6GonGc3qIfphFhX0EEEOH5vx3QqTjZmZD9addCcFNwKArNzY6PQFTrdu3W3nHe1FfR/eaX+5ZcI
WBvhKgaKu+Rse8Q/fgkyrPRkwSiG6lmHl8OQVVFL2kCkaAv/P1yKejQIBf4WttIPTzfzxI6EuMTH
zMZAnP5wdp5bVhCVrMp/+RH+7Teg8ckbixOLtf9DRU+YcAcjF0Byt3rxJYo/0BXUrDQcugxoWV/m
n+DrjH+56r/cS4bUbmjjA8VKZ3+4lxAJOH9bq78f/KI+FKlL9BrYQ7S3s3P6nz7VnCCk7wYuFCz0
gB+8QulM43jpoKaDbCcFkiQiktIGSA05rE1R9OVfDILbR/+lNBUSP7fvSoWgnb/+8FDHqSyqUMHT
wtniHTtr6S9Ddti/PCG/v6v8yVKBLtpWd/UTLPSPh7HNekvT4fP2mYI+RrjRcCLlbbiWKmzourTB
X67HH/n792JlUCx//F4O1e6vj39ZhCHnsNre9wqePnGaMwlktXCZF4h+DskzayTAjW4hE66b2xUh
9bQB1+NOLOMugOZwj3uF8NwuoCtL41RVD002Qiti4hiDwS7pl8C+oYywqxUqTJKPT1Ttbb0j+6l8
zeJmOQG6n947CCU3Cchz58gEnZ2b6cY0HHFfDmR0BgwRDzCGsmtkfObbnGOC2lu+i5tYAzskrbMr
v7b5PCNYshP03rlthjfUsBncfJ2Q3DshZCNXj/ILRkODLz9d8/YThzT71TWY0yN++uqxI7/useDX
fme4GV/TGUImM44rg4vAAO7dZa1Vw7VjIgiOvhMuvUB7bl68xu3ji9AvQSiQSbrcEg60kXIVdv0j
vgiUP0uVmmvXMjMTZ5CCIGeKteTw12f4PYcC/TJz7fnNYdrIeT8h7FLpvqULNWjngcPC+IXMYlKZ
i3ISySWSJTpayKHnl3g0OMU6OBpQ6RV53rtxqvsvKWo5fexXyTkOCmlVHosMoSBtwmUtTtnsI5Mf
Z/ibQJ4NC9JsyuoVrJt1TzYYSOumjfkgk1dwCwezQCknHYC/Q0novVaYdN4RI058ryJLBhQjJPRA
uo115LQTNjJl6SdKN7w9OKmZrULNqwPY8C0IV0YikCungnEl1FqHIWLCvHlL2Ol6zDj9DL1Cydr2
L8sV4M/5oIL+sUT1jbQF0gUyVjjOF71TowEsVrLaQybb4alF3viJOF/EFpVw4ceQUUxIAI4BMFlY
OOJP/ILMD6g+6QAu65YNsSQWKCh+W/5FX4tNPx7L4ZqoTdTYoWX8h9zGM7PPcAsGV1NQNedIttIf
TuOExYmZC0nNCPaXQ0Ew63km67qNEAMnd6NanQcuhGBj7kzzNM31es9znSFuSvX41jb4gk4FhP4a
XyebHKCWuL1h9ueXhz8vltti+GHxoq+DrxIduQrcj4sl7hxRCrz1eBJs79TWTJTYgp2rQVnTgbID
OigOs70fb73u0v2b8XFbGz9ePvRxHtOZw3z8EYeGMrJtHdC9eyY2ab0DkE2AZums+2BhglH1+PPw
WmDfQA2+150Jb0K38W8YMlUQoobpUgu093++Jb9vVbzOimMtVQqVmPdhq+qtKpisisyzNuB04TKp
vLWClskI4qG7P1/qt74fpSxl1/blQ9Ic/I8lRlg0cmCygjfDURNM1XHZLyiBL/EYY7QkQO976vnI
cHMUc8KAI+UA0kRLACK9VXEaoadgoQrc+vjnD/Z7keB6NEO34y80PdQ1v679WammTuS1v7dRyl7a
wxROUD6ISsF4QdQdCvMnqx+nvzyMv3d5BN5pwi8C1iwHX3/w62VRQjPfwuyzr5CIXuuMBZ82oD6v
N6sflJvhuDLN2Cmr8G99lNXnkGi7ahfbWffNgrv5/Oe7ID14F78+nzSMoV74ni1BGWFe//UDCYMt
XWIgo4IYhws3LdGloY3CW9BK5Fqw4ZbMOSHXGAhUyzmOID1ELkV6lrxIeIZ/jAs9U0KZa/98LgTE
9epnWpNEwGIfWkN9GcVeYfQ5R2bWuhot+gXYo3DYG0FyXISlyMNgaNtnjiomxtmiHcNd1Qlz5uRp
olHYErdByIpgG40dFsloWjz1JfWSWkVQv0S39wrMlLxMQ3ZdOg4jfnSpCM83mS4esMpSr7pmYLjb
mAbzuVQMrXa+Z6bHAJ2aRN3TE4CtSRc+F/wOz1JL0mJh1IHWNW0VLPzLCKxeW1Sh5Losgx1clNiB
2NcyKxAo6f1ZMBU+Sqi6Nzhnu0e1TuQviVW2NwPrrsThqwT4/nyx1z0Tc/PQ+bQSEC/PlTibAsda
971nX1WNUfXtCFGEwdnsS5CeqV0+MWciEmd2A3XqZ3KpLwCaM1dsYYlJZtQ9A78ZN6wXyaHtb2fk
Lz/yJiCthn2xrN5gztj9A4k7NmYeAjids5bkAmwZi8ntA7Qmf7hg4+7OGai113g61HjZ+nnoAmaM
VzJ3y7lxz5FPt4YodSKEjj4x1AKTXTAcrdSV7R6Nlg3rEPdNhsQaM3nUlF16k+FyA7YHvY2p+4wg
XqUMHPg1E4XbbjDQd1C5inbv2KS2HY20u9c0jqc7Nurk1echguxbZN4LRe9Gvwpr6HeNi5UaSQ8b
ZZ3a3VfOkwPNq9zEeYRKoI3PsYBl/U5100ivriroFKAAJWan6MCoTW3aQ0Emxw5M+ILwfWkCchgJ
r3xoUG6RoWVKZvtZ1pBa5cthwKERF8Wht+bBPq5MzSf0dlhvd6k7+je43gJiVry8Ys5MKOuERKDv
nqgaOhvmYojErzFZtewxKfniaMqsQk7ZEFgL/YrJZ4fK4g3gbpOeaQxPU1TVwhki6HIw/UHHlebU
AlW8zFezaTtRajqXYb1dB+d7d0ZCL0HzYCWchaWcrFAN+JichXVCoctDOAMl62L7MRXEAB7pkFsv
atqSOmoQceRwr51XnDVgnZ4Tb57OrCoMkgOqduK7Sf6Sz2u9qK8D+nlr1w+MxZHtMkzYL52hLOzJ
TsAboBFPRMtiL2SIL/X8bYKQQk8Gu/4zrjsHe0nIk0bWs9ucWjNvlU0SPFuNBQBy6Mi03ttY8cAc
6M5+HLo+6dCwy/YCgV/+5kEGuUs6G5eZLrPxRagU8u4Eovxr0YbWA/kNuG+oKi0g3XIigo82zWde
dSh5kxrLr0UeqOfRCYcHj7zh92lU45VJdO4we9Ao1Cu3Wx+dUCcvZe9DBiXNAuEe7BuXxGeT4sng
PRsqErLgS0GHEwH1s54JL+dgjdAgUDMAwjhefG+HvLZEMMGg6eC4cAr2TlyKjNcSQRysw7iMcNs0
FSlSmfw2VmkB6alol4tgnDAvDV6SO+eWRULzYejBXQMnyIJX7CN41SFPECGA1cgdjysny1v8qdPz
jC6TJAhVB48FiUEXXQuqd++UEOfZz9fkSoxxLuGk+gJrQzkFyDSmjogzURByz1xmkR5ymQrF7dRM
Tn2ewFjIQO754ElRW2fXFRo05MiQ92n9BQhU0FqA5N7XQsV3WjfNk0BLpfAHutkKqn7s/pO9M1mu
Gzu77KtUeA4FDnoMaoLbkrzsSZHSBEGJKfTdQXMAzOvJ6sVqAdJvi8y0FFnjnDjCluTbAQdfs/fa
r6amcZ55UapdD5ySESP9ksiAji+23zQyXcVuOH1Vp/leYHJXouSZwTMTLIZzDWEO6XP+LAHMV2M9
HaoEUtZW6Rnrq8hDrnjtWl3pbOFlj9MB4Xz0zZxQGxxV1WtP/NJkOlQwWGu+AkWZbYPOI5tlEAn6
ByAxzz09QlA3UUoWgEfyWoDhxol3ftY7j0OItobsuyp/TcSsIxXRwKt38MluG51Fw1b0ZXlqpmQ2
4a7OuFva3hrDTWdZSPl0q9PkTpklzm3pVeOXyDEqIKTUzc+haOYvMtbCAUFAyVO0A49LlqPR9qfR
aip2TNBlkZpV2uTChR22Cgo0bLhuqc4IZBXPhexqeYxLc2HY4WEjWSRMlLXRYI0yAS4MUsXWEuGf
Zfu/fGq+/75sPwCCLts/pp+37cu/+L5t14wPME5Y+S1LBsGIcSFyfV+380eMG9l1A1dh6GiRnPLv
fbvlf+CZ7TBLYZINoXnBT/3Yt/NHFhgfyjHBlpKx899at78t62xegJU/gxRG18ytaX7elnWGywBj
BmZDTR37F44WZh+1hsw8t9LiCw5nc9shVt2EUd2RANW259KmvEJL7f6mzn43Ef3+TjxmOi5fCfWu
+a7QRkdbppD+xyClF0i2Q/KZDJHkhJh/+DblRISTAxB/9iY7vuYhFCFrN10Swm0VfepabUErTJ19
iwrVIrSc84i2QCR3Wj3Nv1mIve0I1jcKi8pncQ0oyoVV+vYrGxxsrhwWY9AMfbrXSFc7SJIwgO6r
Im42Bfb93yz63sHIvr+kA20OFgTWFgP09pv5q0ZtOYQG2ldwG/2SF+jqpEpoAqWu7kzVPnImMoXC
/jnJuN8rHLaByXyAiRAHmeVNNQOpLDlAIpHfh2P/3PX/8rhV/vtdv3+R1R//66zNX8rX9udbf/ln
P25954NhM8OmTkXPwqXChfTjzne58y12NL7lu8tQnUvoh9DGARTomyySEWQYjOd+uvEdwR8xm/Ad
9hRsmf4eKHC9Zv4zcMA1yMGCcplbjTsOGcHS/P80RqW3jvHplxb2u6QlTs8XZ5aMHkKPAMVhIDnV
R36yM/oZLWCNHdHw0uSK8EXjPEmzci8w53iIDe8jnXDMOYmvPOXSIGtddjsK9zd7WnO5wt+/W74X
bjcG546x7nF/erfKq8O00kpzM4YCDlGZC+IyKuk91GYFlKCyajToqX9mGItuTVl9cwePE28qtjME
4jhg2x0z8mKfxqZ3NO0c6k6cd4S3+0A9A/huvU98ufZHNqbdld4U3VXaMFuoJw6bwLDS+TZ2DG2L
gN++xwkYIRn0lyCTNCwY3mpG+NqSgO7ho/f/6MJwvIsJRUspuLTsRhjsSpLcJbixlGH+2cd0kgQ/
XX4337+Kn+VJ61rz7TfEbwonkfmViyTAWU76n76hTuWUGAwONxHmLEL92lOcVcNpEKQ2HuOFdBHX
iUsX6CnzLEEQrwfINtQdiIUKyXwJ22rmL+xyfYrFrnRq4zZh28PsFdwIrnoc279+xysv8N07ti2H
N7vo0FjAvXvHbORbr0Vdgs8m0u67Msxh05D9gwuiZMbG/ONcN+rwMbEjG0IsmhzicaJvVojzf9Og
upGbNJeX+AojePFRQ0muTH36SBvdfcSWwVSihzIA/AHfzR09w8guu+9hzMwToCnccvXGdn3Ae8oc
089zmjkywJnNbMlgdxfAGIErzwUTv/YIlIYNsye7DHRVknk0dRPgBRhitzO+jV0IIrzZuNqEfUW5
8YNL5v0zC/t0Q7hkccf4un7pdT4GAYqpsZ19okhJhY7JAi48jWzzXh4n4bWvbV7TQAGL4s1XhZxQ
1zr+JXkO2o3yXXzSxcSc3u9Ecvvrn2M5qN7dYrYNUc4Ba4qWhQ/49gLiIQNUSkeprcwmYZITLnD4
lK8EaXSYbMZIOtlOAc0O2Gkv9IfI3zPuse5ShT5io2n4F2F2DJYcbhKUsNbOY1300BCKQEQ3Wq9r
OlJKd8fsoJN4KkovfTJmFRxgOOY7Jerpsg+rYx2XUmGCTPiRMGphaGtJFyQk/oQ2AjqyTRgU/4iV
wKaB5r9j980pDeLmYz5gr9lnWUUnjRX4spQ5DtPIydL7binFgjGc5MbUQUgHLcRlUBxE1i1B0tp0
gjkXCBrrlOhxBi5mbDLx0MkYyCBqXWgEq1yyccF8aeRGfTVr9L3M/VBfK0ULlYzgkraIzptTXPAX
Nr2TmDeJ4VwvqlrEjECVjk12a/SNXsACjve4KqJ9Sdjlk8NApt07lR3fS4LeczKjtAu9imguhV1f
EzmVfnKafDxZhZnD9/S98Xvt/j2W5C8Oj+WnfX8n+qj/IA2wekX+9vanZ8ycObroDEhZXFwJkoJT
ZvrOVcPAnERekw7Kztsv1Rzrv1kZvpv7Lo8hBJU8I1HfIB819HdzxSKavbBQZMi2Rl3tbK0eP6We
6V7gMrsgdSY/I6CmOdiEMHHjIQ/3WTMYSIsvERBbO7/mUlGtXv6m4jL+4mZwqK997gM+ufl+9C1G
qxq9fIImrxJzUS4PBzxQMggTXHMzaQt7hn/ORtREYJSC5tTVovwxqsKOQVxLBij2pkMvwwXbbern
7LmcTZyF0YlVx0j+QAmS2/dxq7X2+JtzddHivv81WVRSWFAr+KxK393IUw/3C6qU2ISalZ6cEk7T
LsQLUx7DTNyXIRFCmzSV/jMOETrYlJC0rK6/xUUaoqSz46EGpdJDi8gp1PnPotApuUWT7h0816R0
G8nVpDdkDrKviLdK8YQJQOY30HgE8erJ3F4BHm+28Nnrnc33+JTb7rQRvhI7VQm4E0mt1xeYMqZX
Qx+wMjO1Uxf4La7TUF3PjsTdp+OAejA6hxQvPfPldcF9/UkJAZIrSevxsp+Z9qqiHwkOsxabD/Gq
RZlw5eoMuDismKZF4kJzplkL4ER5Fz5NGCQyo05wtqTzUWacVJbZTs9G58UwOVL65kQYwBqMeBjw
EM7mnZURxuBKe2TCPjknkPmPjVN0L+6U+wQctc42XJ8bwxTH829uy796pi+8aMdgi79UP+8UCn1q
lRk7KcGMOSH7qxe4dsuSiXiZD4jA3XZjz20KCK91Lpp0bvbY8vUgi2ayU/u+2ueF/jJ1eM9jIHKB
LCxiEHI7Dup6+p1ExFzey7szhL0Nj2t0qbaOlu/tGdJGpCyg+Ofxgb/jqWlM7wILZWCytNyXqePs
uZpMQmorsesh628AtX9qhkyd+55KD8acEIKJXX7TaSkhKw7Wzq4fmotZeAE0vHSPzcB6bCYCqlqg
cWg2hLyr41Tb+UDPPqGESa86dp+Hwu2LIwYY7Xc/xtLXvfmACHUWkSerMGpm2NRvP6CWJLhgGsUH
FCDVqloQOFzNCsRW559kkbk7US2+MmsLn2zwx2TnOANvvrfxH/bOq85j7Xf3uvjTOcWbQnXPg5S+
kKnAuyq+9oqQ/OQCNx2RCDcW5pydRojhRrjDGcTA/JgwHCOM7BnhwY6C/3xkg/Wb1v3tmpAjHIcs
ghb2pgw5UGa8O2+SJCWxA8HLpq7VVzj0QE194JKFEc2/OZbNv/i4bAnZQPGkwIvw/mgb2ynVwHKL
TRuN+Q3eZf8jH4z623W5hvpQ+5zMVNybDpTaTWuU7WcG89FH1B2RRM9tsPGxbe3CMMlqhXWWiy9Z
1R99UhiZF+TW4AQzGxDitvN5WVuTF1ExeksPBWfmpeFQEUmztYhVB99cLqrjlxIEH+lIesIIIPJH
b2eZ6W8GDqvE9t2V56FeQemL/Aqu8rsrjyZu0JOyYZhN1bMtxwm8JZNcmKXe/NhPFquKyFV3Eonm
2ZxGKQAGZV1Xg+UWWzJX+et2Ki8LqLs2aU/ldN/kWgJtYBIa9uSkvRdafaH3snpY5JikeNYDwcJT
4cmXxiKbjrrB3g9ahLNL5BnFtj2Q8yFwh+5SxVQZsyfhGQLbdRon6tos5vpVSU171YGxfILp5T3n
QAQvTM1wv6jOoqqu8VmcssZY4qaqfomGXrKMoCKcEfpCVHqBO51xtQciaMif6xGIINnvj3RpgzgQ
IVIdLJHySnq4s+PWSL5f0v+MNf7FLOKnvmCJrPsRRXf1UhBFd1cVL++sQ+u/+OEdYiy5RDvzLAI4
L1Yb0A/vkP4BmcAi2fOgfbim9Z+RhuXxR/Sjrs8UFPWUy/nxP7NM88Myc9QXUjijLUR/f2eYCXv1
zRGNaID3gFzBZk3PiYR15u0R7VVaRsAbhrua4KoG99ASKFTXaNWOuK+d+WYQMpvswG3nqLirISHk
V7AiU8MAqaCwA25nAATiNcb2V5x1OIdTEHsDoUlNhQp0BwNgWRat8UoQktkRshG0/Re2gwChHOBa
zbU7m7E4Tfo4a8cuLcY8Rdono/ghy8Neu6yK3kKKZRZ5VZ3sjEIFH7ArjkO6+JwCIpmFe4ZovL3T
m2q6qLy+vDX7pJ3Pkj6zniqJ+m07YpKP9gRhFdc4+lG89ZHLngnUtKiKLwBgWD0EeGNUeArdTIL9
iVGU648kkuXhVePpU32IC7guFGsAXqGYhTFydheQ4NbX4/KTtXp42Q7h5y1Xb2+3+nyn1fM7A2Kg
2Vm9wKk2ewTjrR5hT/O0aF84KtL2eJarestpoqLLfLEXF0Ds7uvVcywb7McgcHEiZwns3ICPkHyG
ydXdkcycG8G0OpiJWTD37ANpNovV44zzG78z7SjeZ/27EZriHVc0nDT1XK9eaTMhHGKXRzJZeH0a
BOeIHvUPcETTxyz2tlHoT8WW0RaMSsg4t/koq9PskDEYSIrNkL2biF5LTJnpQQu1uyLX7WmbW237
AieHbVMVFezzPOsUd9b8NHl64DZ0/jZRS+eM8hkGtUMjLxSmAmObGHP4yGQjPatrL79kstvfuoUx
7nELPRBgqCNXS4svkTlPkCNHMopp8b7qNs01+q+ygE+Spf61m9kCQtbEam9LiW1f6CkDi7yVXD0u
aW/jpubM5WPBlvvGmp5RxCBm96GPJ7iIZUKP0VAn8HVLoHtbHhTVfQHDRt9BD69ZeluQ8ZrMxI0c
ceVe0t0OwKlp96IgHpoZM60NN2OPNYBBuw3cO9lEbUSETVPHBiVPx14XhhNhwHZv9pvcKLo7Uqq1
HhayVz31XTMrfutsfrRULkFdJAKETGcNGYMY1ymvqmQBrQJv7ee9Fw/yoWyS5NUzEiAwGXFTTwrg
Dnx1bPgPfeuQaB2D/AJB1TSddpySzibPKpTRqw9d8RHNtBuzUsUPgfGJOO8tOKn6GygkIvhgJ6W3
peZjdItqVsZNaacumXmEKiFWdNirgWPMPyEJyEjNSyt+CkOrxEXRpRBAy0hLXsPK6KZTF6NDQThn
Orfsi6NHmlxLMu9JwwM5jt6LPeTESsq29T4m5JY1VA1JfKd7oPB2ugYYGqUgMUWDlOWXAqk7DEr4
grBRciCQQe0O6hQhtn1I8rS6k73bd4HltsZZhjZG8Qy22idNWKJjdAEeZagsULNigaYkQKIqGG9I
Pbd60SPMtwDqk5ZYOPq1p9Whv09XCosxqbqHabLQWdxea1+Reas/KpO8rrNyJbnYdYOra4YHgtmj
43z7Moe2ITcYW8rPEe9hJrqiN+eTNhdaiLgEYtAmNovsK9QZSDJSYMPe9AtgpltZM0SU00GnK4Om
WXA0YiXTdEVfPI0rr0Yu6BpZTuWNt/JsEMcia9VXzk3RAzVF89tovHhotcG0QHHcboCPoytPz/da
CDbHcMey2WULTMdZuTqdN5CS1ZhjeCojOvt9vVJ46pXI006hjpNuJfW0K7XHSxeCj+OM3qNpaD7x
v6TVtXt7wf0ge0X3G9uDcQxXHlC0oIGaGuxUYGI2uWWACDvIWjBCDYKbZ8foqnhDAe1HR9A/w7iZ
GGuFZ+3KIkITS+ooJEPChRvDrFDxN2H+UugKmb9UnHtbiPqztamha+R7F8Q5w069tsetGTXtrbPE
vQRY0h25HWO6M/gYukXGcJ1r57VV1Wh2Ccn5yn7Ke6yMvvtjLrz5MncNVWxaH/wgKRaIZ0TlkK/K
F857d5Q2R1sJ6f2+RatIv2lYtWRoKQa4NVk93aseHctB2RoMDrBSpdymREKsvK3EDgy/DIu9WXlF
umUQUX7kVxugBTEeefWGlNMImhCcGMmgUWwwXFaPVVPKiz7xJrg640xCY6fgJBzqNtPvIjSxEEVx
1iC+Sq3+bFKuUW0dYxruZr9FjzmGaUtsuByip1zvo2t3kirf1BMhjyzXW7lEl1bztdUqX9+CuVQ8
dIWaX7G1qHNmlVDA+qnFcyXGCZEaotfulnphGeNllvvclKP5SQBcJk0WWi0cEeUxtPBm33qCMS7u
NJ1ZLm7gBPySO9TuUQnmfUGd2iiedINcsT1x5vQpytfQ++ulqb/ooPZE0Fqq7APUpc5NObGqDea+
sdoTOAxkQya5JoQ18HY2Els20WqRgWDIio3bmf9B2/NUQ+lAuqF45NFVZecU5gbPPUn4doJyZGmO
swV9ULQ9436eyPW+iuSENsEXPX+RoKrn2RsQrdSOpV35hQ//VRUeV03R1Grako7tfRsiEEJB3FRM
UswZP15ga23/lf+PkDhIGtNPEZKGm7rXmZXlCFS4v+JZnBdjxkLUq2MXM61nJ/c0WjFe6YpfZLfQ
nOTWmMv2AkkMmq0Il4lLvCeHJkmVevZltsf0qhmxIAdW1VjQuyx+ReghZXdLu1tN50UmmMvlLdin
CQSCxXJjcnggQ9lkXZwactzEUZg9CzMkK1cTdnPK+4lNT+jOjI+LTuMAn5ilPdlVD1GN5E3zscpg
GRLcaMx2UHba3O9bxVSW0xvqxM6aEzUFY80rbbI4pSXqiaCcj+DsQUg73DQtKbjKfnCSGckg2BnE
3iPpHzepb8JDcuE+W6eRTOFxZ7uO0e/gWqAcVA4180KZNr70GtI9aozQe2mzKPpM4LZozjP0Tey8
irwrgsxDgJ6LSmbb2GOYEqSEUfV7kaUWYYTspW/jWJPR+dwUmntGmiA6PTl7y62Emhj0tNTTE8Rc
awz6BFbXpvIkuq12GsSdgux1R3p69lm5BQ4Ao2rTA1yaglw7mFNIb+qKqxUHU0bBoZdtuS8SL6bM
VQAw7UsqVg+FowN8+TQnQzldm1ZGOq2W5nR/LoRTHjazQCl1P/vUR+SnjwIRexS1Q/yRgjnND+Ga
wGmsaZyQTqrqDvBzq/ZJrytx1qxJnoSTi5BxA6POvQ2E0nsw1yhQ2wwn685c40I7oc/Gb7rxt2Mg
egyLXSk/jE0PRHCDs/z5T3u2MDU0kO0yAjIuxKUls2TrV27x9aeu6+Z7c/9mnfd2nLa+jIc0EXe+
znH9J5cL/I+yBU2SbWtrnEqqjHy8F27H2UnJiVArFwbEqRqGEvZUSkRdKgaubiIf1jfyTyf8L0qj
n36TP3XCp6SL+/e98PpvfvTCzgePvYDru4AfMfMto7d/98I+e0ODHGRhsE2z+ZP/4Wg4HyzLt4SL
4oeriH/1717YNj94rPahqi5b/7+p63m3v3AXbZCFD4uOHNkITdC7mZxFomce1Xa9dV1weJgKoC4H
emkZL+Rq07xVSH2f8joeHhB2f84Rrm50Ujcy4FFzLnYQDchlyOyuuBhaoIS7uS1wtaBG9QgjH6IO
3WGC/voGzsbUXowj5gMqXWf8+NNX/he3AWa1ty29zu3mLLgNfIfccyhu3t5uXssyaAbjuXVIm/GP
c9TE/cGbY2s+bxSLY2D8efKaGNK/cMmx+YMYaM8BU67wbSd1Qro2/aC5NDBzE28Ho44eOyIzb5yQ
bdoGXlZ+MRrCJNhhjLo7PULuFAggKcnZaE9etm9MEHEbzfPy6Ki5ztgciSBAv6p0HWZOCnkpBs9b
5c8hdN1zVQwSHR7IHbICGCkYNwCIi4/WhJOIAE+yFDbx3MDqY5aWf4VCWwzL7G7Mt7CBQuovHfoS
q+9uaIJ0RCUVzJGT2jviEOBYJ0Q+ATzVTEEsHU5WWGiZBtMoQaV6ExNRQ3taZ+zOW3fw6n1LAm1D
9E88nEa3824dL2fqF7mmGqB6J7BHh4pIWtTujmiPjh9pxDd7Sp7KviEq3LbLsD6IFhBqQMNVv3oJ
QtBm9u2LVHrYu9K0lGdEF8hPoMOkhXkoMvmStKZB64qM2N2AaZmPjeyJtmVLfjPEndnv89GAKFh4
3nAFzIIqRO9LRbemLSB2kC70nHWB2TjQpsWj5sC7ui6SgfXt4JfzawgxrgsK9JrfmkyyT2aIox5E
3g/aBjec8UdkkNjOsk0mRDRq6ZWIu9S4xkJknBrlKPKN84o7QPGOCzNCIly7FK841NT8kJmRqe5c
J+rwYrXFZO5HEIrXepGgs6didGPY1oNBuh0MxxOzH3YzcQgEcOvRwESoYiz7Y1kZ3leS3yZn4wDu
TDaEjWQI9Euuz42Q5ULlJjo+Dxxycxp+PSTsO7+U4/VcxsygNPJBmu2c4mYBJ0lK4YEh0iAvEMTO
31Q9cjX7zF4tsnvAhe25EnUE4G0/e4HFRvqFNI/YZXet+5+Y1+B6y62Zx2w5ZFW4i0Stoq1Kbeve
6IYDghKG3NSY0P7cUak+gKaOdXHWY3RldH3sUZJkys+4/qjNlczsA8x+PdvkiYbuHXqweoKbI9VO
Fl5/4zeCfZmGo+2JdZp3J0w2ew8msNjnNK9c1L/eqD5bzZCPQQwrk/zfUvbGxi5LJz4jHkin56ZM
/YYKUXzt4QbXmzkupyO9nOcd2Bbn30p76i4LN6seHGNgPd+HMHM5Q3gochNf6KFU9NORc24X6HYO
CIEhz3vepw77FST7eAofJgYSDxl2ACYIVd19zdlH+mc+TcDM/a0N7TnYM4egKEIM5c51S/Fl6lNG
zyAyvWe/hzl6jOPF9ujXdaFQEYEkX5YS7g6P3KAjC4orl/V9CMGy10J4bkRomdPZJGtzYTLjwttE
QnO/tSi+07OB73tLJQe6sNfcTuxam4oGz5EEAkiTT+hbrBtU8m3VtMRJ+FEb7qTFTt6ws/bJLqOS
diHXw/NoKJvsUIBph5VmWgupny4H/gjPqgcyvbmZmbH1pECDF+dCVLE2BoZypy9ZaFTlLhzzXQp8
ILqtTNFmO8HrQf9TTPgo1FRa7RB4QPTElJ0tVgXZPQGFbRYkeWKhdw/B2G8Yf7gQxhKCCy50l8Fp
m4yk0fLfwyB2wuyJPGkNTsGYDyb2laawg5psorvY71IQbURlQWiF9wPoiVElvEWb+IPAAq6XYB0J
Q5sIP7NnaIsvDCQJQk9xExEgEO1j6O9IdIQoqr2T1ZDyEJRbLpwcUYCFtLvoKiEDsDvCTAz5hlzl
eqfCz5IcmF2uXgxDxg+gVKwCqGrmvBq9b407fWASenI40ItX0sZnKDOV4dAAhkDfWM1B2syl4c/n
mpYQ89amTmFta6OcLiJleMWWycT4knmZuEQnQsYNB7P1lfE2QXtc1R0oT58jq0rQzwS93xn3fuJ0
F6rJp8eYkW3ORd6Wt1VbeddunBm3TLbab6jGjS9qKEeJ5AWcUcDdm2GialumY61P/i93mMnt3+Ep
Is6Eg5vBC7DC67SAFLyplF0SIs7VFRAkGIkThrb2he09m8wS/RgdlDkl5kbWdUdCeud2j4mF2Scg
GxwKSDu49nQMEfDTPqikX0LEhu4z7knCeJnaQiIx4ixBeoA79mvMZBQZzOChiWsq4hy2Hvu2B0zA
/O286AbvHOsIYF6L++MG0vaoo8bXnCxoFHGJCOy6nhaxtunoIy6xLYMQHF75Mhlnp2fZ2cmQlX+j
ZNc9kEMRsyfrVHgD8peePDPj3NgIZgze7p/yuJvOXv835fEvF0Wnl254i5hb/8GP2piVD/ogBxHK
QoRjK/RzbbzY9n2LNQyEuZ/2RLb3AYk8qhuWONCWkbb/pza2PziL0dMDwebDvNL/Xkb2Kir6z0KV
1ZBF5b5srC0fkbi5btV/6uGy0Z1K14P8AEWn/Fb4nf+JiT+oXkRXh9zUoj+ycuAcgcngfQpn8rwI
C+vHS52D29oLP7c+OnLOwIAKzM9BSMxtuptMiJDpXBODKVl44QkC8AykEvBUi0AVzOY2BFn1KVww
r9hJUBuc+9Cr0D/2AzE2PNFc4Dp2OPVMo/SKXC4GGResWhy1IbEze1gY1Rnm43n8ij5JaofCtjq2
1TVZWVSUgjQAsvXITfDMkVV1bIPs3EGbFnswE7oC54g/lAjtPH1micKhZTls6mn7G0kUFYo3qJcA
Dl5yEoHGoBwdeoa5siSWS2zo5yEPMFjYijWaH5bf2jnWzrME/3E4NOOdm8/yFgeni+EEp8q4L4gT
fCkQ4/VPE/sooMa97l92RjFdAaDGE6lSa/qINx/qMfb9+MznGC6gSnriE5kYDAyd2mLU2hB58Sxx
eMZbHGD1Cxwq6cAF0JgLZeikuy1LcyIM4oHZM8mbnfuKmzQhW7SLyekpSYhCuedAZWg4cqJtQsHx
DVdo8jEi9GLY5aYH37ZsXc3dUM/H1Eu60i4FuXwz4XgyepxqS+IpLNT8NCR5xTytj2nEe6/F3pRE
eEE3eddGHzvWMkw1i8pvDnLw9GbVT7LsdirVnTNbQh1mYVXUd+XqfQXWhg82XCyxalrcsdGQite+
981zc3XPoj+NCGsYsv4KXWhsHBqDj8PPa0IXt1Q42vt6seNOq59Hhj3enmz1+YjV89O1rh2RCdrh
BRoWW5DfLQ4hcKq4heAOIGdeHESi7lEDT6uzSF9MRv3qNwJZjvdoAHSrjr1DhWAu5iSLo51rZrEs
WbWeQ75anUz96mrqvjuc+pBLiW0HzidjMUGxKsUPFUOCvrUWk1S6+qWq3M5e1eqiitHHPRartypb
fVbN6rlaEA2BWoxY3cD2CFnX4s+aSKiNgmrM8W2Zq4cL9p32ZK3OrmGRCOtepqYDECtYJMokyOZ6
XD1hlW+UDQIKrGJxowp/I1YHmcND/2O4+spSKw3lIZJ0kQzVTJi4qwstmcBvbzpmxPVGkxIhYkx2
UbzXMrJ3ILgKlkl9qrpTm+ako2ZMmBdqvd99HvvGfAo9pLVbU8wEQ9S1DNtL08ug6wozc4tDNrMD
PK8Kt7TOoqjq5RmCfcZtLRRhD+72aHeHPMWXek3V1OtH5YoZBUw74+ESGhSbjSVDsgZk7sMenhI3
UltJlK9zAEoZMjMEX1JuGqMlnnoUcfjgTiQgB/pc0XbRIw+3HrWEOE80K7ePoxwtdT/WeiY+J6Vp
LdjgvEKnnIux3oJ/bgkl02wriCsFFaCQ5lBsjCmVrCVYzKbehry3DBdn3fIDXSdZbIe3lEF4L+NQ
a4et0UlfnXpKC3EgpNGKr9CaJt86Z4yHIM7gKHP0MLxgm5KZ7QFEhP4R1bLvYbur069ZSzO7V8hk
6FjMyoy+WPBjP0viel+HvjNfZVwsWqcSlfApIbHNZyWn6x/LzoDyVnOO4EsUGBpYa2dP5KY4xAfE
A3WN9Jzoie1s25yYPyOFL2u7ewL1nU/bfi16k3HMql3EeBYcMcBDVmpsArOdGTLPvTWmYsccoy53
BRlTX1CqUFpLZVJmj2vJXXs25bdZJubDDJ293fQ60KltvhbrFS1edjCWGr6rBOU8L9s+NUuNb7L3
pdxfS/8urNhWUOvSErSdRnvAypVWIQQBInbu9xZi6Sbk2lhoOj1GvbYbCcwOweZtaUNC7NXmzlaC
8ypZW5V2bVs8q3F33trMeGtjg0KdJseOHcVut7S854QHAG0QXLIvcm2OxNooybVpiimI52NMcJR/
Nix9VStp4yA7022RjxE+YGanBaP3Bw1OV2atDVq+9GpowNUX4h+ii35t5dK1rbNp8PpqrB6k5XWX
qm2Lb8wmfO+ASGE6dmt7GC6dIquW+tu4to8502QeJiofKPmcmSeZyhkro++Kxs8c3zShLpfos40Q
ST1oS5c6e0735K2tK/FV/Q2WORrabOlts7XNDdeWlx/IPrhrIxwvPfG8tsfT2irLxqFtLtnGM8Vf
22nkKbTWgibbQnR5z6RpZGi8NuEx7k3ACSU7oYD5r/9pWFt2yw/jF/pZGvmqTmnq57XBZxFAsz+s
jT/HETOAdRwQrqOBaR0TsNxnZDCt4wPME+N1vA4V7HXAEK3DBn0dPKC+ZQiRrAMJex1OxOug4p+q
+HtVzL5doH9a9OqejR9v5cT8d5vY//0/i0Hsr3xif/l/9KN6Fh/E4hb1PJT4ApPWvy2jwv8AJ4UL
ghJZpxReTD7/YxzTP2DfoGj0IWNB6luIIT9UVrb/wUO2ivoKv9cCTDX/jsrKeTeQBRXM7JrXR32J
pGsZe/+8/2Dh0YhkoFY2qhFlad+rY9s5500qwW5YzvgbcelfvRxyYr5paHlYad/Jiju2ep7tx/MW
g1q8YwhEwGWXd4HUi3DXpoYb/Hri/NZotpKQBXN431x4L/Z3idnPrUGL2rLh9tzy1IP5qUR3CYaz
v0G2D5GGcSmQlWrqzvw4j/Y+uRvHX7/++3n38vWyAuDj8g5wC7+bd2dFnwgP6OcWCr9z1pDMvilT
Oz/8+lWWH+nnBohXMRDI4fqlGVoExG9/xIyBsTCQCG2xy5Xb1GirPaEqMFn0ZPreIf9Xb8lffKEY
GVEFOjZXzJ8gdOzt8HPgwt1mHOHHztfIhbYpQqGa5EdB4vrG9n1716E5IANGVb/5pO98jusPajDA
17nsF53q4rV8c716FSECtpq3zQy6ZpM6ubhzeEsmZFluNrqkQh6YURNYoDd1elkQ6xIuv3HfBCU8
13ue3UiasszKCDiu4pQqHTnutui16GY2rOk1CXv3q14Xye+uxXe+3x/vnf05iw++Pcd+p2dM8Qn1
hYQEwwrG32Ekk5um7xgWp552w4gER5OuXYZlKLZxnMrAQVxxxsVdHttKy6+5b5Kj4ZG4oYWhdvbr
S2i5RN5fQiasJh5jVF+28+69QXDpcC+FM2t1QDqqcetDBJJjM+DYSloX2UrC2l82xnj+6xf+ixOB
4QK+oeXJiPzknRq6spIShIY5b4mQ6PduN81nzYBUoRzGV31o73/9an+6U/hs+mKQxQxkoVJ99zHb
okKzkY0WIYrKJolL+jfEm2DhMoZq8+uX+tOtv7wU6y5GYRSv0DbfXqnk/7aUIPNSpVaHMvTmawwQ
xW8+z+KnevOz8SJgCGyWglhLrHVx+NP5RrSe5cg4tLbkYYfBJLpmBz381bfh8bi1nDekDfW/OQL+
9Istr4k7wFodzexL334wTfRojMgs2w5VqG5UmTeXg0VD6HMObb1StA+//iLfuSK4b5YXtDnefMwo
7A7f3fNF1o9Ww95smxSEugAPyOjKo2TLQCrZdlP2CfffSKHZdPcFN9WxKFtzR3ObHf9/3ggXD1Rr
fBF/Itzbjiqm0dOsLWlT87FP2+YyylkGKLKxwO/VxTk4mm4ftXiZkLs0ZzJTrFb/H2lnsiQ3kmXZ
f6k9SjAPIi21MANgk090pzNIbiAMkqGY5/nr64CRJUWDo906sheZkiGRJAyAqkL1vXvP7fmovv9L
3r52gGLY+5AJISt4o4w2y7IMUfIZLnq+JfJQDg7AGD2oTzSTIsAmCbnct5beN0sE0LgFHwc0E/OS
ba3eu5lr1ZSQOUBvjxJJYqMPTDmwyDkZfGYak7w16PlBSMtvACYkZyALEkN3fC2c8YkS6Xvshwrx
sqU9aHQVL44pNBcOfXtjwGw8HYcqj72o0ClWWqslBckVmHMIHS4ht8+mmc4fhBZkz2lpfinaiI5u
ldrhjWu++S5S6dRleSGKkvOprv3auhmJgAAC4pGSCnJds7AcDDNyERIFH0nI+l5ISwqQXQW+0HFo
vz8eVtayZYpw+WWlYUwgYFiwJL9/FoHNhFPe2DxcubF4zHb1amSlDhpG190mpU8bpRIRtTaJBjSG
MrclafowyURGwjYwsPU1qt+VFFhqaEfHpCg7j4NbS0NsyNz3f+zmoyKpZJlA+HSN5fX9tmZNUwEA
jxaZG+Mh3S1a8Ie5aAmO7vvSBRZyqgR1kib9yVYxuWE52hjDUBoYFnxvoPEtWo7fr21FTkQyIa+p
bZvuIcGpTPr5VJ/Lhva/UETiCz6EH0ej1G7c9dsvD2/otyuvZg/IqQ7MKU3Ijq4rXmq2Z13exx4p
FN/ef75bw5+PHPV6UDAaB5vre6wKI4M41MnuKBcgguuS7cRImphQlPBg0KU6w9PTb4zArZf6+0VX
t+cMptMiBZbdyNayg6KjmsyD/Pss609miRCSOK6KjIveusxgdd+/4eXvvv4I8jmHM8PxCpYaOq7r
G+46q4kT0t/50moacZNVfWfIRN8lOcysHPLijUG09SohIsN7XmBAnCCurzc1A+JPLCsw5lBFWKQp
HCBH/klrwrlxfNn49HFry+lQARfD9F6dlyRJn4nyg/ubZ1nrRono3ZxeBkcXPTs40wxXyyysw2j3
uTvSp6XZ21HpkkP1xjNeObv/XmEWGRRICguk55qaTJk7gzGiyu6iwKWxUBr7PrJscgiT1EOKaj9K
XV/uUX7r3pwDBXSmijBwVJaPWlLIvq6247ngpHx6/+UvfaQ3b5+eMO8d9rcN2/T6bYQYpInt0hSX
xOxmF4bqqbZLqnfU5uqAdPFoyoZTiPXAtQw0ObQQa3S0LIG5ot0CfW5NPRMEBpsDNtO/9GC/Ly9q
2hHUMPcK0Ail99lsk31nltERFIn1AYuOeAwQ794YJFtTj7WYfhpu/6UTdv0AzK4PLatXFJeCOycK
vbePZjbdS61D5JecRl5uDCk4445MxqpNDjee/9bssziQEezKhhDk7vXl7QjHUGozG8iBN0+InMo7
RZZMX0fkBAc5DT0DLN0+X85o+Brrc4t894H/27wntnJwCTogBrpMzZPZ6OWeiLj4xtq0NV9JXeLH
GfSO+KXXvzADBDKGolPcOEeJixU+8vU2Hv0G+fcNOenWw7AtzvzLxVgjVmsv+Uhmk9LGYnAlxs/e
SeV9akEVJRlpwPxEbsX7T//t90xlXWBjZjEpF97H9a0NrP5TYloKZgGk2GlLA4rK4HgKaFshHVbu
HTPHOqKIT+9fd3lk10su1112BjxRED7rw41OhbyaCw6qxqRGz8KRi31vE/L6/lXejmyugqpM10is
YSO4PO3fdgoqed4G2kfF7Vj3n+ATLRq0LtmHqd6eKMuaiA/C7FgaGBFG276xzL99l8vVlwQbna+p
tn6XBEtmQwHqxnWk0GHXaqhumNjiNc3ZHIgqlm7M47eLB2AAfJXwiZfN/ZqZPCip4eCFJX2+YDNd
gWXeGXOO3BxKoUsgqEC2Gek3ThJbL5LK43KYoCCHvPT6EdPqqHF6cFHUpMO9YNfmNiRN/uMZyNKg
yBwamRt8NVfDtDPIcm7yTnUdjgieYhSWN1VTd4pTe3bfHzNvJ/tyKQsJL95W4P6rL6YWw1ZQK24o
LAmCV7KyPxCv29Ib/efFTD7MlKAMFEFsJ/HJXj87GAldqKcT8czyPPtDmvwZ9gEdabOlADbhiPk3
7oysMHz5KvVmdTUbZjOY297IQZrHUCKaiiOo6hDRqyb81/uX2th3IHVeXhcSZvaQ67GozogxNaNX
XXLeE38Iit4LbYktpYK5YRqyEa2YYz0lOa5Q4QjQ1dhzyGOXkF7+f/6U9ZIqlZWTtaDUm0HuXJSw
9l7w+fa1lshUW8pHtxUCWBHFgM82GwW3zOCyKnVt3HgoW/PT+hXSQ8WF+tFqEBOkHFo20k+UlWp8
tGNzN6qPc4hlFCcZsiWR35o2WysQH3YiLDivsLyvbl0SSltituWWgL9B2zdVr9Hs2JXL8CVIpOjG
x2TrBtG5GwvDzqEFuxrPNrQrBTkey+0URSdNHkkCxuW8z7r8g5EQBwUiNrzxerc+YOyhKYbCwiPd
afVQI1NJcupXy4cE2SxsYELZ1bA/FJpef6A50e9oFMgHs7LtG1fefLimtXxdENTTALqevVUIoZ54
WZU0dBXgLOBmj3yw3O3CIvR4mbfm1NbChJOYGgB4UPZpq5V2aMcYMhVPVwua2NOyziDlOQ99xWJs
vz9ntI03yYGBHYHOYyWBc3VvGlBt5IARc6aRxvuyrU6tvCSH15HjZlWINVUp/XTKTzAznPuplEGe
qParbEPCbwyamZxxUJgL5NUhn0CStk1pPxNaoM1jfBxUQrjktDAxOkavciC0o2yEyiua7/ASlW3i
I8xUd7lsD4egwM/YpA69gmYRv07TcIriEBuTOtcXY7BnBCCtvROa0vnvP4WNBw7ARDU5rOC5IdDr
+gX3fa4m88jQCocscc1SbT5Q5Si8sBLzjZmjbD7w/73W+jOK0kkuRahyCGk0CQXq1O1nJYH5npnV
aYzH2nXmpiV2XCJSBDmN32Ne9uM4SU9UEXEHVBpSNYQ9+77u8wsktI7f2Zs3HsnGmOeRYGSBXMuW
CeHd1YYK3GMNG4qzEhJW5Wyn80eoScmnluYZ6/s838IYbl6PmAF6jGQS6b+6Ob9t4CxLSMmwbOCc
rg8+4IJtj03gGH7dZZqvV0Ny4z1svnIqkwZlD+5SXv79b9eTRA4bGg0sLHdF3MeAZvf4fS2vb6bx
xhz7tfiutsC/IoSWkijHrzVTDBjXIMVLmSWrs5bE7wDPXDhr0vNo9MjEiwQPJdJE68lp5echGXvy
CpLoqAWS8xCRb/u5BAIQVurPuGuU+3p08G5kDbJJyI5pxjAhQFs7l+VIKlKAkZiaXItmRiZ+byS6
HBS6gjhhzka6NEFQDgaylKBXd62Uz+iDsDB/kttRnWErBsY5kKoRBTshDvOONIXhCSFIfXbSPJvp
M2ndS4Veqd9RMbUeBHty3c/nNHxMUyQsu1So5jcgm5DxJvSXAKqNIq0OipXnhh9aKr4OvlIdjMVJ
4C83rIR09SBN/lKQqdGb6ER5qEiT/kMC1/mHPbTDsxGr3YOVm9PnDG1bT4KRWmPj7ggLt6VW/SPj
1JP6zmDUHQtm2Wj7SIrbr0NcVS/yZCj+UKn8sUZJ9Ycyt8ovOK6V57Zjr7cbiDKkHjQjzMMBnO9b
GIU4YEXY/BBGhzacej0IT/hhTNOGw8eBNApdvvF92VoSOBvh3eJUbr1tzbCHsLqqodRIR+aY5Obn
Cn2zp3WV4iJRzHcACbQb19wa/wBbmG7Q/0gVXH3BBVpbG/qg7ALtGU45I3enNeHkNagsb4z/zUsR
oWIj5aXWuE6KNaoqsNW+peiG7Omcl3JzQKRVfJ5nXs77C/mvDMT1VGOXbeHXo+nE/V1PazWU864r
ewwcToLK12lBZmSheiyFc9cUVvfYZhlmctmufGcSkOo1osR0Cn/niQ3iXkTp4FWpNp+GGfFdoHbO
4f1fuPWuDTbli8qAKoizrIO/rTuz3YyqPMGQDIg9dqekRrTLYWtftC3IUaildwTT3diOblTk1EU2
IrOQs6+gJXN90aHT1dHqGyKrYVrFu5m1x0v1qXbDvC+/IwuGxlRqcfJq2AL7up6N4rWP7RGRbkZq
Z5UaLdEYXfGkjK2S3/h1v/hpq3e20IGo8eOYAAW0+nWZ2rZViTzJTcD2CPwFI2LnguAZVIHaaF+6
QVE+J5zmdTSRGroICVsUOAatSneU+aLPeVjWfxnEddyJyCzxCTS6/DCPEFA4iTVfQoJ+PpRzGCGf
Y6PyZyU11utYRvqPTptq88btbHzISOWluMU6z+qn6dfPmpiqsoHfQo0NNplvRdPXpuz0/WjL2FCg
Z/zz8aSqtJJICyIuiNrV9eV4zkowZTOvtpF1D4AISBohC5poofmUICzfqTnT+v1BvDGjqZ5Ce1JZ
s/ikLf/+t0GMoxyRPG4lmooRmTU4xffAah3AfXp141IbRVuVPpmO2ACTLKvIattvWVXR401VXCQx
qSsmZJzBEjhtDa2yAywWuBa2Es8ZZk6amX0ZBzn3pWqKv1oN6tX3b3yjzPTrRMehTue0u96lxHAk
ahy2bBRzp2KNkcIdGR3zuYxICI8BBJNEFaOHDYfILQ0iuN+//FtdiMnYki0QmBpKCJzo1w9+sGJD
bUMKuITNWj8yDFMvM8LySxMMycHJDO1D0tqUtpOsfrXtpHsp55KWVVvyqJBykrMDZ9+ITE4xjTzd
WHy3Rj7T95fcBjnDeijOowNJE44zob8VrDY5xiQ/HlTJDs8pbuEbH7CtwgOKOCy5tDx4E+tFzUGA
LNsTNRXSa9Ank2CL5XUBYMrkNC/xmpifsYoRLQa3mGTjStFdqpHixtdtmc+r1QuhziIYo96C+mD1
SlSjzIROC8EVywyPFopVNMCIef/Nbww8wi9pWIFctEisXW3HseH2SpMOqmukpvJhyfJxS4FfJO3b
0UfzlbsJPNVTrkfi1FVDeuMmty6v0DDANYMlG2Dw9bijUxSm/dRo7txTlQvmEXudTCwsEPTE1/vU
cB2rx0WRVh+BfkhP79/81rBfKksczbCzLaC568uHKX6aqKNSFwWzuUur1Lx0cu+4k61kPhYyIEh0
BShHgmG00zH1DStOYYBztIwHYluKEkazFhnPdjmUNx7NxgedIwT+9KW6zUZqtQBHTj/rhdBUd7LK
3g1nVXmq2Z6ctIa2UqLhk5jm+VaFYOuidFEQQDL8KQGvFsWxU5FCmSGDbvK6uk4etC6f/cjSIkjp
s3WZ2ltNveVvXA9ztrmseZzPFMrc168g1p2wH3GiUJfVHJR7eeyrsHXcgYjiu9AKAbObcExULcwO
8wTMCmH9+BF+77fUiQdY8nCE3h8VG8uNRgwsxWjEhVjLVtuGlFyjrqhKlRipqH7Bot8dCMp6bcra
PJDnWd9Ybza+eRyHHT53nIspGa+KMomg4KWBb3Yjxci8uCQcRenYS5pOZ99a5pe/a/2w0etSlgF3
aqHXun7YBvMtFU6qEU+VtpfIKOmZYGbfD6MSu1MfzrtiaIx9TDqaSyxIeypD85/mHwIfXmptS4wF
4FFqite/IRIG1lOZ3zA7WGdmzPYYR6zXXAa7WyuxBJGp+PP9N7o1qumHspwvYA1k1teXBE1QjKMO
p86Yw/YBUFPKNgbPPwlphYuoZSK1bHBuHU82VxdWlkUoigIYser1ZYtahyWDIcjVCLM7VWlSeskI
mrQKpvlg46LbARm2PZKJsfgGbWz7M0K6HSyM2jVBz3hyrJveoFkLjpYX9P5D2RrmfO1Z+PjyI0LX
r39dm8623mSh5uqTghrESbMjgZDQYKjwe3qMvfr9620dFhbRGkASfJoULFYLGkOh0ecELABvwT6B
PJ73ZqwkfmAX5SHQyp8Ez43nRGTisUyK5hRkLAhlb+f3+WjgiMeKxu5wOL3/s7amHy0G4iJoDC2d
r+vHYJRDl3MoRo6JaHEOVORjDfacloy/Gw98axSyv0NkaqGLQQ9+fSVCxqKIzA7kIZKw7iw9Tajx
ztah1UmIr1pDvggtuqX52booSh56NYs2S19/30F4z5HQW92V9HzwplEc5rZOfMLSoTbaxUckSh//
+QNF92axlFtowddFqVHpUzAeMXZ1YaX7odLpdzcVNsImmm8snRuaM3Ys9Nqw/yJ5o+t9/UgjLRSG
giGKupasfTVFHx0N2bkQ8kgwaNmxsGVO5OHFsomfwLA9Ujy+y/NJ9m2jay/Els9otKXyVLKx9fJZ
SRH9Upue4Ou9/1S2NjpsKFHgQ1/HL7Ta6MTALZOkWdJo8UfSFhff8k6pz2GNyy3ok+TcAbCDmUdS
CuI49cbVl+ewXvcRy+KRZvUnzWV19bzQ804UQmcvOfU+KTWIMRq5fx67pjxQXZTvge19NO1x+jdm
l8PZiiFIY4Wm4fULAlvWRUaQcmFIgl4NqvJijdLgcnBo/51L2ZCQOBtjD1inaOkY98KgYqQ3QV7v
bZl8hzRUJ88mesd7/2X+6j2+eZ6wyVEEW/ge1it7aKe4HUbqioUWNw+4XTvE6c3sOZLyZ2jn1f0Y
OvG5GqvvSyoTOxhjAqzvjId0VtEVdp5cSPLBwSK3V3MNDwHrrgL/dwcgUkYflA4XwefiQBy5vCtC
4JxAcPQbd7G1NBAYxXkTN4Cs/yqf/HbYnmqJMExQjUvfffTDOkM+m+sAeayq3nfA09gW1MqtKbux
BUGkuoikqBAuirnrEaFJU5fk0MTdouqiS8LKtcsCNCOjRUZbTUMVHK/+CZ+tOBQgjYiKL5Qbs2FZ
aFdvj8XJIHQYjS5UxNWqEdLtChKLkVJKQ4MgCVNpaVtfojGL7t4fKMrm3YL7Y6/FIYc23/XdUtl1
RkIwdFcRPdrbliY9oM2/EvBL0ESK9mB1Y7eXs4mTN0Dp/Qjw+sa82Cp0cLSnmMLOS2fpWW1DDB31
txzwnjFzJCeEONregjAE5GIYjow+ex9aVeSboJ/uipbyfRYZDmo/JzhnkdD8G49kecFvnv4y5mwg
Gmx8V59B4oZCKUo4M2P3Lfdaa+HuUAqSltQWmDz7gJ3R96ShsGPzwMqUp1TT6j25zc5+4tt64w1t
7ILQGMh8kBeEBOLl6xdEzmYgtQDzXLJauyUbQlzmqZDuDamvCSZRboiztoYeIpSlFYU1AAPD9eWK
MDUMAccWjwuZrYQvJydIjhwpqQHceNCbl6LNtnTbVCb56s4aAZJiUGvdrQk4JmAxZOk1SGIZK+nW
EFt+9fqVLhbB/7nU8pB/W0nyIZ3oDzGh4sIBm0ushKc20ANvjJxloL65zFKR+SV6AUJ1fRnLDqzG
HtiqTfnUfjMpBO1R/JC8hCTw1JD8AcdXyU+y0PIDpJlx50iUmgHJ1F7TpuHB7pL41nK2bFrf/CbG
DYA8VjWa6te/KRxrrNDLBw7WHLH2i3Iw1EpKBmpd+aqZ1d8h0uiEIufzPWCo4hTWTXjA2K967z+d
rYFMPR8zBssM02v1Q4wJv1ddLNMqLgd6chVhWMRo7UjrIbgmTIxb2/mteYwNhfPxUpvTtdUFS80I
jIqcZLeUybxJgYGQvwzxzTh0i2e/aLM53VVGYnuRiKv7gThQPxqb5FMI7eDGtNq8eZw5CEZ+tSNW
K3oZFUY6Fw0DcO6ivROY86FJq8oFNVX4oKO69MZ73/h20gai8bEYCJaT9PVrL+PWSFsiaVxObPIu
H8xo15QzWKui+EJ1EPgflPMb19ya0L8E2AoVQYbTakLD5SvKhvQQF1K9OGdpPrgYS+G1R9Wtr/Sv
79J6WGNzYoVmtlIKXV3L0mcxSEqNyJAqsCfjOqIl3Iwe6xd88RwkrUme685JWsctJvaraUdkDBJ4
ya8luXIpaAtPTRTrbLRlecrzKruzdQyQNu0hP8Go7tKUJ9VGV/PjEBrTThWDtp/0lJxuIyOvZ9Rs
P5Ss6jHFSumHUa6iVbFuFdk2NsaEri7u66VL+uZMNut2Hnc6qeJZkUWwg0fHVcPQPFQUmNwS+ttB
TcLpVHfzrXijrSHLXhwrKlgIlGGrEYRtybFrPdQRllrNoSuL5kmYUrHr1DjgdCLL/8YU0Slmyxot
QprBq+slPelXql6xPjQkZ6nRaALiFeg7y0AhBVYzj++vR1tP9vfrraakVsozkAemZJF3hGb2tebV
UniHGKc9wahOHrpag32oTPXD+xdezjLrobvU0viPhQ1pfeINDeCIGamDLvrg5C/byG2YO+xo7Xka
XmnXJvcZo2kfVZbwhxgqy/uX3+oUY4CmbG+QtPzWbw3MRcoSTg7wFuFCy0ERfQnYhp+L1BlPYW4P
+7ZR22NGPIA/6K16rHBTfIsmZGdgz++cTigU+iEzD0OdPvRRkt94M5u/cHHZclai6M9jul68YiVm
zE8VoZE6KkKzz39oZH14bCGaQ7UI4EvLHsgsiDM0aaPq2+2SoFGk8l2jkt44TFZ8P1Sl9iALs/F6
NtovN57h1lfVYj9GS4LQamK8rn+h0kgVaOJ0aa5IcKdGYhC9IlN/wP+Z/KEu4Wqllf1HKhLT1yTK
wKZlpo9yENY3vqpbgwnDJ0GugJOZrKt10EhapYWWo7q6wrG9RSoILTXRT4D6xNnsTPMADPDLzA4S
dPpI9/D9B7H89eux/PvlVxurLDTqScC0dsex0V8DqhQYWyif7dhbvr5/qV9iwzfXoguyrA0yjPVV
eS7qY9kxwgJhViJUd1jYM90gY7jWjeLU4V55Frba3KnlnLPPiaeDkPPwVNp89cY8MJ45zfzI1PjF
4Th5RqtpuIYyWp/ZFyLXzSXjgRbQ9E1KTSTzsRnAOCJKBQxYexd2s/JFJoHXU/ImZRNpsZkwkuIw
OmSJVKrI7wK6oz6wBNuv8ky7IxtFPhudWvldCvAcaPGwf/9x/GqvrR8HOULUjJmrkBNWb55noedK
h1aSj9VCP8fsi3HPQgJMpAtQAO2uLzvrDHysuo/7uSRkpBwuc9Sae+jA82Nhxb1He6nYaZVluV3Z
zZ+gxaqPoivzg2bGOdM8nn4SlKl6Rm/daqxsDR1MIPCi2RchOl5tlqlFDSC7bMVtA376lIX1Ab11
cqDlUd/4tCzrxZtHRe8YjzQyR0zS17PV0KPe7nq6aBORij49HlBgcZc9lFTyd9bY5e6EX/dGzufm
/bFCKFQASXBbGzNAFWSK3tGlMay087XeyD4Ng/VNQS5244i4dSVkF8s7XVDb6zO8klkcoCSuBKar
PaFZPwdOrz4llnZrT7B5JfrcdEIRmyHcun6QmF0qfLoszEOblic1ywsPJ1fgqdZwK3xw81KmtsBn
qNSytl1faq4o1yGk453pBfI70mB9q2ELFIV2deOksDE88OjQY8UNgTXMXH1ussmgyhnQBqkb0Z7I
vBAHg6SBPRJVvNcJDdVJutnq2rg/g94SZR4mP7ad1aN0dMKz89JRXXOwHa8UeooaC8Senjq3Srtb
1UCaO3Tw0KxwDP6Vg/zb8RcK3+AEE52U3qnzw2QiqozQjnhEZ5r3UqTVHmmGaEekevgahzn0WXth
Fdhh4mJVaQ7Q0CgCOwI5I6gQl6+24c+VZN9ZvZCfCzVWkUZrxc9SbalOpEF+oG8kDlFTfn1/0dva
GaCHoTVH+xMu5vpzp5Rq9LfSAtdRcYzwXJDU3oi7OiX7oV+472oXE+IMSM6vkmk6mGDw7vQ0K/ZB
GWeuPMQtMS+Ddt/0ubmTHLP49P5P3Cg1QLmiko16nURpZ/lg//asqWSRjBToyMonJNS6NdbnOJSD
fz7lf7vKm4lo91E8yAWzoytAUoZkUex1+AJHAM+3zCUbOwzGDQ1nUB1sx9a+pHSg2tZynkfyYCws
9aQ/NFVXogGyHC8y1eAD+9n42cm18oQeN7sxOTfmCdUU+s6IHxadweqrL3cT43oCgjDWdcTtRvF5
1tvv0lA3h/ff3OaV2JbDjKLfBlPq+s0pLRGZYlHxhIUoXgrNGg51F1I417Th723TP4qYeCx/5i9t
/fNne/+t/D/LH/1elFMdibD9r+t/bP7+Z/GzWCIbrv7By9uonT50P+vp+SfgbP7o35ii5f/5//ov
/xWH+HEqiUP8XnR5u/xtAtjlf/zrX/1Nx2WT+3/nfr2kRf8tWfNx+SP/Inyp/0nt0uIUSysT6cZS
/vk7O0JZUiXQ0y2dOAtk19KW/RfhS3cIS+TVs0mgHP8L4/U/hC/d+k923kwwzLImf0Y2/wnhiz+4
nrf0/KHjsoVe9LqcOlbfm6ZZFKnEgO6xharhl4UQCEnVkXvZk8BGJftSrRXC4shJiIhxMtIfdkzD
d+7wOvVdcRyihKT1yQmUZi+lqn2YAy3+OvVRfgoGtfoCD7XbRRlgTwHq/1MWI9eGc/TRKAGbZsbU
uc1YZh8JfjAOA1m6ZJxYyU/sDvGl15Pw82D183Ncx8SZ9uIOibp0lKtk9Cy8EN9hMkXukI/9p7Jv
KNtWhvQhKFvprowtohc5wFcog4bsiAI33E+VWZ/1Ngdn+AkzHunJX7Ft+VGsfx/i/MlJnkL9E6Cj
7EMx95VnaFl/mmE3mt2g/0AGnr3o0M0fB7kjBLUGB/lglYrxp5h69bmzivmDFYfmZ5qYSe6C/ckO
qnDA2SNI+hCnwjw5vdmeY5mAIZyD7bnU7D0dwQEGJjxauYvtY1DoYLBRNvm1kE3PQe5yHAYj+My+
Rn8I9ErZw8FosnE49Jw0/GyKidJT7fkhn+PXziox8kiVIDLaZL9ypxHsdMlUIsyLnjzBThfhXWc0
wSEwEVo0xneMyJ3bDsr4lFvGeN9rGTv6RCVPXJdSSMbRE15sdqr4vXwQkPGHIXE+8SkCc0nL8NJl
DbeQUsQzRdOci6Ae3VJpzmaWlRDt9R8kkJinqDb6nW3mHyVDMu4dpLu7rqCAw9YxJx6pLPeGFos/
hjlHfW9SN6vMxnyNI+NLJQvjSWpx5kuVpd0VIkSPEEVgHm1SecnSavTDlFffg5iI3mHKtCOAeums
EmnpabVWfOuyTyZ0DbGk4n4wpU69H8jO2PdO+xdbEHKQ0rJTHrMpSNzcLNr7kd/lkUdAFS2f5cuM
XQPljd6mz/bi4Bv7Hi1GIvJDP3c0o9GT7/t2bD8pgzV8GnseXJ9M8h8owV5x1/cLEV9cegIBz9Qe
e1816LCSsAUZNgYKVKny3qYPT2JJDXddHdXhDBZN9U0t1L+W2lAdEOhjL65L+X4Oq9HT2mg+9EWl
evpkBo9xYVf38GuJAW6rOMtdKR6/5Oo4HQ1SMh6LHC3Drp+QJvft9IfMH9nPYyTEKdOIlmoQyByD
qbWOKUGY+74yrMfaGc1iTx5g8SnXZ3KvaiKwcjubPLJBQleMqnXuHMncS+hMvZqg7NesFIzouJku
as+5L5Gc+nur58WOVjIoNpLZX3Wh1acgiGRlh5MxP9d0aU+KXGu+iJMvg9VSqW3zeJ+llUygZ/w8
AgXrd3I5OD8YPd+cWKKZMI/dORyKwtUauyeLLm/28qAXe+q7+SEkMGzfyIXwx9n8OtthTC93khwP
kK7CFIlDP+uh72REN5/A1GPMtOg/o4w3yTfVLVYgTsa7ARzRYz6U9UsWRf1ZtsDxhEUSewSZ9BdD
0bMLTcOYUBjF+WjGQ3UhVwScD9ppHpM0kZ8SqNKpG1SJKl6pHiET69/CHDBsoeXzzhnJ8UyVpqT4
nVYXWy3VFylSVU+k+h0JWfeAaaIvqmk/N0XyRYroSJdFoj5YulTecdYNT1IiXuZpnoBHmI9hnsGI
tup8lzKlObSDVRqHvnPTJiHnpIKYXU9WspOkgdC6AqeQKIbkLsA7sJeFbv2ps1d8HZsxkneZbr0Q
4prMABcFQW2B4cXdMOwqPkSEnsN2MvNWkBmHFRR9ZS+fCGB7Ekr8Z6QeCaRsvMlSfanT6TUcTTML
qUQvHpPE8sey+hM5u174hLnc4V9LjguiKoa6F0nPYHXnR82eyt1QaqdEGjxMDaXn9HW3kwkac0mO
Lb2wVgJQEEN9qlOV5JBm+EMimdCT5WwfGfEerIhh7NBO7WsREyug47y1JFdTk/4iFDU/daYR7ro2
VwkBb15wBD9OihntC5zMOGeT7KHDxvo0dJH4Qw7a0utU6Stw33Y3CsN+IhRN82sz96I++Jwb1qlS
F07upDrnQXeO1JHPSIXbF2smvz5MUCYO1slqK78VknyxHP5XMImp9CjNRYg4q8KnkH8eNecvLY6f
CFpNvLqS4LSN4pvsoHmXlEF5iKOKrFkzqlwrI9Ohru35O4lBZCo0zFNicEltC8kYMklFkBK5DXdq
YBqk3TS8fXJQazX5Epa98HQpUz9KeS18FH77pB2Hn5Eu6MRZSngE0ZYeZ1UyvkRmZN81KHo9CQz4
jrL0pS+F7RWA35GmsFaNpMhBsA7GU2xblS/mpCJOoruHlDSdLUDbtaZ8YJL5Cpp4VBRQoXfW/KDY
SfzYpcnOMStCTwq1107TPMCKJ4+i8e3eTg9jr3eyj5+DAkxahH85AAZfqQGVx1QfhgNxy/JDMaRf
i0bVKHIJ62Q2g3Yyw/qvPkxTCj1kqe1Gp7BfkjLQwYqQd9dgWLhIdiMdmhad2062ROIGEnWxCj77
g3C68mlRTS3qvukwkdP0DHpfPiBQMs90F4J7GMamX7H1hwKcFpcQ+8VJirDxjUNDPFEdS69yHxJs
UwxwPKaYr12Lr6XdkQs8vxIkvSQU2mUDs2rCRQn7hhN3NUx7i+8EWSyGtbOkVj87eeHs01xqP9Es
657iPop2bIKHHzAlCoL0JF1cQAWL+yymd2dK7V4M/Z2lptglM/NodNQ601SuTnI7lT7OO1ePwxej
LPQfyaDzYPlkn1JZy+56re29riHuJJCpdgGwT61dSgHQkzUpeBzjyThWbLLcUFLtY5/a4msDUWCI
bBguDila08W0xl2iS75ZyT7nir1WEoecQLROou5UgXOrnfjS2Soam5nFe5C00A/j9B5Z3z4Sk3Yu
ehBkEqkuyEqQ2CZdekeKqO5XDafobjzPTlB+mGiOfOiAMPojvA3fFNN3SZZOAWFCc0P4yzg9Tchl
W4FAKzpoZexasfiCoQ3i9Vjcy1H+YItx3jfSdGkNKd4XDORDZ9R/YMC9762cuEkSaUy5Jl+WqNC5
xi+Ztd8csM57Kemlg9pk/N1YbOT0mEn6KZ2osi5Em8pxvoeKY9HWZRAzR3wIhHyBawxkIYi7Lll8
R1/bMg9x5ITKeG/zKXO1uc52tTM9TxPi9KD2zZEnOTaK5sOAv4u75LUXsBnNtPhohzayNItdlygu
NobVQ5Q/OlNY74vZOBDKjOWyABQaN220aycZbJHof9SKOrjaQJqSLOWg1dOK2FDSsC324BDJsxMO
mu9F73wyzPOkdvcZW+9dringxuTsmahl7qG/aFW861uec5Bip5AtFpoQYQSpsWR2kb21K50Ae7Ye
HXShfEwk66jA5XZnzhOPQdj+CIfxv7n7kiXFsTXNV8FqU1VmLb8gIQkWVWahgRkcd3yMDSZAIQmN
aALR1ma96Yeoda3uone97F2+ST9Jf0e4IhEQPuncTK/kZuYNH+LX0Rn+84/fN9yZcarYmYtSWdF8
iJtgRqon3zkPTmbsrNLQ+DG3N+q2vu6Znr2RgjTshhYslsxG/InjrZv5fIte6cB1R0xdQIN5CuMX
NTOjLEN2s1F3B02D7ZiJ0AT5Jtongb0VDxzSOSnYfGvWxnrDI0jlQOCA3ZY+Iv/PSEGjsXnYZ0Yn
Na2JwRu4MFngYfqgkvM5597zN64EIqIHQ2QHIFVGaxpY33iwxO6MtTJvGKTlyR80QLh8Derc7SNL
VCeToqpxwcTcXbr3EIkwG9aIwWluwdgBKi6UetJDQeFdwFus2ohbHinlAVcouto83gsHTMPje5lp
NEEogCvlKQB/jRS5DPvD2a/5785uLu18RjYzdwCLn7DzAbzNAG8P0tEAqQsmNrYi/IudiXYRUPx6
wFk3cQOIoZ6CmK1jJBuwAG2w09Fz0UHce69mdYTBQ8tjJtvQChRkUBZ4u4HDMGM3jQVFFKL0up7a
rfu4JaCZFhi0EzHk5zCM9i11wwBOyoZY1KqGvAQs4+ixgdyyLLbTa3QpNTrmHhnjNN4wQ4YP67K4
b7vjTdsQ7ls2cEBgvARd1hd9NQ5uM26HYbeh7FpITYBxeo2OGnZugpZBAwK05LRb4HYAYWFdyEat
LaixslgWmuzEn1toxNqgZMrwrEHUsrpZun7Owti/Rh0AK/l2OrA9op1Ap9exkfmOt62Jha7cYdRM
NyitAwoS7BJB4rfbBg4B2Nodf5yJyXc01wCmarcfR+05Lj3UaffTtYMW9f12jX6b1hTXACsx+/kw
3sa+ikDh7rE5b8C32Gx11Bns4PEYdakZzwegtoCxHzJbaQs8YZj96JHyTW4MkozbeIOAHTxJAcc5
QFmVaD05YF6O925kSK4Qzq/Teiw8RRk4DudQqcCqbkaqycQLx7IE0IMAldB2OLEDvMxOtPPvEPJ7
8Oo21Hlb+JE22jPWt29xIyqeZYH9CRyxLQEMcSEr1O8dQriVuE2cYyfL5PnWxcULZHppv8U4gzaY
ULbx/sbdbtF85zkaa9gBVFnGoCZLgBHRii21bu3ZJcgcux48eRBXoLDY47t1bz7wbB9oxODRVo1W
YKgG2qYeERFW0fLXGEQ8slA2ommAtodyXYsPbMOwZKfND0AjI2+c9shkt7DX2tyuHzQCpCv2UKzg
oblN0Qaj7nl+DGAxFQpsrkSMKUiZw4MFcC6CdIdQvQFvfxz6QqamFruM2eQBxtE1uE/mU3G/v2F5
awhKrGd2jby748ECchH/arXmc1gm60bXbNQfm7bYAp+eB9u8xc7VTbj14A75D357n0iA1KqPOQB7
SjB6HVSPtgK9ZbnZIOI2W0xiksGpc1z493yySkA8gF28C8AcHbWdVh9Zt/UToQMbo/Q+6YrgK0AJ
/R5MkusgEzX03bPdUGimHjwi2xmwa3f+xOxT7nGfReDlESxmaK3XWxm1u1sFJdU+qAqNfTcDilw/
DPfBPZvgjM3diAPhNOh5DShwGJng/AU1yzqzUM3o8o8u42ybnaRtPZnrGIGBPbS0JALay8V/s2wi
bJDT9euOcBe4yTLZRW7fWPvuYOOzvGwHIOVIM5jHHgry5JbBAmwIBZwjxmo2+14Si4oY++INizy7
VAfIXx9az7rzeGHdgZcHAmpQf/Po1RM3EqF3n8Qc662lVp3RtnM7vkniNprzmzH/g3Hh99n7DHhl
pMFoExler2444B7nAYElbXBIUTG53jxa6a7ei+t7u4/DmF7jQLFN0JWA2EYIGmDuAyzifAaePoaT
UNThq0LgbW63ob/+nkRCHd5XyPd4k11jl4FzGcw++2EL7oDMRvDrQdLLA5gFNMqCPW91DGSeuq11
xCixbyFD0xDXcylAy/FNG6AI3W0InqH2ruEPHSbayREXCYsw4MRhI4nAjrdGNBe1naInN6MUD91H
OIgpxzlqstnjGt95TddSgxaYjSUGDN1YY3bX2ba5sLNJtq2hjba3uuym2wiWjYjqfWB4JnIMDohr
JDs3aiq2GEby5lE6dCxeeBYytz4OjTiWs5R3FHFjg2TaaDPICDSiPuuBsdS1bFS3oOzgHnQl2gbx
u5udmGk8gwig3xSZ7qZthn0eeC6K0wZ529aEukIGtkmWsKmi0A/WH5jaDRI3dscuLBTFqiNMN9/3
fRCYpPFeBtON7Ar7ju2mGKx5B8aFGOCfphKA9nrFJ2JrAEO/rTAiv+9ZzKbV4wFmTKAD6mCM4rln
b5PIa2/ugFYdSImMwcGyRDyNmXqRGaOrf+eaA6YeWb2QabaXyJQEPZAGMYsAoEUdwEQlXQBiB6Ya
oyT/vpXF/MwT9/qaQUGtJ4LhxvMM7nZfRzApRYSGVFkbU2aOEANuewZ4Ya2wtxF36XTX2ILeiA3E
R2gX57Gd8tYdatzFSb2+M7s+G3G388SADnAaDIKXSJr091bDefA2wgR8iwxGsPOAU+9u59uZ7TRh
0aHWi2nDvGLB38Nba3cCCh7ukQN0zniHQnlTQrMIPDB/vq73m+hsvQY36FZUm0Zmj2wAFKEVs8ms
uyIIf6YG2vRum4jaICzAO8nz1m8yNrg9eeNpi2sLZGBQCTMTqNk2EuZMvYEwE2ew6Hcy4qHDoSwx
D4jTi/qXcgBjaxni+P2Iy8mAL5obQDLl17mBkaUvzVj3oli3TnIK+HuHBAFC/WDQIY38yBAg6E+y
sIcEQfsKZTZIAiAycsgcHCUIxCsWrBFoD2sjkIxCIfYnBQgSBDnwHDBuckZq1JMVuZHpoTYAaZVD
ruTl65qXuFPf8uLo3/4pr108LiEASx8ok5BzbOE5h0zEcVovqW8BJgLGGylg3VBJBFBA7+PmNUJi
4NWdx0nHAPbLBOUwiRQ3SYRytwcKh5fZSr2eCHeijVw8tEQyJlWg4L9KZeRKF0wTeGwuQmEsiFuh
E/jrtmBvFXsewOazRykKaVCKHj6CDw9kTU6L7duBiIAvrscY/JvrrYoq1zYrbaz5BrkJ1wfLmxMo
TT+NlB1wyQAIk+zvGaDSWpLNiv1gDTIPgLMKkofscwcUz83rbAPDvJW6kbKum1OGQUq1hTSpZDe2
qcRxa6sbe4Dgajc8szvfrMXb5gZ9JR8/GXe+i39ON/v7jkTpt7q6P9FcPToVVUqxfZGcGo+qw1+f
m7HvaUu/lIQjf+FwYMQr9GagHxC90ALyXygAKw4MfoJEKW4CUEvxBFUHKd0io8ZdiUCQw99ClTpp
3kaS84Uzp4kfseh4QSs36qtQhtn4yIEBwzvSpUcnBqFTFrk0dO4AoRzNO+xJgYNo1vlsnmaptGFv
oo1sKMnwhlcyed8x5bWS9uBeKEndk4wZYrCDreopbtfqitf7rLNfRzLi7cMHA4RWSN13uW6spkg0
PO1CaYBiW1dZd7ZPCO8PUjUebI0efHgAH+5aUjR5iNRIcntIUKikX3UEMGN46ioiQ6z7UEceCjEa
gLpIvgyryR2n/G1gSSkGlsm7ToqCB3XXmW8l4zuvJPJNglHcJDJgNhSna/YF1exaCkBahuYNt5Xh
hyVD4P0l0kMimaP6hL1x+nW8Di8hyzEIRmjI7gYK/zxkFAdCGAX2dC8cOCq7sDpzNek9oCdgBiJj
iTwB9GDiNXwWbjTvcJYKdpX6bfrMjhM5kW7mMlqBrkEPy0sPg5uHh7Y0HpIvMjkcOf1I/d6U4R1I
4SgcAZtuYCNMKQ1dyZWeOnd3hrRASmqE3Jfq3iLfKNkP6ASANyODW3lY77KINoiKtZfbbSl5MDue
pYiQLUrfLekOcyWt+7ES43s7RVy2JTD9yfAKFuEzp9i3sQKq7ZErGZOsvZate0SZb+GUWd01qDoT
UPOJHrjhbzbLfbfeD3qkrRHUOLDVO8gW8Ph7I/7Gmhpy0I16idS4jtFoaMC7c1X22sK7RwP8I7Su
t+I0fNp3HKWlWCOgPXTMh50KP0ARvjsDcJdyQQf9kZEiirK3nW4Ux5kidMgAE+MmWDS3sN+kRA+u
USLZ1PnO5ibpAk9OiZdCoAAxZwjXGWygfP/7DlR3DLhzlQxrDXNor6djHozhXQ7pnS5Ct48esVOl
+j1CsqAyFsfIGrNq+N3og9beNvs79DP0pyg+fA5RUfsD5cWg/EV0Zt2B5z2s9xHVGYXP2fdthKAL
kP+k0Jfam57ZRKzJAFSn0th2QQIhjqK6mqaPAFHgnUn7Zi0xStBtPQZjc8SOuVk42naTe0GcMov2
wgdZQL1lIacn1WUOf6gP7ImpMNdwO+Q1M95u1boc2iNEUOt8B4WgSH3gzyG6qWDLB93tSOwDJxR0
iiCdagJhwkPV4piLkC+QLEFKfuAKYUMJsTOQwgR3iWauJX4UX0eQ4YPMc4AWQ9/sccp8YE7X/fUI
Yfrkx/wGIpUFPBNpOh0NMP6NXJ9tFAYqwEfVtSmZT6gpD+48cteg5lmOfgjfhbE7NLvtPhwMB63l
KjewO0AMlEBLYTEqv4zwt1tKo6uYoP+TXXmOJAJy1VIMjNWtwsAtfcKuQ5jHemxM7UjmnxUmk+az
+nLdkeCpSYh99ppI88opEtQyv8SLgYKxY3aSzjQDYqwkG/YQbHSYnSbaCRRjwl3P75mOrZATXOfu
s0fURoGCNlpgXHM5ALLWEw+9IcrpEwpipsZwtxIQHtKZRYLQvi+zG+QZO5tdj+96xuMGTmJ2x3JK
o5eNvU5T7mQqcdGluL9XrpEUGy4YKRrj2FjD9cqeCAMktAXNU9CRr8/BNq6C+Lb17CxcRgp77PPU
GLc10LEjgLmesrfc1Grfc+BYZ5/3WT+WGzfcmH1ujQJAChi+BMr7Zb3f2I9b1+peFrutp7mEaNco
lZGCXbDTPnfbBcbDxPzBTVrTVObUbMYNJpv+ugeK3o1UN25Fuw9MqeYDUNv4bjgJgLzTsxWoZVXT
zN46lNv9ujQze/50ABxP+VENJFOaZIrK37CmumQVAHjI0Yod4U8SSAKePO2ZgzL3AYkpZZ1YTZRt
x9TA2S618J2GvFN3qtPj5b26HU3YTkOeeFL4EJlK83o/wCtIViq7fX+E4Ivauvb7dfwKDCUpkFIZ
QTyA7+F32l0HICoTfrBVMCD88zhqyIhIoJJsI7U5OBSyPRae7X4TjJQ/kEbDH50fz2I3H8UkfshA
Qjp0uoHkPIhqAr2IMBZigqPNaNsB4g5gu5Bn/rFmB5GCJH4jlBBS6qCcOMH/xarbxx9H7W4K9C4e
V1U8QKZ1fu24ChjLG+hK6iQK/g6icF2H7zAO8IOBniXz9XFzadRBqst3ONWY8t1ncPXiHZCKREzW
kMwudqUidpFOUjROu19L68FM7v1gEH9Q2KEwbHXuURgB+CN5DvxBDVGLfoh7Uxw3JuhJy6YWpijp
oBtJ4brk31hlbkTAQn7HHYvhi12XlYw7T7NdOWp3oxEG1XqCUzXZjpCxFhAnk8xxe/M9Q4HCCn2c
IgiKDUR/rufqTVvht7i+nG5mXadGr4mEJu5DB0MGqSe3llAxHTA9Lu0hkh0DcNAfCO0X1PAPOV7v
MC//AYbjyxAvVmP99D/IT3PH484/K9l61y8VjsxlQe8t7zqxRPMR5ZVlrwlwNBSgJSsUjsHhQlM7
DEfSueP4nvHy/UbzCuYp/CYUROYfGIoweY9m5lfv/vprnde7nct5beR6XjpHKtuEUyP8o6/Os1do
RUNxLbBU8g/c0KMZYMQrGOpozhDhQuafrzcFhxEd/OGf2+gDq8/zV2h7BYYNgQ8hn/IUtK4Ibx2Q
8A41hF9o8dnKb16/EkivNEAd2vkHu+lo8ZtXAhaeEK8c5oUUsH6t7U8ar0s+6Ee3P8o0gW8KJw9o
wvkHi3w0Aw3+CjhhKKwlERTy+XIzQLrcK80A37gC40C7hQN+2AMnKrB+BRwH0qzDHn4Mh/yL7QEM
uNIMCNwV8oNo1kOHTf4pn3+WqAdMEfocDp8vtwdaVfdAU7hC1hiQCQRD5mj7s1d5P6tAsJsOn6+2
+OgIqbj6iB2BK44HaNqLlsPyHk1Bg70CCxg+pEnta218tOBWfHdc/oCuQvsQ+hPyT1n/89gVAO/4
/eh/ubMPONuqU9C+QgMqLkDouPxzsvx11OoThunDNvtClz86C6q+OlYfexvk1S/WbVnvgb4czDeI
fr4Yhl/v7kNrT8Up4JC6IWzBIgGiPDr1xOzFD6D30HqWfw777AutP2hqK758E1c7mpJg3Ly8Y/n0
M1CMgB4RSK/a4fPlzgCowivOAY8NgMwcEJMuakA4gHAKCLJcfgdgGvLnfaVtQLqRKpk/uPzBBkKw
/i6awK0rKIC2ADbMl13w9U4CgRauNAU8d0WAfThMws+dfqwN0ADGg863WX9RlMRDfK8t8I698jNQ
IpuWs8rjKJYeHXXGvfkLRbjhXMBRFxyLyNzvibH8V0nf3EH4IaRAvv73UhtdHuw4+iHJOx99Wfrd
Q9ry6KdFpOT4WS/zcT7Si+9QfLNn6aEWLgF6n4c+Xt6K5Er/7Z9kzdNW2nGqkeCS/D6Ms8bAn3vl
NaldtDeiIM5bFaJIuIVcOFUFj/WddZIZFWDIVRU705D+r00xT6Few7BrY2uT6NjFhWgyfpQTFF9e
bJl818zce1asr2qzWIv1qBCXSyfUm1XfQ4YA4EvXvrl6aC1LywqAnRZO3i+fgMG86wVkLbQWC10r
TQ2UH4dIH1K9b8i/tIF/xgTPt3U51vfxn78Mh8wv2piRqi6OxPGheuVQ/hc4wN+cheaV228pbNNv
3soPw9IGggHzy8V95975lkRxWB4r6fqtKlbSHcNK3EJQfppg21QW60eY2Fwd9PRwrxs+mnZLU8KS
KqZcp35eIWDwWpiUVQEFDSwljoGTWhouAXauOlxF91wttAtBZK4JXnZVsf0Q01C+Lkh0vqpYNYpR
4lSaBAJjX1WsvEdd24lYCnPbsc7uTOKiVx1tRwt9vdaPyASX9hkpAqosPNS8pV7IIduBBNSqSu1a
C1xjsRYWoojgNoWV6wIxwYv0rCT3tWvxnZqtq4eu5pXF0pgH2FHl2SWxlKqzK4c+snelUwHus+py
e4kHnVOahAahUaw63v7yTDkg40BBbqw55dGSgGjV0Q708GSDwT+kIFbzamMt08t2F40baKTF6clu
aFKY3ZEVm8mpaQKWuupT8WvIkYp38Rv1ylWlJzvdXaAW3SimgGg1QDEWX37eiBj7zgowLIWgXC5P
Qa39qhC14kyMiW4vDZbw+VQ9eBM9NvXw7JbLI/2VZfvhVivrChpXMyrQT6yePDJddbRTP4wTQ3OK
Oc33Aw33+9bHLVfWFUj7F4/5/P4lJ1o/FUzw4qvOxCzXmmjjLFVTg+aFgugAQYNCDJnhPKhcecCp
BocuXJUEkxrqyoK3+qp8eeQB4OpirXh/OHXFGPO5oHHl3dshprhkXIInoHjM53fbSwxmaHnGyi+7
jSQaWnVKHmBcLbHvZIATFNLyOSEQalWFQyOjoUY3wvKGpuHVzPRwcXK2RQqzDcdDr/k/YLyUTguo
cVgKgYoJVJ0J2Ut9derpEdBDCvbcEM1YaWm2UdLUFFoUDNvf/hdR/5dcM9TVAOeSwH9zAOlgObQC
vrV3/rzQGsh7wFVZNbR2PH5ythFaP/6WSmyOIrJfelbxk+KbrwWmJc0kOqWYy/xipGB/yVlwEsMh
TEZVz3pX22uIFAN+oJCVj5ckUKqK7sNtL6TkQhsUzmI/CjW9bHSQPCuFsW4KKflYSeKyqtCBH65O
poCGOgI1s2bFxfDy0XIUZnakI8hbzkY0aORprmHOlQYrUDCMblDWHJakEq71qgs205KVVfsWaqd3
VJ1C5G0G/E2tGCNZNZbAblcd8oudQcZcU10rPEv5EMDeqg951KO4JmleKSSLmqzqkp9198RgpBHp
nfg1bLp/jmqnng+uuepj7hKHqjZLFiuLpBqWpaMIYhQaavku8RaX7mxSDAKSNwrK6dsiqY2TqLQj
X6RTmKP/fqvO1NsHVfkfNbJ5EBCtne1/1HQQdlD0UKPtGfiowBd/a3EuXdavXOEUU3ukdbX+LvsD
NoSHA/dGWs9fIr35xu98hdz9tx+nSV7UIp4u08srvzOO/c2D7l4S/6WQk99hKOAvvi7crg/KjU70
K1hNq0kEy7MflHzDQ4b3RKF+bJgHb+JS9jwv/6gkO09+as7JPCArX3EiZn4CD+jCmDmYCGe2x8fm
45qchPKIQZkJNjGWQCYTOm6gJ59d7h97xhTmgnHqu4FRAPVzKLoBHy+orsFxcvaU5He46uiduxt7
RjvZiGB6BqoLmH9BD4F6aLDZvXZzvvdBEgKc1vJClQdpr4c+RdUs3o9tolefxuPGegSGtlhzy0sF
JQ5iGLTjC0CkB1wGunROz9wnJnGsGWaoLwpJRD+ArVkk/0MfBBqewHxByl1/adi8dxJ/VprUfhHZ
Be9FG3VnYCxG6K2OStRXAyyHx/55txTWvf2uS+poTf4rXEIXbwyAubyyA/Lj+uetBLkli2DBX6kQ
yEDRV+nepuBefPMMmNTFWpLDfnZdHe3Xd+phyY+jLQoPj8USsJJfqoz3ykUOoeTPshTif1ISJt7K
KkZHpoBQVFUdq2xqq0IKkUkjsH2rBwmAD5ck3IpcWE1GN24pctnkikcWZtzHF0/RXX8JXxaPeft5
FHagjDrVEBBpxcjzyaKwWWTf9QG0dSyWp5Bn+VmCmRvn3s85Kj3ntUv/nXtd1gK99qCHq5IN/KqZ
9E7JytpCljou7XjhzK/4+MZRAe9d8scJ1FfVY6RuEi32ofecWjeBc1fSKQKFbQIMWJC1lMTSyIqo
sWn5QVldixRO5x2OfVdzT4JkrTdv40MH+Guh8662KB9Cwgxadfm65sk1cO4NfXyjnW8E1CdXH6v8
2/+J9drqn/upb4WlUwf2murih7qXlbbZBRf543MxshanVkHjPEjwCblwOWKzdLkgKVZ9FjDek1lo
Urhsx+hxMLRoeRKXfjuo9faxQE2WH8fl7fCqH/JOLYwaGW1b0sFooq4+vxB7IpTCKR7jIl2etGXQ
iLSOtQTa1ypXRwNNgMY0EMmnsY0GjWtu7O+J/kX/SDFMYrGAt6748vOm18SCiV+IyaXSuDJyqeWb
CEx+xWM+P9qDGmYkK4q0pBCXj/o8LPVxBXT7298T75SqjEZ17C08k3JHFPjUi+F/fjZmerY0dcfR
SxYn+iMpiD5EAM+iwQBeoCCcVJuUS8lYGsW3M9JspdVGun9S4dOgYAXNUKd2GmmlkeGeJSdJ4xxj
U0fAM84+vzXuwCtYLBQ5H0DOLL78vNDZb//p1wB+9dvf8w6Wafjb//aWVjliznIU5hrpMOskqIp6
leovcKd5+1MFjR7T6oLvjbMDTqPeGXECG/1BtY4WlVezSUGXolnTOrHpWUKNW3XrgRMEnrxXMglA
fVBd8PczH4SlUeP73XIX2mJbulqBy1x9vIcsyvn5JjAhVSdZssLaHYy5UmkMMifVJX9bZHpp7cDJ
TojBgTsiovoNivptf+rPi8MeWlKrRmKPx0/U5T+mbkx3rH1511HYdLIfxVrt9iTbSuVcO7WZ5qQa
ujiLXUZuFoKTXnU3dxFw0XG9lnzV8/xw8nt67p0eT8/3ViRBVwwxNxXfziO87aJNMMGhZiSlETde
7YZ+55CniF64ZbHtN6f4eMOqxHRAVeMfUyjBkpBC1fP2Srv0n4Rh8O2HgTASCn7KxWwUbJtvKG1f
aNa6LJjCff4tRG1V2eei4IejDMxwtJUemcdniEYp/jgD6045ekLgzqrqEslMTheNglqVkLApX4sE
I7/qWJGHWPir8prRsBtnoVUboX6vpEZohOiQ2iyn2GgYolDSRm1I/jP7dltM6kFTU1i5PmAHPP3E
m2iguLzy6kFyeekaNPzMgRaUVQMIy6uPdZiFRrY/VWcw66qLPhQ4Df2TjEYDpA+Vp/hgQl+QTWFj
DFEKb5vnU0LhXI+0chIQHRfV5wINKZp/dkR4CrOMBiBk5E/2Mg2TEZHhlZWWw1MNgcJdB8Fadnqm
aeT+JnpQDkw1RApLN4WtiIbzixW+LSry7TNTBYyL1ffcFABYVhAgCVoyoV8vxnqnoTtDr5wWQG0U
w8zjVA0Ku+PO1KzTUnCWhm1xp62t85mGf1y8wudja3eahSBxISefChoWxh0iSMQsPFVzIOwpnvX5
Md/vF/qF6aDRff5g6TH8oGKM+XzQUHXXKOH301o/RgVOUPtbTUWi34+Tl5N5/DiCPk7hKnh54DDx
tMhE0OZvteKP1qWHik0aIa1ZgGIaJ7ukb1ArSsP2GVurFXowVS2Kjyft0Lb362sfWuRdiGAvszYz
LRs1qB5m7ecfD6Azxw9FESRKUSlEcfNbRcMChZbz//7nf0S2lmm1bpgh04sR9FCs4GrFqpX0ISqu
BY5GqvrOQgERMyItFMdvKAIMk6tTcD5nOpwCu9ju0d8US/Mz+EtW7QYFaVopyExAWMGIV4zj82pC
8e2Vjwm802y4kVY5uAEiA5Qtv7l4f16A4ycOXdUgx/Er/MOCit/CZFHy+iiYh2jgsBDpynM+khYu
kLAqNkWul4svPr9DUBGaWE45/EfDECCjRbyydFZp9G+Tiii0/SJOVxJNw1GTtQy9bJc0N41rVT7Z
HTTKPxTfRban3N1D4xIr5F6ud6ThRQBS9BSplEarHaLZKwB9JuXEKI0ChR4agUu5mQaNS2GAfXyy
fg0abaRjLSR5wNOqFRoVsQSyIiLJ/pL10Xi18+WdpscUcG6xTzIopduQpdFKesCEHVpxHOXadKKn
VlmD0DA5D08ZJcuyRw9G3Oqa+g64N9ZKW+XDv/MXaLMqhOZ3AQ3wMOKzHOZHxr70o0vKkD3v9ft4
dugwUQ8W0AYB1UtgM0iF+0ErnLm8NGoGwSoYW5FZe7BCw7qo5NEjW8zn56/T+9mrT6AQTpTAJntS
sMrSSATKSNYhylVMQb6laJigM61sFYH9uXjG56cZAYy4piZwrU/rCVkatW6H3QkTJjZ/+7uju1kx
YjIrPJ16KbzAWMMTyk35BF+egut7eIHDLVD7lw7gQZb6vx6/BIcWuzcrFo7NZvWPTW3mjbRVzf4v
mNvElgUUavl2oIGMhkzAD9+xL8Q1wGjHAsy7LQjAOSL0fW8X+v95635ocv4LrntokIRlOYFHIxgk
IXlwAvdJA/hGCrV9ucCJRhGjjJB2KbhCI24j+45/2iBDI1ypLuFLlOttaHATdOD4LE3S3XTSKkOj
NK2jOTaJvl8y28Q3Az1vl96AvPZk1I1Xe8PfaffPEPVDxLm0NRqvdre/UzBJ/iB8Urq+G4S9jBzG
KjW+Uz1MCinEJmi8rVTfnt37MDkdLMj4isd83lh6QM33HvwX5dDR290yf941cAmV4i94KRxoPYDX
o7l+aXFoWJgSMMxPw4UUHJwZUbf+RQeKRkWD7BOv81+GOio0PeNfLykyGt5gXjhBoJJgIhNFfOk5
NBCXZd8vbLJSsIGnEA/oWGurUA5EB9HIlneAKkuAzQpKmxzp01qG52U8r7LDvFM9v9yFgE3OzsqE
aNRzvsjPK1nIYpOb8SckEqnSWpUWhcbFgABkKXN6DqeTfLySVgeC8MsOzd9hvFQQBHCK75VeArBJ
xab4/I0xtMAKBNe6kJRfcTS6S2QzRD4csfuX1yk/gMLIJ/q2JmvOBfhYGpi6E+ukDZBG7/iD5qEG
u2xO0IiRTNBuWZZK48ySCf6uowaoTO8CeNtiLT+/7aZWvERs6+LlAjAnCg/QAiTTyCtcaCon9NGV
7UJMTHnO2xQ2NS6pyNScy0VMNGr1D+Ginu4gKfPfat8iBGUjNGMeIs3kxCIthkS8nHhmyU4Bxlb1
ObvzbdimpVkDzSINuShyKsQQDcbSKIu8SwDpfjJYCjvzEctrHSLvnSRGxUpp4DRyhWdGJvt26v9t
n0UmNWoka1Mc2uNx8wgyiiJAvcCXCcDLJk+DZOH+mHIPzH6eH9auE5TcwF68aMaBzbwJskrQdyMK
Rlhc33SE/0TH5wJQXlXH5/htiG5+rTvlj2lcuYTS98e+5WFjk3jUT47RYgCvgqboPrJHpbNJo4b0
NolOCmpZGsnlu9/+L3pYM/34SAKDsfjyV/f08X5R/9Co/yU4xWJZ8rV62b5Yvd8v6jc4Wo/f5mvs
/ks4jn/Bt7wAIvnXe8tLmJVf7C2PD0BxnMt8yuQ3lg6czH///wAAAP//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266701</xdr:colOff>
      <xdr:row>0</xdr:row>
      <xdr:rowOff>161925</xdr:rowOff>
    </xdr:from>
    <xdr:to>
      <xdr:col>32</xdr:col>
      <xdr:colOff>370115</xdr:colOff>
      <xdr:row>3</xdr:row>
      <xdr:rowOff>161925</xdr:rowOff>
    </xdr:to>
    <xdr:sp macro="" textlink="">
      <xdr:nvSpPr>
        <xdr:cNvPr id="2" name="Rectangle: Rounded Corners 1">
          <a:extLst>
            <a:ext uri="{FF2B5EF4-FFF2-40B4-BE49-F238E27FC236}">
              <a16:creationId xmlns:a16="http://schemas.microsoft.com/office/drawing/2014/main" id="{1159C7F3-3A99-C7CF-F84C-DF15B0C9A4DA}"/>
            </a:ext>
          </a:extLst>
        </xdr:cNvPr>
        <xdr:cNvSpPr/>
      </xdr:nvSpPr>
      <xdr:spPr>
        <a:xfrm>
          <a:off x="266701" y="161925"/>
          <a:ext cx="19610614" cy="555171"/>
        </a:xfrm>
        <a:prstGeom prst="roundRect">
          <a:avLst/>
        </a:prstGeom>
        <a:solidFill>
          <a:schemeClr val="bg1">
            <a:lumMod val="9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clientData/>
  </xdr:twoCellAnchor>
  <xdr:twoCellAnchor>
    <xdr:from>
      <xdr:col>0</xdr:col>
      <xdr:colOff>495299</xdr:colOff>
      <xdr:row>1</xdr:row>
      <xdr:rowOff>66675</xdr:rowOff>
    </xdr:from>
    <xdr:to>
      <xdr:col>12</xdr:col>
      <xdr:colOff>19050</xdr:colOff>
      <xdr:row>3</xdr:row>
      <xdr:rowOff>47625</xdr:rowOff>
    </xdr:to>
    <xdr:sp macro="" textlink="">
      <xdr:nvSpPr>
        <xdr:cNvPr id="3" name="TextBox 2">
          <a:extLst>
            <a:ext uri="{FF2B5EF4-FFF2-40B4-BE49-F238E27FC236}">
              <a16:creationId xmlns:a16="http://schemas.microsoft.com/office/drawing/2014/main" id="{04BA4094-C4C2-F5A4-AE39-1DEF5192C1B6}"/>
            </a:ext>
          </a:extLst>
        </xdr:cNvPr>
        <xdr:cNvSpPr txBox="1"/>
      </xdr:nvSpPr>
      <xdr:spPr>
        <a:xfrm>
          <a:off x="495299" y="247650"/>
          <a:ext cx="68389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2">
                  <a:lumMod val="75000"/>
                  <a:lumOff val="25000"/>
                </a:schemeClr>
              </a:solidFill>
            </a:rPr>
            <a:t>Executive Summary &amp; Profitability Dashborad</a:t>
          </a:r>
        </a:p>
      </xdr:txBody>
    </xdr:sp>
    <xdr:clientData/>
  </xdr:twoCellAnchor>
  <xdr:twoCellAnchor>
    <xdr:from>
      <xdr:col>0</xdr:col>
      <xdr:colOff>330200</xdr:colOff>
      <xdr:row>4</xdr:row>
      <xdr:rowOff>150283</xdr:rowOff>
    </xdr:from>
    <xdr:to>
      <xdr:col>3</xdr:col>
      <xdr:colOff>606425</xdr:colOff>
      <xdr:row>10</xdr:row>
      <xdr:rowOff>150284</xdr:rowOff>
    </xdr:to>
    <xdr:grpSp>
      <xdr:nvGrpSpPr>
        <xdr:cNvPr id="18" name="Group 17">
          <a:extLst>
            <a:ext uri="{FF2B5EF4-FFF2-40B4-BE49-F238E27FC236}">
              <a16:creationId xmlns:a16="http://schemas.microsoft.com/office/drawing/2014/main" id="{79704013-ED0E-B1E7-E5A3-6C81F611EAD7}"/>
            </a:ext>
          </a:extLst>
        </xdr:cNvPr>
        <xdr:cNvGrpSpPr/>
      </xdr:nvGrpSpPr>
      <xdr:grpSpPr>
        <a:xfrm>
          <a:off x="330200" y="912283"/>
          <a:ext cx="2105025" cy="1143001"/>
          <a:chOff x="257175" y="962026"/>
          <a:chExt cx="2105025" cy="914400"/>
        </a:xfrm>
      </xdr:grpSpPr>
      <xdr:sp macro="" textlink="">
        <xdr:nvSpPr>
          <xdr:cNvPr id="4" name="Rectangle: Rounded Corners 3">
            <a:extLst>
              <a:ext uri="{FF2B5EF4-FFF2-40B4-BE49-F238E27FC236}">
                <a16:creationId xmlns:a16="http://schemas.microsoft.com/office/drawing/2014/main" id="{020E33F0-D7DD-414E-BDD3-E45098F28ECE}"/>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7" name="TextBox 6">
            <a:extLst>
              <a:ext uri="{FF2B5EF4-FFF2-40B4-BE49-F238E27FC236}">
                <a16:creationId xmlns:a16="http://schemas.microsoft.com/office/drawing/2014/main" id="{174B15BB-9537-2FDC-3BB6-96B9C1362F4D}"/>
              </a:ext>
            </a:extLst>
          </xdr:cNvPr>
          <xdr:cNvSpPr txBox="1"/>
        </xdr:nvSpPr>
        <xdr:spPr>
          <a:xfrm>
            <a:off x="266700" y="971550"/>
            <a:ext cx="20764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75000"/>
                    <a:lumOff val="25000"/>
                  </a:schemeClr>
                </a:solidFill>
                <a:latin typeface="+mn-lt"/>
                <a:ea typeface="+mn-ea"/>
                <a:cs typeface="+mn-cs"/>
              </a:rPr>
              <a:t>   Total Revenue</a:t>
            </a:r>
          </a:p>
        </xdr:txBody>
      </xdr:sp>
      <xdr:sp macro="" textlink="'Kpi''s Pivot table'!A4">
        <xdr:nvSpPr>
          <xdr:cNvPr id="16" name="TextBox 15">
            <a:extLst>
              <a:ext uri="{FF2B5EF4-FFF2-40B4-BE49-F238E27FC236}">
                <a16:creationId xmlns:a16="http://schemas.microsoft.com/office/drawing/2014/main" id="{E0AE9E98-2AE5-4D35-B380-C5FF34A80DC8}"/>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39FD90-FA30-4CB9-A231-FC1ED07034B1}" type="TxLink">
              <a:rPr lang="en-US" sz="1800" b="1" i="0" u="none" strike="noStrike">
                <a:solidFill>
                  <a:schemeClr val="accent1">
                    <a:lumMod val="75000"/>
                  </a:schemeClr>
                </a:solidFill>
                <a:latin typeface="Aptos Narrow"/>
                <a:ea typeface="+mn-ea"/>
                <a:cs typeface="+mn-cs"/>
              </a:rPr>
              <a:pPr algn="ctr"/>
              <a:t> ₹ 645,223 </a:t>
            </a:fld>
            <a:endParaRPr lang="en-IN" sz="1800" b="1">
              <a:solidFill>
                <a:schemeClr val="accent1">
                  <a:lumMod val="75000"/>
                </a:schemeClr>
              </a:solidFill>
              <a:latin typeface="+mn-lt"/>
              <a:ea typeface="+mn-ea"/>
              <a:cs typeface="+mn-cs"/>
            </a:endParaRPr>
          </a:p>
        </xdr:txBody>
      </xdr:sp>
    </xdr:grpSp>
    <xdr:clientData/>
  </xdr:twoCellAnchor>
  <xdr:twoCellAnchor>
    <xdr:from>
      <xdr:col>4</xdr:col>
      <xdr:colOff>460375</xdr:colOff>
      <xdr:row>4</xdr:row>
      <xdr:rowOff>140758</xdr:rowOff>
    </xdr:from>
    <xdr:to>
      <xdr:col>8</xdr:col>
      <xdr:colOff>127000</xdr:colOff>
      <xdr:row>10</xdr:row>
      <xdr:rowOff>140759</xdr:rowOff>
    </xdr:to>
    <xdr:grpSp>
      <xdr:nvGrpSpPr>
        <xdr:cNvPr id="19" name="Group 18">
          <a:extLst>
            <a:ext uri="{FF2B5EF4-FFF2-40B4-BE49-F238E27FC236}">
              <a16:creationId xmlns:a16="http://schemas.microsoft.com/office/drawing/2014/main" id="{CB9E2EB9-26D9-4E89-9D88-AB3C213DD132}"/>
            </a:ext>
          </a:extLst>
        </xdr:cNvPr>
        <xdr:cNvGrpSpPr/>
      </xdr:nvGrpSpPr>
      <xdr:grpSpPr>
        <a:xfrm>
          <a:off x="2898775" y="902758"/>
          <a:ext cx="2105025" cy="1143001"/>
          <a:chOff x="257175" y="962026"/>
          <a:chExt cx="2105025" cy="914400"/>
        </a:xfrm>
      </xdr:grpSpPr>
      <xdr:sp macro="" textlink="">
        <xdr:nvSpPr>
          <xdr:cNvPr id="20" name="Rectangle: Rounded Corners 19">
            <a:extLst>
              <a:ext uri="{FF2B5EF4-FFF2-40B4-BE49-F238E27FC236}">
                <a16:creationId xmlns:a16="http://schemas.microsoft.com/office/drawing/2014/main" id="{58577D07-FD8B-A5B3-F593-2334830BAD2F}"/>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21" name="TextBox 20">
            <a:extLst>
              <a:ext uri="{FF2B5EF4-FFF2-40B4-BE49-F238E27FC236}">
                <a16:creationId xmlns:a16="http://schemas.microsoft.com/office/drawing/2014/main" id="{12620428-1ABD-C6AF-E97E-7567F1077A6A}"/>
              </a:ext>
            </a:extLst>
          </xdr:cNvPr>
          <xdr:cNvSpPr txBox="1"/>
        </xdr:nvSpPr>
        <xdr:spPr>
          <a:xfrm>
            <a:off x="266700" y="971550"/>
            <a:ext cx="2076450" cy="41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solidFill>
                  <a:schemeClr val="tx1">
                    <a:lumMod val="75000"/>
                    <a:lumOff val="25000"/>
                  </a:schemeClr>
                </a:solidFill>
                <a:latin typeface="+mn-lt"/>
                <a:ea typeface="+mn-ea"/>
                <a:cs typeface="+mn-cs"/>
              </a:rPr>
              <a:t>Total Gross Profit</a:t>
            </a:r>
            <a:endParaRPr lang="en-IN" sz="1800" b="1">
              <a:solidFill>
                <a:schemeClr val="tx1">
                  <a:lumMod val="75000"/>
                  <a:lumOff val="25000"/>
                </a:schemeClr>
              </a:solidFill>
              <a:latin typeface="+mn-lt"/>
              <a:ea typeface="+mn-ea"/>
              <a:cs typeface="+mn-cs"/>
            </a:endParaRPr>
          </a:p>
        </xdr:txBody>
      </xdr:sp>
      <xdr:sp macro="" textlink="'Kpi''s Pivot table'!C4">
        <xdr:nvSpPr>
          <xdr:cNvPr id="22" name="TextBox 21">
            <a:extLst>
              <a:ext uri="{FF2B5EF4-FFF2-40B4-BE49-F238E27FC236}">
                <a16:creationId xmlns:a16="http://schemas.microsoft.com/office/drawing/2014/main" id="{1B8FC6A0-4A3C-5AD8-2A91-A1386CAE604B}"/>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979FD-C78B-4F60-B001-44B32DD476F4}" type="TxLink">
              <a:rPr lang="en-US" sz="1800" b="1" i="0" u="none" strike="noStrike">
                <a:solidFill>
                  <a:schemeClr val="accent1">
                    <a:lumMod val="75000"/>
                  </a:schemeClr>
                </a:solidFill>
                <a:latin typeface="Aptos Narrow"/>
                <a:ea typeface="+mn-ea"/>
                <a:cs typeface="+mn-cs"/>
              </a:rPr>
              <a:pPr algn="ctr"/>
              <a:t> ₹ 296,384 </a:t>
            </a:fld>
            <a:endParaRPr lang="en-IN" sz="3200" b="1">
              <a:solidFill>
                <a:schemeClr val="accent1">
                  <a:lumMod val="75000"/>
                </a:schemeClr>
              </a:solidFill>
              <a:latin typeface="+mn-lt"/>
              <a:ea typeface="+mn-ea"/>
              <a:cs typeface="+mn-cs"/>
            </a:endParaRPr>
          </a:p>
        </xdr:txBody>
      </xdr:sp>
    </xdr:grpSp>
    <xdr:clientData/>
  </xdr:twoCellAnchor>
  <xdr:twoCellAnchor>
    <xdr:from>
      <xdr:col>9</xdr:col>
      <xdr:colOff>56092</xdr:colOff>
      <xdr:row>4</xdr:row>
      <xdr:rowOff>150283</xdr:rowOff>
    </xdr:from>
    <xdr:to>
      <xdr:col>12</xdr:col>
      <xdr:colOff>332317</xdr:colOff>
      <xdr:row>10</xdr:row>
      <xdr:rowOff>150284</xdr:rowOff>
    </xdr:to>
    <xdr:grpSp>
      <xdr:nvGrpSpPr>
        <xdr:cNvPr id="23" name="Group 22">
          <a:extLst>
            <a:ext uri="{FF2B5EF4-FFF2-40B4-BE49-F238E27FC236}">
              <a16:creationId xmlns:a16="http://schemas.microsoft.com/office/drawing/2014/main" id="{3FCCB43D-2CC7-4086-809B-1776E5ED5771}"/>
            </a:ext>
          </a:extLst>
        </xdr:cNvPr>
        <xdr:cNvGrpSpPr/>
      </xdr:nvGrpSpPr>
      <xdr:grpSpPr>
        <a:xfrm>
          <a:off x="5542492" y="912283"/>
          <a:ext cx="2105025" cy="1143001"/>
          <a:chOff x="257175" y="962026"/>
          <a:chExt cx="2105025" cy="914400"/>
        </a:xfrm>
      </xdr:grpSpPr>
      <xdr:sp macro="" textlink="">
        <xdr:nvSpPr>
          <xdr:cNvPr id="24" name="Rectangle: Rounded Corners 23">
            <a:extLst>
              <a:ext uri="{FF2B5EF4-FFF2-40B4-BE49-F238E27FC236}">
                <a16:creationId xmlns:a16="http://schemas.microsoft.com/office/drawing/2014/main" id="{A9FE2160-0649-14A7-8B7D-5C925AE2D368}"/>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25" name="TextBox 24">
            <a:extLst>
              <a:ext uri="{FF2B5EF4-FFF2-40B4-BE49-F238E27FC236}">
                <a16:creationId xmlns:a16="http://schemas.microsoft.com/office/drawing/2014/main" id="{E722B3DE-BE2F-A772-6A46-5A31A0C6CFE4}"/>
              </a:ext>
            </a:extLst>
          </xdr:cNvPr>
          <xdr:cNvSpPr txBox="1"/>
        </xdr:nvSpPr>
        <xdr:spPr>
          <a:xfrm>
            <a:off x="266700" y="971550"/>
            <a:ext cx="2076450" cy="39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75000"/>
                    <a:lumOff val="25000"/>
                  </a:schemeClr>
                </a:solidFill>
                <a:latin typeface="+mn-lt"/>
                <a:ea typeface="+mn-ea"/>
                <a:cs typeface="+mn-cs"/>
              </a:rPr>
              <a:t>   Total Units</a:t>
            </a:r>
            <a:r>
              <a:rPr lang="en-IN" sz="1800" b="1" baseline="0">
                <a:solidFill>
                  <a:schemeClr val="tx1">
                    <a:lumMod val="75000"/>
                    <a:lumOff val="25000"/>
                  </a:schemeClr>
                </a:solidFill>
                <a:latin typeface="+mn-lt"/>
                <a:ea typeface="+mn-ea"/>
                <a:cs typeface="+mn-cs"/>
              </a:rPr>
              <a:t> Sold</a:t>
            </a:r>
            <a:endParaRPr lang="en-IN" sz="1800" b="1">
              <a:solidFill>
                <a:schemeClr val="tx1">
                  <a:lumMod val="75000"/>
                  <a:lumOff val="25000"/>
                </a:schemeClr>
              </a:solidFill>
              <a:latin typeface="+mn-lt"/>
              <a:ea typeface="+mn-ea"/>
              <a:cs typeface="+mn-cs"/>
            </a:endParaRPr>
          </a:p>
        </xdr:txBody>
      </xdr:sp>
      <xdr:sp macro="" textlink="'Kpi''s Pivot table'!E4">
        <xdr:nvSpPr>
          <xdr:cNvPr id="26" name="TextBox 25">
            <a:extLst>
              <a:ext uri="{FF2B5EF4-FFF2-40B4-BE49-F238E27FC236}">
                <a16:creationId xmlns:a16="http://schemas.microsoft.com/office/drawing/2014/main" id="{C3FF33E7-9E11-1506-89E3-4761EA34CFDC}"/>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008FF-6A79-4629-8190-FC5E90561E42}" type="TxLink">
              <a:rPr lang="en-US" sz="1800" b="1" i="0" u="none" strike="noStrike">
                <a:solidFill>
                  <a:schemeClr val="accent1">
                    <a:lumMod val="75000"/>
                  </a:schemeClr>
                </a:solidFill>
                <a:latin typeface="Aptos Narrow"/>
                <a:ea typeface="+mn-ea"/>
                <a:cs typeface="+mn-cs"/>
              </a:rPr>
              <a:pPr algn="ctr"/>
              <a:t>6698</a:t>
            </a:fld>
            <a:endParaRPr lang="en-IN" sz="3200" b="1">
              <a:solidFill>
                <a:schemeClr val="accent1">
                  <a:lumMod val="75000"/>
                </a:schemeClr>
              </a:solidFill>
              <a:latin typeface="+mn-lt"/>
              <a:ea typeface="+mn-ea"/>
              <a:cs typeface="+mn-cs"/>
            </a:endParaRPr>
          </a:p>
        </xdr:txBody>
      </xdr:sp>
    </xdr:grpSp>
    <xdr:clientData/>
  </xdr:twoCellAnchor>
  <xdr:twoCellAnchor>
    <xdr:from>
      <xdr:col>13</xdr:col>
      <xdr:colOff>353483</xdr:colOff>
      <xdr:row>4</xdr:row>
      <xdr:rowOff>144992</xdr:rowOff>
    </xdr:from>
    <xdr:to>
      <xdr:col>17</xdr:col>
      <xdr:colOff>314325</xdr:colOff>
      <xdr:row>10</xdr:row>
      <xdr:rowOff>144993</xdr:rowOff>
    </xdr:to>
    <xdr:grpSp>
      <xdr:nvGrpSpPr>
        <xdr:cNvPr id="27" name="Group 26">
          <a:extLst>
            <a:ext uri="{FF2B5EF4-FFF2-40B4-BE49-F238E27FC236}">
              <a16:creationId xmlns:a16="http://schemas.microsoft.com/office/drawing/2014/main" id="{30F2E978-04DE-4785-A8CA-6C854B2B9BBF}"/>
            </a:ext>
          </a:extLst>
        </xdr:cNvPr>
        <xdr:cNvGrpSpPr/>
      </xdr:nvGrpSpPr>
      <xdr:grpSpPr>
        <a:xfrm>
          <a:off x="8278283" y="906992"/>
          <a:ext cx="2399242" cy="1143001"/>
          <a:chOff x="257175" y="962026"/>
          <a:chExt cx="2105025" cy="914400"/>
        </a:xfrm>
      </xdr:grpSpPr>
      <xdr:sp macro="" textlink="">
        <xdr:nvSpPr>
          <xdr:cNvPr id="28" name="Rectangle: Rounded Corners 27">
            <a:extLst>
              <a:ext uri="{FF2B5EF4-FFF2-40B4-BE49-F238E27FC236}">
                <a16:creationId xmlns:a16="http://schemas.microsoft.com/office/drawing/2014/main" id="{9F013473-9810-669F-1BEE-222AF9E8F28F}"/>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29" name="TextBox 28">
            <a:extLst>
              <a:ext uri="{FF2B5EF4-FFF2-40B4-BE49-F238E27FC236}">
                <a16:creationId xmlns:a16="http://schemas.microsoft.com/office/drawing/2014/main" id="{C99A0B3A-C0FB-97FD-A952-CDB3D77B812C}"/>
              </a:ext>
            </a:extLst>
          </xdr:cNvPr>
          <xdr:cNvSpPr txBox="1"/>
        </xdr:nvSpPr>
        <xdr:spPr>
          <a:xfrm>
            <a:off x="266700" y="971550"/>
            <a:ext cx="20764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75000"/>
                    <a:lumOff val="25000"/>
                  </a:schemeClr>
                </a:solidFill>
                <a:latin typeface="+mn-lt"/>
                <a:ea typeface="+mn-ea"/>
                <a:cs typeface="+mn-cs"/>
              </a:rPr>
              <a:t>   Gross</a:t>
            </a:r>
            <a:r>
              <a:rPr lang="en-IN" sz="1800" b="1" baseline="0">
                <a:solidFill>
                  <a:schemeClr val="tx1">
                    <a:lumMod val="75000"/>
                    <a:lumOff val="25000"/>
                  </a:schemeClr>
                </a:solidFill>
                <a:latin typeface="+mn-lt"/>
                <a:ea typeface="+mn-ea"/>
                <a:cs typeface="+mn-cs"/>
              </a:rPr>
              <a:t> Profit Margin</a:t>
            </a:r>
            <a:endParaRPr lang="en-IN" sz="1800" b="1">
              <a:solidFill>
                <a:schemeClr val="tx1">
                  <a:lumMod val="75000"/>
                  <a:lumOff val="25000"/>
                </a:schemeClr>
              </a:solidFill>
              <a:latin typeface="+mn-lt"/>
              <a:ea typeface="+mn-ea"/>
              <a:cs typeface="+mn-cs"/>
            </a:endParaRPr>
          </a:p>
        </xdr:txBody>
      </xdr:sp>
      <xdr:sp macro="" textlink="'Kpi''s Pivot table'!K4">
        <xdr:nvSpPr>
          <xdr:cNvPr id="30" name="TextBox 29">
            <a:extLst>
              <a:ext uri="{FF2B5EF4-FFF2-40B4-BE49-F238E27FC236}">
                <a16:creationId xmlns:a16="http://schemas.microsoft.com/office/drawing/2014/main" id="{0EE11D56-4ED9-184E-A7EF-D697DACDF111}"/>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295600-227F-4EEF-9FD7-23B98C0E9CBD}" type="TxLink">
              <a:rPr lang="en-US" sz="1800" b="1" i="0" u="none" strike="noStrike">
                <a:solidFill>
                  <a:schemeClr val="accent1">
                    <a:lumMod val="75000"/>
                  </a:schemeClr>
                </a:solidFill>
                <a:latin typeface="Aptos Narrow"/>
                <a:ea typeface="+mn-ea"/>
                <a:cs typeface="+mn-cs"/>
              </a:rPr>
              <a:pPr algn="ctr"/>
              <a:t>45.94%</a:t>
            </a:fld>
            <a:endParaRPr lang="en-IN" sz="3200" b="1">
              <a:solidFill>
                <a:schemeClr val="accent1">
                  <a:lumMod val="75000"/>
                </a:schemeClr>
              </a:solidFill>
              <a:latin typeface="+mn-lt"/>
              <a:ea typeface="+mn-ea"/>
              <a:cs typeface="+mn-cs"/>
            </a:endParaRPr>
          </a:p>
        </xdr:txBody>
      </xdr:sp>
    </xdr:grpSp>
    <xdr:clientData/>
  </xdr:twoCellAnchor>
  <xdr:twoCellAnchor>
    <xdr:from>
      <xdr:col>18</xdr:col>
      <xdr:colOff>87841</xdr:colOff>
      <xdr:row>4</xdr:row>
      <xdr:rowOff>123824</xdr:rowOff>
    </xdr:from>
    <xdr:to>
      <xdr:col>21</xdr:col>
      <xdr:colOff>364066</xdr:colOff>
      <xdr:row>10</xdr:row>
      <xdr:rowOff>167216</xdr:rowOff>
    </xdr:to>
    <xdr:grpSp>
      <xdr:nvGrpSpPr>
        <xdr:cNvPr id="31" name="Group 30">
          <a:extLst>
            <a:ext uri="{FF2B5EF4-FFF2-40B4-BE49-F238E27FC236}">
              <a16:creationId xmlns:a16="http://schemas.microsoft.com/office/drawing/2014/main" id="{4B5B0AD7-848A-4A87-9853-C579946107A1}"/>
            </a:ext>
          </a:extLst>
        </xdr:cNvPr>
        <xdr:cNvGrpSpPr/>
      </xdr:nvGrpSpPr>
      <xdr:grpSpPr>
        <a:xfrm>
          <a:off x="11060641" y="885824"/>
          <a:ext cx="2105025" cy="1186392"/>
          <a:chOff x="257175" y="925486"/>
          <a:chExt cx="2105025" cy="950940"/>
        </a:xfrm>
      </xdr:grpSpPr>
      <xdr:sp macro="" textlink="">
        <xdr:nvSpPr>
          <xdr:cNvPr id="32" name="Rectangle: Rounded Corners 31">
            <a:extLst>
              <a:ext uri="{FF2B5EF4-FFF2-40B4-BE49-F238E27FC236}">
                <a16:creationId xmlns:a16="http://schemas.microsoft.com/office/drawing/2014/main" id="{B3556048-29D8-419C-53B9-87BF194DD689}"/>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33" name="TextBox 32">
            <a:extLst>
              <a:ext uri="{FF2B5EF4-FFF2-40B4-BE49-F238E27FC236}">
                <a16:creationId xmlns:a16="http://schemas.microsoft.com/office/drawing/2014/main" id="{7BC6203B-2EF2-2798-6F50-4247A386529F}"/>
              </a:ext>
            </a:extLst>
          </xdr:cNvPr>
          <xdr:cNvSpPr txBox="1"/>
        </xdr:nvSpPr>
        <xdr:spPr>
          <a:xfrm>
            <a:off x="266700" y="925486"/>
            <a:ext cx="2076450" cy="522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75000"/>
                    <a:lumOff val="25000"/>
                  </a:schemeClr>
                </a:solidFill>
                <a:latin typeface="+mn-lt"/>
                <a:ea typeface="+mn-ea"/>
                <a:cs typeface="+mn-cs"/>
              </a:rPr>
              <a:t>   Total orders</a:t>
            </a:r>
          </a:p>
        </xdr:txBody>
      </xdr:sp>
      <xdr:sp macro="" textlink="'Kpi''s Pivot table'!G4">
        <xdr:nvSpPr>
          <xdr:cNvPr id="34" name="TextBox 33">
            <a:extLst>
              <a:ext uri="{FF2B5EF4-FFF2-40B4-BE49-F238E27FC236}">
                <a16:creationId xmlns:a16="http://schemas.microsoft.com/office/drawing/2014/main" id="{E0A9C6F0-0767-2B7B-76BB-6E5508B26713}"/>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05747A-F82C-472F-8ACB-132D779A8F0A}" type="TxLink">
              <a:rPr lang="en-US" sz="1800" b="1" i="0" u="none" strike="noStrike">
                <a:solidFill>
                  <a:schemeClr val="accent1">
                    <a:lumMod val="75000"/>
                  </a:schemeClr>
                </a:solidFill>
                <a:latin typeface="Aptos Narrow"/>
                <a:ea typeface="+mn-ea"/>
                <a:cs typeface="+mn-cs"/>
              </a:rPr>
              <a:pPr algn="ctr"/>
              <a:t>2707</a:t>
            </a:fld>
            <a:endParaRPr lang="en-IN" sz="3200" b="1">
              <a:solidFill>
                <a:schemeClr val="accent1">
                  <a:lumMod val="75000"/>
                </a:schemeClr>
              </a:solidFill>
              <a:latin typeface="+mn-lt"/>
              <a:ea typeface="+mn-ea"/>
              <a:cs typeface="+mn-cs"/>
            </a:endParaRPr>
          </a:p>
        </xdr:txBody>
      </xdr:sp>
    </xdr:grpSp>
    <xdr:clientData/>
  </xdr:twoCellAnchor>
  <xdr:twoCellAnchor>
    <xdr:from>
      <xdr:col>22</xdr:col>
      <xdr:colOff>209550</xdr:colOff>
      <xdr:row>4</xdr:row>
      <xdr:rowOff>161926</xdr:rowOff>
    </xdr:from>
    <xdr:to>
      <xdr:col>26</xdr:col>
      <xdr:colOff>200025</xdr:colOff>
      <xdr:row>11</xdr:row>
      <xdr:rowOff>57150</xdr:rowOff>
    </xdr:to>
    <xdr:grpSp>
      <xdr:nvGrpSpPr>
        <xdr:cNvPr id="35" name="Group 34">
          <a:extLst>
            <a:ext uri="{FF2B5EF4-FFF2-40B4-BE49-F238E27FC236}">
              <a16:creationId xmlns:a16="http://schemas.microsoft.com/office/drawing/2014/main" id="{7A833EBC-890F-42F0-A67D-5F00231BFB25}"/>
            </a:ext>
          </a:extLst>
        </xdr:cNvPr>
        <xdr:cNvGrpSpPr/>
      </xdr:nvGrpSpPr>
      <xdr:grpSpPr>
        <a:xfrm>
          <a:off x="13620750" y="923926"/>
          <a:ext cx="2428875" cy="1228724"/>
          <a:chOff x="257175" y="962026"/>
          <a:chExt cx="2105025" cy="914400"/>
        </a:xfrm>
      </xdr:grpSpPr>
      <xdr:sp macro="" textlink="">
        <xdr:nvSpPr>
          <xdr:cNvPr id="36" name="Rectangle: Rounded Corners 35">
            <a:extLst>
              <a:ext uri="{FF2B5EF4-FFF2-40B4-BE49-F238E27FC236}">
                <a16:creationId xmlns:a16="http://schemas.microsoft.com/office/drawing/2014/main" id="{078D7F12-4C9D-0D57-FB42-6301699668A8}"/>
              </a:ext>
            </a:extLst>
          </xdr:cNvPr>
          <xdr:cNvSpPr/>
        </xdr:nvSpPr>
        <xdr:spPr>
          <a:xfrm>
            <a:off x="266700" y="962026"/>
            <a:ext cx="2095500" cy="9144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dsss</a:t>
            </a:r>
          </a:p>
        </xdr:txBody>
      </xdr:sp>
      <xdr:sp macro="" textlink="">
        <xdr:nvSpPr>
          <xdr:cNvPr id="37" name="TextBox 36">
            <a:extLst>
              <a:ext uri="{FF2B5EF4-FFF2-40B4-BE49-F238E27FC236}">
                <a16:creationId xmlns:a16="http://schemas.microsoft.com/office/drawing/2014/main" id="{BB802DAF-B9A5-BDA6-74BD-1DAF88E38980}"/>
              </a:ext>
            </a:extLst>
          </xdr:cNvPr>
          <xdr:cNvSpPr txBox="1"/>
        </xdr:nvSpPr>
        <xdr:spPr>
          <a:xfrm>
            <a:off x="266700" y="971550"/>
            <a:ext cx="20764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75000"/>
                    <a:lumOff val="25000"/>
                  </a:schemeClr>
                </a:solidFill>
                <a:latin typeface="+mn-lt"/>
                <a:ea typeface="+mn-ea"/>
                <a:cs typeface="+mn-cs"/>
              </a:rPr>
              <a:t>COGS</a:t>
            </a:r>
          </a:p>
        </xdr:txBody>
      </xdr:sp>
      <xdr:sp macro="" textlink="'Kpi''s Pivot table'!I4">
        <xdr:nvSpPr>
          <xdr:cNvPr id="38" name="TextBox 37">
            <a:extLst>
              <a:ext uri="{FF2B5EF4-FFF2-40B4-BE49-F238E27FC236}">
                <a16:creationId xmlns:a16="http://schemas.microsoft.com/office/drawing/2014/main" id="{AC21D6CB-91CE-CB5E-6323-4E48D51D4DD9}"/>
              </a:ext>
            </a:extLst>
          </xdr:cNvPr>
          <xdr:cNvSpPr txBox="1"/>
        </xdr:nvSpPr>
        <xdr:spPr>
          <a:xfrm>
            <a:off x="257175" y="1323975"/>
            <a:ext cx="2076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08BA39-80F4-48B3-B959-45D040FFE7DF}" type="TxLink">
              <a:rPr lang="en-US" sz="1800" b="1" i="0" u="none" strike="noStrike">
                <a:solidFill>
                  <a:schemeClr val="accent1">
                    <a:lumMod val="75000"/>
                  </a:schemeClr>
                </a:solidFill>
                <a:latin typeface="Aptos Narrow"/>
                <a:ea typeface="+mn-ea"/>
                <a:cs typeface="+mn-cs"/>
              </a:rPr>
              <a:pPr algn="ctr"/>
              <a:t> ₹ 348,839 </a:t>
            </a:fld>
            <a:endParaRPr lang="en-IN" sz="4800" b="1">
              <a:solidFill>
                <a:schemeClr val="accent1">
                  <a:lumMod val="75000"/>
                </a:schemeClr>
              </a:solidFill>
              <a:latin typeface="+mn-lt"/>
              <a:ea typeface="+mn-ea"/>
              <a:cs typeface="+mn-cs"/>
            </a:endParaRPr>
          </a:p>
        </xdr:txBody>
      </xdr:sp>
    </xdr:grpSp>
    <xdr:clientData/>
  </xdr:twoCellAnchor>
  <xdr:twoCellAnchor>
    <xdr:from>
      <xdr:col>2</xdr:col>
      <xdr:colOff>504825</xdr:colOff>
      <xdr:row>13</xdr:row>
      <xdr:rowOff>9525</xdr:rowOff>
    </xdr:from>
    <xdr:to>
      <xdr:col>6</xdr:col>
      <xdr:colOff>238125</xdr:colOff>
      <xdr:row>14</xdr:row>
      <xdr:rowOff>104775</xdr:rowOff>
    </xdr:to>
    <xdr:sp macro="" textlink="">
      <xdr:nvSpPr>
        <xdr:cNvPr id="83" name="Rectangle: Rounded Corners 82">
          <a:extLst>
            <a:ext uri="{FF2B5EF4-FFF2-40B4-BE49-F238E27FC236}">
              <a16:creationId xmlns:a16="http://schemas.microsoft.com/office/drawing/2014/main" id="{580E2B97-520A-C8EF-62C9-C0C9410117E4}"/>
            </a:ext>
          </a:extLst>
        </xdr:cNvPr>
        <xdr:cNvSpPr/>
      </xdr:nvSpPr>
      <xdr:spPr>
        <a:xfrm>
          <a:off x="1724025" y="2362200"/>
          <a:ext cx="2171700"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212351</xdr:colOff>
      <xdr:row>11</xdr:row>
      <xdr:rowOff>180973</xdr:rowOff>
    </xdr:from>
    <xdr:to>
      <xdr:col>12</xdr:col>
      <xdr:colOff>409575</xdr:colOff>
      <xdr:row>32</xdr:row>
      <xdr:rowOff>142873</xdr:rowOff>
    </xdr:to>
    <xdr:grpSp>
      <xdr:nvGrpSpPr>
        <xdr:cNvPr id="90" name="Group 89">
          <a:extLst>
            <a:ext uri="{FF2B5EF4-FFF2-40B4-BE49-F238E27FC236}">
              <a16:creationId xmlns:a16="http://schemas.microsoft.com/office/drawing/2014/main" id="{E7226AB7-E4EF-E1AE-F90C-F80071990407}"/>
            </a:ext>
          </a:extLst>
        </xdr:cNvPr>
        <xdr:cNvGrpSpPr/>
      </xdr:nvGrpSpPr>
      <xdr:grpSpPr>
        <a:xfrm>
          <a:off x="212351" y="2276473"/>
          <a:ext cx="7512424" cy="3962400"/>
          <a:chOff x="288551" y="2114548"/>
          <a:chExt cx="7512424" cy="3762375"/>
        </a:xfrm>
      </xdr:grpSpPr>
      <xdr:grpSp>
        <xdr:nvGrpSpPr>
          <xdr:cNvPr id="41" name="Group 40">
            <a:extLst>
              <a:ext uri="{FF2B5EF4-FFF2-40B4-BE49-F238E27FC236}">
                <a16:creationId xmlns:a16="http://schemas.microsoft.com/office/drawing/2014/main" id="{1EF68DB7-0A6A-A221-A225-EDC8933D69A7}"/>
              </a:ext>
            </a:extLst>
          </xdr:cNvPr>
          <xdr:cNvGrpSpPr/>
        </xdr:nvGrpSpPr>
        <xdr:grpSpPr>
          <a:xfrm>
            <a:off x="288551" y="2114548"/>
            <a:ext cx="7512424" cy="3762375"/>
            <a:chOff x="142232" y="2114548"/>
            <a:chExt cx="7229475" cy="3286124"/>
          </a:xfrm>
        </xdr:grpSpPr>
        <xdr:sp macro="" textlink="">
          <xdr:nvSpPr>
            <xdr:cNvPr id="40" name="Rectangle: Rounded Corners 39">
              <a:extLst>
                <a:ext uri="{FF2B5EF4-FFF2-40B4-BE49-F238E27FC236}">
                  <a16:creationId xmlns:a16="http://schemas.microsoft.com/office/drawing/2014/main" id="{117E2D29-1F88-6BE0-3D5C-C49044C40ED3}"/>
                </a:ext>
              </a:extLst>
            </xdr:cNvPr>
            <xdr:cNvSpPr/>
          </xdr:nvSpPr>
          <xdr:spPr>
            <a:xfrm>
              <a:off x="142232" y="2114548"/>
              <a:ext cx="7229475" cy="3286124"/>
            </a:xfrm>
            <a:prstGeom prst="roundRect">
              <a:avLst>
                <a:gd name="adj" fmla="val 1318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273B0DD0-CF5D-47A4-9DB3-BC4B1098CCA0}"/>
                </a:ext>
              </a:extLst>
            </xdr:cNvPr>
            <xdr:cNvGraphicFramePr>
              <a:graphicFrameLocks/>
            </xdr:cNvGraphicFramePr>
          </xdr:nvGraphicFramePr>
          <xdr:xfrm>
            <a:off x="399962" y="2570937"/>
            <a:ext cx="6705601" cy="2763190"/>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84" name="TextBox 83">
            <a:extLst>
              <a:ext uri="{FF2B5EF4-FFF2-40B4-BE49-F238E27FC236}">
                <a16:creationId xmlns:a16="http://schemas.microsoft.com/office/drawing/2014/main" id="{3858CA4A-287E-0443-88F9-C5EC5338C500}"/>
              </a:ext>
            </a:extLst>
          </xdr:cNvPr>
          <xdr:cNvSpPr txBox="1"/>
        </xdr:nvSpPr>
        <xdr:spPr>
          <a:xfrm>
            <a:off x="523876" y="2295526"/>
            <a:ext cx="2609849" cy="342899"/>
          </a:xfrm>
          <a:prstGeom prst="rect">
            <a:avLst/>
          </a:prstGeom>
          <a:solidFill>
            <a:schemeClr val="lt1"/>
          </a:solidFill>
          <a:ln w="9525" cmpd="sng">
            <a:solidFill>
              <a:schemeClr val="lt1">
                <a:shade val="50000"/>
              </a:schemeClr>
            </a:solidFill>
          </a:ln>
          <a:effectLst>
            <a:innerShdw blurRad="63500" dist="508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2">
                    <a:lumMod val="50000"/>
                  </a:schemeClr>
                </a:solidFill>
              </a:rPr>
              <a:t>Month</a:t>
            </a:r>
            <a:r>
              <a:rPr lang="en-IN" sz="1600" b="1" baseline="0">
                <a:solidFill>
                  <a:schemeClr val="bg2">
                    <a:lumMod val="50000"/>
                  </a:schemeClr>
                </a:solidFill>
              </a:rPr>
              <a:t> Wise Revenue &amp; Profit</a:t>
            </a:r>
            <a:endParaRPr lang="en-IN" sz="1600" b="1">
              <a:solidFill>
                <a:schemeClr val="bg2">
                  <a:lumMod val="50000"/>
                </a:schemeClr>
              </a:solidFill>
            </a:endParaRPr>
          </a:p>
        </xdr:txBody>
      </xdr:sp>
    </xdr:grpSp>
    <xdr:clientData/>
  </xdr:twoCellAnchor>
  <xdr:twoCellAnchor>
    <xdr:from>
      <xdr:col>0</xdr:col>
      <xdr:colOff>190502</xdr:colOff>
      <xdr:row>34</xdr:row>
      <xdr:rowOff>9525</xdr:rowOff>
    </xdr:from>
    <xdr:to>
      <xdr:col>12</xdr:col>
      <xdr:colOff>41753</xdr:colOff>
      <xdr:row>61</xdr:row>
      <xdr:rowOff>171449</xdr:rowOff>
    </xdr:to>
    <xdr:grpSp>
      <xdr:nvGrpSpPr>
        <xdr:cNvPr id="96" name="Group 95">
          <a:extLst>
            <a:ext uri="{FF2B5EF4-FFF2-40B4-BE49-F238E27FC236}">
              <a16:creationId xmlns:a16="http://schemas.microsoft.com/office/drawing/2014/main" id="{215F13D8-549E-E25C-A01A-710E639FC398}"/>
            </a:ext>
          </a:extLst>
        </xdr:cNvPr>
        <xdr:cNvGrpSpPr/>
      </xdr:nvGrpSpPr>
      <xdr:grpSpPr>
        <a:xfrm>
          <a:off x="190502" y="6486525"/>
          <a:ext cx="7166451" cy="5305424"/>
          <a:chOff x="142877" y="6286500"/>
          <a:chExt cx="7400924" cy="5048249"/>
        </a:xfrm>
      </xdr:grpSpPr>
      <xdr:sp macro="" textlink="">
        <xdr:nvSpPr>
          <xdr:cNvPr id="80" name="Rectangle: Rounded Corners 79">
            <a:extLst>
              <a:ext uri="{FF2B5EF4-FFF2-40B4-BE49-F238E27FC236}">
                <a16:creationId xmlns:a16="http://schemas.microsoft.com/office/drawing/2014/main" id="{5EFCD4C9-3CFF-A73D-DF8D-D71EF9EF005E}"/>
              </a:ext>
            </a:extLst>
          </xdr:cNvPr>
          <xdr:cNvSpPr/>
        </xdr:nvSpPr>
        <xdr:spPr>
          <a:xfrm>
            <a:off x="142877" y="6286500"/>
            <a:ext cx="7400924" cy="5048249"/>
          </a:xfrm>
          <a:prstGeom prst="roundRect">
            <a:avLst>
              <a:gd name="adj" fmla="val 1318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69" name="Chart 68">
                <a:extLst>
                  <a:ext uri="{FF2B5EF4-FFF2-40B4-BE49-F238E27FC236}">
                    <a16:creationId xmlns:a16="http://schemas.microsoft.com/office/drawing/2014/main" id="{79F1D39C-88FD-443E-B294-27F233F54F7E}"/>
                  </a:ext>
                </a:extLst>
              </xdr:cNvPr>
              <xdr:cNvGraphicFramePr/>
            </xdr:nvGraphicFramePr>
            <xdr:xfrm>
              <a:off x="561975" y="6838182"/>
              <a:ext cx="6496049" cy="4344168"/>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1975" y="6838182"/>
                <a:ext cx="6496049" cy="43441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86" name="TextBox 85">
            <a:extLst>
              <a:ext uri="{FF2B5EF4-FFF2-40B4-BE49-F238E27FC236}">
                <a16:creationId xmlns:a16="http://schemas.microsoft.com/office/drawing/2014/main" id="{307E719D-88CF-7600-3E7B-78D8FC4D10D8}"/>
              </a:ext>
            </a:extLst>
          </xdr:cNvPr>
          <xdr:cNvSpPr txBox="1"/>
        </xdr:nvSpPr>
        <xdr:spPr>
          <a:xfrm>
            <a:off x="542925" y="6496051"/>
            <a:ext cx="2552700" cy="342899"/>
          </a:xfrm>
          <a:prstGeom prst="rect">
            <a:avLst/>
          </a:prstGeom>
          <a:solidFill>
            <a:schemeClr val="lt1"/>
          </a:solidFill>
          <a:ln w="9525" cmpd="sng">
            <a:solidFill>
              <a:schemeClr val="lt1">
                <a:shade val="50000"/>
              </a:schemeClr>
            </a:solidFill>
          </a:ln>
          <a:effectLst>
            <a:innerShdw blurRad="63500" dist="508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2">
                    <a:lumMod val="50000"/>
                  </a:schemeClr>
                </a:solidFill>
              </a:rPr>
              <a:t>Country Wise Total Revenue </a:t>
            </a:r>
            <a:endParaRPr lang="en-IN" sz="1600" b="1">
              <a:solidFill>
                <a:schemeClr val="bg2">
                  <a:lumMod val="50000"/>
                </a:schemeClr>
              </a:solidFill>
            </a:endParaRPr>
          </a:p>
        </xdr:txBody>
      </xdr:sp>
    </xdr:grpSp>
    <xdr:clientData/>
  </xdr:twoCellAnchor>
  <xdr:twoCellAnchor>
    <xdr:from>
      <xdr:col>12</xdr:col>
      <xdr:colOff>205670</xdr:colOff>
      <xdr:row>33</xdr:row>
      <xdr:rowOff>113387</xdr:rowOff>
    </xdr:from>
    <xdr:to>
      <xdr:col>19</xdr:col>
      <xdr:colOff>352295</xdr:colOff>
      <xdr:row>61</xdr:row>
      <xdr:rowOff>161012</xdr:rowOff>
    </xdr:to>
    <xdr:grpSp>
      <xdr:nvGrpSpPr>
        <xdr:cNvPr id="95" name="Group 94">
          <a:extLst>
            <a:ext uri="{FF2B5EF4-FFF2-40B4-BE49-F238E27FC236}">
              <a16:creationId xmlns:a16="http://schemas.microsoft.com/office/drawing/2014/main" id="{2822BC2E-27A5-853B-51CA-81811F254E05}"/>
            </a:ext>
          </a:extLst>
        </xdr:cNvPr>
        <xdr:cNvGrpSpPr/>
      </xdr:nvGrpSpPr>
      <xdr:grpSpPr>
        <a:xfrm>
          <a:off x="7520870" y="6399887"/>
          <a:ext cx="4413825" cy="5381625"/>
          <a:chOff x="4701600" y="6288496"/>
          <a:chExt cx="5351932" cy="4408079"/>
        </a:xfrm>
      </xdr:grpSpPr>
      <xdr:sp macro="" textlink="">
        <xdr:nvSpPr>
          <xdr:cNvPr id="65" name="Rectangle: Rounded Corners 64">
            <a:extLst>
              <a:ext uri="{FF2B5EF4-FFF2-40B4-BE49-F238E27FC236}">
                <a16:creationId xmlns:a16="http://schemas.microsoft.com/office/drawing/2014/main" id="{0133AB68-6CF0-C148-4251-034D7170372E}"/>
              </a:ext>
            </a:extLst>
          </xdr:cNvPr>
          <xdr:cNvSpPr/>
        </xdr:nvSpPr>
        <xdr:spPr>
          <a:xfrm>
            <a:off x="4701600" y="6288496"/>
            <a:ext cx="5351932" cy="4408079"/>
          </a:xfrm>
          <a:prstGeom prst="roundRect">
            <a:avLst>
              <a:gd name="adj" fmla="val 1318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4C13C38C-B5C8-475B-AC0D-DD62F9B2EC66}"/>
              </a:ext>
            </a:extLst>
          </xdr:cNvPr>
          <xdr:cNvGraphicFramePr>
            <a:graphicFrameLocks/>
          </xdr:cNvGraphicFramePr>
        </xdr:nvGraphicFramePr>
        <xdr:xfrm>
          <a:off x="4934551" y="6877050"/>
          <a:ext cx="4867392" cy="366997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7" name="TextBox 86">
            <a:extLst>
              <a:ext uri="{FF2B5EF4-FFF2-40B4-BE49-F238E27FC236}">
                <a16:creationId xmlns:a16="http://schemas.microsoft.com/office/drawing/2014/main" id="{0DA8926E-B8FD-DAD4-3778-ABC6043F427B}"/>
              </a:ext>
            </a:extLst>
          </xdr:cNvPr>
          <xdr:cNvSpPr txBox="1"/>
        </xdr:nvSpPr>
        <xdr:spPr>
          <a:xfrm>
            <a:off x="5887513" y="6423800"/>
            <a:ext cx="2999526" cy="342899"/>
          </a:xfrm>
          <a:prstGeom prst="rect">
            <a:avLst/>
          </a:prstGeom>
          <a:solidFill>
            <a:schemeClr val="lt1"/>
          </a:solidFill>
          <a:ln w="9525" cmpd="sng">
            <a:solidFill>
              <a:schemeClr val="lt1">
                <a:shade val="50000"/>
              </a:schemeClr>
            </a:solidFill>
          </a:ln>
          <a:effectLst>
            <a:innerShdw blurRad="63500" dist="508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2">
                    <a:lumMod val="50000"/>
                  </a:schemeClr>
                </a:solidFill>
              </a:rPr>
              <a:t>Region Wise Total Revenue </a:t>
            </a:r>
            <a:endParaRPr lang="en-IN" sz="1600" b="1">
              <a:solidFill>
                <a:schemeClr val="bg2">
                  <a:lumMod val="50000"/>
                </a:schemeClr>
              </a:solidFill>
            </a:endParaRPr>
          </a:p>
        </xdr:txBody>
      </xdr:sp>
    </xdr:grpSp>
    <xdr:clientData/>
  </xdr:twoCellAnchor>
  <xdr:twoCellAnchor>
    <xdr:from>
      <xdr:col>13</xdr:col>
      <xdr:colOff>221875</xdr:colOff>
      <xdr:row>12</xdr:row>
      <xdr:rowOff>0</xdr:rowOff>
    </xdr:from>
    <xdr:to>
      <xdr:col>26</xdr:col>
      <xdr:colOff>383801</xdr:colOff>
      <xdr:row>32</xdr:row>
      <xdr:rowOff>95250</xdr:rowOff>
    </xdr:to>
    <xdr:grpSp>
      <xdr:nvGrpSpPr>
        <xdr:cNvPr id="91" name="Group 90">
          <a:extLst>
            <a:ext uri="{FF2B5EF4-FFF2-40B4-BE49-F238E27FC236}">
              <a16:creationId xmlns:a16="http://schemas.microsoft.com/office/drawing/2014/main" id="{DCBB4D90-3753-3CC0-775A-CC9E9A6F68F8}"/>
            </a:ext>
          </a:extLst>
        </xdr:cNvPr>
        <xdr:cNvGrpSpPr/>
      </xdr:nvGrpSpPr>
      <xdr:grpSpPr>
        <a:xfrm>
          <a:off x="8146675" y="2286000"/>
          <a:ext cx="8086726" cy="3905250"/>
          <a:chOff x="8041900" y="2087655"/>
          <a:chExt cx="8086726" cy="3381376"/>
        </a:xfrm>
      </xdr:grpSpPr>
      <xdr:grpSp>
        <xdr:nvGrpSpPr>
          <xdr:cNvPr id="58" name="Group 57">
            <a:extLst>
              <a:ext uri="{FF2B5EF4-FFF2-40B4-BE49-F238E27FC236}">
                <a16:creationId xmlns:a16="http://schemas.microsoft.com/office/drawing/2014/main" id="{283261FA-08EF-43ED-5404-03621FF599CE}"/>
              </a:ext>
            </a:extLst>
          </xdr:cNvPr>
          <xdr:cNvGrpSpPr/>
        </xdr:nvGrpSpPr>
        <xdr:grpSpPr>
          <a:xfrm>
            <a:off x="8041900" y="2087655"/>
            <a:ext cx="8086726" cy="3381376"/>
            <a:chOff x="8077199" y="2152649"/>
            <a:chExt cx="8086726" cy="3381376"/>
          </a:xfrm>
        </xdr:grpSpPr>
        <xdr:sp macro="" textlink="">
          <xdr:nvSpPr>
            <xdr:cNvPr id="43" name="Rectangle: Rounded Corners 42">
              <a:extLst>
                <a:ext uri="{FF2B5EF4-FFF2-40B4-BE49-F238E27FC236}">
                  <a16:creationId xmlns:a16="http://schemas.microsoft.com/office/drawing/2014/main" id="{3C4B5872-00C6-20E7-0AC5-9043CB1A66FA}"/>
                </a:ext>
              </a:extLst>
            </xdr:cNvPr>
            <xdr:cNvSpPr/>
          </xdr:nvSpPr>
          <xdr:spPr>
            <a:xfrm>
              <a:off x="8077199" y="2152649"/>
              <a:ext cx="8086726" cy="3381376"/>
            </a:xfrm>
            <a:prstGeom prst="roundRect">
              <a:avLst>
                <a:gd name="adj" fmla="val 1318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7" name="Chart 56">
              <a:extLst>
                <a:ext uri="{FF2B5EF4-FFF2-40B4-BE49-F238E27FC236}">
                  <a16:creationId xmlns:a16="http://schemas.microsoft.com/office/drawing/2014/main" id="{C099BE74-740D-4CD6-9B42-152EAA2B3222}"/>
                </a:ext>
              </a:extLst>
            </xdr:cNvPr>
            <xdr:cNvGraphicFramePr>
              <a:graphicFrameLocks/>
            </xdr:cNvGraphicFramePr>
          </xdr:nvGraphicFramePr>
          <xdr:xfrm>
            <a:off x="8248650" y="2209800"/>
            <a:ext cx="7715250" cy="3248025"/>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85" name="TextBox 84">
            <a:extLst>
              <a:ext uri="{FF2B5EF4-FFF2-40B4-BE49-F238E27FC236}">
                <a16:creationId xmlns:a16="http://schemas.microsoft.com/office/drawing/2014/main" id="{B8A1810E-50F6-713F-021F-CFCA4B307584}"/>
              </a:ext>
            </a:extLst>
          </xdr:cNvPr>
          <xdr:cNvSpPr txBox="1"/>
        </xdr:nvSpPr>
        <xdr:spPr>
          <a:xfrm>
            <a:off x="10687050" y="2217494"/>
            <a:ext cx="3028950" cy="342899"/>
          </a:xfrm>
          <a:prstGeom prst="rect">
            <a:avLst/>
          </a:prstGeom>
          <a:solidFill>
            <a:schemeClr val="lt1"/>
          </a:solidFill>
          <a:ln w="9525" cmpd="sng">
            <a:solidFill>
              <a:schemeClr val="lt1">
                <a:shade val="50000"/>
              </a:schemeClr>
            </a:solidFill>
          </a:ln>
          <a:effectLst>
            <a:innerShdw blurRad="63500" dist="508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2">
                    <a:lumMod val="50000"/>
                  </a:schemeClr>
                </a:solidFill>
              </a:rPr>
              <a:t>Top 5 Country Wise Total Revenue </a:t>
            </a:r>
            <a:endParaRPr lang="en-IN" sz="1600" b="1">
              <a:solidFill>
                <a:schemeClr val="bg2">
                  <a:lumMod val="50000"/>
                </a:schemeClr>
              </a:solidFill>
            </a:endParaRPr>
          </a:p>
        </xdr:txBody>
      </xdr:sp>
    </xdr:grpSp>
    <xdr:clientData/>
  </xdr:twoCellAnchor>
  <xdr:twoCellAnchor>
    <xdr:from>
      <xdr:col>19</xdr:col>
      <xdr:colOff>516861</xdr:colOff>
      <xdr:row>33</xdr:row>
      <xdr:rowOff>103292</xdr:rowOff>
    </xdr:from>
    <xdr:to>
      <xdr:col>26</xdr:col>
      <xdr:colOff>464309</xdr:colOff>
      <xdr:row>61</xdr:row>
      <xdr:rowOff>131075</xdr:rowOff>
    </xdr:to>
    <xdr:grpSp>
      <xdr:nvGrpSpPr>
        <xdr:cNvPr id="94" name="Group 93">
          <a:extLst>
            <a:ext uri="{FF2B5EF4-FFF2-40B4-BE49-F238E27FC236}">
              <a16:creationId xmlns:a16="http://schemas.microsoft.com/office/drawing/2014/main" id="{E8875C09-C230-288C-5DF2-320F7672C721}"/>
            </a:ext>
          </a:extLst>
        </xdr:cNvPr>
        <xdr:cNvGrpSpPr/>
      </xdr:nvGrpSpPr>
      <xdr:grpSpPr>
        <a:xfrm>
          <a:off x="12099261" y="6389792"/>
          <a:ext cx="4214648" cy="5361783"/>
          <a:chOff x="377825" y="10421142"/>
          <a:chExt cx="4214648" cy="4247358"/>
        </a:xfrm>
      </xdr:grpSpPr>
      <xdr:sp macro="" textlink="">
        <xdr:nvSpPr>
          <xdr:cNvPr id="60" name="Rectangle: Rounded Corners 59">
            <a:extLst>
              <a:ext uri="{FF2B5EF4-FFF2-40B4-BE49-F238E27FC236}">
                <a16:creationId xmlns:a16="http://schemas.microsoft.com/office/drawing/2014/main" id="{32C9B5DC-648E-F1E5-F6DD-B4C8FFA35883}"/>
              </a:ext>
            </a:extLst>
          </xdr:cNvPr>
          <xdr:cNvSpPr/>
        </xdr:nvSpPr>
        <xdr:spPr>
          <a:xfrm>
            <a:off x="377825" y="10421142"/>
            <a:ext cx="4214648" cy="4247358"/>
          </a:xfrm>
          <a:prstGeom prst="roundRect">
            <a:avLst>
              <a:gd name="adj" fmla="val 1318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2" name="Chart 61">
            <a:extLst>
              <a:ext uri="{FF2B5EF4-FFF2-40B4-BE49-F238E27FC236}">
                <a16:creationId xmlns:a16="http://schemas.microsoft.com/office/drawing/2014/main" id="{F762ED37-5C5C-4858-84EF-BAB03D57919E}"/>
              </a:ext>
            </a:extLst>
          </xdr:cNvPr>
          <xdr:cNvGraphicFramePr>
            <a:graphicFrameLocks/>
          </xdr:cNvGraphicFramePr>
        </xdr:nvGraphicFramePr>
        <xdr:xfrm>
          <a:off x="563495" y="11122881"/>
          <a:ext cx="3830933" cy="331044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8" name="TextBox 87">
            <a:extLst>
              <a:ext uri="{FF2B5EF4-FFF2-40B4-BE49-F238E27FC236}">
                <a16:creationId xmlns:a16="http://schemas.microsoft.com/office/drawing/2014/main" id="{270C9BD8-298E-BEFB-0053-266614543A39}"/>
              </a:ext>
            </a:extLst>
          </xdr:cNvPr>
          <xdr:cNvSpPr txBox="1"/>
        </xdr:nvSpPr>
        <xdr:spPr>
          <a:xfrm>
            <a:off x="1171574" y="10544160"/>
            <a:ext cx="2600326" cy="342899"/>
          </a:xfrm>
          <a:prstGeom prst="rect">
            <a:avLst/>
          </a:prstGeom>
          <a:solidFill>
            <a:schemeClr val="lt1"/>
          </a:solidFill>
          <a:ln w="9525" cmpd="sng">
            <a:solidFill>
              <a:schemeClr val="lt1">
                <a:shade val="50000"/>
              </a:schemeClr>
            </a:solidFill>
          </a:ln>
          <a:effectLst>
            <a:innerShdw blurRad="63500" dist="508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2">
                    <a:lumMod val="50000"/>
                  </a:schemeClr>
                </a:solidFill>
              </a:rPr>
              <a:t>Channel Wise Total Revenue </a:t>
            </a:r>
            <a:endParaRPr lang="en-IN" sz="1600" b="1">
              <a:solidFill>
                <a:schemeClr val="bg2">
                  <a:lumMod val="50000"/>
                </a:schemeClr>
              </a:solidFill>
            </a:endParaRPr>
          </a:p>
        </xdr:txBody>
      </xdr:sp>
    </xdr:grpSp>
    <xdr:clientData/>
  </xdr:twoCellAnchor>
  <xdr:twoCellAnchor>
    <xdr:from>
      <xdr:col>27</xdr:col>
      <xdr:colOff>64867</xdr:colOff>
      <xdr:row>5</xdr:row>
      <xdr:rowOff>21771</xdr:rowOff>
    </xdr:from>
    <xdr:to>
      <xdr:col>32</xdr:col>
      <xdr:colOff>468086</xdr:colOff>
      <xdr:row>61</xdr:row>
      <xdr:rowOff>152401</xdr:rowOff>
    </xdr:to>
    <xdr:sp macro="" textlink="">
      <xdr:nvSpPr>
        <xdr:cNvPr id="97" name="Rectangle: Rounded Corners 96">
          <a:extLst>
            <a:ext uri="{FF2B5EF4-FFF2-40B4-BE49-F238E27FC236}">
              <a16:creationId xmlns:a16="http://schemas.microsoft.com/office/drawing/2014/main" id="{0924232A-9976-A765-7E42-F9E12F7733AA}"/>
            </a:ext>
          </a:extLst>
        </xdr:cNvPr>
        <xdr:cNvSpPr/>
      </xdr:nvSpPr>
      <xdr:spPr>
        <a:xfrm>
          <a:off x="16524067" y="947057"/>
          <a:ext cx="3451219" cy="1049383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587828</xdr:colOff>
      <xdr:row>6</xdr:row>
      <xdr:rowOff>108858</xdr:rowOff>
    </xdr:from>
    <xdr:to>
      <xdr:col>31</xdr:col>
      <xdr:colOff>587828</xdr:colOff>
      <xdr:row>16</xdr:row>
      <xdr:rowOff>152401</xdr:rowOff>
    </xdr:to>
    <mc:AlternateContent xmlns:mc="http://schemas.openxmlformats.org/markup-compatibility/2006" xmlns:a14="http://schemas.microsoft.com/office/drawing/2010/main">
      <mc:Choice Requires="a14">
        <xdr:graphicFrame macro="">
          <xdr:nvGraphicFramePr>
            <xdr:cNvPr id="98" name="Product Category">
              <a:extLst>
                <a:ext uri="{FF2B5EF4-FFF2-40B4-BE49-F238E27FC236}">
                  <a16:creationId xmlns:a16="http://schemas.microsoft.com/office/drawing/2014/main" id="{9572E422-0F05-3300-123D-BAC8630CD1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047028" y="1219201"/>
              <a:ext cx="2438400" cy="1894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29392</xdr:colOff>
      <xdr:row>42</xdr:row>
      <xdr:rowOff>112123</xdr:rowOff>
    </xdr:from>
    <xdr:to>
      <xdr:col>32</xdr:col>
      <xdr:colOff>0</xdr:colOff>
      <xdr:row>52</xdr:row>
      <xdr:rowOff>130629</xdr:rowOff>
    </xdr:to>
    <mc:AlternateContent xmlns:mc="http://schemas.openxmlformats.org/markup-compatibility/2006" xmlns:a14="http://schemas.microsoft.com/office/drawing/2010/main">
      <mc:Choice Requires="a14">
        <xdr:graphicFrame macro="">
          <xdr:nvGraphicFramePr>
            <xdr:cNvPr id="99" name="Quarter">
              <a:extLst>
                <a:ext uri="{FF2B5EF4-FFF2-40B4-BE49-F238E27FC236}">
                  <a16:creationId xmlns:a16="http://schemas.microsoft.com/office/drawing/2014/main" id="{27A72C7B-2FE9-1FC2-7BDF-7F7F5C9D383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7098192" y="7884523"/>
              <a:ext cx="2409008" cy="1869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607424</xdr:colOff>
      <xdr:row>18</xdr:row>
      <xdr:rowOff>80554</xdr:rowOff>
    </xdr:from>
    <xdr:to>
      <xdr:col>31</xdr:col>
      <xdr:colOff>555172</xdr:colOff>
      <xdr:row>30</xdr:row>
      <xdr:rowOff>130629</xdr:rowOff>
    </xdr:to>
    <mc:AlternateContent xmlns:mc="http://schemas.openxmlformats.org/markup-compatibility/2006">
      <mc:Choice xmlns:a14="http://schemas.microsoft.com/office/drawing/2010/main" Requires="a14">
        <xdr:graphicFrame macro="">
          <xdr:nvGraphicFramePr>
            <xdr:cNvPr id="100" name="Country">
              <a:extLst>
                <a:ext uri="{FF2B5EF4-FFF2-40B4-BE49-F238E27FC236}">
                  <a16:creationId xmlns:a16="http://schemas.microsoft.com/office/drawing/2014/main" id="{DD438C11-A437-6BA5-0022-DA2D8EA900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066624" y="3509554"/>
              <a:ext cx="2386148" cy="2336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42455</xdr:colOff>
      <xdr:row>32</xdr:row>
      <xdr:rowOff>5442</xdr:rowOff>
    </xdr:from>
    <xdr:to>
      <xdr:col>31</xdr:col>
      <xdr:colOff>587829</xdr:colOff>
      <xdr:row>41</xdr:row>
      <xdr:rowOff>43543</xdr:rowOff>
    </xdr:to>
    <mc:AlternateContent xmlns:mc="http://schemas.openxmlformats.org/markup-compatibility/2006" xmlns:a14="http://schemas.microsoft.com/office/drawing/2010/main">
      <mc:Choice Requires="a14">
        <xdr:graphicFrame macro="">
          <xdr:nvGraphicFramePr>
            <xdr:cNvPr id="101" name="Sales Channel">
              <a:extLst>
                <a:ext uri="{FF2B5EF4-FFF2-40B4-BE49-F238E27FC236}">
                  <a16:creationId xmlns:a16="http://schemas.microsoft.com/office/drawing/2014/main" id="{A135949A-E1CE-4E10-BEA8-0AF6F9D8A02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7111255" y="5927271"/>
              <a:ext cx="2374174" cy="1703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345289</xdr:colOff>
      <xdr:row>1</xdr:row>
      <xdr:rowOff>42845</xdr:rowOff>
    </xdr:from>
    <xdr:to>
      <xdr:col>32</xdr:col>
      <xdr:colOff>239486</xdr:colOff>
      <xdr:row>3</xdr:row>
      <xdr:rowOff>97972</xdr:rowOff>
    </xdr:to>
    <xdr:grpSp>
      <xdr:nvGrpSpPr>
        <xdr:cNvPr id="102" name="Group 101">
          <a:extLst>
            <a:ext uri="{FF2B5EF4-FFF2-40B4-BE49-F238E27FC236}">
              <a16:creationId xmlns:a16="http://schemas.microsoft.com/office/drawing/2014/main" id="{8471E85D-91A0-AC3F-0DE2-2F88B88B8098}"/>
            </a:ext>
          </a:extLst>
        </xdr:cNvPr>
        <xdr:cNvGrpSpPr/>
      </xdr:nvGrpSpPr>
      <xdr:grpSpPr>
        <a:xfrm>
          <a:off x="18023689" y="233345"/>
          <a:ext cx="1722997" cy="436127"/>
          <a:chOff x="266700" y="962026"/>
          <a:chExt cx="2095500" cy="914400"/>
        </a:xfrm>
        <a:solidFill>
          <a:schemeClr val="accent1">
            <a:lumMod val="40000"/>
            <a:lumOff val="60000"/>
          </a:schemeClr>
        </a:solidFill>
      </xdr:grpSpPr>
      <xdr:sp macro="" textlink="">
        <xdr:nvSpPr>
          <xdr:cNvPr id="103" name="Rectangle: Rounded Corners 102">
            <a:extLst>
              <a:ext uri="{FF2B5EF4-FFF2-40B4-BE49-F238E27FC236}">
                <a16:creationId xmlns:a16="http://schemas.microsoft.com/office/drawing/2014/main" id="{128EDE1A-A8C9-9FAE-9D90-6DB85186CB9E}"/>
              </a:ext>
            </a:extLst>
          </xdr:cNvPr>
          <xdr:cNvSpPr/>
        </xdr:nvSpPr>
        <xdr:spPr>
          <a:xfrm>
            <a:off x="266700" y="962026"/>
            <a:ext cx="209550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dsss</a:t>
            </a:r>
          </a:p>
        </xdr:txBody>
      </xdr:sp>
      <xdr:sp macro="" textlink="">
        <xdr:nvSpPr>
          <xdr:cNvPr id="104" name="TextBox 103">
            <a:hlinkClick xmlns:r="http://schemas.openxmlformats.org/officeDocument/2006/relationships" r:id="rId6"/>
            <a:extLst>
              <a:ext uri="{FF2B5EF4-FFF2-40B4-BE49-F238E27FC236}">
                <a16:creationId xmlns:a16="http://schemas.microsoft.com/office/drawing/2014/main" id="{B76A9FB0-AC2A-A23F-8402-C50B4FF42AC5}"/>
              </a:ext>
            </a:extLst>
          </xdr:cNvPr>
          <xdr:cNvSpPr txBox="1"/>
        </xdr:nvSpPr>
        <xdr:spPr>
          <a:xfrm>
            <a:off x="283654" y="1057156"/>
            <a:ext cx="2059497" cy="7958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4">
                    <a:lumMod val="50000"/>
                  </a:schemeClr>
                </a:solidFill>
                <a:latin typeface="+mn-lt"/>
                <a:ea typeface="+mn-ea"/>
                <a:cs typeface="+mn-cs"/>
              </a:rPr>
              <a:t>Sales</a:t>
            </a:r>
            <a:r>
              <a:rPr lang="en-IN" sz="1800" b="1" baseline="0">
                <a:solidFill>
                  <a:schemeClr val="accent4">
                    <a:lumMod val="50000"/>
                  </a:schemeClr>
                </a:solidFill>
                <a:latin typeface="+mn-lt"/>
                <a:ea typeface="+mn-ea"/>
                <a:cs typeface="+mn-cs"/>
              </a:rPr>
              <a:t> Data</a:t>
            </a:r>
            <a:endParaRPr lang="en-IN" sz="1800" b="1">
              <a:solidFill>
                <a:schemeClr val="accent4">
                  <a:lumMod val="50000"/>
                </a:schemeClr>
              </a:solidFill>
              <a:latin typeface="+mn-lt"/>
              <a:ea typeface="+mn-ea"/>
              <a:cs typeface="+mn-cs"/>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1550927" backgroundQuery="1" createdVersion="8" refreshedVersion="8" minRefreshableVersion="3" recordCount="0" supportSubquery="1" supportAdvancedDrill="1" xr:uid="{4AF7405E-5EC9-4972-99AC-DB7BCDB6CA77}">
  <cacheSource type="external" connectionId="1"/>
  <cacheFields count="4">
    <cacheField name="[SalesDataTable].[Month].[Month]" caption="Month" numFmtId="0" hierarchy="19" level="1">
      <sharedItems count="12">
        <s v="Apr"/>
        <s v="Aug"/>
        <s v="Dec"/>
        <s v="Feb"/>
        <s v="Jan"/>
        <s v="Jul"/>
        <s v="Jun"/>
        <s v="Mar"/>
        <s v="May"/>
        <s v="Nov"/>
        <s v="Oct"/>
        <s v="Sep"/>
      </sharedItems>
    </cacheField>
    <cacheField name="[Measures].[Sum of Revenue]" caption="Sum of Revenue" numFmtId="0" hierarchy="24" level="32767"/>
    <cacheField name="[Measures].[Sum of Gross Profit]" caption="Sum of Gross Profit" numFmtId="0" hierarchy="25"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0"/>
      </fieldsUsage>
    </cacheHierarchy>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2129628" backgroundQuery="1" createdVersion="8" refreshedVersion="8" minRefreshableVersion="3" recordCount="0" supportSubquery="1" supportAdvancedDrill="1" xr:uid="{0E4484CA-1158-43FB-AB2E-04B3ECEC6E5F}">
  <cacheSource type="external" connectionId="1"/>
  <cacheFields count="3">
    <cacheField name="[Measures].[Sum of Revenue]" caption="Sum of Revenue" numFmtId="0" hierarchy="24" level="32767"/>
    <cacheField name="[SalesDataTable].[Sales Channel].[Sales Channel]" caption="Sales Channel" numFmtId="0" hierarchy="4" level="1">
      <sharedItems count="4">
        <s v="Corporate"/>
        <s v="Marketplace"/>
        <s v="Online Store"/>
        <s v="Retail Partners"/>
      </sharedItems>
    </cacheField>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2708336" backgroundQuery="1" createdVersion="8" refreshedVersion="8" minRefreshableVersion="3" recordCount="0" supportSubquery="1" supportAdvancedDrill="1" xr:uid="{AE42E84D-59A9-464C-B5A4-C383CB671696}">
  <cacheSource type="external" connectionId="1"/>
  <cacheFields count="3">
    <cacheField name="[Measures].[Sum of Revenue]" caption="Sum of Revenue" numFmtId="0" hierarchy="24" level="32767"/>
    <cacheField name="[SalesDataTable].[Country].[Country]" caption="Country" numFmtId="0" hierarchy="3" level="1">
      <sharedItems count="17">
        <s v="Austria"/>
        <s v="Belgium"/>
        <s v="Czechia"/>
        <s v="Denmark"/>
        <s v="Finland"/>
        <s v="France"/>
        <s v="Germany"/>
        <s v="Ireland"/>
        <s v="Italy"/>
        <s v="Netherlands"/>
        <s v="Norway"/>
        <s v="Poland"/>
        <s v="Portugal"/>
        <s v="Spain"/>
        <s v="Sweden"/>
        <s v="Switzerland"/>
        <s v="United Kingdom"/>
      </sharedItems>
    </cacheField>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3287036" backgroundQuery="1" createdVersion="8" refreshedVersion="8" minRefreshableVersion="3" recordCount="0" supportSubquery="1" supportAdvancedDrill="1" xr:uid="{0DB47572-D284-4F04-8110-B92F1361BEE1}">
  <cacheSource type="external" connectionId="1"/>
  <cacheFields count="3">
    <cacheField name="[Measures].[Sum of Revenue]" caption="Sum of Revenue" numFmtId="0" hierarchy="24" level="32767"/>
    <cacheField name="[SalesDataTable].[Region].[Region]" caption="Region" numFmtId="0" hierarchy="2" level="1">
      <sharedItems count="4">
        <s v="Central Europe"/>
        <s v="Northern Europe"/>
        <s v="Southern Europe"/>
        <s v="Western Europe"/>
      </sharedItems>
    </cacheField>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4097222" backgroundQuery="1" createdVersion="8" refreshedVersion="8" minRefreshableVersion="3" recordCount="0" supportSubquery="1" supportAdvancedDrill="1" xr:uid="{642BD1BB-7214-4958-8308-63ED4E7D6BB3}">
  <cacheSource type="external" connectionId="1"/>
  <cacheFields count="3">
    <cacheField name="[Measures].[Sum of Revenue]" caption="Sum of Revenue" numFmtId="0" hierarchy="24" level="32767"/>
    <cacheField name="[SalesDataTable].[Country].[Country]" caption="Country" numFmtId="0" hierarchy="3" level="1">
      <sharedItems count="5">
        <s v="France"/>
        <s v="Germany"/>
        <s v="Italy"/>
        <s v="Spain"/>
        <s v="United Kingdom"/>
      </sharedItems>
    </cacheField>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4560184" backgroundQuery="1" createdVersion="8" refreshedVersion="8" minRefreshableVersion="3" recordCount="0" supportSubquery="1" supportAdvancedDrill="1" xr:uid="{9E2324DC-286D-45E3-95A2-5F9EA3327D75}">
  <cacheSource type="external" connectionId="1"/>
  <cacheFields count="2">
    <cacheField name="[Measures].[Sum of COGS]" caption="Sum of COGS" numFmtId="0" hierarchy="30"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4791668" backgroundQuery="1" createdVersion="8" refreshedVersion="8" minRefreshableVersion="3" recordCount="0" supportSubquery="1" supportAdvancedDrill="1" xr:uid="{3B623200-9F0F-45A2-A52D-B1F55D514741}">
  <cacheSource type="external" connectionId="1"/>
  <cacheFields count="2">
    <cacheField name="[Measures].[Sum of Gross Profit]" caption="Sum of Gross Profit" numFmtId="0" hierarchy="25"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525463" backgroundQuery="1" createdVersion="8" refreshedVersion="8" minRefreshableVersion="3" recordCount="0" supportSubquery="1" supportAdvancedDrill="1" xr:uid="{0BAD7C7C-F592-4678-8B55-027D936BC72E}">
  <cacheSource type="external" connectionId="1"/>
  <cacheFields count="2">
    <cacheField name="[Measures].[Sum of Units Sold]" caption="Sum of Units Sold" numFmtId="0" hierarchy="26"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5601853" backgroundQuery="1" createdVersion="8" refreshedVersion="8" minRefreshableVersion="3" recordCount="0" supportSubquery="1" supportAdvancedDrill="1" xr:uid="{C35D3A7A-7B56-4135-AF82-D601E7C4B697}">
  <cacheSource type="external" connectionId="1"/>
  <cacheFields count="2">
    <cacheField name="[Measures].[Count of ID]" caption="Count of ID" numFmtId="0" hierarchy="29"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723695833331" backgroundQuery="1" createdVersion="8" refreshedVersion="8" minRefreshableVersion="3" recordCount="0" supportSubquery="1" supportAdvancedDrill="1" xr:uid="{5172F739-C2A9-4187-97CD-0CF72C0EAB96}">
  <cacheSource type="external" connectionId="1"/>
  <cacheFields count="2">
    <cacheField name="[Measures].[Sum of Revenue]" caption="Sum of Revenue" numFmtId="0" hierarchy="24" level="32767"/>
    <cacheField name="[SalesDataTable].[Quarter].[Quarter]" caption="Quarter" numFmtId="0" hierarchy="17" level="1">
      <sharedItems containsSemiMixedTypes="0" containsNonDate="0" containsString="0"/>
    </cacheField>
  </cacheFields>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yab" refreshedDate="46301.640050347225" backgroundQuery="1" createdVersion="3" refreshedVersion="8" minRefreshableVersion="3" recordCount="0" supportSubquery="1" supportAdvancedDrill="1" xr:uid="{21070AA4-E4B7-43F4-8D5D-816D9B8B8474}">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323923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9A8594-BE6C-4AC5-AD8C-80F7DB48F989}" name="COGS_PIVOT" cacheId="5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167"/>
  </dataFields>
  <formats count="1">
    <format dxfId="52">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3E0DE-C86D-42AC-BF99-0440F7E743A3}" name="Gross_Profit"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7"/>
  </dataFields>
  <formats count="1">
    <format dxfId="53">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EAA29-C76F-4AAF-BBA4-2F91D34AB5D5}" name="Total Revenue"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1">
    <format dxfId="54">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756C85-FCE2-444A-B242-0B319078A83B}" name="Total Ids Count"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1">
    <format dxfId="55">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83B927-7D3B-47CE-B771-8FE3E83EB53A}" name="Sum of Units Sold"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1">
    <format dxfId="56">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016286-4DC2-4AB2-B1A1-4100078EC44A}" name="Channel Wise"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20:B25" firstHeaderRow="1" firstDataRow="1" firstDataCol="1"/>
  <pivotFields count="3">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dataFields>
  <formats count="3">
    <format dxfId="40">
      <pivotArea outline="0" collapsedLevelsAreSubtotals="1" fieldPosition="0"/>
    </format>
    <format dxfId="39">
      <pivotArea grandRow="1" outline="0" collapsedLevelsAreSubtotals="1" fieldPosition="0"/>
    </format>
    <format dxfId="38">
      <pivotArea collapsedLevelsAreSubtotals="1" fieldPosition="0">
        <references count="1">
          <reference field="1" count="0"/>
        </references>
      </pivotArea>
    </format>
  </formats>
  <chartFormats count="9">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 chart="21" format="9">
      <pivotArea type="data" outline="0" fieldPosition="0">
        <references count="2">
          <reference field="4294967294" count="1" selected="0">
            <x v="0"/>
          </reference>
          <reference field="1" count="1" selected="0">
            <x v="2"/>
          </reference>
        </references>
      </pivotArea>
    </chartFormat>
    <chartFormat chart="21" format="10">
      <pivotArea type="data" outline="0" fieldPosition="0">
        <references count="2">
          <reference field="4294967294" count="1" selected="0">
            <x v="0"/>
          </reference>
          <reference field="1" count="1" selected="0">
            <x v="3"/>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64186E-CE48-4564-BD8B-4EC48578597A}" name="Top 5 Country Wise Details" cacheId="5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E3:F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fld="0" baseField="0" baseItem="0"/>
  </dataFields>
  <formats count="2">
    <format dxfId="42">
      <pivotArea outline="0" collapsedLevelsAreSubtotals="1" fieldPosition="0"/>
    </format>
    <format dxfId="41">
      <pivotArea grandRow="1"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4">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C4465B-2FBD-476C-A490-517CF3D50720}" name="Month Wise Revenue &amp; Profit"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C16" firstHeaderRow="0" firstDataRow="1" firstDataCol="1"/>
  <pivotFields count="4">
    <pivotField axis="axisRow" allDrilled="1" subtotalTop="0" showAll="0" nonAutoSortDefault="1" defaultSubtotal="0" defaultAttributeDrillState="1">
      <items count="12">
        <item x="4"/>
        <item x="3"/>
        <item x="7"/>
        <item x="0"/>
        <item x="1"/>
        <item x="2"/>
        <item x="5"/>
        <item x="6"/>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 baseField="0" baseItem="0"/>
    <dataField name="Total Gross Profit" fld="2" baseField="0" baseItem="0"/>
  </dataFields>
  <formats count="3">
    <format dxfId="45">
      <pivotArea outline="0" collapsedLevelsAreSubtotals="1" fieldPosition="0"/>
    </format>
    <format dxfId="44">
      <pivotArea grandRow="1" outline="0" collapsedLevelsAreSubtotals="1" fieldPosition="0"/>
    </format>
    <format dxfId="43">
      <pivotArea collapsedLevelsAreSubtotals="1" fieldPosition="0">
        <references count="1">
          <reference field="0"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F285CB-2B77-4527-827E-B20F6755CF0F}" name="Country Wise Revenue"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H10:I28"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dataFields>
  <formats count="3">
    <format dxfId="48">
      <pivotArea outline="0" collapsedLevelsAreSubtotals="1" fieldPosition="0"/>
    </format>
    <format dxfId="47">
      <pivotArea grandRow="1" outline="0" collapsedLevelsAreSubtotals="1" fieldPosition="0"/>
    </format>
    <format dxfId="46">
      <pivotArea collapsedLevelsAreSubtotals="1" fieldPosition="0">
        <references count="1">
          <reference field="1" count="0"/>
        </references>
      </pivotArea>
    </format>
  </formats>
  <chartFormats count="6">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16"/>
          </reference>
        </references>
      </pivotArea>
    </chartFormat>
    <chartFormat chart="17" format="4">
      <pivotArea type="data" outline="0" fieldPosition="0">
        <references count="2">
          <reference field="4294967294" count="1" selected="0">
            <x v="0"/>
          </reference>
          <reference field="1" count="1" selected="0">
            <x v="8"/>
          </reference>
        </references>
      </pivotArea>
    </chartFormat>
    <chartFormat chart="17" format="5">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1359BC-CEE0-4B1E-86D2-E2C48EA345C7}" name="Region Wise "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H3:I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dataFields>
  <formats count="3">
    <format dxfId="51">
      <pivotArea outline="0" collapsedLevelsAreSubtotals="1" fieldPosition="0"/>
    </format>
    <format dxfId="50">
      <pivotArea grandRow="1" outline="0" collapsedLevelsAreSubtotals="1" fieldPosition="0"/>
    </format>
    <format dxfId="49">
      <pivotArea collapsedLevelsAreSubtotals="1" fieldPosition="0">
        <references count="1">
          <reference field="1" count="0"/>
        </references>
      </pivotArea>
    </format>
  </formats>
  <chartFormats count="12">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 chart="26" format="9">
      <pivotArea type="data" outline="0" fieldPosition="0">
        <references count="2">
          <reference field="4294967294" count="1" selected="0">
            <x v="0"/>
          </reference>
          <reference field="1" count="1" selected="0">
            <x v="2"/>
          </reference>
        </references>
      </pivotArea>
    </chartFormat>
    <chartFormat chart="26" format="10">
      <pivotArea type="data" outline="0" fieldPosition="0">
        <references count="2">
          <reference field="4294967294" count="1" selected="0">
            <x v="0"/>
          </reference>
          <reference field="1" count="1" selected="0">
            <x v="3"/>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EEAFC67-8561-4E9E-98A3-287B0AAC4514}" sourceName="[SalesDataTable].[Product Category]">
  <pivotTables>
    <pivotTable tabId="6" name="Month Wise Revenue &amp; Profit"/>
    <pivotTable tabId="6" name="Channel Wise"/>
    <pivotTable tabId="6" name="Country Wise Revenue"/>
    <pivotTable tabId="6" name="Region Wise "/>
    <pivotTable tabId="6" name="Top 5 Country Wise Details"/>
    <pivotTable tabId="4" name="COGS_PIVOT"/>
    <pivotTable tabId="4" name="Gross_Profit"/>
    <pivotTable tabId="4" name="Sum of Units Sold"/>
    <pivotTable tabId="4" name="Total Ids Count"/>
    <pivotTable tabId="4" name="Total Revenue"/>
  </pivotTables>
  <data>
    <olap pivotCacheId="1532392307">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696F87A-22BC-4A5D-847D-CE0DBC42855A}" sourceName="[SalesDataTable].[Quarter]">
  <pivotTables>
    <pivotTable tabId="6" name="Month Wise Revenue &amp; Profit"/>
    <pivotTable tabId="6" name="Channel Wise"/>
    <pivotTable tabId="6" name="Country Wise Revenue"/>
    <pivotTable tabId="6" name="Region Wise "/>
    <pivotTable tabId="6" name="Top 5 Country Wise Details"/>
    <pivotTable tabId="4" name="COGS_PIVOT"/>
    <pivotTable tabId="4" name="Gross_Profit"/>
    <pivotTable tabId="4" name="Sum of Units Sold"/>
    <pivotTable tabId="4" name="Total Ids Count"/>
    <pivotTable tabId="4" name="Total Revenue"/>
  </pivotTables>
  <data>
    <olap pivotCacheId="1532392307">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38BA3CF-F01F-449F-A6A7-3AC3E2347AB8}" sourceName="[SalesDataTable].[Country]">
  <pivotTables>
    <pivotTable tabId="6" name="Month Wise Revenue &amp; Profit"/>
    <pivotTable tabId="6" name="Channel Wise"/>
    <pivotTable tabId="6" name="Country Wise Revenue"/>
    <pivotTable tabId="6" name="Region Wise "/>
    <pivotTable tabId="6" name="Top 5 Country Wise Details"/>
    <pivotTable tabId="4" name="COGS_PIVOT"/>
    <pivotTable tabId="4" name="Gross_Profit"/>
    <pivotTable tabId="4" name="Sum of Units Sold"/>
    <pivotTable tabId="4" name="Total Ids Count"/>
    <pivotTable tabId="4" name="Total Revenue"/>
  </pivotTables>
  <data>
    <olap pivotCacheId="1532392307">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D77CCCE-36B3-48AE-9498-10B336C76A17}" sourceName="[SalesDataTable].[Sales Channel]">
  <pivotTables>
    <pivotTable tabId="6" name="Month Wise Revenue &amp; Profit"/>
    <pivotTable tabId="6" name="Channel Wise"/>
    <pivotTable tabId="6" name="Country Wise Revenue"/>
    <pivotTable tabId="6" name="Region Wise "/>
    <pivotTable tabId="6" name="Top 5 Country Wise Details"/>
    <pivotTable tabId="4" name="COGS_PIVOT"/>
    <pivotTable tabId="4" name="Gross_Profit"/>
    <pivotTable tabId="4" name="Sum of Units Sold"/>
    <pivotTable tabId="4" name="Total Ids Count"/>
    <pivotTable tabId="4" name="Total Revenue"/>
  </pivotTables>
  <data>
    <olap pivotCacheId="1532392307">
      <levels count="2">
        <level uniqueName="[SalesDataTable].[Sales Channel].[(All)]" sourceCaption="(All)" count="0"/>
        <level uniqueName="[SalesDataTable].[Sales Channel].[Sales Channel]" sourceCaption="Sales Channel" count="4">
          <ranges>
            <range startItem="0">
              <i n="[SalesDataTable].[Sales Channel].&amp;[Corporate]" c="Corporate"/>
              <i n="[SalesDataTable].[Sales Channel].&amp;[Marketplace]" c="Marketplace"/>
              <i n="[SalesDataTable].[Sales Channel].&amp;[Online Store]" c="Online Store"/>
              <i n="[SalesDataTable].[Sales Channel].&amp;[Retail Partners]" c="Retail Partners"/>
            </range>
          </ranges>
        </level>
      </levels>
      <selections count="1">
        <selection n="[SalesDataTable].[Sales 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F3B0905-61B4-4782-AA92-A02A822970FE}" cache="Slicer_Product_Category" caption="Product Category" level="1" rowHeight="247650"/>
  <slicer name="Quarter" xr10:uid="{2AF48760-A385-4E64-8646-03D53C71469F}" cache="Slicer_Quarter" caption="Quarter" level="1" rowHeight="247650"/>
  <slicer name="Country" xr10:uid="{25B1E8BE-0BB7-4EA4-9A12-90AD7DBE20F4}" cache="Slicer_Country" caption="Country" startItem="10" level="1" rowHeight="247650"/>
  <slicer name="Sales Channel" xr10:uid="{FD9E7443-9B62-47F4-85A3-4FD75B8457FA}" cache="Slicer_Sales_Channel" caption="Sales Channel"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78" dataDxfId="77">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76"/>
    <tableColumn id="2" xr3:uid="{99F5FD81-8F5C-4B7A-810D-BB7E4869701E}" name="Order Date" dataDxfId="75"/>
    <tableColumn id="3" xr3:uid="{BABD2837-4996-49F4-B8FC-F980EA4C9534}" name="Region" dataDxfId="74"/>
    <tableColumn id="4" xr3:uid="{ED840ADB-B6D0-4386-8CC3-66DEA65BED3E}" name="Country" dataDxfId="73"/>
    <tableColumn id="5" xr3:uid="{C21A7B37-6F6C-4361-82C1-4670F9FDBEC2}" name="Sales Channel" dataDxfId="72"/>
    <tableColumn id="6" xr3:uid="{84080584-6B54-4896-A4DE-A87DFF0731C6}" name="Customer Type" dataDxfId="71"/>
    <tableColumn id="7" xr3:uid="{0B005238-5F14-4C46-B503-7F3DFF36170E}" name="Product Category" dataDxfId="70"/>
    <tableColumn id="8" xr3:uid="{B930794A-6484-4BE3-BBD2-E8771691DFAD}" name="Product" dataDxfId="69"/>
    <tableColumn id="9" xr3:uid="{5CA4DF7A-9AF5-4D9D-9D5A-DDED3D0A7E80}" name="Units Sold" dataDxfId="68"/>
    <tableColumn id="10" xr3:uid="{6756035F-A4CB-4AFF-BFF3-3610B142F0EE}" name="Unit Price" dataDxfId="67"/>
    <tableColumn id="11" xr3:uid="{B694F18E-F9BD-40E2-A356-3F67136CB960}" name="Discount %" dataDxfId="66"/>
    <tableColumn id="12" xr3:uid="{15D4CF49-FA19-4C44-A023-7C629B44C0DB}" name="Unit Cost" dataDxfId="65"/>
    <tableColumn id="13" xr3:uid="{3D8A84CF-5674-491F-8F81-BB5FC7A74D30}" name="Revenue" dataDxfId="64">
      <calculatedColumnFormula>I2*J2*(1-K2)</calculatedColumnFormula>
    </tableColumn>
    <tableColumn id="14" xr3:uid="{455060E3-F1BA-493D-AC17-8D56984B9F5C}" name="COGS" dataDxfId="63">
      <calculatedColumnFormula>I2*L2</calculatedColumnFormula>
    </tableColumn>
    <tableColumn id="15" xr3:uid="{89F4A687-84DC-4069-9C8B-9548E670D916}" name="Gross Profit" dataDxfId="62">
      <calculatedColumnFormula>M2-N2</calculatedColumnFormula>
    </tableColumn>
    <tableColumn id="16" xr3:uid="{F7B6CDDB-7E56-4D6C-91A8-8CE6DC05EA92}" name="Gross Margin %" dataDxfId="61">
      <calculatedColumnFormula>IFERROR(O2/M2,0)</calculatedColumnFormula>
    </tableColumn>
    <tableColumn id="17" xr3:uid="{08206B5F-132F-48A2-8A7D-C8ED29DE854B}" name="Year" dataDxfId="60">
      <calculatedColumnFormula>YEAR(SalesDataTable[[#This Row],[Order Date]])</calculatedColumnFormula>
    </tableColumn>
    <tableColumn id="18" xr3:uid="{530C4447-0E80-44A0-80E4-83BFF5397AA3}" name="Quarter" dataDxfId="59">
      <calculatedColumnFormula>"Q"&amp;ROUNDUP(MONTH(SalesDataTable[[#This Row],[Order Date]])/3,0)</calculatedColumnFormula>
    </tableColumn>
    <tableColumn id="19" xr3:uid="{64306A9E-3E61-4C1D-8A04-5C3C05269760}" name="MonthNo" dataDxfId="58">
      <calculatedColumnFormula>MONTH(SalesDataTable[[#This Row],[Order Date]])</calculatedColumnFormula>
    </tableColumn>
    <tableColumn id="20" xr3:uid="{053C1C3B-A83C-4691-96F2-805F5CEED276}" name="Month" dataDxfId="57">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21.44140625" bestFit="1" customWidth="1"/>
    <col min="9" max="9" width="10.44140625" style="9"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9"/>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6">
      <c r="A2" s="2">
        <v>3392</v>
      </c>
      <c r="B2" s="3">
        <v>46023</v>
      </c>
      <c r="C2" s="4" t="s">
        <v>0</v>
      </c>
      <c r="D2" s="4" t="s">
        <v>1</v>
      </c>
      <c r="E2" s="4" t="s">
        <v>2</v>
      </c>
      <c r="F2" s="4" t="s">
        <v>3</v>
      </c>
      <c r="G2" s="4" t="s">
        <v>4</v>
      </c>
      <c r="H2" s="4" t="s">
        <v>5</v>
      </c>
      <c r="I2" s="8">
        <v>2</v>
      </c>
      <c r="J2" s="10">
        <v>82.06</v>
      </c>
      <c r="K2" s="6">
        <v>0</v>
      </c>
      <c r="L2" s="10">
        <v>42.94</v>
      </c>
      <c r="M2" s="17">
        <f>I2*J2*(1-K2)</f>
        <v>164.12</v>
      </c>
      <c r="N2" s="17">
        <f>I2*L2</f>
        <v>85.88</v>
      </c>
      <c r="O2" s="17">
        <f t="shared" ref="O2:O65" si="0">M2-N2</f>
        <v>78.240000000000009</v>
      </c>
      <c r="P2" s="7">
        <f t="shared" ref="P2:P65" si="1">IFERROR(O2/M2,0)</f>
        <v>0.476724348038021</v>
      </c>
      <c r="Q2" s="5">
        <f>YEAR(SalesDataTable[[#This Row],[Order Date]])</f>
        <v>2026</v>
      </c>
      <c r="R2" s="7" t="str">
        <f>"Q"&amp;ROUNDUP(MONTH(SalesDataTable[[#This Row],[Order Date]])/3,0)</f>
        <v>Q1</v>
      </c>
      <c r="S2" s="8">
        <f>MONTH(SalesDataTable[[#This Row],[Order Date]])</f>
        <v>1</v>
      </c>
      <c r="T2" s="7" t="str">
        <f>TEXT(SalesDataTable[[#This Row],[Order Date]],"mmm")</f>
        <v>Jan</v>
      </c>
    </row>
    <row r="3" spans="1:20" ht="15.6">
      <c r="A3" s="2">
        <v>4836</v>
      </c>
      <c r="B3" s="3">
        <v>46024</v>
      </c>
      <c r="C3" s="4" t="s">
        <v>6</v>
      </c>
      <c r="D3" s="4" t="s">
        <v>7</v>
      </c>
      <c r="E3" s="4" t="s">
        <v>8</v>
      </c>
      <c r="F3" s="4" t="s">
        <v>3</v>
      </c>
      <c r="G3" s="4" t="s">
        <v>9</v>
      </c>
      <c r="H3" s="4" t="s">
        <v>10</v>
      </c>
      <c r="I3" s="8">
        <v>4</v>
      </c>
      <c r="J3" s="10">
        <v>94.18</v>
      </c>
      <c r="K3" s="6">
        <v>0.15</v>
      </c>
      <c r="L3" s="10">
        <v>45.03</v>
      </c>
      <c r="M3" s="17">
        <f t="shared" ref="M3:M65" si="2">I3*J3*(1-K3)</f>
        <v>320.21199999999999</v>
      </c>
      <c r="N3" s="17">
        <f t="shared" ref="N3:N65" si="3">I3*L3</f>
        <v>180.12</v>
      </c>
      <c r="O3" s="17">
        <f t="shared" si="0"/>
        <v>140.09199999999998</v>
      </c>
      <c r="P3" s="7">
        <f t="shared" si="1"/>
        <v>0.43749765780170635</v>
      </c>
      <c r="Q3" s="5">
        <f>YEAR(SalesDataTable[[#This Row],[Order Date]])</f>
        <v>2026</v>
      </c>
      <c r="R3" s="7" t="str">
        <f>"Q"&amp;ROUNDUP(MONTH(SalesDataTable[[#This Row],[Order Date]])/3,0)</f>
        <v>Q1</v>
      </c>
      <c r="S3" s="8">
        <f>MONTH(SalesDataTable[[#This Row],[Order Date]])</f>
        <v>1</v>
      </c>
      <c r="T3" s="7" t="str">
        <f>TEXT(SalesDataTable[[#This Row],[Order Date]],"mmm")</f>
        <v>Jan</v>
      </c>
    </row>
    <row r="4" spans="1:20" ht="15.6">
      <c r="A4" s="2">
        <v>163</v>
      </c>
      <c r="B4" s="3">
        <v>46025</v>
      </c>
      <c r="C4" s="4" t="s">
        <v>11</v>
      </c>
      <c r="D4" s="4" t="s">
        <v>12</v>
      </c>
      <c r="E4" s="4" t="s">
        <v>2</v>
      </c>
      <c r="F4" s="4" t="s">
        <v>13</v>
      </c>
      <c r="G4" s="4" t="s">
        <v>14</v>
      </c>
      <c r="H4" s="4" t="s">
        <v>15</v>
      </c>
      <c r="I4" s="8">
        <v>2</v>
      </c>
      <c r="J4" s="10">
        <v>36.72</v>
      </c>
      <c r="K4" s="6">
        <v>0.05</v>
      </c>
      <c r="L4" s="10">
        <v>13.76</v>
      </c>
      <c r="M4" s="17">
        <f t="shared" si="2"/>
        <v>69.768000000000001</v>
      </c>
      <c r="N4" s="17">
        <f t="shared" si="3"/>
        <v>27.52</v>
      </c>
      <c r="O4" s="17">
        <f t="shared" si="0"/>
        <v>42.248000000000005</v>
      </c>
      <c r="P4" s="7">
        <f t="shared" si="1"/>
        <v>0.60554982226808862</v>
      </c>
      <c r="Q4" s="5">
        <f>YEAR(SalesDataTable[[#This Row],[Order Date]])</f>
        <v>2026</v>
      </c>
      <c r="R4" s="7" t="str">
        <f>"Q"&amp;ROUNDUP(MONTH(SalesDataTable[[#This Row],[Order Date]])/3,0)</f>
        <v>Q1</v>
      </c>
      <c r="S4" s="8">
        <f>MONTH(SalesDataTable[[#This Row],[Order Date]])</f>
        <v>1</v>
      </c>
      <c r="T4" s="7" t="str">
        <f>TEXT(SalesDataTable[[#This Row],[Order Date]],"mmm")</f>
        <v>Jan</v>
      </c>
    </row>
    <row r="5" spans="1:20" ht="15.6">
      <c r="A5" s="2">
        <v>542</v>
      </c>
      <c r="B5" s="3">
        <v>46025</v>
      </c>
      <c r="C5" s="4" t="s">
        <v>0</v>
      </c>
      <c r="D5" s="4" t="s">
        <v>1</v>
      </c>
      <c r="E5" s="4" t="s">
        <v>8</v>
      </c>
      <c r="F5" s="4" t="s">
        <v>16</v>
      </c>
      <c r="G5" s="4" t="s">
        <v>9</v>
      </c>
      <c r="H5" s="4" t="s">
        <v>17</v>
      </c>
      <c r="I5" s="8">
        <v>4</v>
      </c>
      <c r="J5" s="10">
        <v>143.66999999999999</v>
      </c>
      <c r="K5" s="6">
        <v>0.1</v>
      </c>
      <c r="L5" s="10">
        <v>81.22</v>
      </c>
      <c r="M5" s="17">
        <f t="shared" si="2"/>
        <v>517.21199999999999</v>
      </c>
      <c r="N5" s="17">
        <f t="shared" si="3"/>
        <v>324.88</v>
      </c>
      <c r="O5" s="17">
        <f t="shared" si="0"/>
        <v>192.33199999999999</v>
      </c>
      <c r="P5" s="7">
        <f t="shared" si="1"/>
        <v>0.37186298848441257</v>
      </c>
      <c r="Q5" s="5">
        <f>YEAR(SalesDataTable[[#This Row],[Order Date]])</f>
        <v>2026</v>
      </c>
      <c r="R5" s="7" t="str">
        <f>"Q"&amp;ROUNDUP(MONTH(SalesDataTable[[#This Row],[Order Date]])/3,0)</f>
        <v>Q1</v>
      </c>
      <c r="S5" s="8">
        <f>MONTH(SalesDataTable[[#This Row],[Order Date]])</f>
        <v>1</v>
      </c>
      <c r="T5" s="7" t="str">
        <f>TEXT(SalesDataTable[[#This Row],[Order Date]],"mmm")</f>
        <v>Jan</v>
      </c>
    </row>
    <row r="6" spans="1:20" ht="15.6">
      <c r="A6" s="2">
        <v>2002</v>
      </c>
      <c r="B6" s="3">
        <v>46025</v>
      </c>
      <c r="C6" s="4" t="s">
        <v>0</v>
      </c>
      <c r="D6" s="4" t="s">
        <v>1</v>
      </c>
      <c r="E6" s="4" t="s">
        <v>8</v>
      </c>
      <c r="F6" s="4" t="s">
        <v>16</v>
      </c>
      <c r="G6" s="4" t="s">
        <v>14</v>
      </c>
      <c r="H6" s="4" t="s">
        <v>15</v>
      </c>
      <c r="I6" s="8">
        <v>3</v>
      </c>
      <c r="J6" s="10">
        <v>36.53</v>
      </c>
      <c r="K6" s="6">
        <v>0.15</v>
      </c>
      <c r="L6" s="10">
        <v>13.67</v>
      </c>
      <c r="M6" s="17">
        <f t="shared" si="2"/>
        <v>93.151499999999999</v>
      </c>
      <c r="N6" s="17">
        <f t="shared" si="3"/>
        <v>41.01</v>
      </c>
      <c r="O6" s="17">
        <f t="shared" si="0"/>
        <v>52.141500000000001</v>
      </c>
      <c r="P6" s="7">
        <f t="shared" si="1"/>
        <v>0.55974944042769037</v>
      </c>
      <c r="Q6" s="5">
        <f>YEAR(SalesDataTable[[#This Row],[Order Date]])</f>
        <v>2026</v>
      </c>
      <c r="R6" s="7" t="str">
        <f>"Q"&amp;ROUNDUP(MONTH(SalesDataTable[[#This Row],[Order Date]])/3,0)</f>
        <v>Q1</v>
      </c>
      <c r="S6" s="8">
        <f>MONTH(SalesDataTable[[#This Row],[Order Date]])</f>
        <v>1</v>
      </c>
      <c r="T6" s="7" t="str">
        <f>TEXT(SalesDataTable[[#This Row],[Order Date]],"mmm")</f>
        <v>Jan</v>
      </c>
    </row>
    <row r="7" spans="1:20" ht="15.6">
      <c r="A7" s="2">
        <v>2005</v>
      </c>
      <c r="B7" s="3">
        <v>46025</v>
      </c>
      <c r="C7" s="4" t="s">
        <v>11</v>
      </c>
      <c r="D7" s="4" t="s">
        <v>18</v>
      </c>
      <c r="E7" s="4" t="s">
        <v>19</v>
      </c>
      <c r="F7" s="4" t="s">
        <v>13</v>
      </c>
      <c r="G7" s="4" t="s">
        <v>14</v>
      </c>
      <c r="H7" s="4" t="s">
        <v>15</v>
      </c>
      <c r="I7" s="8">
        <v>1</v>
      </c>
      <c r="J7" s="10">
        <v>35.340000000000003</v>
      </c>
      <c r="K7" s="6">
        <v>0</v>
      </c>
      <c r="L7" s="10">
        <v>13.37</v>
      </c>
      <c r="M7" s="17">
        <f t="shared" si="2"/>
        <v>35.340000000000003</v>
      </c>
      <c r="N7" s="17">
        <f t="shared" si="3"/>
        <v>13.37</v>
      </c>
      <c r="O7" s="17">
        <f t="shared" si="0"/>
        <v>21.970000000000006</v>
      </c>
      <c r="P7" s="7">
        <f t="shared" si="1"/>
        <v>0.62167515563101317</v>
      </c>
      <c r="Q7" s="5">
        <f>YEAR(SalesDataTable[[#This Row],[Order Date]])</f>
        <v>2026</v>
      </c>
      <c r="R7" s="7" t="str">
        <f>"Q"&amp;ROUNDUP(MONTH(SalesDataTable[[#This Row],[Order Date]])/3,0)</f>
        <v>Q1</v>
      </c>
      <c r="S7" s="8">
        <f>MONTH(SalesDataTable[[#This Row],[Order Date]])</f>
        <v>1</v>
      </c>
      <c r="T7" s="7" t="str">
        <f>TEXT(SalesDataTable[[#This Row],[Order Date]],"mmm")</f>
        <v>Jan</v>
      </c>
    </row>
    <row r="8" spans="1:20" ht="15.6">
      <c r="A8" s="2">
        <v>2937</v>
      </c>
      <c r="B8" s="3">
        <v>46025</v>
      </c>
      <c r="C8" s="4" t="s">
        <v>20</v>
      </c>
      <c r="D8" s="4" t="s">
        <v>21</v>
      </c>
      <c r="E8" s="4" t="s">
        <v>8</v>
      </c>
      <c r="F8" s="4" t="s">
        <v>3</v>
      </c>
      <c r="G8" s="4" t="s">
        <v>4</v>
      </c>
      <c r="H8" s="4" t="s">
        <v>22</v>
      </c>
      <c r="I8" s="8">
        <v>8</v>
      </c>
      <c r="J8" s="10">
        <v>49.6</v>
      </c>
      <c r="K8" s="6">
        <v>0.1</v>
      </c>
      <c r="L8" s="10">
        <v>23.05</v>
      </c>
      <c r="M8" s="17">
        <f t="shared" si="2"/>
        <v>357.12</v>
      </c>
      <c r="N8" s="17">
        <f t="shared" si="3"/>
        <v>184.4</v>
      </c>
      <c r="O8" s="17">
        <f t="shared" si="0"/>
        <v>172.72</v>
      </c>
      <c r="P8" s="7">
        <f t="shared" si="1"/>
        <v>0.4836469534050179</v>
      </c>
      <c r="Q8" s="5">
        <f>YEAR(SalesDataTable[[#This Row],[Order Date]])</f>
        <v>2026</v>
      </c>
      <c r="R8" s="7" t="str">
        <f>"Q"&amp;ROUNDUP(MONTH(SalesDataTable[[#This Row],[Order Date]])/3,0)</f>
        <v>Q1</v>
      </c>
      <c r="S8" s="8">
        <f>MONTH(SalesDataTable[[#This Row],[Order Date]])</f>
        <v>1</v>
      </c>
      <c r="T8" s="7" t="str">
        <f>TEXT(SalesDataTable[[#This Row],[Order Date]],"mmm")</f>
        <v>Jan</v>
      </c>
    </row>
    <row r="9" spans="1:20" ht="15.6">
      <c r="A9" s="2">
        <v>3326</v>
      </c>
      <c r="B9" s="3">
        <v>46025</v>
      </c>
      <c r="C9" s="4" t="s">
        <v>0</v>
      </c>
      <c r="D9" s="4" t="s">
        <v>1</v>
      </c>
      <c r="E9" s="4" t="s">
        <v>19</v>
      </c>
      <c r="F9" s="4" t="s">
        <v>13</v>
      </c>
      <c r="G9" s="4" t="s">
        <v>23</v>
      </c>
      <c r="H9" s="4" t="s">
        <v>24</v>
      </c>
      <c r="I9" s="8">
        <v>2</v>
      </c>
      <c r="J9" s="10">
        <v>347.51</v>
      </c>
      <c r="K9" s="6">
        <v>0</v>
      </c>
      <c r="L9" s="10">
        <v>190.16</v>
      </c>
      <c r="M9" s="17">
        <f t="shared" si="2"/>
        <v>695.02</v>
      </c>
      <c r="N9" s="17">
        <f t="shared" si="3"/>
        <v>380.32</v>
      </c>
      <c r="O9" s="17">
        <f t="shared" si="0"/>
        <v>314.7</v>
      </c>
      <c r="P9" s="7">
        <f t="shared" si="1"/>
        <v>0.4527927253891974</v>
      </c>
      <c r="Q9" s="5">
        <f>YEAR(SalesDataTable[[#This Row],[Order Date]])</f>
        <v>2026</v>
      </c>
      <c r="R9" s="7" t="str">
        <f>"Q"&amp;ROUNDUP(MONTH(SalesDataTable[[#This Row],[Order Date]])/3,0)</f>
        <v>Q1</v>
      </c>
      <c r="S9" s="8">
        <f>MONTH(SalesDataTable[[#This Row],[Order Date]])</f>
        <v>1</v>
      </c>
      <c r="T9" s="7" t="str">
        <f>TEXT(SalesDataTable[[#This Row],[Order Date]],"mmm")</f>
        <v>Jan</v>
      </c>
    </row>
    <row r="10" spans="1:20" ht="15.6">
      <c r="A10" s="2">
        <v>3863</v>
      </c>
      <c r="B10" s="3">
        <v>46025</v>
      </c>
      <c r="C10" s="4" t="s">
        <v>11</v>
      </c>
      <c r="D10" s="4" t="s">
        <v>25</v>
      </c>
      <c r="E10" s="4" t="s">
        <v>8</v>
      </c>
      <c r="F10" s="4" t="s">
        <v>3</v>
      </c>
      <c r="G10" s="4" t="s">
        <v>4</v>
      </c>
      <c r="H10" s="4" t="s">
        <v>26</v>
      </c>
      <c r="I10" s="8">
        <v>12</v>
      </c>
      <c r="J10" s="10">
        <v>41.22</v>
      </c>
      <c r="K10" s="6">
        <v>0.1</v>
      </c>
      <c r="L10" s="10">
        <v>16.64</v>
      </c>
      <c r="M10" s="17">
        <f t="shared" si="2"/>
        <v>445.17599999999999</v>
      </c>
      <c r="N10" s="17">
        <f t="shared" si="3"/>
        <v>199.68</v>
      </c>
      <c r="O10" s="17">
        <f t="shared" si="0"/>
        <v>245.49599999999998</v>
      </c>
      <c r="P10" s="7">
        <f t="shared" si="1"/>
        <v>0.55145829963879456</v>
      </c>
      <c r="Q10" s="5">
        <f>YEAR(SalesDataTable[[#This Row],[Order Date]])</f>
        <v>2026</v>
      </c>
      <c r="R10" s="7" t="str">
        <f>"Q"&amp;ROUNDUP(MONTH(SalesDataTable[[#This Row],[Order Date]])/3,0)</f>
        <v>Q1</v>
      </c>
      <c r="S10" s="8">
        <f>MONTH(SalesDataTable[[#This Row],[Order Date]])</f>
        <v>1</v>
      </c>
      <c r="T10" s="7" t="str">
        <f>TEXT(SalesDataTable[[#This Row],[Order Date]],"mmm")</f>
        <v>Jan</v>
      </c>
    </row>
    <row r="11" spans="1:20" ht="15.6">
      <c r="A11" s="2">
        <v>4910</v>
      </c>
      <c r="B11" s="3">
        <v>46025</v>
      </c>
      <c r="C11" s="4" t="s">
        <v>11</v>
      </c>
      <c r="D11" s="4" t="s">
        <v>18</v>
      </c>
      <c r="E11" s="4" t="s">
        <v>19</v>
      </c>
      <c r="F11" s="4" t="s">
        <v>16</v>
      </c>
      <c r="G11" s="4" t="s">
        <v>23</v>
      </c>
      <c r="H11" s="4" t="s">
        <v>24</v>
      </c>
      <c r="I11" s="8">
        <v>1</v>
      </c>
      <c r="J11" s="10">
        <v>332.18</v>
      </c>
      <c r="K11" s="6">
        <v>0</v>
      </c>
      <c r="L11" s="10">
        <v>195.33</v>
      </c>
      <c r="M11" s="17">
        <f t="shared" si="2"/>
        <v>332.18</v>
      </c>
      <c r="N11" s="17">
        <f t="shared" si="3"/>
        <v>195.33</v>
      </c>
      <c r="O11" s="17">
        <f t="shared" si="0"/>
        <v>136.85</v>
      </c>
      <c r="P11" s="7">
        <f t="shared" si="1"/>
        <v>0.41197543500511768</v>
      </c>
      <c r="Q11" s="5">
        <f>YEAR(SalesDataTable[[#This Row],[Order Date]])</f>
        <v>2026</v>
      </c>
      <c r="R11" s="7" t="str">
        <f>"Q"&amp;ROUNDUP(MONTH(SalesDataTable[[#This Row],[Order Date]])/3,0)</f>
        <v>Q1</v>
      </c>
      <c r="S11" s="8">
        <f>MONTH(SalesDataTable[[#This Row],[Order Date]])</f>
        <v>1</v>
      </c>
      <c r="T11" s="7" t="str">
        <f>TEXT(SalesDataTable[[#This Row],[Order Date]],"mmm")</f>
        <v>Jan</v>
      </c>
    </row>
    <row r="12" spans="1:20" ht="15.6">
      <c r="A12" s="2">
        <v>5188</v>
      </c>
      <c r="B12" s="3">
        <v>46025</v>
      </c>
      <c r="C12" s="4" t="s">
        <v>6</v>
      </c>
      <c r="D12" s="4" t="s">
        <v>27</v>
      </c>
      <c r="E12" s="4" t="s">
        <v>28</v>
      </c>
      <c r="F12" s="4" t="s">
        <v>3</v>
      </c>
      <c r="G12" s="4" t="s">
        <v>4</v>
      </c>
      <c r="H12" s="4" t="s">
        <v>22</v>
      </c>
      <c r="I12" s="8">
        <v>1</v>
      </c>
      <c r="J12" s="10">
        <v>49.71</v>
      </c>
      <c r="K12" s="6">
        <v>0</v>
      </c>
      <c r="L12" s="10">
        <v>23.15</v>
      </c>
      <c r="M12" s="17">
        <f t="shared" si="2"/>
        <v>49.71</v>
      </c>
      <c r="N12" s="17">
        <f t="shared" si="3"/>
        <v>23.15</v>
      </c>
      <c r="O12" s="17">
        <f t="shared" si="0"/>
        <v>26.560000000000002</v>
      </c>
      <c r="P12" s="7">
        <f t="shared" si="1"/>
        <v>0.53429893381613358</v>
      </c>
      <c r="Q12" s="5">
        <f>YEAR(SalesDataTable[[#This Row],[Order Date]])</f>
        <v>2026</v>
      </c>
      <c r="R12" s="7" t="str">
        <f>"Q"&amp;ROUNDUP(MONTH(SalesDataTable[[#This Row],[Order Date]])/3,0)</f>
        <v>Q1</v>
      </c>
      <c r="S12" s="8">
        <f>MONTH(SalesDataTable[[#This Row],[Order Date]])</f>
        <v>1</v>
      </c>
      <c r="T12" s="7" t="str">
        <f>TEXT(SalesDataTable[[#This Row],[Order Date]],"mmm")</f>
        <v>Jan</v>
      </c>
    </row>
    <row r="13" spans="1:20" ht="15.6">
      <c r="A13" s="2">
        <v>845</v>
      </c>
      <c r="B13" s="3">
        <v>46026</v>
      </c>
      <c r="C13" s="4" t="s">
        <v>11</v>
      </c>
      <c r="D13" s="4" t="s">
        <v>18</v>
      </c>
      <c r="E13" s="4" t="s">
        <v>2</v>
      </c>
      <c r="F13" s="4" t="s">
        <v>13</v>
      </c>
      <c r="G13" s="4" t="s">
        <v>23</v>
      </c>
      <c r="H13" s="4" t="s">
        <v>29</v>
      </c>
      <c r="I13" s="8">
        <v>2</v>
      </c>
      <c r="J13" s="10">
        <v>194.35</v>
      </c>
      <c r="K13" s="6">
        <v>0</v>
      </c>
      <c r="L13" s="10">
        <v>104.22</v>
      </c>
      <c r="M13" s="17">
        <f t="shared" si="2"/>
        <v>388.7</v>
      </c>
      <c r="N13" s="17">
        <f t="shared" si="3"/>
        <v>208.44</v>
      </c>
      <c r="O13" s="17">
        <f t="shared" si="0"/>
        <v>180.26</v>
      </c>
      <c r="P13" s="7">
        <f t="shared" si="1"/>
        <v>0.46375096475430921</v>
      </c>
      <c r="Q13" s="5">
        <f>YEAR(SalesDataTable[[#This Row],[Order Date]])</f>
        <v>2026</v>
      </c>
      <c r="R13" s="7" t="str">
        <f>"Q"&amp;ROUNDUP(MONTH(SalesDataTable[[#This Row],[Order Date]])/3,0)</f>
        <v>Q1</v>
      </c>
      <c r="S13" s="8">
        <f>MONTH(SalesDataTable[[#This Row],[Order Date]])</f>
        <v>1</v>
      </c>
      <c r="T13" s="7" t="str">
        <f>TEXT(SalesDataTable[[#This Row],[Order Date]],"mmm")</f>
        <v>Jan</v>
      </c>
    </row>
    <row r="14" spans="1:20" ht="15.6">
      <c r="A14" s="2">
        <v>1077</v>
      </c>
      <c r="B14" s="3">
        <v>46026</v>
      </c>
      <c r="C14" s="4" t="s">
        <v>6</v>
      </c>
      <c r="D14" s="4" t="s">
        <v>27</v>
      </c>
      <c r="E14" s="4" t="s">
        <v>2</v>
      </c>
      <c r="F14" s="4" t="s">
        <v>13</v>
      </c>
      <c r="G14" s="4" t="s">
        <v>4</v>
      </c>
      <c r="H14" s="4" t="s">
        <v>30</v>
      </c>
      <c r="I14" s="8">
        <v>3</v>
      </c>
      <c r="J14" s="10">
        <v>102.12</v>
      </c>
      <c r="K14" s="6">
        <v>0.1</v>
      </c>
      <c r="L14" s="10">
        <v>51.28</v>
      </c>
      <c r="M14" s="17">
        <f t="shared" si="2"/>
        <v>275.72400000000005</v>
      </c>
      <c r="N14" s="17">
        <f t="shared" si="3"/>
        <v>153.84</v>
      </c>
      <c r="O14" s="17">
        <f t="shared" si="0"/>
        <v>121.88400000000004</v>
      </c>
      <c r="P14" s="7">
        <f t="shared" si="1"/>
        <v>0.44205074639857256</v>
      </c>
      <c r="Q14" s="5">
        <f>YEAR(SalesDataTable[[#This Row],[Order Date]])</f>
        <v>2026</v>
      </c>
      <c r="R14" s="7" t="str">
        <f>"Q"&amp;ROUNDUP(MONTH(SalesDataTable[[#This Row],[Order Date]])/3,0)</f>
        <v>Q1</v>
      </c>
      <c r="S14" s="8">
        <f>MONTH(SalesDataTable[[#This Row],[Order Date]])</f>
        <v>1</v>
      </c>
      <c r="T14" s="7" t="str">
        <f>TEXT(SalesDataTable[[#This Row],[Order Date]],"mmm")</f>
        <v>Jan</v>
      </c>
    </row>
    <row r="15" spans="1:20" ht="15.6">
      <c r="A15" s="2">
        <v>1237</v>
      </c>
      <c r="B15" s="3">
        <v>46026</v>
      </c>
      <c r="C15" s="4" t="s">
        <v>20</v>
      </c>
      <c r="D15" s="4" t="s">
        <v>31</v>
      </c>
      <c r="E15" s="4" t="s">
        <v>19</v>
      </c>
      <c r="F15" s="4" t="s">
        <v>16</v>
      </c>
      <c r="G15" s="4" t="s">
        <v>14</v>
      </c>
      <c r="H15" s="4" t="s">
        <v>32</v>
      </c>
      <c r="I15" s="8">
        <v>1</v>
      </c>
      <c r="J15" s="10">
        <v>46.99</v>
      </c>
      <c r="K15" s="6">
        <v>0.05</v>
      </c>
      <c r="L15" s="10">
        <v>18.11</v>
      </c>
      <c r="M15" s="17">
        <f t="shared" si="2"/>
        <v>44.640500000000003</v>
      </c>
      <c r="N15" s="17">
        <f t="shared" si="3"/>
        <v>18.11</v>
      </c>
      <c r="O15" s="17">
        <f t="shared" si="0"/>
        <v>26.530500000000004</v>
      </c>
      <c r="P15" s="7">
        <f t="shared" si="1"/>
        <v>0.59431457980981395</v>
      </c>
      <c r="Q15" s="5">
        <f>YEAR(SalesDataTable[[#This Row],[Order Date]])</f>
        <v>2026</v>
      </c>
      <c r="R15" s="7" t="str">
        <f>"Q"&amp;ROUNDUP(MONTH(SalesDataTable[[#This Row],[Order Date]])/3,0)</f>
        <v>Q1</v>
      </c>
      <c r="S15" s="8">
        <f>MONTH(SalesDataTable[[#This Row],[Order Date]])</f>
        <v>1</v>
      </c>
      <c r="T15" s="7" t="str">
        <f>TEXT(SalesDataTable[[#This Row],[Order Date]],"mmm")</f>
        <v>Jan</v>
      </c>
    </row>
    <row r="16" spans="1:20" ht="15.6">
      <c r="A16" s="2">
        <v>1908</v>
      </c>
      <c r="B16" s="3">
        <v>46026</v>
      </c>
      <c r="C16" s="4" t="s">
        <v>20</v>
      </c>
      <c r="D16" s="4" t="s">
        <v>33</v>
      </c>
      <c r="E16" s="4" t="s">
        <v>2</v>
      </c>
      <c r="F16" s="4" t="s">
        <v>13</v>
      </c>
      <c r="G16" s="4" t="s">
        <v>34</v>
      </c>
      <c r="H16" s="4" t="s">
        <v>35</v>
      </c>
      <c r="I16" s="8">
        <v>1</v>
      </c>
      <c r="J16" s="10">
        <v>40</v>
      </c>
      <c r="K16" s="6">
        <v>0</v>
      </c>
      <c r="L16" s="10">
        <v>15.04</v>
      </c>
      <c r="M16" s="17">
        <f t="shared" si="2"/>
        <v>40</v>
      </c>
      <c r="N16" s="17">
        <f t="shared" si="3"/>
        <v>15.04</v>
      </c>
      <c r="O16" s="17">
        <f t="shared" si="0"/>
        <v>24.96</v>
      </c>
      <c r="P16" s="7">
        <f t="shared" si="1"/>
        <v>0.624</v>
      </c>
      <c r="Q16" s="5">
        <f>YEAR(SalesDataTable[[#This Row],[Order Date]])</f>
        <v>2026</v>
      </c>
      <c r="R16" s="7" t="str">
        <f>"Q"&amp;ROUNDUP(MONTH(SalesDataTable[[#This Row],[Order Date]])/3,0)</f>
        <v>Q1</v>
      </c>
      <c r="S16" s="8">
        <f>MONTH(SalesDataTable[[#This Row],[Order Date]])</f>
        <v>1</v>
      </c>
      <c r="T16" s="7" t="str">
        <f>TEXT(SalesDataTable[[#This Row],[Order Date]],"mmm")</f>
        <v>Jan</v>
      </c>
    </row>
    <row r="17" spans="1:20" ht="15.6">
      <c r="A17" s="2">
        <v>2245</v>
      </c>
      <c r="B17" s="3">
        <v>46026</v>
      </c>
      <c r="C17" s="4" t="s">
        <v>0</v>
      </c>
      <c r="D17" s="4" t="s">
        <v>36</v>
      </c>
      <c r="E17" s="4" t="s">
        <v>2</v>
      </c>
      <c r="F17" s="4" t="s">
        <v>13</v>
      </c>
      <c r="G17" s="4" t="s">
        <v>9</v>
      </c>
      <c r="H17" s="4" t="s">
        <v>37</v>
      </c>
      <c r="I17" s="8">
        <v>1</v>
      </c>
      <c r="J17" s="10">
        <v>153.38999999999999</v>
      </c>
      <c r="K17" s="6">
        <v>0</v>
      </c>
      <c r="L17" s="10">
        <v>78.59</v>
      </c>
      <c r="M17" s="17">
        <f t="shared" si="2"/>
        <v>153.38999999999999</v>
      </c>
      <c r="N17" s="17">
        <f t="shared" si="3"/>
        <v>78.59</v>
      </c>
      <c r="O17" s="17">
        <f t="shared" si="0"/>
        <v>74.799999999999983</v>
      </c>
      <c r="P17" s="7">
        <f t="shared" si="1"/>
        <v>0.48764587000456344</v>
      </c>
      <c r="Q17" s="5">
        <f>YEAR(SalesDataTable[[#This Row],[Order Date]])</f>
        <v>2026</v>
      </c>
      <c r="R17" s="7" t="str">
        <f>"Q"&amp;ROUNDUP(MONTH(SalesDataTable[[#This Row],[Order Date]])/3,0)</f>
        <v>Q1</v>
      </c>
      <c r="S17" s="8">
        <f>MONTH(SalesDataTable[[#This Row],[Order Date]])</f>
        <v>1</v>
      </c>
      <c r="T17" s="7" t="str">
        <f>TEXT(SalesDataTable[[#This Row],[Order Date]],"mmm")</f>
        <v>Jan</v>
      </c>
    </row>
    <row r="18" spans="1:20" ht="15.6">
      <c r="A18" s="2">
        <v>2928</v>
      </c>
      <c r="B18" s="3">
        <v>46026</v>
      </c>
      <c r="C18" s="4" t="s">
        <v>6</v>
      </c>
      <c r="D18" s="4" t="s">
        <v>27</v>
      </c>
      <c r="E18" s="4" t="s">
        <v>2</v>
      </c>
      <c r="F18" s="4" t="s">
        <v>3</v>
      </c>
      <c r="G18" s="4" t="s">
        <v>34</v>
      </c>
      <c r="H18" s="4" t="s">
        <v>38</v>
      </c>
      <c r="I18" s="8">
        <v>2</v>
      </c>
      <c r="J18" s="10">
        <v>124.97</v>
      </c>
      <c r="K18" s="6">
        <v>0.1</v>
      </c>
      <c r="L18" s="10">
        <v>67.36</v>
      </c>
      <c r="M18" s="17">
        <f t="shared" si="2"/>
        <v>224.946</v>
      </c>
      <c r="N18" s="17">
        <f t="shared" si="3"/>
        <v>134.72</v>
      </c>
      <c r="O18" s="17">
        <f t="shared" si="0"/>
        <v>90.225999999999999</v>
      </c>
      <c r="P18" s="7">
        <f t="shared" si="1"/>
        <v>0.40110070861451191</v>
      </c>
      <c r="Q18" s="5">
        <f>YEAR(SalesDataTable[[#This Row],[Order Date]])</f>
        <v>2026</v>
      </c>
      <c r="R18" s="7" t="str">
        <f>"Q"&amp;ROUNDUP(MONTH(SalesDataTable[[#This Row],[Order Date]])/3,0)</f>
        <v>Q1</v>
      </c>
      <c r="S18" s="8">
        <f>MONTH(SalesDataTable[[#This Row],[Order Date]])</f>
        <v>1</v>
      </c>
      <c r="T18" s="7" t="str">
        <f>TEXT(SalesDataTable[[#This Row],[Order Date]],"mmm")</f>
        <v>Jan</v>
      </c>
    </row>
    <row r="19" spans="1:20" ht="15.6">
      <c r="A19" s="2">
        <v>4249</v>
      </c>
      <c r="B19" s="3">
        <v>46026</v>
      </c>
      <c r="C19" s="4" t="s">
        <v>20</v>
      </c>
      <c r="D19" s="4" t="s">
        <v>21</v>
      </c>
      <c r="E19" s="4" t="s">
        <v>28</v>
      </c>
      <c r="F19" s="4" t="s">
        <v>13</v>
      </c>
      <c r="G19" s="4" t="s">
        <v>4</v>
      </c>
      <c r="H19" s="4" t="s">
        <v>30</v>
      </c>
      <c r="I19" s="8">
        <v>2</v>
      </c>
      <c r="J19" s="10">
        <v>100.12</v>
      </c>
      <c r="K19" s="6">
        <v>0.1</v>
      </c>
      <c r="L19" s="10">
        <v>49.67</v>
      </c>
      <c r="M19" s="17">
        <f t="shared" si="2"/>
        <v>180.21600000000001</v>
      </c>
      <c r="N19" s="17">
        <f t="shared" si="3"/>
        <v>99.34</v>
      </c>
      <c r="O19" s="17">
        <f t="shared" si="0"/>
        <v>80.876000000000005</v>
      </c>
      <c r="P19" s="7">
        <f t="shared" si="1"/>
        <v>0.44877258401029874</v>
      </c>
      <c r="Q19" s="5">
        <f>YEAR(SalesDataTable[[#This Row],[Order Date]])</f>
        <v>2026</v>
      </c>
      <c r="R19" s="7" t="str">
        <f>"Q"&amp;ROUNDUP(MONTH(SalesDataTable[[#This Row],[Order Date]])/3,0)</f>
        <v>Q1</v>
      </c>
      <c r="S19" s="8">
        <f>MONTH(SalesDataTable[[#This Row],[Order Date]])</f>
        <v>1</v>
      </c>
      <c r="T19" s="7" t="str">
        <f>TEXT(SalesDataTable[[#This Row],[Order Date]],"mmm")</f>
        <v>Jan</v>
      </c>
    </row>
    <row r="20" spans="1:20" ht="15.6">
      <c r="A20" s="2">
        <v>1734</v>
      </c>
      <c r="B20" s="3">
        <v>46027</v>
      </c>
      <c r="C20" s="4" t="s">
        <v>20</v>
      </c>
      <c r="D20" s="4" t="s">
        <v>33</v>
      </c>
      <c r="E20" s="4" t="s">
        <v>28</v>
      </c>
      <c r="F20" s="4" t="s">
        <v>3</v>
      </c>
      <c r="G20" s="4" t="s">
        <v>34</v>
      </c>
      <c r="H20" s="4" t="s">
        <v>35</v>
      </c>
      <c r="I20" s="8">
        <v>1</v>
      </c>
      <c r="J20" s="10">
        <v>40.6</v>
      </c>
      <c r="K20" s="6">
        <v>0.15</v>
      </c>
      <c r="L20" s="10">
        <v>14.61</v>
      </c>
      <c r="M20" s="17">
        <f t="shared" si="2"/>
        <v>34.51</v>
      </c>
      <c r="N20" s="17">
        <f t="shared" si="3"/>
        <v>14.61</v>
      </c>
      <c r="O20" s="17">
        <f t="shared" si="0"/>
        <v>19.899999999999999</v>
      </c>
      <c r="P20" s="7">
        <f t="shared" si="1"/>
        <v>0.57664445088380178</v>
      </c>
      <c r="Q20" s="5">
        <f>YEAR(SalesDataTable[[#This Row],[Order Date]])</f>
        <v>2026</v>
      </c>
      <c r="R20" s="7" t="str">
        <f>"Q"&amp;ROUNDUP(MONTH(SalesDataTable[[#This Row],[Order Date]])/3,0)</f>
        <v>Q1</v>
      </c>
      <c r="S20" s="8">
        <f>MONTH(SalesDataTable[[#This Row],[Order Date]])</f>
        <v>1</v>
      </c>
      <c r="T20" s="7" t="str">
        <f>TEXT(SalesDataTable[[#This Row],[Order Date]],"mmm")</f>
        <v>Jan</v>
      </c>
    </row>
    <row r="21" spans="1:20" ht="15.6">
      <c r="A21" s="2">
        <v>2331</v>
      </c>
      <c r="B21" s="3">
        <v>46027</v>
      </c>
      <c r="C21" s="4" t="s">
        <v>20</v>
      </c>
      <c r="D21" s="4" t="s">
        <v>33</v>
      </c>
      <c r="E21" s="4" t="s">
        <v>2</v>
      </c>
      <c r="F21" s="4" t="s">
        <v>13</v>
      </c>
      <c r="G21" s="4" t="s">
        <v>4</v>
      </c>
      <c r="H21" s="4" t="s">
        <v>30</v>
      </c>
      <c r="I21" s="8">
        <v>1</v>
      </c>
      <c r="J21" s="10">
        <v>104.23</v>
      </c>
      <c r="K21" s="6">
        <v>0.1</v>
      </c>
      <c r="L21" s="10">
        <v>51.6</v>
      </c>
      <c r="M21" s="17">
        <f t="shared" si="2"/>
        <v>93.807000000000002</v>
      </c>
      <c r="N21" s="17">
        <f t="shared" si="3"/>
        <v>51.6</v>
      </c>
      <c r="O21" s="17">
        <f t="shared" si="0"/>
        <v>42.207000000000001</v>
      </c>
      <c r="P21" s="7">
        <f t="shared" si="1"/>
        <v>0.44993443986056475</v>
      </c>
      <c r="Q21" s="5">
        <f>YEAR(SalesDataTable[[#This Row],[Order Date]])</f>
        <v>2026</v>
      </c>
      <c r="R21" s="7" t="str">
        <f>"Q"&amp;ROUNDUP(MONTH(SalesDataTable[[#This Row],[Order Date]])/3,0)</f>
        <v>Q1</v>
      </c>
      <c r="S21" s="8">
        <f>MONTH(SalesDataTable[[#This Row],[Order Date]])</f>
        <v>1</v>
      </c>
      <c r="T21" s="7" t="str">
        <f>TEXT(SalesDataTable[[#This Row],[Order Date]],"mmm")</f>
        <v>Jan</v>
      </c>
    </row>
    <row r="22" spans="1:20" ht="15.6">
      <c r="A22" s="2">
        <v>2475</v>
      </c>
      <c r="B22" s="3">
        <v>46027</v>
      </c>
      <c r="C22" s="4" t="s">
        <v>6</v>
      </c>
      <c r="D22" s="4" t="s">
        <v>7</v>
      </c>
      <c r="E22" s="4" t="s">
        <v>19</v>
      </c>
      <c r="F22" s="4" t="s">
        <v>3</v>
      </c>
      <c r="G22" s="4" t="s">
        <v>34</v>
      </c>
      <c r="H22" s="4" t="s">
        <v>38</v>
      </c>
      <c r="I22" s="8">
        <v>5</v>
      </c>
      <c r="J22" s="10">
        <v>122.87</v>
      </c>
      <c r="K22" s="6">
        <v>0.05</v>
      </c>
      <c r="L22" s="10">
        <v>69.67</v>
      </c>
      <c r="M22" s="17">
        <f t="shared" si="2"/>
        <v>583.63250000000005</v>
      </c>
      <c r="N22" s="17">
        <f t="shared" si="3"/>
        <v>348.35</v>
      </c>
      <c r="O22" s="17">
        <f t="shared" si="0"/>
        <v>235.28250000000003</v>
      </c>
      <c r="P22" s="7">
        <f t="shared" si="1"/>
        <v>0.40313467807224584</v>
      </c>
      <c r="Q22" s="5">
        <f>YEAR(SalesDataTable[[#This Row],[Order Date]])</f>
        <v>2026</v>
      </c>
      <c r="R22" s="7" t="str">
        <f>"Q"&amp;ROUNDUP(MONTH(SalesDataTable[[#This Row],[Order Date]])/3,0)</f>
        <v>Q1</v>
      </c>
      <c r="S22" s="8">
        <f>MONTH(SalesDataTable[[#This Row],[Order Date]])</f>
        <v>1</v>
      </c>
      <c r="T22" s="7" t="str">
        <f>TEXT(SalesDataTable[[#This Row],[Order Date]],"mmm")</f>
        <v>Jan</v>
      </c>
    </row>
    <row r="23" spans="1:20" ht="15.6">
      <c r="A23" s="2">
        <v>1433</v>
      </c>
      <c r="B23" s="3">
        <v>46028</v>
      </c>
      <c r="C23" s="4" t="s">
        <v>11</v>
      </c>
      <c r="D23" s="4" t="s">
        <v>39</v>
      </c>
      <c r="E23" s="4" t="s">
        <v>2</v>
      </c>
      <c r="F23" s="4" t="s">
        <v>13</v>
      </c>
      <c r="G23" s="4" t="s">
        <v>14</v>
      </c>
      <c r="H23" s="4" t="s">
        <v>15</v>
      </c>
      <c r="I23" s="8">
        <v>2</v>
      </c>
      <c r="J23" s="10">
        <v>36.619999999999997</v>
      </c>
      <c r="K23" s="6">
        <v>0.05</v>
      </c>
      <c r="L23" s="10">
        <v>13.87</v>
      </c>
      <c r="M23" s="17">
        <f t="shared" si="2"/>
        <v>69.577999999999989</v>
      </c>
      <c r="N23" s="17">
        <f t="shared" si="3"/>
        <v>27.74</v>
      </c>
      <c r="O23" s="17">
        <f t="shared" si="0"/>
        <v>41.837999999999994</v>
      </c>
      <c r="P23" s="7">
        <f t="shared" si="1"/>
        <v>0.60131075914800658</v>
      </c>
      <c r="Q23" s="5">
        <f>YEAR(SalesDataTable[[#This Row],[Order Date]])</f>
        <v>2026</v>
      </c>
      <c r="R23" s="7" t="str">
        <f>"Q"&amp;ROUNDUP(MONTH(SalesDataTable[[#This Row],[Order Date]])/3,0)</f>
        <v>Q1</v>
      </c>
      <c r="S23" s="8">
        <f>MONTH(SalesDataTable[[#This Row],[Order Date]])</f>
        <v>1</v>
      </c>
      <c r="T23" s="7" t="str">
        <f>TEXT(SalesDataTable[[#This Row],[Order Date]],"mmm")</f>
        <v>Jan</v>
      </c>
    </row>
    <row r="24" spans="1:20" ht="15.6">
      <c r="A24" s="2">
        <v>3624</v>
      </c>
      <c r="B24" s="3">
        <v>46028</v>
      </c>
      <c r="C24" s="4" t="s">
        <v>20</v>
      </c>
      <c r="D24" s="4" t="s">
        <v>31</v>
      </c>
      <c r="E24" s="4" t="s">
        <v>2</v>
      </c>
      <c r="F24" s="4" t="s">
        <v>13</v>
      </c>
      <c r="G24" s="4" t="s">
        <v>9</v>
      </c>
      <c r="H24" s="4" t="s">
        <v>10</v>
      </c>
      <c r="I24" s="8">
        <v>1</v>
      </c>
      <c r="J24" s="10">
        <v>93.4</v>
      </c>
      <c r="K24" s="6">
        <v>0</v>
      </c>
      <c r="L24" s="10">
        <v>46.11</v>
      </c>
      <c r="M24" s="17">
        <f t="shared" si="2"/>
        <v>93.4</v>
      </c>
      <c r="N24" s="17">
        <f t="shared" si="3"/>
        <v>46.11</v>
      </c>
      <c r="O24" s="17">
        <f t="shared" si="0"/>
        <v>47.290000000000006</v>
      </c>
      <c r="P24" s="7">
        <f t="shared" si="1"/>
        <v>0.50631691648822275</v>
      </c>
      <c r="Q24" s="5">
        <f>YEAR(SalesDataTable[[#This Row],[Order Date]])</f>
        <v>2026</v>
      </c>
      <c r="R24" s="7" t="str">
        <f>"Q"&amp;ROUNDUP(MONTH(SalesDataTable[[#This Row],[Order Date]])/3,0)</f>
        <v>Q1</v>
      </c>
      <c r="S24" s="8">
        <f>MONTH(SalesDataTable[[#This Row],[Order Date]])</f>
        <v>1</v>
      </c>
      <c r="T24" s="7" t="str">
        <f>TEXT(SalesDataTable[[#This Row],[Order Date]],"mmm")</f>
        <v>Jan</v>
      </c>
    </row>
    <row r="25" spans="1:20" ht="15.6">
      <c r="A25" s="2">
        <v>4680</v>
      </c>
      <c r="B25" s="3">
        <v>46028</v>
      </c>
      <c r="C25" s="4" t="s">
        <v>6</v>
      </c>
      <c r="D25" s="4" t="s">
        <v>7</v>
      </c>
      <c r="E25" s="4" t="s">
        <v>28</v>
      </c>
      <c r="F25" s="4" t="s">
        <v>13</v>
      </c>
      <c r="G25" s="4" t="s">
        <v>23</v>
      </c>
      <c r="H25" s="4" t="s">
        <v>40</v>
      </c>
      <c r="I25" s="8">
        <v>2</v>
      </c>
      <c r="J25" s="10">
        <v>81.260000000000005</v>
      </c>
      <c r="K25" s="6">
        <v>0</v>
      </c>
      <c r="L25" s="10">
        <v>39.119999999999997</v>
      </c>
      <c r="M25" s="17">
        <f t="shared" si="2"/>
        <v>162.52000000000001</v>
      </c>
      <c r="N25" s="17">
        <f t="shared" si="3"/>
        <v>78.239999999999995</v>
      </c>
      <c r="O25" s="17">
        <f t="shared" si="0"/>
        <v>84.280000000000015</v>
      </c>
      <c r="P25" s="7">
        <f t="shared" si="1"/>
        <v>0.51858232832882112</v>
      </c>
      <c r="Q25" s="5">
        <f>YEAR(SalesDataTable[[#This Row],[Order Date]])</f>
        <v>2026</v>
      </c>
      <c r="R25" s="7" t="str">
        <f>"Q"&amp;ROUNDUP(MONTH(SalesDataTable[[#This Row],[Order Date]])/3,0)</f>
        <v>Q1</v>
      </c>
      <c r="S25" s="8">
        <f>MONTH(SalesDataTable[[#This Row],[Order Date]])</f>
        <v>1</v>
      </c>
      <c r="T25" s="7" t="str">
        <f>TEXT(SalesDataTable[[#This Row],[Order Date]],"mmm")</f>
        <v>Jan</v>
      </c>
    </row>
    <row r="26" spans="1:20" ht="15.6">
      <c r="A26" s="2">
        <v>4803</v>
      </c>
      <c r="B26" s="3">
        <v>46028</v>
      </c>
      <c r="C26" s="4" t="s">
        <v>6</v>
      </c>
      <c r="D26" s="4" t="s">
        <v>41</v>
      </c>
      <c r="E26" s="4" t="s">
        <v>28</v>
      </c>
      <c r="F26" s="4" t="s">
        <v>13</v>
      </c>
      <c r="G26" s="4" t="s">
        <v>34</v>
      </c>
      <c r="H26" s="4" t="s">
        <v>42</v>
      </c>
      <c r="I26" s="8">
        <v>2</v>
      </c>
      <c r="J26" s="10">
        <v>35.78</v>
      </c>
      <c r="K26" s="6">
        <v>0</v>
      </c>
      <c r="L26" s="10">
        <v>13.84</v>
      </c>
      <c r="M26" s="17">
        <f t="shared" si="2"/>
        <v>71.56</v>
      </c>
      <c r="N26" s="17">
        <f t="shared" si="3"/>
        <v>27.68</v>
      </c>
      <c r="O26" s="17">
        <f t="shared" si="0"/>
        <v>43.88</v>
      </c>
      <c r="P26" s="7">
        <f t="shared" si="1"/>
        <v>0.61319172722191173</v>
      </c>
      <c r="Q26" s="5">
        <f>YEAR(SalesDataTable[[#This Row],[Order Date]])</f>
        <v>2026</v>
      </c>
      <c r="R26" s="7" t="str">
        <f>"Q"&amp;ROUNDUP(MONTH(SalesDataTable[[#This Row],[Order Date]])/3,0)</f>
        <v>Q1</v>
      </c>
      <c r="S26" s="8">
        <f>MONTH(SalesDataTable[[#This Row],[Order Date]])</f>
        <v>1</v>
      </c>
      <c r="T26" s="7" t="str">
        <f>TEXT(SalesDataTable[[#This Row],[Order Date]],"mmm")</f>
        <v>Jan</v>
      </c>
    </row>
    <row r="27" spans="1:20" ht="15.6">
      <c r="A27" s="2">
        <v>248</v>
      </c>
      <c r="B27" s="3">
        <v>46029</v>
      </c>
      <c r="C27" s="4" t="s">
        <v>6</v>
      </c>
      <c r="D27" s="4" t="s">
        <v>43</v>
      </c>
      <c r="E27" s="4" t="s">
        <v>28</v>
      </c>
      <c r="F27" s="4" t="s">
        <v>13</v>
      </c>
      <c r="G27" s="4" t="s">
        <v>4</v>
      </c>
      <c r="H27" s="4" t="s">
        <v>5</v>
      </c>
      <c r="I27" s="8">
        <v>3</v>
      </c>
      <c r="J27" s="10">
        <v>81.64</v>
      </c>
      <c r="K27" s="6">
        <v>0</v>
      </c>
      <c r="L27" s="10">
        <v>43.84</v>
      </c>
      <c r="M27" s="17">
        <f t="shared" si="2"/>
        <v>244.92000000000002</v>
      </c>
      <c r="N27" s="17">
        <f t="shared" si="3"/>
        <v>131.52000000000001</v>
      </c>
      <c r="O27" s="17">
        <f t="shared" si="0"/>
        <v>113.4</v>
      </c>
      <c r="P27" s="7">
        <f t="shared" si="1"/>
        <v>0.46300832925036745</v>
      </c>
      <c r="Q27" s="5">
        <f>YEAR(SalesDataTable[[#This Row],[Order Date]])</f>
        <v>2026</v>
      </c>
      <c r="R27" s="7" t="str">
        <f>"Q"&amp;ROUNDUP(MONTH(SalesDataTable[[#This Row],[Order Date]])/3,0)</f>
        <v>Q1</v>
      </c>
      <c r="S27" s="8">
        <f>MONTH(SalesDataTable[[#This Row],[Order Date]])</f>
        <v>1</v>
      </c>
      <c r="T27" s="7" t="str">
        <f>TEXT(SalesDataTable[[#This Row],[Order Date]],"mmm")</f>
        <v>Jan</v>
      </c>
    </row>
    <row r="28" spans="1:20" ht="15.6">
      <c r="A28" s="2">
        <v>1118</v>
      </c>
      <c r="B28" s="3">
        <v>46029</v>
      </c>
      <c r="C28" s="4" t="s">
        <v>6</v>
      </c>
      <c r="D28" s="4" t="s">
        <v>43</v>
      </c>
      <c r="E28" s="4" t="s">
        <v>2</v>
      </c>
      <c r="F28" s="4" t="s">
        <v>3</v>
      </c>
      <c r="G28" s="4" t="s">
        <v>14</v>
      </c>
      <c r="H28" s="4" t="s">
        <v>44</v>
      </c>
      <c r="I28" s="8">
        <v>2</v>
      </c>
      <c r="J28" s="10">
        <v>131.63999999999999</v>
      </c>
      <c r="K28" s="6">
        <v>0.05</v>
      </c>
      <c r="L28" s="10">
        <v>69.02</v>
      </c>
      <c r="M28" s="17">
        <f t="shared" si="2"/>
        <v>250.11599999999996</v>
      </c>
      <c r="N28" s="17">
        <f t="shared" si="3"/>
        <v>138.04</v>
      </c>
      <c r="O28" s="17">
        <f t="shared" si="0"/>
        <v>112.07599999999996</v>
      </c>
      <c r="P28" s="7">
        <f t="shared" si="1"/>
        <v>0.44809608341729429</v>
      </c>
      <c r="Q28" s="5">
        <f>YEAR(SalesDataTable[[#This Row],[Order Date]])</f>
        <v>2026</v>
      </c>
      <c r="R28" s="7" t="str">
        <f>"Q"&amp;ROUNDUP(MONTH(SalesDataTable[[#This Row],[Order Date]])/3,0)</f>
        <v>Q1</v>
      </c>
      <c r="S28" s="8">
        <f>MONTH(SalesDataTable[[#This Row],[Order Date]])</f>
        <v>1</v>
      </c>
      <c r="T28" s="7" t="str">
        <f>TEXT(SalesDataTable[[#This Row],[Order Date]],"mmm")</f>
        <v>Jan</v>
      </c>
    </row>
    <row r="29" spans="1:20" ht="15.6">
      <c r="A29" s="2">
        <v>3023</v>
      </c>
      <c r="B29" s="3">
        <v>46029</v>
      </c>
      <c r="C29" s="4" t="s">
        <v>11</v>
      </c>
      <c r="D29" s="4" t="s">
        <v>18</v>
      </c>
      <c r="E29" s="4" t="s">
        <v>28</v>
      </c>
      <c r="F29" s="4" t="s">
        <v>13</v>
      </c>
      <c r="G29" s="4" t="s">
        <v>9</v>
      </c>
      <c r="H29" s="4" t="s">
        <v>37</v>
      </c>
      <c r="I29" s="8">
        <v>2</v>
      </c>
      <c r="J29" s="10">
        <v>155.35</v>
      </c>
      <c r="K29" s="6">
        <v>0</v>
      </c>
      <c r="L29" s="10">
        <v>80.790000000000006</v>
      </c>
      <c r="M29" s="17">
        <f t="shared" si="2"/>
        <v>310.7</v>
      </c>
      <c r="N29" s="17">
        <f t="shared" si="3"/>
        <v>161.58000000000001</v>
      </c>
      <c r="O29" s="17">
        <f t="shared" si="0"/>
        <v>149.11999999999998</v>
      </c>
      <c r="P29" s="7">
        <f t="shared" si="1"/>
        <v>0.47994850337946565</v>
      </c>
      <c r="Q29" s="5">
        <f>YEAR(SalesDataTable[[#This Row],[Order Date]])</f>
        <v>2026</v>
      </c>
      <c r="R29" s="7" t="str">
        <f>"Q"&amp;ROUNDUP(MONTH(SalesDataTable[[#This Row],[Order Date]])/3,0)</f>
        <v>Q1</v>
      </c>
      <c r="S29" s="8">
        <f>MONTH(SalesDataTable[[#This Row],[Order Date]])</f>
        <v>1</v>
      </c>
      <c r="T29" s="7" t="str">
        <f>TEXT(SalesDataTable[[#This Row],[Order Date]],"mmm")</f>
        <v>Jan</v>
      </c>
    </row>
    <row r="30" spans="1:20" ht="15.6">
      <c r="A30" s="2">
        <v>3903</v>
      </c>
      <c r="B30" s="3">
        <v>46029</v>
      </c>
      <c r="C30" s="4" t="s">
        <v>20</v>
      </c>
      <c r="D30" s="4" t="s">
        <v>33</v>
      </c>
      <c r="E30" s="4" t="s">
        <v>2</v>
      </c>
      <c r="F30" s="4" t="s">
        <v>3</v>
      </c>
      <c r="G30" s="4" t="s">
        <v>34</v>
      </c>
      <c r="H30" s="4" t="s">
        <v>45</v>
      </c>
      <c r="I30" s="8">
        <v>2</v>
      </c>
      <c r="J30" s="10">
        <v>51.56</v>
      </c>
      <c r="K30" s="6">
        <v>0.05</v>
      </c>
      <c r="L30" s="10">
        <v>22.26</v>
      </c>
      <c r="M30" s="17">
        <f t="shared" si="2"/>
        <v>97.963999999999999</v>
      </c>
      <c r="N30" s="17">
        <f t="shared" si="3"/>
        <v>44.52</v>
      </c>
      <c r="O30" s="17">
        <f t="shared" si="0"/>
        <v>53.443999999999996</v>
      </c>
      <c r="P30" s="7">
        <f t="shared" si="1"/>
        <v>0.54554734392225712</v>
      </c>
      <c r="Q30" s="5">
        <f>YEAR(SalesDataTable[[#This Row],[Order Date]])</f>
        <v>2026</v>
      </c>
      <c r="R30" s="7" t="str">
        <f>"Q"&amp;ROUNDUP(MONTH(SalesDataTable[[#This Row],[Order Date]])/3,0)</f>
        <v>Q1</v>
      </c>
      <c r="S30" s="8">
        <f>MONTH(SalesDataTable[[#This Row],[Order Date]])</f>
        <v>1</v>
      </c>
      <c r="T30" s="7" t="str">
        <f>TEXT(SalesDataTable[[#This Row],[Order Date]],"mmm")</f>
        <v>Jan</v>
      </c>
    </row>
    <row r="31" spans="1:20" ht="15.6">
      <c r="A31" s="2">
        <v>62</v>
      </c>
      <c r="B31" s="3">
        <v>46030</v>
      </c>
      <c r="C31" s="4" t="s">
        <v>6</v>
      </c>
      <c r="D31" s="4" t="s">
        <v>43</v>
      </c>
      <c r="E31" s="4" t="s">
        <v>2</v>
      </c>
      <c r="F31" s="4" t="s">
        <v>13</v>
      </c>
      <c r="G31" s="4" t="s">
        <v>4</v>
      </c>
      <c r="H31" s="4" t="s">
        <v>22</v>
      </c>
      <c r="I31" s="8">
        <v>2</v>
      </c>
      <c r="J31" s="10">
        <v>51.63</v>
      </c>
      <c r="K31" s="6">
        <v>0</v>
      </c>
      <c r="L31" s="10">
        <v>22.54</v>
      </c>
      <c r="M31" s="17">
        <f t="shared" si="2"/>
        <v>103.26</v>
      </c>
      <c r="N31" s="17">
        <f t="shared" si="3"/>
        <v>45.08</v>
      </c>
      <c r="O31" s="17">
        <f t="shared" si="0"/>
        <v>58.180000000000007</v>
      </c>
      <c r="P31" s="7">
        <f t="shared" si="1"/>
        <v>0.5634321131125315</v>
      </c>
      <c r="Q31" s="5">
        <f>YEAR(SalesDataTable[[#This Row],[Order Date]])</f>
        <v>2026</v>
      </c>
      <c r="R31" s="7" t="str">
        <f>"Q"&amp;ROUNDUP(MONTH(SalesDataTable[[#This Row],[Order Date]])/3,0)</f>
        <v>Q1</v>
      </c>
      <c r="S31" s="8">
        <f>MONTH(SalesDataTable[[#This Row],[Order Date]])</f>
        <v>1</v>
      </c>
      <c r="T31" s="7" t="str">
        <f>TEXT(SalesDataTable[[#This Row],[Order Date]],"mmm")</f>
        <v>Jan</v>
      </c>
    </row>
    <row r="32" spans="1:20" ht="15.6">
      <c r="A32" s="2">
        <v>142</v>
      </c>
      <c r="B32" s="3">
        <v>46030</v>
      </c>
      <c r="C32" s="4" t="s">
        <v>0</v>
      </c>
      <c r="D32" s="4" t="s">
        <v>36</v>
      </c>
      <c r="E32" s="4" t="s">
        <v>8</v>
      </c>
      <c r="F32" s="4" t="s">
        <v>16</v>
      </c>
      <c r="G32" s="4" t="s">
        <v>23</v>
      </c>
      <c r="H32" s="4" t="s">
        <v>24</v>
      </c>
      <c r="I32" s="8">
        <v>5</v>
      </c>
      <c r="J32" s="10">
        <v>344.88</v>
      </c>
      <c r="K32" s="6">
        <v>0.15</v>
      </c>
      <c r="L32" s="10">
        <v>190.66</v>
      </c>
      <c r="M32" s="17">
        <f t="shared" si="2"/>
        <v>1465.74</v>
      </c>
      <c r="N32" s="17">
        <f t="shared" si="3"/>
        <v>953.3</v>
      </c>
      <c r="O32" s="17">
        <f t="shared" si="0"/>
        <v>512.44000000000005</v>
      </c>
      <c r="P32" s="7">
        <f t="shared" si="1"/>
        <v>0.34961180018284282</v>
      </c>
      <c r="Q32" s="5">
        <f>YEAR(SalesDataTable[[#This Row],[Order Date]])</f>
        <v>2026</v>
      </c>
      <c r="R32" s="7" t="str">
        <f>"Q"&amp;ROUNDUP(MONTH(SalesDataTable[[#This Row],[Order Date]])/3,0)</f>
        <v>Q1</v>
      </c>
      <c r="S32" s="8">
        <f>MONTH(SalesDataTable[[#This Row],[Order Date]])</f>
        <v>1</v>
      </c>
      <c r="T32" s="7" t="str">
        <f>TEXT(SalesDataTable[[#This Row],[Order Date]],"mmm")</f>
        <v>Jan</v>
      </c>
    </row>
    <row r="33" spans="1:20" ht="15.6">
      <c r="A33" s="2">
        <v>450</v>
      </c>
      <c r="B33" s="3">
        <v>46030</v>
      </c>
      <c r="C33" s="4" t="s">
        <v>11</v>
      </c>
      <c r="D33" s="4" t="s">
        <v>18</v>
      </c>
      <c r="E33" s="4" t="s">
        <v>19</v>
      </c>
      <c r="F33" s="4" t="s">
        <v>13</v>
      </c>
      <c r="G33" s="4" t="s">
        <v>9</v>
      </c>
      <c r="H33" s="4" t="s">
        <v>10</v>
      </c>
      <c r="I33" s="8">
        <v>2</v>
      </c>
      <c r="J33" s="10">
        <v>94.06</v>
      </c>
      <c r="K33" s="6">
        <v>0.15</v>
      </c>
      <c r="L33" s="10">
        <v>46.33</v>
      </c>
      <c r="M33" s="17">
        <f t="shared" si="2"/>
        <v>159.90199999999999</v>
      </c>
      <c r="N33" s="17">
        <f t="shared" si="3"/>
        <v>92.66</v>
      </c>
      <c r="O33" s="17">
        <f t="shared" si="0"/>
        <v>67.24199999999999</v>
      </c>
      <c r="P33" s="7">
        <f t="shared" si="1"/>
        <v>0.42052006854198193</v>
      </c>
      <c r="Q33" s="5">
        <f>YEAR(SalesDataTable[[#This Row],[Order Date]])</f>
        <v>2026</v>
      </c>
      <c r="R33" s="7" t="str">
        <f>"Q"&amp;ROUNDUP(MONTH(SalesDataTable[[#This Row],[Order Date]])/3,0)</f>
        <v>Q1</v>
      </c>
      <c r="S33" s="8">
        <f>MONTH(SalesDataTable[[#This Row],[Order Date]])</f>
        <v>1</v>
      </c>
      <c r="T33" s="7" t="str">
        <f>TEXT(SalesDataTable[[#This Row],[Order Date]],"mmm")</f>
        <v>Jan</v>
      </c>
    </row>
    <row r="34" spans="1:20" ht="15.6">
      <c r="A34" s="2">
        <v>4397</v>
      </c>
      <c r="B34" s="3">
        <v>46030</v>
      </c>
      <c r="C34" s="4" t="s">
        <v>0</v>
      </c>
      <c r="D34" s="4" t="s">
        <v>1</v>
      </c>
      <c r="E34" s="4" t="s">
        <v>2</v>
      </c>
      <c r="F34" s="4" t="s">
        <v>16</v>
      </c>
      <c r="G34" s="4" t="s">
        <v>9</v>
      </c>
      <c r="H34" s="4" t="s">
        <v>46</v>
      </c>
      <c r="I34" s="8">
        <v>1</v>
      </c>
      <c r="J34" s="10">
        <v>72.38</v>
      </c>
      <c r="K34" s="6">
        <v>0</v>
      </c>
      <c r="L34" s="10">
        <v>31.65</v>
      </c>
      <c r="M34" s="17">
        <f t="shared" si="2"/>
        <v>72.38</v>
      </c>
      <c r="N34" s="17">
        <f t="shared" si="3"/>
        <v>31.65</v>
      </c>
      <c r="O34" s="17">
        <f t="shared" si="0"/>
        <v>40.729999999999997</v>
      </c>
      <c r="P34" s="7">
        <f t="shared" si="1"/>
        <v>0.56272450953302011</v>
      </c>
      <c r="Q34" s="5">
        <f>YEAR(SalesDataTable[[#This Row],[Order Date]])</f>
        <v>2026</v>
      </c>
      <c r="R34" s="7" t="str">
        <f>"Q"&amp;ROUNDUP(MONTH(SalesDataTable[[#This Row],[Order Date]])/3,0)</f>
        <v>Q1</v>
      </c>
      <c r="S34" s="8">
        <f>MONTH(SalesDataTable[[#This Row],[Order Date]])</f>
        <v>1</v>
      </c>
      <c r="T34" s="7" t="str">
        <f>TEXT(SalesDataTable[[#This Row],[Order Date]],"mmm")</f>
        <v>Jan</v>
      </c>
    </row>
    <row r="35" spans="1:20" ht="15.6">
      <c r="A35" s="2">
        <v>4798</v>
      </c>
      <c r="B35" s="3">
        <v>46030</v>
      </c>
      <c r="C35" s="4" t="s">
        <v>6</v>
      </c>
      <c r="D35" s="4" t="s">
        <v>27</v>
      </c>
      <c r="E35" s="4" t="s">
        <v>2</v>
      </c>
      <c r="F35" s="4" t="s">
        <v>13</v>
      </c>
      <c r="G35" s="4" t="s">
        <v>9</v>
      </c>
      <c r="H35" s="4" t="s">
        <v>37</v>
      </c>
      <c r="I35" s="8">
        <v>1</v>
      </c>
      <c r="J35" s="10">
        <v>153.69</v>
      </c>
      <c r="K35" s="6">
        <v>0</v>
      </c>
      <c r="L35" s="10">
        <v>77.47</v>
      </c>
      <c r="M35" s="17">
        <f t="shared" si="2"/>
        <v>153.69</v>
      </c>
      <c r="N35" s="17">
        <f t="shared" si="3"/>
        <v>77.47</v>
      </c>
      <c r="O35" s="17">
        <f t="shared" si="0"/>
        <v>76.22</v>
      </c>
      <c r="P35" s="7">
        <f t="shared" si="1"/>
        <v>0.49593337237295854</v>
      </c>
      <c r="Q35" s="5">
        <f>YEAR(SalesDataTable[[#This Row],[Order Date]])</f>
        <v>2026</v>
      </c>
      <c r="R35" s="7" t="str">
        <f>"Q"&amp;ROUNDUP(MONTH(SalesDataTable[[#This Row],[Order Date]])/3,0)</f>
        <v>Q1</v>
      </c>
      <c r="S35" s="8">
        <f>MONTH(SalesDataTable[[#This Row],[Order Date]])</f>
        <v>1</v>
      </c>
      <c r="T35" s="7" t="str">
        <f>TEXT(SalesDataTable[[#This Row],[Order Date]],"mmm")</f>
        <v>Jan</v>
      </c>
    </row>
    <row r="36" spans="1:20" ht="15.6">
      <c r="A36" s="2">
        <v>136</v>
      </c>
      <c r="B36" s="3">
        <v>46031</v>
      </c>
      <c r="C36" s="4" t="s">
        <v>20</v>
      </c>
      <c r="D36" s="4" t="s">
        <v>47</v>
      </c>
      <c r="E36" s="4" t="s">
        <v>8</v>
      </c>
      <c r="F36" s="4" t="s">
        <v>16</v>
      </c>
      <c r="G36" s="4" t="s">
        <v>14</v>
      </c>
      <c r="H36" s="4" t="s">
        <v>48</v>
      </c>
      <c r="I36" s="8">
        <v>15</v>
      </c>
      <c r="J36" s="10">
        <v>168.62</v>
      </c>
      <c r="K36" s="6">
        <v>0.05</v>
      </c>
      <c r="L36" s="10">
        <v>86.09</v>
      </c>
      <c r="M36" s="17">
        <f t="shared" si="2"/>
        <v>2402.835</v>
      </c>
      <c r="N36" s="17">
        <f t="shared" si="3"/>
        <v>1291.3500000000001</v>
      </c>
      <c r="O36" s="17">
        <f t="shared" si="0"/>
        <v>1111.4849999999999</v>
      </c>
      <c r="P36" s="7">
        <f t="shared" si="1"/>
        <v>0.46257233642759488</v>
      </c>
      <c r="Q36" s="5">
        <f>YEAR(SalesDataTable[[#This Row],[Order Date]])</f>
        <v>2026</v>
      </c>
      <c r="R36" s="7" t="str">
        <f>"Q"&amp;ROUNDUP(MONTH(SalesDataTable[[#This Row],[Order Date]])/3,0)</f>
        <v>Q1</v>
      </c>
      <c r="S36" s="8">
        <f>MONTH(SalesDataTable[[#This Row],[Order Date]])</f>
        <v>1</v>
      </c>
      <c r="T36" s="7" t="str">
        <f>TEXT(SalesDataTable[[#This Row],[Order Date]],"mmm")</f>
        <v>Jan</v>
      </c>
    </row>
    <row r="37" spans="1:20" ht="15.6">
      <c r="A37" s="2">
        <v>2782</v>
      </c>
      <c r="B37" s="3">
        <v>46031</v>
      </c>
      <c r="C37" s="4" t="s">
        <v>20</v>
      </c>
      <c r="D37" s="4" t="s">
        <v>21</v>
      </c>
      <c r="E37" s="4" t="s">
        <v>2</v>
      </c>
      <c r="F37" s="4" t="s">
        <v>13</v>
      </c>
      <c r="G37" s="4" t="s">
        <v>9</v>
      </c>
      <c r="H37" s="4" t="s">
        <v>37</v>
      </c>
      <c r="I37" s="8">
        <v>1</v>
      </c>
      <c r="J37" s="10">
        <v>152.75</v>
      </c>
      <c r="K37" s="6">
        <v>0.05</v>
      </c>
      <c r="L37" s="10">
        <v>79.88</v>
      </c>
      <c r="M37" s="17">
        <f t="shared" si="2"/>
        <v>145.11249999999998</v>
      </c>
      <c r="N37" s="17">
        <f t="shared" si="3"/>
        <v>79.88</v>
      </c>
      <c r="O37" s="17">
        <f t="shared" si="0"/>
        <v>65.232499999999987</v>
      </c>
      <c r="P37" s="7">
        <f t="shared" si="1"/>
        <v>0.44953053665259707</v>
      </c>
      <c r="Q37" s="5">
        <f>YEAR(SalesDataTable[[#This Row],[Order Date]])</f>
        <v>2026</v>
      </c>
      <c r="R37" s="7" t="str">
        <f>"Q"&amp;ROUNDUP(MONTH(SalesDataTable[[#This Row],[Order Date]])/3,0)</f>
        <v>Q1</v>
      </c>
      <c r="S37" s="8">
        <f>MONTH(SalesDataTable[[#This Row],[Order Date]])</f>
        <v>1</v>
      </c>
      <c r="T37" s="7" t="str">
        <f>TEXT(SalesDataTable[[#This Row],[Order Date]],"mmm")</f>
        <v>Jan</v>
      </c>
    </row>
    <row r="38" spans="1:20" ht="15.6">
      <c r="A38" s="2">
        <v>4704</v>
      </c>
      <c r="B38" s="3">
        <v>46031</v>
      </c>
      <c r="C38" s="4" t="s">
        <v>6</v>
      </c>
      <c r="D38" s="4" t="s">
        <v>49</v>
      </c>
      <c r="E38" s="4" t="s">
        <v>28</v>
      </c>
      <c r="F38" s="4" t="s">
        <v>13</v>
      </c>
      <c r="G38" s="4" t="s">
        <v>34</v>
      </c>
      <c r="H38" s="4" t="s">
        <v>42</v>
      </c>
      <c r="I38" s="8">
        <v>2</v>
      </c>
      <c r="J38" s="10">
        <v>36.72</v>
      </c>
      <c r="K38" s="6">
        <v>0.05</v>
      </c>
      <c r="L38" s="10">
        <v>14.15</v>
      </c>
      <c r="M38" s="17">
        <f t="shared" si="2"/>
        <v>69.768000000000001</v>
      </c>
      <c r="N38" s="17">
        <f t="shared" si="3"/>
        <v>28.3</v>
      </c>
      <c r="O38" s="17">
        <f t="shared" si="0"/>
        <v>41.468000000000004</v>
      </c>
      <c r="P38" s="7">
        <f t="shared" si="1"/>
        <v>0.59436991170737308</v>
      </c>
      <c r="Q38" s="5">
        <f>YEAR(SalesDataTable[[#This Row],[Order Date]])</f>
        <v>2026</v>
      </c>
      <c r="R38" s="7" t="str">
        <f>"Q"&amp;ROUNDUP(MONTH(SalesDataTable[[#This Row],[Order Date]])/3,0)</f>
        <v>Q1</v>
      </c>
      <c r="S38" s="8">
        <f>MONTH(SalesDataTable[[#This Row],[Order Date]])</f>
        <v>1</v>
      </c>
      <c r="T38" s="7" t="str">
        <f>TEXT(SalesDataTable[[#This Row],[Order Date]],"mmm")</f>
        <v>Jan</v>
      </c>
    </row>
    <row r="39" spans="1:20" ht="15.6">
      <c r="A39" s="2">
        <v>69</v>
      </c>
      <c r="B39" s="3">
        <v>46032</v>
      </c>
      <c r="C39" s="4" t="s">
        <v>0</v>
      </c>
      <c r="D39" s="4" t="s">
        <v>50</v>
      </c>
      <c r="E39" s="4" t="s">
        <v>2</v>
      </c>
      <c r="F39" s="4" t="s">
        <v>3</v>
      </c>
      <c r="G39" s="4" t="s">
        <v>9</v>
      </c>
      <c r="H39" s="4" t="s">
        <v>17</v>
      </c>
      <c r="I39" s="8">
        <v>6</v>
      </c>
      <c r="J39" s="10">
        <v>141.31</v>
      </c>
      <c r="K39" s="6">
        <v>0.05</v>
      </c>
      <c r="L39" s="10">
        <v>79.349999999999994</v>
      </c>
      <c r="M39" s="17">
        <f t="shared" si="2"/>
        <v>805.46699999999998</v>
      </c>
      <c r="N39" s="17">
        <f t="shared" si="3"/>
        <v>476.09999999999997</v>
      </c>
      <c r="O39" s="17">
        <f t="shared" si="0"/>
        <v>329.36700000000002</v>
      </c>
      <c r="P39" s="7">
        <f t="shared" si="1"/>
        <v>0.4089143316858419</v>
      </c>
      <c r="Q39" s="5">
        <f>YEAR(SalesDataTable[[#This Row],[Order Date]])</f>
        <v>2026</v>
      </c>
      <c r="R39" s="7" t="str">
        <f>"Q"&amp;ROUNDUP(MONTH(SalesDataTable[[#This Row],[Order Date]])/3,0)</f>
        <v>Q1</v>
      </c>
      <c r="S39" s="8">
        <f>MONTH(SalesDataTable[[#This Row],[Order Date]])</f>
        <v>1</v>
      </c>
      <c r="T39" s="7" t="str">
        <f>TEXT(SalesDataTable[[#This Row],[Order Date]],"mmm")</f>
        <v>Jan</v>
      </c>
    </row>
    <row r="40" spans="1:20" ht="15.6">
      <c r="A40" s="2">
        <v>490</v>
      </c>
      <c r="B40" s="3">
        <v>46032</v>
      </c>
      <c r="C40" s="4" t="s">
        <v>11</v>
      </c>
      <c r="D40" s="4" t="s">
        <v>39</v>
      </c>
      <c r="E40" s="4" t="s">
        <v>2</v>
      </c>
      <c r="F40" s="4" t="s">
        <v>16</v>
      </c>
      <c r="G40" s="4" t="s">
        <v>23</v>
      </c>
      <c r="H40" s="4" t="s">
        <v>51</v>
      </c>
      <c r="I40" s="8">
        <v>2</v>
      </c>
      <c r="J40" s="10">
        <v>121.23</v>
      </c>
      <c r="K40" s="6">
        <v>0</v>
      </c>
      <c r="L40" s="10">
        <v>59.66</v>
      </c>
      <c r="M40" s="17">
        <f t="shared" si="2"/>
        <v>242.46</v>
      </c>
      <c r="N40" s="17">
        <f t="shared" si="3"/>
        <v>119.32</v>
      </c>
      <c r="O40" s="17">
        <f t="shared" si="0"/>
        <v>123.14000000000001</v>
      </c>
      <c r="P40" s="7">
        <f t="shared" si="1"/>
        <v>0.50787758805576178</v>
      </c>
      <c r="Q40" s="5">
        <f>YEAR(SalesDataTable[[#This Row],[Order Date]])</f>
        <v>2026</v>
      </c>
      <c r="R40" s="7" t="str">
        <f>"Q"&amp;ROUNDUP(MONTH(SalesDataTable[[#This Row],[Order Date]])/3,0)</f>
        <v>Q1</v>
      </c>
      <c r="S40" s="8">
        <f>MONTH(SalesDataTable[[#This Row],[Order Date]])</f>
        <v>1</v>
      </c>
      <c r="T40" s="7" t="str">
        <f>TEXT(SalesDataTable[[#This Row],[Order Date]],"mmm")</f>
        <v>Jan</v>
      </c>
    </row>
    <row r="41" spans="1:20" ht="15.6">
      <c r="A41" s="2">
        <v>3685</v>
      </c>
      <c r="B41" s="3">
        <v>46032</v>
      </c>
      <c r="C41" s="4" t="s">
        <v>20</v>
      </c>
      <c r="D41" s="4" t="s">
        <v>33</v>
      </c>
      <c r="E41" s="4" t="s">
        <v>2</v>
      </c>
      <c r="F41" s="4" t="s">
        <v>13</v>
      </c>
      <c r="G41" s="4" t="s">
        <v>14</v>
      </c>
      <c r="H41" s="4" t="s">
        <v>48</v>
      </c>
      <c r="I41" s="8">
        <v>3</v>
      </c>
      <c r="J41" s="10">
        <v>161.58000000000001</v>
      </c>
      <c r="K41" s="6">
        <v>0</v>
      </c>
      <c r="L41" s="10">
        <v>85.58</v>
      </c>
      <c r="M41" s="17">
        <f t="shared" si="2"/>
        <v>484.74</v>
      </c>
      <c r="N41" s="17">
        <f t="shared" si="3"/>
        <v>256.74</v>
      </c>
      <c r="O41" s="17">
        <f t="shared" si="0"/>
        <v>228</v>
      </c>
      <c r="P41" s="7">
        <f t="shared" si="1"/>
        <v>0.47035524198539425</v>
      </c>
      <c r="Q41" s="5">
        <f>YEAR(SalesDataTable[[#This Row],[Order Date]])</f>
        <v>2026</v>
      </c>
      <c r="R41" s="7" t="str">
        <f>"Q"&amp;ROUNDUP(MONTH(SalesDataTable[[#This Row],[Order Date]])/3,0)</f>
        <v>Q1</v>
      </c>
      <c r="S41" s="8">
        <f>MONTH(SalesDataTable[[#This Row],[Order Date]])</f>
        <v>1</v>
      </c>
      <c r="T41" s="7" t="str">
        <f>TEXT(SalesDataTable[[#This Row],[Order Date]],"mmm")</f>
        <v>Jan</v>
      </c>
    </row>
    <row r="42" spans="1:20" ht="15.6">
      <c r="A42" s="2">
        <v>3796</v>
      </c>
      <c r="B42" s="3">
        <v>46032</v>
      </c>
      <c r="C42" s="4" t="s">
        <v>20</v>
      </c>
      <c r="D42" s="4" t="s">
        <v>33</v>
      </c>
      <c r="E42" s="4" t="s">
        <v>19</v>
      </c>
      <c r="F42" s="4" t="s">
        <v>3</v>
      </c>
      <c r="G42" s="4" t="s">
        <v>14</v>
      </c>
      <c r="H42" s="4" t="s">
        <v>48</v>
      </c>
      <c r="I42" s="8">
        <v>2</v>
      </c>
      <c r="J42" s="10">
        <v>166.84</v>
      </c>
      <c r="K42" s="6">
        <v>0</v>
      </c>
      <c r="L42" s="10">
        <v>88.67</v>
      </c>
      <c r="M42" s="17">
        <f t="shared" si="2"/>
        <v>333.68</v>
      </c>
      <c r="N42" s="17">
        <f t="shared" si="3"/>
        <v>177.34</v>
      </c>
      <c r="O42" s="17">
        <f t="shared" si="0"/>
        <v>156.34</v>
      </c>
      <c r="P42" s="7">
        <f t="shared" si="1"/>
        <v>0.4685327259649964</v>
      </c>
      <c r="Q42" s="5">
        <f>YEAR(SalesDataTable[[#This Row],[Order Date]])</f>
        <v>2026</v>
      </c>
      <c r="R42" s="7" t="str">
        <f>"Q"&amp;ROUNDUP(MONTH(SalesDataTable[[#This Row],[Order Date]])/3,0)</f>
        <v>Q1</v>
      </c>
      <c r="S42" s="8">
        <f>MONTH(SalesDataTable[[#This Row],[Order Date]])</f>
        <v>1</v>
      </c>
      <c r="T42" s="7" t="str">
        <f>TEXT(SalesDataTable[[#This Row],[Order Date]],"mmm")</f>
        <v>Jan</v>
      </c>
    </row>
    <row r="43" spans="1:20" ht="15.6">
      <c r="A43" s="2">
        <v>387</v>
      </c>
      <c r="B43" s="3">
        <v>46033</v>
      </c>
      <c r="C43" s="4" t="s">
        <v>11</v>
      </c>
      <c r="D43" s="4" t="s">
        <v>25</v>
      </c>
      <c r="E43" s="4" t="s">
        <v>2</v>
      </c>
      <c r="F43" s="4" t="s">
        <v>3</v>
      </c>
      <c r="G43" s="4" t="s">
        <v>9</v>
      </c>
      <c r="H43" s="4" t="s">
        <v>37</v>
      </c>
      <c r="I43" s="8">
        <v>1</v>
      </c>
      <c r="J43" s="10">
        <v>150.96</v>
      </c>
      <c r="K43" s="6">
        <v>0</v>
      </c>
      <c r="L43" s="10">
        <v>77.5</v>
      </c>
      <c r="M43" s="17">
        <f t="shared" si="2"/>
        <v>150.96</v>
      </c>
      <c r="N43" s="17">
        <f t="shared" si="3"/>
        <v>77.5</v>
      </c>
      <c r="O43" s="17">
        <f t="shared" si="0"/>
        <v>73.460000000000008</v>
      </c>
      <c r="P43" s="7">
        <f t="shared" si="1"/>
        <v>0.48661897191308956</v>
      </c>
      <c r="Q43" s="5">
        <f>YEAR(SalesDataTable[[#This Row],[Order Date]])</f>
        <v>2026</v>
      </c>
      <c r="R43" s="7" t="str">
        <f>"Q"&amp;ROUNDUP(MONTH(SalesDataTable[[#This Row],[Order Date]])/3,0)</f>
        <v>Q1</v>
      </c>
      <c r="S43" s="8">
        <f>MONTH(SalesDataTable[[#This Row],[Order Date]])</f>
        <v>1</v>
      </c>
      <c r="T43" s="7" t="str">
        <f>TEXT(SalesDataTable[[#This Row],[Order Date]],"mmm")</f>
        <v>Jan</v>
      </c>
    </row>
    <row r="44" spans="1:20" ht="15.6">
      <c r="A44" s="2">
        <v>2796</v>
      </c>
      <c r="B44" s="3">
        <v>46033</v>
      </c>
      <c r="C44" s="4" t="s">
        <v>20</v>
      </c>
      <c r="D44" s="4" t="s">
        <v>31</v>
      </c>
      <c r="E44" s="4" t="s">
        <v>19</v>
      </c>
      <c r="F44" s="4" t="s">
        <v>3</v>
      </c>
      <c r="G44" s="4" t="s">
        <v>14</v>
      </c>
      <c r="H44" s="4" t="s">
        <v>15</v>
      </c>
      <c r="I44" s="8">
        <v>3</v>
      </c>
      <c r="J44" s="10">
        <v>36.33</v>
      </c>
      <c r="K44" s="6">
        <v>0.05</v>
      </c>
      <c r="L44" s="10">
        <v>13.27</v>
      </c>
      <c r="M44" s="17">
        <f t="shared" si="2"/>
        <v>103.54049999999999</v>
      </c>
      <c r="N44" s="17">
        <f t="shared" si="3"/>
        <v>39.81</v>
      </c>
      <c r="O44" s="17">
        <f t="shared" si="0"/>
        <v>63.730499999999992</v>
      </c>
      <c r="P44" s="7">
        <f t="shared" si="1"/>
        <v>0.61551277036521934</v>
      </c>
      <c r="Q44" s="5">
        <f>YEAR(SalesDataTable[[#This Row],[Order Date]])</f>
        <v>2026</v>
      </c>
      <c r="R44" s="7" t="str">
        <f>"Q"&amp;ROUNDUP(MONTH(SalesDataTable[[#This Row],[Order Date]])/3,0)</f>
        <v>Q1</v>
      </c>
      <c r="S44" s="8">
        <f>MONTH(SalesDataTable[[#This Row],[Order Date]])</f>
        <v>1</v>
      </c>
      <c r="T44" s="7" t="str">
        <f>TEXT(SalesDataTable[[#This Row],[Order Date]],"mmm")</f>
        <v>Jan</v>
      </c>
    </row>
    <row r="45" spans="1:20" ht="15.6">
      <c r="A45" s="2">
        <v>3703</v>
      </c>
      <c r="B45" s="3">
        <v>46033</v>
      </c>
      <c r="C45" s="4" t="s">
        <v>20</v>
      </c>
      <c r="D45" s="4" t="s">
        <v>33</v>
      </c>
      <c r="E45" s="4" t="s">
        <v>2</v>
      </c>
      <c r="F45" s="4" t="s">
        <v>3</v>
      </c>
      <c r="G45" s="4" t="s">
        <v>14</v>
      </c>
      <c r="H45" s="4" t="s">
        <v>15</v>
      </c>
      <c r="I45" s="8">
        <v>1</v>
      </c>
      <c r="J45" s="10">
        <v>35.340000000000003</v>
      </c>
      <c r="K45" s="6">
        <v>0.1</v>
      </c>
      <c r="L45" s="10">
        <v>13.36</v>
      </c>
      <c r="M45" s="17">
        <f t="shared" si="2"/>
        <v>31.806000000000004</v>
      </c>
      <c r="N45" s="17">
        <f t="shared" si="3"/>
        <v>13.36</v>
      </c>
      <c r="O45" s="17">
        <f t="shared" si="0"/>
        <v>18.446000000000005</v>
      </c>
      <c r="P45" s="7">
        <f t="shared" si="1"/>
        <v>0.5799534678991386</v>
      </c>
      <c r="Q45" s="5">
        <f>YEAR(SalesDataTable[[#This Row],[Order Date]])</f>
        <v>2026</v>
      </c>
      <c r="R45" s="7" t="str">
        <f>"Q"&amp;ROUNDUP(MONTH(SalesDataTable[[#This Row],[Order Date]])/3,0)</f>
        <v>Q1</v>
      </c>
      <c r="S45" s="8">
        <f>MONTH(SalesDataTable[[#This Row],[Order Date]])</f>
        <v>1</v>
      </c>
      <c r="T45" s="7" t="str">
        <f>TEXT(SalesDataTable[[#This Row],[Order Date]],"mmm")</f>
        <v>Jan</v>
      </c>
    </row>
    <row r="46" spans="1:20" ht="15.6">
      <c r="A46" s="2">
        <v>4674</v>
      </c>
      <c r="B46" s="3">
        <v>46033</v>
      </c>
      <c r="C46" s="4" t="s">
        <v>20</v>
      </c>
      <c r="D46" s="4" t="s">
        <v>33</v>
      </c>
      <c r="E46" s="4" t="s">
        <v>2</v>
      </c>
      <c r="F46" s="4" t="s">
        <v>3</v>
      </c>
      <c r="G46" s="4" t="s">
        <v>14</v>
      </c>
      <c r="H46" s="4" t="s">
        <v>32</v>
      </c>
      <c r="I46" s="8">
        <v>2</v>
      </c>
      <c r="J46" s="10">
        <v>46.27</v>
      </c>
      <c r="K46" s="6">
        <v>0</v>
      </c>
      <c r="L46" s="10">
        <v>18.23</v>
      </c>
      <c r="M46" s="17">
        <f t="shared" si="2"/>
        <v>92.54</v>
      </c>
      <c r="N46" s="17">
        <f t="shared" si="3"/>
        <v>36.46</v>
      </c>
      <c r="O46" s="17">
        <f t="shared" si="0"/>
        <v>56.080000000000005</v>
      </c>
      <c r="P46" s="7">
        <f t="shared" si="1"/>
        <v>0.60600821266479366</v>
      </c>
      <c r="Q46" s="5">
        <f>YEAR(SalesDataTable[[#This Row],[Order Date]])</f>
        <v>2026</v>
      </c>
      <c r="R46" s="7" t="str">
        <f>"Q"&amp;ROUNDUP(MONTH(SalesDataTable[[#This Row],[Order Date]])/3,0)</f>
        <v>Q1</v>
      </c>
      <c r="S46" s="8">
        <f>MONTH(SalesDataTable[[#This Row],[Order Date]])</f>
        <v>1</v>
      </c>
      <c r="T46" s="7" t="str">
        <f>TEXT(SalesDataTable[[#This Row],[Order Date]],"mmm")</f>
        <v>Jan</v>
      </c>
    </row>
    <row r="47" spans="1:20" ht="15.6">
      <c r="A47" s="2">
        <v>4789</v>
      </c>
      <c r="B47" s="3">
        <v>46033</v>
      </c>
      <c r="C47" s="4" t="s">
        <v>20</v>
      </c>
      <c r="D47" s="4" t="s">
        <v>31</v>
      </c>
      <c r="E47" s="4" t="s">
        <v>2</v>
      </c>
      <c r="F47" s="4" t="s">
        <v>3</v>
      </c>
      <c r="G47" s="4" t="s">
        <v>4</v>
      </c>
      <c r="H47" s="4" t="s">
        <v>5</v>
      </c>
      <c r="I47" s="8">
        <v>1</v>
      </c>
      <c r="J47" s="10">
        <v>79.930000000000007</v>
      </c>
      <c r="K47" s="6">
        <v>0.05</v>
      </c>
      <c r="L47" s="10">
        <v>43.73</v>
      </c>
      <c r="M47" s="17">
        <f t="shared" si="2"/>
        <v>75.933500000000009</v>
      </c>
      <c r="N47" s="17">
        <f t="shared" si="3"/>
        <v>43.73</v>
      </c>
      <c r="O47" s="17">
        <f t="shared" si="0"/>
        <v>32.203500000000012</v>
      </c>
      <c r="P47" s="7">
        <f t="shared" si="1"/>
        <v>0.42410135184075554</v>
      </c>
      <c r="Q47" s="5">
        <f>YEAR(SalesDataTable[[#This Row],[Order Date]])</f>
        <v>2026</v>
      </c>
      <c r="R47" s="7" t="str">
        <f>"Q"&amp;ROUNDUP(MONTH(SalesDataTable[[#This Row],[Order Date]])/3,0)</f>
        <v>Q1</v>
      </c>
      <c r="S47" s="8">
        <f>MONTH(SalesDataTable[[#This Row],[Order Date]])</f>
        <v>1</v>
      </c>
      <c r="T47" s="7" t="str">
        <f>TEXT(SalesDataTable[[#This Row],[Order Date]],"mmm")</f>
        <v>Jan</v>
      </c>
    </row>
    <row r="48" spans="1:20" ht="15.6">
      <c r="A48" s="2">
        <v>804</v>
      </c>
      <c r="B48" s="3">
        <v>46034</v>
      </c>
      <c r="C48" s="4" t="s">
        <v>6</v>
      </c>
      <c r="D48" s="4" t="s">
        <v>43</v>
      </c>
      <c r="E48" s="4" t="s">
        <v>19</v>
      </c>
      <c r="F48" s="4" t="s">
        <v>13</v>
      </c>
      <c r="G48" s="4" t="s">
        <v>9</v>
      </c>
      <c r="H48" s="4" t="s">
        <v>17</v>
      </c>
      <c r="I48" s="8">
        <v>1</v>
      </c>
      <c r="J48" s="10">
        <v>141.25</v>
      </c>
      <c r="K48" s="6">
        <v>0</v>
      </c>
      <c r="L48" s="10">
        <v>78.72</v>
      </c>
      <c r="M48" s="17">
        <f t="shared" si="2"/>
        <v>141.25</v>
      </c>
      <c r="N48" s="17">
        <f t="shared" si="3"/>
        <v>78.72</v>
      </c>
      <c r="O48" s="17">
        <f t="shared" si="0"/>
        <v>62.53</v>
      </c>
      <c r="P48" s="7">
        <f t="shared" si="1"/>
        <v>0.44269026548672569</v>
      </c>
      <c r="Q48" s="5">
        <f>YEAR(SalesDataTable[[#This Row],[Order Date]])</f>
        <v>2026</v>
      </c>
      <c r="R48" s="7" t="str">
        <f>"Q"&amp;ROUNDUP(MONTH(SalesDataTable[[#This Row],[Order Date]])/3,0)</f>
        <v>Q1</v>
      </c>
      <c r="S48" s="8">
        <f>MONTH(SalesDataTable[[#This Row],[Order Date]])</f>
        <v>1</v>
      </c>
      <c r="T48" s="7" t="str">
        <f>TEXT(SalesDataTable[[#This Row],[Order Date]],"mmm")</f>
        <v>Jan</v>
      </c>
    </row>
    <row r="49" spans="1:20" ht="15.6">
      <c r="A49" s="2">
        <v>1780</v>
      </c>
      <c r="B49" s="3">
        <v>46034</v>
      </c>
      <c r="C49" s="4" t="s">
        <v>20</v>
      </c>
      <c r="D49" s="4" t="s">
        <v>33</v>
      </c>
      <c r="E49" s="4" t="s">
        <v>2</v>
      </c>
      <c r="F49" s="4" t="s">
        <v>3</v>
      </c>
      <c r="G49" s="4" t="s">
        <v>4</v>
      </c>
      <c r="H49" s="4" t="s">
        <v>30</v>
      </c>
      <c r="I49" s="8">
        <v>2</v>
      </c>
      <c r="J49" s="10">
        <v>103.64</v>
      </c>
      <c r="K49" s="6">
        <v>0.1</v>
      </c>
      <c r="L49" s="10">
        <v>50.96</v>
      </c>
      <c r="M49" s="17">
        <f t="shared" si="2"/>
        <v>186.55199999999999</v>
      </c>
      <c r="N49" s="17">
        <f t="shared" si="3"/>
        <v>101.92</v>
      </c>
      <c r="O49" s="17">
        <f t="shared" si="0"/>
        <v>84.631999999999991</v>
      </c>
      <c r="P49" s="7">
        <f t="shared" si="1"/>
        <v>0.45366439384193147</v>
      </c>
      <c r="Q49" s="5">
        <f>YEAR(SalesDataTable[[#This Row],[Order Date]])</f>
        <v>2026</v>
      </c>
      <c r="R49" s="7" t="str">
        <f>"Q"&amp;ROUNDUP(MONTH(SalesDataTable[[#This Row],[Order Date]])/3,0)</f>
        <v>Q1</v>
      </c>
      <c r="S49" s="8">
        <f>MONTH(SalesDataTable[[#This Row],[Order Date]])</f>
        <v>1</v>
      </c>
      <c r="T49" s="7" t="str">
        <f>TEXT(SalesDataTable[[#This Row],[Order Date]],"mmm")</f>
        <v>Jan</v>
      </c>
    </row>
    <row r="50" spans="1:20" ht="15.6">
      <c r="A50" s="2">
        <v>2844</v>
      </c>
      <c r="B50" s="3">
        <v>46034</v>
      </c>
      <c r="C50" s="4" t="s">
        <v>0</v>
      </c>
      <c r="D50" s="4" t="s">
        <v>1</v>
      </c>
      <c r="E50" s="4" t="s">
        <v>2</v>
      </c>
      <c r="F50" s="4" t="s">
        <v>13</v>
      </c>
      <c r="G50" s="4" t="s">
        <v>14</v>
      </c>
      <c r="H50" s="4" t="s">
        <v>44</v>
      </c>
      <c r="I50" s="8">
        <v>1</v>
      </c>
      <c r="J50" s="10">
        <v>136.18</v>
      </c>
      <c r="K50" s="6">
        <v>0</v>
      </c>
      <c r="L50" s="10">
        <v>68.34</v>
      </c>
      <c r="M50" s="17">
        <f t="shared" si="2"/>
        <v>136.18</v>
      </c>
      <c r="N50" s="17">
        <f t="shared" si="3"/>
        <v>68.34</v>
      </c>
      <c r="O50" s="17">
        <f t="shared" si="0"/>
        <v>67.84</v>
      </c>
      <c r="P50" s="7">
        <f t="shared" si="1"/>
        <v>0.498164194448524</v>
      </c>
      <c r="Q50" s="5">
        <f>YEAR(SalesDataTable[[#This Row],[Order Date]])</f>
        <v>2026</v>
      </c>
      <c r="R50" s="7" t="str">
        <f>"Q"&amp;ROUNDUP(MONTH(SalesDataTable[[#This Row],[Order Date]])/3,0)</f>
        <v>Q1</v>
      </c>
      <c r="S50" s="8">
        <f>MONTH(SalesDataTable[[#This Row],[Order Date]])</f>
        <v>1</v>
      </c>
      <c r="T50" s="7" t="str">
        <f>TEXT(SalesDataTable[[#This Row],[Order Date]],"mmm")</f>
        <v>Jan</v>
      </c>
    </row>
    <row r="51" spans="1:20" ht="15.6">
      <c r="A51" s="2">
        <v>3068</v>
      </c>
      <c r="B51" s="3">
        <v>46034</v>
      </c>
      <c r="C51" s="4" t="s">
        <v>11</v>
      </c>
      <c r="D51" s="4" t="s">
        <v>12</v>
      </c>
      <c r="E51" s="4" t="s">
        <v>28</v>
      </c>
      <c r="F51" s="4" t="s">
        <v>13</v>
      </c>
      <c r="G51" s="4" t="s">
        <v>34</v>
      </c>
      <c r="H51" s="4" t="s">
        <v>42</v>
      </c>
      <c r="I51" s="8">
        <v>1</v>
      </c>
      <c r="J51" s="10">
        <v>36.43</v>
      </c>
      <c r="K51" s="6">
        <v>0</v>
      </c>
      <c r="L51" s="10">
        <v>14.33</v>
      </c>
      <c r="M51" s="17">
        <f t="shared" si="2"/>
        <v>36.43</v>
      </c>
      <c r="N51" s="17">
        <f t="shared" si="3"/>
        <v>14.33</v>
      </c>
      <c r="O51" s="17">
        <f t="shared" si="0"/>
        <v>22.1</v>
      </c>
      <c r="P51" s="7">
        <f t="shared" si="1"/>
        <v>0.60664287674993145</v>
      </c>
      <c r="Q51" s="5">
        <f>YEAR(SalesDataTable[[#This Row],[Order Date]])</f>
        <v>2026</v>
      </c>
      <c r="R51" s="7" t="str">
        <f>"Q"&amp;ROUNDUP(MONTH(SalesDataTable[[#This Row],[Order Date]])/3,0)</f>
        <v>Q1</v>
      </c>
      <c r="S51" s="8">
        <f>MONTH(SalesDataTable[[#This Row],[Order Date]])</f>
        <v>1</v>
      </c>
      <c r="T51" s="7" t="str">
        <f>TEXT(SalesDataTable[[#This Row],[Order Date]],"mmm")</f>
        <v>Jan</v>
      </c>
    </row>
    <row r="52" spans="1:20" ht="15.6">
      <c r="A52" s="2">
        <v>3096</v>
      </c>
      <c r="B52" s="3">
        <v>46034</v>
      </c>
      <c r="C52" s="4" t="s">
        <v>20</v>
      </c>
      <c r="D52" s="4" t="s">
        <v>31</v>
      </c>
      <c r="E52" s="4" t="s">
        <v>2</v>
      </c>
      <c r="F52" s="4" t="s">
        <v>13</v>
      </c>
      <c r="G52" s="4" t="s">
        <v>34</v>
      </c>
      <c r="H52" s="4" t="s">
        <v>45</v>
      </c>
      <c r="I52" s="8">
        <v>2</v>
      </c>
      <c r="J52" s="10">
        <v>50.51</v>
      </c>
      <c r="K52" s="6">
        <v>0.1</v>
      </c>
      <c r="L52" s="10">
        <v>21.84</v>
      </c>
      <c r="M52" s="17">
        <f t="shared" si="2"/>
        <v>90.917999999999992</v>
      </c>
      <c r="N52" s="17">
        <f t="shared" si="3"/>
        <v>43.68</v>
      </c>
      <c r="O52" s="17">
        <f t="shared" si="0"/>
        <v>47.237999999999992</v>
      </c>
      <c r="P52" s="7">
        <f t="shared" si="1"/>
        <v>0.5195670824259222</v>
      </c>
      <c r="Q52" s="5">
        <f>YEAR(SalesDataTable[[#This Row],[Order Date]])</f>
        <v>2026</v>
      </c>
      <c r="R52" s="7" t="str">
        <f>"Q"&amp;ROUNDUP(MONTH(SalesDataTable[[#This Row],[Order Date]])/3,0)</f>
        <v>Q1</v>
      </c>
      <c r="S52" s="8">
        <f>MONTH(SalesDataTable[[#This Row],[Order Date]])</f>
        <v>1</v>
      </c>
      <c r="T52" s="7" t="str">
        <f>TEXT(SalesDataTable[[#This Row],[Order Date]],"mmm")</f>
        <v>Jan</v>
      </c>
    </row>
    <row r="53" spans="1:20" ht="15.6">
      <c r="A53" s="2">
        <v>3129</v>
      </c>
      <c r="B53" s="3">
        <v>46034</v>
      </c>
      <c r="C53" s="4" t="s">
        <v>20</v>
      </c>
      <c r="D53" s="4" t="s">
        <v>47</v>
      </c>
      <c r="E53" s="4" t="s">
        <v>19</v>
      </c>
      <c r="F53" s="4" t="s">
        <v>3</v>
      </c>
      <c r="G53" s="4" t="s">
        <v>34</v>
      </c>
      <c r="H53" s="4" t="s">
        <v>38</v>
      </c>
      <c r="I53" s="8">
        <v>1</v>
      </c>
      <c r="J53" s="10">
        <v>123</v>
      </c>
      <c r="K53" s="6">
        <v>0</v>
      </c>
      <c r="L53" s="10">
        <v>67.3</v>
      </c>
      <c r="M53" s="17">
        <f t="shared" si="2"/>
        <v>123</v>
      </c>
      <c r="N53" s="17">
        <f t="shared" si="3"/>
        <v>67.3</v>
      </c>
      <c r="O53" s="17">
        <f t="shared" si="0"/>
        <v>55.7</v>
      </c>
      <c r="P53" s="7">
        <f t="shared" si="1"/>
        <v>0.45284552845528458</v>
      </c>
      <c r="Q53" s="5">
        <f>YEAR(SalesDataTable[[#This Row],[Order Date]])</f>
        <v>2026</v>
      </c>
      <c r="R53" s="7" t="str">
        <f>"Q"&amp;ROUNDUP(MONTH(SalesDataTable[[#This Row],[Order Date]])/3,0)</f>
        <v>Q1</v>
      </c>
      <c r="S53" s="8">
        <f>MONTH(SalesDataTable[[#This Row],[Order Date]])</f>
        <v>1</v>
      </c>
      <c r="T53" s="7" t="str">
        <f>TEXT(SalesDataTable[[#This Row],[Order Date]],"mmm")</f>
        <v>Jan</v>
      </c>
    </row>
    <row r="54" spans="1:20" ht="15.6">
      <c r="A54" s="2">
        <v>3948</v>
      </c>
      <c r="B54" s="3">
        <v>46034</v>
      </c>
      <c r="C54" s="4" t="s">
        <v>6</v>
      </c>
      <c r="D54" s="4" t="s">
        <v>49</v>
      </c>
      <c r="E54" s="4" t="s">
        <v>2</v>
      </c>
      <c r="F54" s="4" t="s">
        <v>13</v>
      </c>
      <c r="G54" s="4" t="s">
        <v>9</v>
      </c>
      <c r="H54" s="4" t="s">
        <v>46</v>
      </c>
      <c r="I54" s="8">
        <v>2</v>
      </c>
      <c r="J54" s="10">
        <v>72.239999999999995</v>
      </c>
      <c r="K54" s="6">
        <v>0</v>
      </c>
      <c r="L54" s="10">
        <v>32.94</v>
      </c>
      <c r="M54" s="17">
        <f t="shared" si="2"/>
        <v>144.47999999999999</v>
      </c>
      <c r="N54" s="17">
        <f t="shared" si="3"/>
        <v>65.88</v>
      </c>
      <c r="O54" s="17">
        <f t="shared" si="0"/>
        <v>78.599999999999994</v>
      </c>
      <c r="P54" s="7">
        <f t="shared" si="1"/>
        <v>0.54401993355481726</v>
      </c>
      <c r="Q54" s="5">
        <f>YEAR(SalesDataTable[[#This Row],[Order Date]])</f>
        <v>2026</v>
      </c>
      <c r="R54" s="7" t="str">
        <f>"Q"&amp;ROUNDUP(MONTH(SalesDataTable[[#This Row],[Order Date]])/3,0)</f>
        <v>Q1</v>
      </c>
      <c r="S54" s="8">
        <f>MONTH(SalesDataTable[[#This Row],[Order Date]])</f>
        <v>1</v>
      </c>
      <c r="T54" s="7" t="str">
        <f>TEXT(SalesDataTable[[#This Row],[Order Date]],"mmm")</f>
        <v>Jan</v>
      </c>
    </row>
    <row r="55" spans="1:20" ht="15.6">
      <c r="A55" s="2">
        <v>5036</v>
      </c>
      <c r="B55" s="3">
        <v>46034</v>
      </c>
      <c r="C55" s="4" t="s">
        <v>11</v>
      </c>
      <c r="D55" s="4" t="s">
        <v>18</v>
      </c>
      <c r="E55" s="4" t="s">
        <v>19</v>
      </c>
      <c r="F55" s="4" t="s">
        <v>3</v>
      </c>
      <c r="G55" s="4" t="s">
        <v>9</v>
      </c>
      <c r="H55" s="4" t="s">
        <v>37</v>
      </c>
      <c r="I55" s="8">
        <v>1</v>
      </c>
      <c r="J55" s="10">
        <v>151.11000000000001</v>
      </c>
      <c r="K55" s="6">
        <v>0.15</v>
      </c>
      <c r="L55" s="10">
        <v>79.650000000000006</v>
      </c>
      <c r="M55" s="17">
        <f t="shared" si="2"/>
        <v>128.4435</v>
      </c>
      <c r="N55" s="17">
        <f t="shared" si="3"/>
        <v>79.650000000000006</v>
      </c>
      <c r="O55" s="17">
        <f t="shared" si="0"/>
        <v>48.793499999999995</v>
      </c>
      <c r="P55" s="7">
        <f t="shared" si="1"/>
        <v>0.37988298356865075</v>
      </c>
      <c r="Q55" s="5">
        <f>YEAR(SalesDataTable[[#This Row],[Order Date]])</f>
        <v>2026</v>
      </c>
      <c r="R55" s="7" t="str">
        <f>"Q"&amp;ROUNDUP(MONTH(SalesDataTable[[#This Row],[Order Date]])/3,0)</f>
        <v>Q1</v>
      </c>
      <c r="S55" s="8">
        <f>MONTH(SalesDataTable[[#This Row],[Order Date]])</f>
        <v>1</v>
      </c>
      <c r="T55" s="7" t="str">
        <f>TEXT(SalesDataTable[[#This Row],[Order Date]],"mmm")</f>
        <v>Jan</v>
      </c>
    </row>
    <row r="56" spans="1:20" ht="15.6">
      <c r="A56" s="2">
        <v>2681</v>
      </c>
      <c r="B56" s="3">
        <v>46035</v>
      </c>
      <c r="C56" s="4" t="s">
        <v>20</v>
      </c>
      <c r="D56" s="4" t="s">
        <v>21</v>
      </c>
      <c r="E56" s="4" t="s">
        <v>2</v>
      </c>
      <c r="F56" s="4" t="s">
        <v>13</v>
      </c>
      <c r="G56" s="4" t="s">
        <v>9</v>
      </c>
      <c r="H56" s="4" t="s">
        <v>10</v>
      </c>
      <c r="I56" s="8">
        <v>1</v>
      </c>
      <c r="J56" s="10">
        <v>94.32</v>
      </c>
      <c r="K56" s="6">
        <v>0</v>
      </c>
      <c r="L56" s="10">
        <v>45.93</v>
      </c>
      <c r="M56" s="17">
        <f t="shared" si="2"/>
        <v>94.32</v>
      </c>
      <c r="N56" s="17">
        <f t="shared" si="3"/>
        <v>45.93</v>
      </c>
      <c r="O56" s="17">
        <f t="shared" si="0"/>
        <v>48.389999999999993</v>
      </c>
      <c r="P56" s="7">
        <f t="shared" si="1"/>
        <v>0.51304071246819338</v>
      </c>
      <c r="Q56" s="5">
        <f>YEAR(SalesDataTable[[#This Row],[Order Date]])</f>
        <v>2026</v>
      </c>
      <c r="R56" s="7" t="str">
        <f>"Q"&amp;ROUNDUP(MONTH(SalesDataTable[[#This Row],[Order Date]])/3,0)</f>
        <v>Q1</v>
      </c>
      <c r="S56" s="8">
        <f>MONTH(SalesDataTable[[#This Row],[Order Date]])</f>
        <v>1</v>
      </c>
      <c r="T56" s="7" t="str">
        <f>TEXT(SalesDataTable[[#This Row],[Order Date]],"mmm")</f>
        <v>Jan</v>
      </c>
    </row>
    <row r="57" spans="1:20" ht="15.6">
      <c r="A57" s="2">
        <v>5101</v>
      </c>
      <c r="B57" s="3">
        <v>46035</v>
      </c>
      <c r="C57" s="4" t="s">
        <v>6</v>
      </c>
      <c r="D57" s="4" t="s">
        <v>43</v>
      </c>
      <c r="E57" s="4" t="s">
        <v>2</v>
      </c>
      <c r="F57" s="4" t="s">
        <v>3</v>
      </c>
      <c r="G57" s="4" t="s">
        <v>4</v>
      </c>
      <c r="H57" s="4" t="s">
        <v>22</v>
      </c>
      <c r="I57" s="8">
        <v>3</v>
      </c>
      <c r="J57" s="10">
        <v>51.52</v>
      </c>
      <c r="K57" s="6">
        <v>0</v>
      </c>
      <c r="L57" s="10">
        <v>21.92</v>
      </c>
      <c r="M57" s="17">
        <f t="shared" si="2"/>
        <v>154.56</v>
      </c>
      <c r="N57" s="17">
        <f t="shared" si="3"/>
        <v>65.760000000000005</v>
      </c>
      <c r="O57" s="17">
        <f t="shared" si="0"/>
        <v>88.8</v>
      </c>
      <c r="P57" s="7">
        <f t="shared" si="1"/>
        <v>0.57453416149068315</v>
      </c>
      <c r="Q57" s="5">
        <f>YEAR(SalesDataTable[[#This Row],[Order Date]])</f>
        <v>2026</v>
      </c>
      <c r="R57" s="7" t="str">
        <f>"Q"&amp;ROUNDUP(MONTH(SalesDataTable[[#This Row],[Order Date]])/3,0)</f>
        <v>Q1</v>
      </c>
      <c r="S57" s="8">
        <f>MONTH(SalesDataTable[[#This Row],[Order Date]])</f>
        <v>1</v>
      </c>
      <c r="T57" s="7" t="str">
        <f>TEXT(SalesDataTable[[#This Row],[Order Date]],"mmm")</f>
        <v>Jan</v>
      </c>
    </row>
    <row r="58" spans="1:20" ht="15.6">
      <c r="A58" s="2">
        <v>3871</v>
      </c>
      <c r="B58" s="3">
        <v>46036</v>
      </c>
      <c r="C58" s="4" t="s">
        <v>0</v>
      </c>
      <c r="D58" s="4" t="s">
        <v>50</v>
      </c>
      <c r="E58" s="4" t="s">
        <v>2</v>
      </c>
      <c r="F58" s="4" t="s">
        <v>13</v>
      </c>
      <c r="G58" s="4" t="s">
        <v>9</v>
      </c>
      <c r="H58" s="4" t="s">
        <v>17</v>
      </c>
      <c r="I58" s="8">
        <v>2</v>
      </c>
      <c r="J58" s="10">
        <v>146.4</v>
      </c>
      <c r="K58" s="6">
        <v>0.05</v>
      </c>
      <c r="L58" s="10">
        <v>81.72</v>
      </c>
      <c r="M58" s="17">
        <f t="shared" si="2"/>
        <v>278.16000000000003</v>
      </c>
      <c r="N58" s="17">
        <f t="shared" si="3"/>
        <v>163.44</v>
      </c>
      <c r="O58" s="17">
        <f t="shared" si="0"/>
        <v>114.72000000000003</v>
      </c>
      <c r="P58" s="7">
        <f t="shared" si="1"/>
        <v>0.4124245038826575</v>
      </c>
      <c r="Q58" s="5">
        <f>YEAR(SalesDataTable[[#This Row],[Order Date]])</f>
        <v>2026</v>
      </c>
      <c r="R58" s="7" t="str">
        <f>"Q"&amp;ROUNDUP(MONTH(SalesDataTable[[#This Row],[Order Date]])/3,0)</f>
        <v>Q1</v>
      </c>
      <c r="S58" s="8">
        <f>MONTH(SalesDataTable[[#This Row],[Order Date]])</f>
        <v>1</v>
      </c>
      <c r="T58" s="7" t="str">
        <f>TEXT(SalesDataTable[[#This Row],[Order Date]],"mmm")</f>
        <v>Jan</v>
      </c>
    </row>
    <row r="59" spans="1:20" ht="15.6">
      <c r="A59" s="2">
        <v>4643</v>
      </c>
      <c r="B59" s="3">
        <v>46036</v>
      </c>
      <c r="C59" s="4" t="s">
        <v>0</v>
      </c>
      <c r="D59" s="4" t="s">
        <v>1</v>
      </c>
      <c r="E59" s="4" t="s">
        <v>8</v>
      </c>
      <c r="F59" s="4" t="s">
        <v>16</v>
      </c>
      <c r="G59" s="4" t="s">
        <v>14</v>
      </c>
      <c r="H59" s="4" t="s">
        <v>32</v>
      </c>
      <c r="I59" s="8">
        <v>3</v>
      </c>
      <c r="J59" s="10">
        <v>47.32</v>
      </c>
      <c r="K59" s="6">
        <v>0.1</v>
      </c>
      <c r="L59" s="10">
        <v>18.420000000000002</v>
      </c>
      <c r="M59" s="17">
        <f t="shared" si="2"/>
        <v>127.76400000000001</v>
      </c>
      <c r="N59" s="17">
        <f t="shared" si="3"/>
        <v>55.260000000000005</v>
      </c>
      <c r="O59" s="17">
        <f t="shared" si="0"/>
        <v>72.504000000000005</v>
      </c>
      <c r="P59" s="7">
        <f t="shared" si="1"/>
        <v>0.56748379825302897</v>
      </c>
      <c r="Q59" s="5">
        <f>YEAR(SalesDataTable[[#This Row],[Order Date]])</f>
        <v>2026</v>
      </c>
      <c r="R59" s="7" t="str">
        <f>"Q"&amp;ROUNDUP(MONTH(SalesDataTable[[#This Row],[Order Date]])/3,0)</f>
        <v>Q1</v>
      </c>
      <c r="S59" s="8">
        <f>MONTH(SalesDataTable[[#This Row],[Order Date]])</f>
        <v>1</v>
      </c>
      <c r="T59" s="7" t="str">
        <f>TEXT(SalesDataTable[[#This Row],[Order Date]],"mmm")</f>
        <v>Jan</v>
      </c>
    </row>
    <row r="60" spans="1:20" ht="15.6">
      <c r="A60" s="2">
        <v>4703</v>
      </c>
      <c r="B60" s="3">
        <v>46036</v>
      </c>
      <c r="C60" s="4" t="s">
        <v>20</v>
      </c>
      <c r="D60" s="4" t="s">
        <v>47</v>
      </c>
      <c r="E60" s="4" t="s">
        <v>19</v>
      </c>
      <c r="F60" s="4" t="s">
        <v>16</v>
      </c>
      <c r="G60" s="4" t="s">
        <v>34</v>
      </c>
      <c r="H60" s="4" t="s">
        <v>35</v>
      </c>
      <c r="I60" s="8">
        <v>2</v>
      </c>
      <c r="J60" s="10">
        <v>40.450000000000003</v>
      </c>
      <c r="K60" s="6">
        <v>0.05</v>
      </c>
      <c r="L60" s="10">
        <v>15.14</v>
      </c>
      <c r="M60" s="17">
        <f t="shared" si="2"/>
        <v>76.855000000000004</v>
      </c>
      <c r="N60" s="17">
        <f t="shared" si="3"/>
        <v>30.28</v>
      </c>
      <c r="O60" s="17">
        <f t="shared" si="0"/>
        <v>46.575000000000003</v>
      </c>
      <c r="P60" s="7">
        <f t="shared" si="1"/>
        <v>0.60601132001821612</v>
      </c>
      <c r="Q60" s="5">
        <f>YEAR(SalesDataTable[[#This Row],[Order Date]])</f>
        <v>2026</v>
      </c>
      <c r="R60" s="7" t="str">
        <f>"Q"&amp;ROUNDUP(MONTH(SalesDataTable[[#This Row],[Order Date]])/3,0)</f>
        <v>Q1</v>
      </c>
      <c r="S60" s="8">
        <f>MONTH(SalesDataTable[[#This Row],[Order Date]])</f>
        <v>1</v>
      </c>
      <c r="T60" s="7" t="str">
        <f>TEXT(SalesDataTable[[#This Row],[Order Date]],"mmm")</f>
        <v>Jan</v>
      </c>
    </row>
    <row r="61" spans="1:20" ht="15.6">
      <c r="A61" s="2">
        <v>5068</v>
      </c>
      <c r="B61" s="3">
        <v>46036</v>
      </c>
      <c r="C61" s="4" t="s">
        <v>0</v>
      </c>
      <c r="D61" s="4" t="s">
        <v>1</v>
      </c>
      <c r="E61" s="4" t="s">
        <v>2</v>
      </c>
      <c r="F61" s="4" t="s">
        <v>3</v>
      </c>
      <c r="G61" s="4" t="s">
        <v>14</v>
      </c>
      <c r="H61" s="4" t="s">
        <v>32</v>
      </c>
      <c r="I61" s="8">
        <v>2</v>
      </c>
      <c r="J61" s="10">
        <v>47.05</v>
      </c>
      <c r="K61" s="6">
        <v>0.1</v>
      </c>
      <c r="L61" s="10">
        <v>18.8</v>
      </c>
      <c r="M61" s="17">
        <f t="shared" si="2"/>
        <v>84.69</v>
      </c>
      <c r="N61" s="17">
        <f t="shared" si="3"/>
        <v>37.6</v>
      </c>
      <c r="O61" s="17">
        <f t="shared" si="0"/>
        <v>47.089999999999996</v>
      </c>
      <c r="P61" s="7">
        <f t="shared" si="1"/>
        <v>0.55602786633604906</v>
      </c>
      <c r="Q61" s="5">
        <f>YEAR(SalesDataTable[[#This Row],[Order Date]])</f>
        <v>2026</v>
      </c>
      <c r="R61" s="7" t="str">
        <f>"Q"&amp;ROUNDUP(MONTH(SalesDataTable[[#This Row],[Order Date]])/3,0)</f>
        <v>Q1</v>
      </c>
      <c r="S61" s="8">
        <f>MONTH(SalesDataTable[[#This Row],[Order Date]])</f>
        <v>1</v>
      </c>
      <c r="T61" s="7" t="str">
        <f>TEXT(SalesDataTable[[#This Row],[Order Date]],"mmm")</f>
        <v>Jan</v>
      </c>
    </row>
    <row r="62" spans="1:20" ht="15.6">
      <c r="A62" s="2">
        <v>1539</v>
      </c>
      <c r="B62" s="3">
        <v>46037</v>
      </c>
      <c r="C62" s="4" t="s">
        <v>20</v>
      </c>
      <c r="D62" s="4" t="s">
        <v>33</v>
      </c>
      <c r="E62" s="4" t="s">
        <v>19</v>
      </c>
      <c r="F62" s="4" t="s">
        <v>16</v>
      </c>
      <c r="G62" s="4" t="s">
        <v>34</v>
      </c>
      <c r="H62" s="4" t="s">
        <v>38</v>
      </c>
      <c r="I62" s="8">
        <v>3</v>
      </c>
      <c r="J62" s="10">
        <v>123.14</v>
      </c>
      <c r="K62" s="6">
        <v>0.05</v>
      </c>
      <c r="L62" s="10">
        <v>70.67</v>
      </c>
      <c r="M62" s="17">
        <f t="shared" si="2"/>
        <v>350.94900000000001</v>
      </c>
      <c r="N62" s="17">
        <f t="shared" si="3"/>
        <v>212.01</v>
      </c>
      <c r="O62" s="17">
        <f t="shared" si="0"/>
        <v>138.93900000000002</v>
      </c>
      <c r="P62" s="7">
        <f t="shared" si="1"/>
        <v>0.39589513006163296</v>
      </c>
      <c r="Q62" s="5">
        <f>YEAR(SalesDataTable[[#This Row],[Order Date]])</f>
        <v>2026</v>
      </c>
      <c r="R62" s="7" t="str">
        <f>"Q"&amp;ROUNDUP(MONTH(SalesDataTable[[#This Row],[Order Date]])/3,0)</f>
        <v>Q1</v>
      </c>
      <c r="S62" s="8">
        <f>MONTH(SalesDataTable[[#This Row],[Order Date]])</f>
        <v>1</v>
      </c>
      <c r="T62" s="7" t="str">
        <f>TEXT(SalesDataTable[[#This Row],[Order Date]],"mmm")</f>
        <v>Jan</v>
      </c>
    </row>
    <row r="63" spans="1:20" ht="15.6">
      <c r="A63" s="2">
        <v>1709</v>
      </c>
      <c r="B63" s="3">
        <v>46037</v>
      </c>
      <c r="C63" s="4" t="s">
        <v>20</v>
      </c>
      <c r="D63" s="4" t="s">
        <v>47</v>
      </c>
      <c r="E63" s="4" t="s">
        <v>2</v>
      </c>
      <c r="F63" s="4" t="s">
        <v>3</v>
      </c>
      <c r="G63" s="4" t="s">
        <v>9</v>
      </c>
      <c r="H63" s="4" t="s">
        <v>37</v>
      </c>
      <c r="I63" s="8">
        <v>2</v>
      </c>
      <c r="J63" s="10">
        <v>151.33000000000001</v>
      </c>
      <c r="K63" s="6">
        <v>0.1</v>
      </c>
      <c r="L63" s="10">
        <v>78.44</v>
      </c>
      <c r="M63" s="17">
        <f t="shared" si="2"/>
        <v>272.39400000000001</v>
      </c>
      <c r="N63" s="17">
        <f t="shared" si="3"/>
        <v>156.88</v>
      </c>
      <c r="O63" s="17">
        <f t="shared" si="0"/>
        <v>115.51400000000001</v>
      </c>
      <c r="P63" s="7">
        <f t="shared" si="1"/>
        <v>0.42406954631893512</v>
      </c>
      <c r="Q63" s="5">
        <f>YEAR(SalesDataTable[[#This Row],[Order Date]])</f>
        <v>2026</v>
      </c>
      <c r="R63" s="7" t="str">
        <f>"Q"&amp;ROUNDUP(MONTH(SalesDataTable[[#This Row],[Order Date]])/3,0)</f>
        <v>Q1</v>
      </c>
      <c r="S63" s="8">
        <f>MONTH(SalesDataTable[[#This Row],[Order Date]])</f>
        <v>1</v>
      </c>
      <c r="T63" s="7" t="str">
        <f>TEXT(SalesDataTable[[#This Row],[Order Date]],"mmm")</f>
        <v>Jan</v>
      </c>
    </row>
    <row r="64" spans="1:20" ht="15.6">
      <c r="A64" s="2">
        <v>2702</v>
      </c>
      <c r="B64" s="3">
        <v>46037</v>
      </c>
      <c r="C64" s="4" t="s">
        <v>6</v>
      </c>
      <c r="D64" s="4" t="s">
        <v>49</v>
      </c>
      <c r="E64" s="4" t="s">
        <v>2</v>
      </c>
      <c r="F64" s="4" t="s">
        <v>3</v>
      </c>
      <c r="G64" s="4" t="s">
        <v>9</v>
      </c>
      <c r="H64" s="4" t="s">
        <v>17</v>
      </c>
      <c r="I64" s="8">
        <v>5</v>
      </c>
      <c r="J64" s="10">
        <v>144.01</v>
      </c>
      <c r="K64" s="6">
        <v>0.05</v>
      </c>
      <c r="L64" s="10">
        <v>79.64</v>
      </c>
      <c r="M64" s="17">
        <f t="shared" si="2"/>
        <v>684.0474999999999</v>
      </c>
      <c r="N64" s="17">
        <f t="shared" si="3"/>
        <v>398.2</v>
      </c>
      <c r="O64" s="17">
        <f t="shared" si="0"/>
        <v>285.84749999999991</v>
      </c>
      <c r="P64" s="7">
        <f t="shared" si="1"/>
        <v>0.41787668254032062</v>
      </c>
      <c r="Q64" s="5">
        <f>YEAR(SalesDataTable[[#This Row],[Order Date]])</f>
        <v>2026</v>
      </c>
      <c r="R64" s="7" t="str">
        <f>"Q"&amp;ROUNDUP(MONTH(SalesDataTable[[#This Row],[Order Date]])/3,0)</f>
        <v>Q1</v>
      </c>
      <c r="S64" s="8">
        <f>MONTH(SalesDataTable[[#This Row],[Order Date]])</f>
        <v>1</v>
      </c>
      <c r="T64" s="7" t="str">
        <f>TEXT(SalesDataTable[[#This Row],[Order Date]],"mmm")</f>
        <v>Jan</v>
      </c>
    </row>
    <row r="65" spans="1:20" ht="15.6">
      <c r="A65" s="2">
        <v>3176</v>
      </c>
      <c r="B65" s="3">
        <v>46037</v>
      </c>
      <c r="C65" s="4" t="s">
        <v>20</v>
      </c>
      <c r="D65" s="4" t="s">
        <v>33</v>
      </c>
      <c r="E65" s="4" t="s">
        <v>2</v>
      </c>
      <c r="F65" s="4" t="s">
        <v>3</v>
      </c>
      <c r="G65" s="4" t="s">
        <v>9</v>
      </c>
      <c r="H65" s="4" t="s">
        <v>10</v>
      </c>
      <c r="I65" s="8">
        <v>3</v>
      </c>
      <c r="J65" s="10">
        <v>91.19</v>
      </c>
      <c r="K65" s="6">
        <v>0</v>
      </c>
      <c r="L65" s="10">
        <v>44.47</v>
      </c>
      <c r="M65" s="17">
        <f t="shared" si="2"/>
        <v>273.57</v>
      </c>
      <c r="N65" s="17">
        <f t="shared" si="3"/>
        <v>133.41</v>
      </c>
      <c r="O65" s="17">
        <f t="shared" si="0"/>
        <v>140.16</v>
      </c>
      <c r="P65" s="7">
        <f t="shared" si="1"/>
        <v>0.5123368790437548</v>
      </c>
      <c r="Q65" s="5">
        <f>YEAR(SalesDataTable[[#This Row],[Order Date]])</f>
        <v>2026</v>
      </c>
      <c r="R65" s="7" t="str">
        <f>"Q"&amp;ROUNDUP(MONTH(SalesDataTable[[#This Row],[Order Date]])/3,0)</f>
        <v>Q1</v>
      </c>
      <c r="S65" s="8">
        <f>MONTH(SalesDataTable[[#This Row],[Order Date]])</f>
        <v>1</v>
      </c>
      <c r="T65" s="7" t="str">
        <f>TEXT(SalesDataTable[[#This Row],[Order Date]],"mmm")</f>
        <v>Jan</v>
      </c>
    </row>
    <row r="66" spans="1:20" ht="15.6">
      <c r="A66" s="2">
        <v>3705</v>
      </c>
      <c r="B66" s="3">
        <v>46037</v>
      </c>
      <c r="C66" s="4" t="s">
        <v>20</v>
      </c>
      <c r="D66" s="4" t="s">
        <v>31</v>
      </c>
      <c r="E66" s="4" t="s">
        <v>19</v>
      </c>
      <c r="F66" s="4" t="s">
        <v>13</v>
      </c>
      <c r="G66" s="4" t="s">
        <v>14</v>
      </c>
      <c r="H66" s="4" t="s">
        <v>32</v>
      </c>
      <c r="I66" s="8">
        <v>2</v>
      </c>
      <c r="J66" s="10">
        <v>45.45</v>
      </c>
      <c r="K66" s="6">
        <v>0</v>
      </c>
      <c r="L66" s="10">
        <v>18.190000000000001</v>
      </c>
      <c r="M66" s="17">
        <f t="shared" ref="M66:M129" si="4">I66*J66*(1-K66)</f>
        <v>90.9</v>
      </c>
      <c r="N66" s="17">
        <f t="shared" ref="N66:N129" si="5">I66*L66</f>
        <v>36.380000000000003</v>
      </c>
      <c r="O66" s="17">
        <f t="shared" ref="O66:O129" si="6">M66-N66</f>
        <v>54.52</v>
      </c>
      <c r="P66" s="7">
        <f t="shared" ref="P66:P129" si="7">IFERROR(O66/M66,0)</f>
        <v>0.59977997799779981</v>
      </c>
      <c r="Q66" s="5">
        <f>YEAR(SalesDataTable[[#This Row],[Order Date]])</f>
        <v>2026</v>
      </c>
      <c r="R66" s="7" t="str">
        <f>"Q"&amp;ROUNDUP(MONTH(SalesDataTable[[#This Row],[Order Date]])/3,0)</f>
        <v>Q1</v>
      </c>
      <c r="S66" s="8">
        <f>MONTH(SalesDataTable[[#This Row],[Order Date]])</f>
        <v>1</v>
      </c>
      <c r="T66" s="7" t="str">
        <f>TEXT(SalesDataTable[[#This Row],[Order Date]],"mmm")</f>
        <v>Jan</v>
      </c>
    </row>
    <row r="67" spans="1:20" ht="15.6">
      <c r="A67" s="2">
        <v>3736</v>
      </c>
      <c r="B67" s="3">
        <v>46037</v>
      </c>
      <c r="C67" s="4" t="s">
        <v>6</v>
      </c>
      <c r="D67" s="4" t="s">
        <v>7</v>
      </c>
      <c r="E67" s="4" t="s">
        <v>28</v>
      </c>
      <c r="F67" s="4" t="s">
        <v>13</v>
      </c>
      <c r="G67" s="4" t="s">
        <v>34</v>
      </c>
      <c r="H67" s="4" t="s">
        <v>35</v>
      </c>
      <c r="I67" s="8">
        <v>1</v>
      </c>
      <c r="J67" s="10">
        <v>40.72</v>
      </c>
      <c r="K67" s="6">
        <v>0</v>
      </c>
      <c r="L67" s="10">
        <v>14.94</v>
      </c>
      <c r="M67" s="17">
        <f t="shared" si="4"/>
        <v>40.72</v>
      </c>
      <c r="N67" s="17">
        <f t="shared" si="5"/>
        <v>14.94</v>
      </c>
      <c r="O67" s="17">
        <f t="shared" si="6"/>
        <v>25.78</v>
      </c>
      <c r="P67" s="7">
        <f t="shared" si="7"/>
        <v>0.6331041257367388</v>
      </c>
      <c r="Q67" s="5">
        <f>YEAR(SalesDataTable[[#This Row],[Order Date]])</f>
        <v>2026</v>
      </c>
      <c r="R67" s="7" t="str">
        <f>"Q"&amp;ROUNDUP(MONTH(SalesDataTable[[#This Row],[Order Date]])/3,0)</f>
        <v>Q1</v>
      </c>
      <c r="S67" s="8">
        <f>MONTH(SalesDataTable[[#This Row],[Order Date]])</f>
        <v>1</v>
      </c>
      <c r="T67" s="7" t="str">
        <f>TEXT(SalesDataTable[[#This Row],[Order Date]],"mmm")</f>
        <v>Jan</v>
      </c>
    </row>
    <row r="68" spans="1:20" ht="15.6">
      <c r="A68" s="2">
        <v>3967</v>
      </c>
      <c r="B68" s="3">
        <v>46037</v>
      </c>
      <c r="C68" s="4" t="s">
        <v>6</v>
      </c>
      <c r="D68" s="4" t="s">
        <v>43</v>
      </c>
      <c r="E68" s="4" t="s">
        <v>2</v>
      </c>
      <c r="F68" s="4" t="s">
        <v>16</v>
      </c>
      <c r="G68" s="4" t="s">
        <v>14</v>
      </c>
      <c r="H68" s="4" t="s">
        <v>15</v>
      </c>
      <c r="I68" s="8">
        <v>2</v>
      </c>
      <c r="J68" s="10">
        <v>37.090000000000003</v>
      </c>
      <c r="K68" s="6">
        <v>0</v>
      </c>
      <c r="L68" s="10">
        <v>13.29</v>
      </c>
      <c r="M68" s="17">
        <f t="shared" si="4"/>
        <v>74.180000000000007</v>
      </c>
      <c r="N68" s="17">
        <f t="shared" si="5"/>
        <v>26.58</v>
      </c>
      <c r="O68" s="17">
        <f t="shared" si="6"/>
        <v>47.600000000000009</v>
      </c>
      <c r="P68" s="7">
        <f t="shared" si="7"/>
        <v>0.64168239417632789</v>
      </c>
      <c r="Q68" s="5">
        <f>YEAR(SalesDataTable[[#This Row],[Order Date]])</f>
        <v>2026</v>
      </c>
      <c r="R68" s="7" t="str">
        <f>"Q"&amp;ROUNDUP(MONTH(SalesDataTable[[#This Row],[Order Date]])/3,0)</f>
        <v>Q1</v>
      </c>
      <c r="S68" s="8">
        <f>MONTH(SalesDataTable[[#This Row],[Order Date]])</f>
        <v>1</v>
      </c>
      <c r="T68" s="7" t="str">
        <f>TEXT(SalesDataTable[[#This Row],[Order Date]],"mmm")</f>
        <v>Jan</v>
      </c>
    </row>
    <row r="69" spans="1:20" ht="15.6">
      <c r="A69" s="2">
        <v>170</v>
      </c>
      <c r="B69" s="3">
        <v>46038</v>
      </c>
      <c r="C69" s="4" t="s">
        <v>11</v>
      </c>
      <c r="D69" s="4" t="s">
        <v>39</v>
      </c>
      <c r="E69" s="4" t="s">
        <v>2</v>
      </c>
      <c r="F69" s="4" t="s">
        <v>13</v>
      </c>
      <c r="G69" s="4" t="s">
        <v>23</v>
      </c>
      <c r="H69" s="4" t="s">
        <v>51</v>
      </c>
      <c r="I69" s="8">
        <v>1</v>
      </c>
      <c r="J69" s="10">
        <v>124.45</v>
      </c>
      <c r="K69" s="6">
        <v>0.15</v>
      </c>
      <c r="L69" s="10">
        <v>59.77</v>
      </c>
      <c r="M69" s="17">
        <f t="shared" si="4"/>
        <v>105.7825</v>
      </c>
      <c r="N69" s="17">
        <f t="shared" si="5"/>
        <v>59.77</v>
      </c>
      <c r="O69" s="17">
        <f t="shared" si="6"/>
        <v>46.012499999999996</v>
      </c>
      <c r="P69" s="7">
        <f t="shared" si="7"/>
        <v>0.43497270342447941</v>
      </c>
      <c r="Q69" s="5">
        <f>YEAR(SalesDataTable[[#This Row],[Order Date]])</f>
        <v>2026</v>
      </c>
      <c r="R69" s="7" t="str">
        <f>"Q"&amp;ROUNDUP(MONTH(SalesDataTable[[#This Row],[Order Date]])/3,0)</f>
        <v>Q1</v>
      </c>
      <c r="S69" s="8">
        <f>MONTH(SalesDataTable[[#This Row],[Order Date]])</f>
        <v>1</v>
      </c>
      <c r="T69" s="7" t="str">
        <f>TEXT(SalesDataTable[[#This Row],[Order Date]],"mmm")</f>
        <v>Jan</v>
      </c>
    </row>
    <row r="70" spans="1:20" ht="15.6">
      <c r="A70" s="2">
        <v>1040</v>
      </c>
      <c r="B70" s="3">
        <v>46038</v>
      </c>
      <c r="C70" s="4" t="s">
        <v>0</v>
      </c>
      <c r="D70" s="4" t="s">
        <v>1</v>
      </c>
      <c r="E70" s="4" t="s">
        <v>19</v>
      </c>
      <c r="F70" s="4" t="s">
        <v>13</v>
      </c>
      <c r="G70" s="4" t="s">
        <v>14</v>
      </c>
      <c r="H70" s="4" t="s">
        <v>15</v>
      </c>
      <c r="I70" s="8">
        <v>1</v>
      </c>
      <c r="J70" s="10">
        <v>35.93</v>
      </c>
      <c r="K70" s="6">
        <v>0.05</v>
      </c>
      <c r="L70" s="10">
        <v>13.33</v>
      </c>
      <c r="M70" s="17">
        <f t="shared" si="4"/>
        <v>34.133499999999998</v>
      </c>
      <c r="N70" s="17">
        <f t="shared" si="5"/>
        <v>13.33</v>
      </c>
      <c r="O70" s="17">
        <f t="shared" si="6"/>
        <v>20.8035</v>
      </c>
      <c r="P70" s="7">
        <f t="shared" si="7"/>
        <v>0.60947456311248482</v>
      </c>
      <c r="Q70" s="5">
        <f>YEAR(SalesDataTable[[#This Row],[Order Date]])</f>
        <v>2026</v>
      </c>
      <c r="R70" s="7" t="str">
        <f>"Q"&amp;ROUNDUP(MONTH(SalesDataTable[[#This Row],[Order Date]])/3,0)</f>
        <v>Q1</v>
      </c>
      <c r="S70" s="8">
        <f>MONTH(SalesDataTable[[#This Row],[Order Date]])</f>
        <v>1</v>
      </c>
      <c r="T70" s="7" t="str">
        <f>TEXT(SalesDataTable[[#This Row],[Order Date]],"mmm")</f>
        <v>Jan</v>
      </c>
    </row>
    <row r="71" spans="1:20" ht="15.6">
      <c r="A71" s="2">
        <v>2380</v>
      </c>
      <c r="B71" s="3">
        <v>46038</v>
      </c>
      <c r="C71" s="4" t="s">
        <v>20</v>
      </c>
      <c r="D71" s="4" t="s">
        <v>47</v>
      </c>
      <c r="E71" s="4" t="s">
        <v>2</v>
      </c>
      <c r="F71" s="4" t="s">
        <v>3</v>
      </c>
      <c r="G71" s="4" t="s">
        <v>23</v>
      </c>
      <c r="H71" s="4" t="s">
        <v>51</v>
      </c>
      <c r="I71" s="8">
        <v>4</v>
      </c>
      <c r="J71" s="10">
        <v>121.8</v>
      </c>
      <c r="K71" s="6">
        <v>0.05</v>
      </c>
      <c r="L71" s="10">
        <v>59.57</v>
      </c>
      <c r="M71" s="17">
        <f t="shared" si="4"/>
        <v>462.84</v>
      </c>
      <c r="N71" s="17">
        <f t="shared" si="5"/>
        <v>238.28</v>
      </c>
      <c r="O71" s="17">
        <f t="shared" si="6"/>
        <v>224.55999999999997</v>
      </c>
      <c r="P71" s="7">
        <f t="shared" si="7"/>
        <v>0.48517846339987897</v>
      </c>
      <c r="Q71" s="5">
        <f>YEAR(SalesDataTable[[#This Row],[Order Date]])</f>
        <v>2026</v>
      </c>
      <c r="R71" s="7" t="str">
        <f>"Q"&amp;ROUNDUP(MONTH(SalesDataTable[[#This Row],[Order Date]])/3,0)</f>
        <v>Q1</v>
      </c>
      <c r="S71" s="8">
        <f>MONTH(SalesDataTable[[#This Row],[Order Date]])</f>
        <v>1</v>
      </c>
      <c r="T71" s="7" t="str">
        <f>TEXT(SalesDataTable[[#This Row],[Order Date]],"mmm")</f>
        <v>Jan</v>
      </c>
    </row>
    <row r="72" spans="1:20" ht="15.6">
      <c r="A72" s="2">
        <v>3219</v>
      </c>
      <c r="B72" s="3">
        <v>46038</v>
      </c>
      <c r="C72" s="4" t="s">
        <v>6</v>
      </c>
      <c r="D72" s="4" t="s">
        <v>41</v>
      </c>
      <c r="E72" s="4" t="s">
        <v>19</v>
      </c>
      <c r="F72" s="4" t="s">
        <v>3</v>
      </c>
      <c r="G72" s="4" t="s">
        <v>9</v>
      </c>
      <c r="H72" s="4" t="s">
        <v>10</v>
      </c>
      <c r="I72" s="8">
        <v>1</v>
      </c>
      <c r="J72" s="10">
        <v>92.6</v>
      </c>
      <c r="K72" s="6">
        <v>0.05</v>
      </c>
      <c r="L72" s="10">
        <v>44.15</v>
      </c>
      <c r="M72" s="17">
        <f t="shared" si="4"/>
        <v>87.969999999999985</v>
      </c>
      <c r="N72" s="17">
        <f t="shared" si="5"/>
        <v>44.15</v>
      </c>
      <c r="O72" s="17">
        <f t="shared" si="6"/>
        <v>43.819999999999986</v>
      </c>
      <c r="P72" s="7">
        <f t="shared" si="7"/>
        <v>0.4981243605774695</v>
      </c>
      <c r="Q72" s="5">
        <f>YEAR(SalesDataTable[[#This Row],[Order Date]])</f>
        <v>2026</v>
      </c>
      <c r="R72" s="7" t="str">
        <f>"Q"&amp;ROUNDUP(MONTH(SalesDataTable[[#This Row],[Order Date]])/3,0)</f>
        <v>Q1</v>
      </c>
      <c r="S72" s="8">
        <f>MONTH(SalesDataTable[[#This Row],[Order Date]])</f>
        <v>1</v>
      </c>
      <c r="T72" s="7" t="str">
        <f>TEXT(SalesDataTable[[#This Row],[Order Date]],"mmm")</f>
        <v>Jan</v>
      </c>
    </row>
    <row r="73" spans="1:20" ht="15.6">
      <c r="A73" s="2">
        <v>4425</v>
      </c>
      <c r="B73" s="3">
        <v>46038</v>
      </c>
      <c r="C73" s="4" t="s">
        <v>6</v>
      </c>
      <c r="D73" s="4" t="s">
        <v>43</v>
      </c>
      <c r="E73" s="4" t="s">
        <v>8</v>
      </c>
      <c r="F73" s="4" t="s">
        <v>16</v>
      </c>
      <c r="G73" s="4" t="s">
        <v>4</v>
      </c>
      <c r="H73" s="4" t="s">
        <v>30</v>
      </c>
      <c r="I73" s="8">
        <v>10</v>
      </c>
      <c r="J73" s="10">
        <v>102.68</v>
      </c>
      <c r="K73" s="6">
        <v>0.15</v>
      </c>
      <c r="L73" s="10">
        <v>51.07</v>
      </c>
      <c r="M73" s="17">
        <f t="shared" si="4"/>
        <v>872.78000000000009</v>
      </c>
      <c r="N73" s="17">
        <f t="shared" si="5"/>
        <v>510.7</v>
      </c>
      <c r="O73" s="17">
        <f t="shared" si="6"/>
        <v>362.0800000000001</v>
      </c>
      <c r="P73" s="7">
        <f t="shared" si="7"/>
        <v>0.41485826897958256</v>
      </c>
      <c r="Q73" s="5">
        <f>YEAR(SalesDataTable[[#This Row],[Order Date]])</f>
        <v>2026</v>
      </c>
      <c r="R73" s="7" t="str">
        <f>"Q"&amp;ROUNDUP(MONTH(SalesDataTable[[#This Row],[Order Date]])/3,0)</f>
        <v>Q1</v>
      </c>
      <c r="S73" s="8">
        <f>MONTH(SalesDataTable[[#This Row],[Order Date]])</f>
        <v>1</v>
      </c>
      <c r="T73" s="7" t="str">
        <f>TEXT(SalesDataTable[[#This Row],[Order Date]],"mmm")</f>
        <v>Jan</v>
      </c>
    </row>
    <row r="74" spans="1:20" ht="15.6">
      <c r="A74" s="2">
        <v>4508</v>
      </c>
      <c r="B74" s="3">
        <v>46038</v>
      </c>
      <c r="C74" s="4" t="s">
        <v>20</v>
      </c>
      <c r="D74" s="4" t="s">
        <v>47</v>
      </c>
      <c r="E74" s="4" t="s">
        <v>28</v>
      </c>
      <c r="F74" s="4" t="s">
        <v>13</v>
      </c>
      <c r="G74" s="4" t="s">
        <v>4</v>
      </c>
      <c r="H74" s="4" t="s">
        <v>26</v>
      </c>
      <c r="I74" s="8">
        <v>3</v>
      </c>
      <c r="J74" s="10">
        <v>40.92</v>
      </c>
      <c r="K74" s="6">
        <v>0.15</v>
      </c>
      <c r="L74" s="10">
        <v>16.71</v>
      </c>
      <c r="M74" s="17">
        <f t="shared" si="4"/>
        <v>104.346</v>
      </c>
      <c r="N74" s="17">
        <f t="shared" si="5"/>
        <v>50.13</v>
      </c>
      <c r="O74" s="17">
        <f t="shared" si="6"/>
        <v>54.216000000000001</v>
      </c>
      <c r="P74" s="7">
        <f t="shared" si="7"/>
        <v>0.51957909263412105</v>
      </c>
      <c r="Q74" s="5">
        <f>YEAR(SalesDataTable[[#This Row],[Order Date]])</f>
        <v>2026</v>
      </c>
      <c r="R74" s="7" t="str">
        <f>"Q"&amp;ROUNDUP(MONTH(SalesDataTable[[#This Row],[Order Date]])/3,0)</f>
        <v>Q1</v>
      </c>
      <c r="S74" s="8">
        <f>MONTH(SalesDataTable[[#This Row],[Order Date]])</f>
        <v>1</v>
      </c>
      <c r="T74" s="7" t="str">
        <f>TEXT(SalesDataTable[[#This Row],[Order Date]],"mmm")</f>
        <v>Jan</v>
      </c>
    </row>
    <row r="75" spans="1:20" ht="15.6">
      <c r="A75" s="2">
        <v>4806</v>
      </c>
      <c r="B75" s="3">
        <v>46038</v>
      </c>
      <c r="C75" s="4" t="s">
        <v>11</v>
      </c>
      <c r="D75" s="4" t="s">
        <v>52</v>
      </c>
      <c r="E75" s="4" t="s">
        <v>19</v>
      </c>
      <c r="F75" s="4" t="s">
        <v>13</v>
      </c>
      <c r="G75" s="4" t="s">
        <v>4</v>
      </c>
      <c r="H75" s="4" t="s">
        <v>30</v>
      </c>
      <c r="I75" s="8">
        <v>4</v>
      </c>
      <c r="J75" s="10">
        <v>102.68</v>
      </c>
      <c r="K75" s="6">
        <v>0</v>
      </c>
      <c r="L75" s="10">
        <v>50.83</v>
      </c>
      <c r="M75" s="17">
        <f t="shared" si="4"/>
        <v>410.72</v>
      </c>
      <c r="N75" s="17">
        <f t="shared" si="5"/>
        <v>203.32</v>
      </c>
      <c r="O75" s="17">
        <f t="shared" si="6"/>
        <v>207.40000000000003</v>
      </c>
      <c r="P75" s="7">
        <f t="shared" si="7"/>
        <v>0.50496688741721862</v>
      </c>
      <c r="Q75" s="5">
        <f>YEAR(SalesDataTable[[#This Row],[Order Date]])</f>
        <v>2026</v>
      </c>
      <c r="R75" s="7" t="str">
        <f>"Q"&amp;ROUNDUP(MONTH(SalesDataTable[[#This Row],[Order Date]])/3,0)</f>
        <v>Q1</v>
      </c>
      <c r="S75" s="8">
        <f>MONTH(SalesDataTable[[#This Row],[Order Date]])</f>
        <v>1</v>
      </c>
      <c r="T75" s="7" t="str">
        <f>TEXT(SalesDataTable[[#This Row],[Order Date]],"mmm")</f>
        <v>Jan</v>
      </c>
    </row>
    <row r="76" spans="1:20" ht="15.6">
      <c r="A76" s="2">
        <v>755</v>
      </c>
      <c r="B76" s="3">
        <v>46039</v>
      </c>
      <c r="C76" s="4" t="s">
        <v>0</v>
      </c>
      <c r="D76" s="4" t="s">
        <v>36</v>
      </c>
      <c r="E76" s="4" t="s">
        <v>28</v>
      </c>
      <c r="F76" s="4" t="s">
        <v>13</v>
      </c>
      <c r="G76" s="4" t="s">
        <v>14</v>
      </c>
      <c r="H76" s="4" t="s">
        <v>48</v>
      </c>
      <c r="I76" s="8">
        <v>2</v>
      </c>
      <c r="J76" s="10">
        <v>164.38</v>
      </c>
      <c r="K76" s="6">
        <v>0.05</v>
      </c>
      <c r="L76" s="10">
        <v>85.93</v>
      </c>
      <c r="M76" s="17">
        <f t="shared" si="4"/>
        <v>312.322</v>
      </c>
      <c r="N76" s="17">
        <f t="shared" si="5"/>
        <v>171.86</v>
      </c>
      <c r="O76" s="17">
        <f t="shared" si="6"/>
        <v>140.46199999999999</v>
      </c>
      <c r="P76" s="7">
        <f t="shared" si="7"/>
        <v>0.44973456881039436</v>
      </c>
      <c r="Q76" s="5">
        <f>YEAR(SalesDataTable[[#This Row],[Order Date]])</f>
        <v>2026</v>
      </c>
      <c r="R76" s="7" t="str">
        <f>"Q"&amp;ROUNDUP(MONTH(SalesDataTable[[#This Row],[Order Date]])/3,0)</f>
        <v>Q1</v>
      </c>
      <c r="S76" s="8">
        <f>MONTH(SalesDataTable[[#This Row],[Order Date]])</f>
        <v>1</v>
      </c>
      <c r="T76" s="7" t="str">
        <f>TEXT(SalesDataTable[[#This Row],[Order Date]],"mmm")</f>
        <v>Jan</v>
      </c>
    </row>
    <row r="77" spans="1:20" ht="15.6">
      <c r="A77" s="2">
        <v>3171</v>
      </c>
      <c r="B77" s="3">
        <v>46039</v>
      </c>
      <c r="C77" s="4" t="s">
        <v>0</v>
      </c>
      <c r="D77" s="4" t="s">
        <v>50</v>
      </c>
      <c r="E77" s="4" t="s">
        <v>19</v>
      </c>
      <c r="F77" s="4" t="s">
        <v>3</v>
      </c>
      <c r="G77" s="4" t="s">
        <v>4</v>
      </c>
      <c r="H77" s="4" t="s">
        <v>22</v>
      </c>
      <c r="I77" s="8">
        <v>1</v>
      </c>
      <c r="J77" s="10">
        <v>51.78</v>
      </c>
      <c r="K77" s="6">
        <v>0</v>
      </c>
      <c r="L77" s="10">
        <v>22.64</v>
      </c>
      <c r="M77" s="17">
        <f t="shared" si="4"/>
        <v>51.78</v>
      </c>
      <c r="N77" s="17">
        <f t="shared" si="5"/>
        <v>22.64</v>
      </c>
      <c r="O77" s="17">
        <f t="shared" si="6"/>
        <v>29.14</v>
      </c>
      <c r="P77" s="7">
        <f t="shared" si="7"/>
        <v>0.56276554654306687</v>
      </c>
      <c r="Q77" s="5">
        <f>YEAR(SalesDataTable[[#This Row],[Order Date]])</f>
        <v>2026</v>
      </c>
      <c r="R77" s="7" t="str">
        <f>"Q"&amp;ROUNDUP(MONTH(SalesDataTable[[#This Row],[Order Date]])/3,0)</f>
        <v>Q1</v>
      </c>
      <c r="S77" s="8">
        <f>MONTH(SalesDataTable[[#This Row],[Order Date]])</f>
        <v>1</v>
      </c>
      <c r="T77" s="7" t="str">
        <f>TEXT(SalesDataTable[[#This Row],[Order Date]],"mmm")</f>
        <v>Jan</v>
      </c>
    </row>
    <row r="78" spans="1:20" ht="15.6">
      <c r="A78" s="2">
        <v>4277</v>
      </c>
      <c r="B78" s="3">
        <v>46039</v>
      </c>
      <c r="C78" s="4" t="s">
        <v>6</v>
      </c>
      <c r="D78" s="4" t="s">
        <v>41</v>
      </c>
      <c r="E78" s="4" t="s">
        <v>19</v>
      </c>
      <c r="F78" s="4" t="s">
        <v>3</v>
      </c>
      <c r="G78" s="4" t="s">
        <v>34</v>
      </c>
      <c r="H78" s="4" t="s">
        <v>45</v>
      </c>
      <c r="I78" s="8">
        <v>1</v>
      </c>
      <c r="J78" s="10">
        <v>50.52</v>
      </c>
      <c r="K78" s="6">
        <v>0.05</v>
      </c>
      <c r="L78" s="10">
        <v>22.37</v>
      </c>
      <c r="M78" s="17">
        <f t="shared" si="4"/>
        <v>47.994</v>
      </c>
      <c r="N78" s="17">
        <f t="shared" si="5"/>
        <v>22.37</v>
      </c>
      <c r="O78" s="17">
        <f t="shared" si="6"/>
        <v>25.623999999999999</v>
      </c>
      <c r="P78" s="7">
        <f t="shared" si="7"/>
        <v>0.5339000708421886</v>
      </c>
      <c r="Q78" s="5">
        <f>YEAR(SalesDataTable[[#This Row],[Order Date]])</f>
        <v>2026</v>
      </c>
      <c r="R78" s="7" t="str">
        <f>"Q"&amp;ROUNDUP(MONTH(SalesDataTable[[#This Row],[Order Date]])/3,0)</f>
        <v>Q1</v>
      </c>
      <c r="S78" s="8">
        <f>MONTH(SalesDataTable[[#This Row],[Order Date]])</f>
        <v>1</v>
      </c>
      <c r="T78" s="7" t="str">
        <f>TEXT(SalesDataTable[[#This Row],[Order Date]],"mmm")</f>
        <v>Jan</v>
      </c>
    </row>
    <row r="79" spans="1:20" ht="15.6">
      <c r="A79" s="2">
        <v>4648</v>
      </c>
      <c r="B79" s="3">
        <v>46039</v>
      </c>
      <c r="C79" s="4" t="s">
        <v>6</v>
      </c>
      <c r="D79" s="4" t="s">
        <v>49</v>
      </c>
      <c r="E79" s="4" t="s">
        <v>28</v>
      </c>
      <c r="F79" s="4" t="s">
        <v>13</v>
      </c>
      <c r="G79" s="4" t="s">
        <v>23</v>
      </c>
      <c r="H79" s="4" t="s">
        <v>29</v>
      </c>
      <c r="I79" s="8">
        <v>1</v>
      </c>
      <c r="J79" s="10">
        <v>199.02</v>
      </c>
      <c r="K79" s="6">
        <v>0</v>
      </c>
      <c r="L79" s="10">
        <v>106.49</v>
      </c>
      <c r="M79" s="17">
        <f t="shared" si="4"/>
        <v>199.02</v>
      </c>
      <c r="N79" s="17">
        <f t="shared" si="5"/>
        <v>106.49</v>
      </c>
      <c r="O79" s="17">
        <f t="shared" si="6"/>
        <v>92.530000000000015</v>
      </c>
      <c r="P79" s="7">
        <f t="shared" si="7"/>
        <v>0.46492814792483173</v>
      </c>
      <c r="Q79" s="5">
        <f>YEAR(SalesDataTable[[#This Row],[Order Date]])</f>
        <v>2026</v>
      </c>
      <c r="R79" s="7" t="str">
        <f>"Q"&amp;ROUNDUP(MONTH(SalesDataTable[[#This Row],[Order Date]])/3,0)</f>
        <v>Q1</v>
      </c>
      <c r="S79" s="8">
        <f>MONTH(SalesDataTable[[#This Row],[Order Date]])</f>
        <v>1</v>
      </c>
      <c r="T79" s="7" t="str">
        <f>TEXT(SalesDataTable[[#This Row],[Order Date]],"mmm")</f>
        <v>Jan</v>
      </c>
    </row>
    <row r="80" spans="1:20" ht="15.6">
      <c r="A80" s="2">
        <v>157</v>
      </c>
      <c r="B80" s="3">
        <v>46040</v>
      </c>
      <c r="C80" s="4" t="s">
        <v>20</v>
      </c>
      <c r="D80" s="4" t="s">
        <v>33</v>
      </c>
      <c r="E80" s="4" t="s">
        <v>19</v>
      </c>
      <c r="F80" s="4" t="s">
        <v>3</v>
      </c>
      <c r="G80" s="4" t="s">
        <v>23</v>
      </c>
      <c r="H80" s="4" t="s">
        <v>40</v>
      </c>
      <c r="I80" s="8">
        <v>3</v>
      </c>
      <c r="J80" s="10">
        <v>80.27</v>
      </c>
      <c r="K80" s="6">
        <v>0.1</v>
      </c>
      <c r="L80" s="10">
        <v>39.26</v>
      </c>
      <c r="M80" s="17">
        <f t="shared" si="4"/>
        <v>216.72900000000001</v>
      </c>
      <c r="N80" s="17">
        <f t="shared" si="5"/>
        <v>117.78</v>
      </c>
      <c r="O80" s="17">
        <f t="shared" si="6"/>
        <v>98.949000000000012</v>
      </c>
      <c r="P80" s="7">
        <f t="shared" si="7"/>
        <v>0.45655634455933447</v>
      </c>
      <c r="Q80" s="5">
        <f>YEAR(SalesDataTable[[#This Row],[Order Date]])</f>
        <v>2026</v>
      </c>
      <c r="R80" s="7" t="str">
        <f>"Q"&amp;ROUNDUP(MONTH(SalesDataTable[[#This Row],[Order Date]])/3,0)</f>
        <v>Q1</v>
      </c>
      <c r="S80" s="8">
        <f>MONTH(SalesDataTable[[#This Row],[Order Date]])</f>
        <v>1</v>
      </c>
      <c r="T80" s="7" t="str">
        <f>TEXT(SalesDataTable[[#This Row],[Order Date]],"mmm")</f>
        <v>Jan</v>
      </c>
    </row>
    <row r="81" spans="1:20" ht="15.6">
      <c r="A81" s="2">
        <v>2271</v>
      </c>
      <c r="B81" s="3">
        <v>46040</v>
      </c>
      <c r="C81" s="4" t="s">
        <v>6</v>
      </c>
      <c r="D81" s="4" t="s">
        <v>7</v>
      </c>
      <c r="E81" s="4" t="s">
        <v>19</v>
      </c>
      <c r="F81" s="4" t="s">
        <v>13</v>
      </c>
      <c r="G81" s="4" t="s">
        <v>23</v>
      </c>
      <c r="H81" s="4" t="s">
        <v>24</v>
      </c>
      <c r="I81" s="8">
        <v>4</v>
      </c>
      <c r="J81" s="10">
        <v>333.28</v>
      </c>
      <c r="K81" s="6">
        <v>0</v>
      </c>
      <c r="L81" s="10">
        <v>195.76</v>
      </c>
      <c r="M81" s="17">
        <f t="shared" si="4"/>
        <v>1333.12</v>
      </c>
      <c r="N81" s="17">
        <f t="shared" si="5"/>
        <v>783.04</v>
      </c>
      <c r="O81" s="17">
        <f t="shared" si="6"/>
        <v>550.07999999999993</v>
      </c>
      <c r="P81" s="7">
        <f t="shared" si="7"/>
        <v>0.41262602016322608</v>
      </c>
      <c r="Q81" s="5">
        <f>YEAR(SalesDataTable[[#This Row],[Order Date]])</f>
        <v>2026</v>
      </c>
      <c r="R81" s="7" t="str">
        <f>"Q"&amp;ROUNDUP(MONTH(SalesDataTable[[#This Row],[Order Date]])/3,0)</f>
        <v>Q1</v>
      </c>
      <c r="S81" s="8">
        <f>MONTH(SalesDataTable[[#This Row],[Order Date]])</f>
        <v>1</v>
      </c>
      <c r="T81" s="7" t="str">
        <f>TEXT(SalesDataTable[[#This Row],[Order Date]],"mmm")</f>
        <v>Jan</v>
      </c>
    </row>
    <row r="82" spans="1:20" ht="15.6">
      <c r="A82" s="2">
        <v>3330</v>
      </c>
      <c r="B82" s="3">
        <v>46040</v>
      </c>
      <c r="C82" s="4" t="s">
        <v>20</v>
      </c>
      <c r="D82" s="4" t="s">
        <v>47</v>
      </c>
      <c r="E82" s="4" t="s">
        <v>28</v>
      </c>
      <c r="F82" s="4" t="s">
        <v>13</v>
      </c>
      <c r="G82" s="4" t="s">
        <v>4</v>
      </c>
      <c r="H82" s="4" t="s">
        <v>30</v>
      </c>
      <c r="I82" s="8">
        <v>1</v>
      </c>
      <c r="J82" s="10">
        <v>104.36</v>
      </c>
      <c r="K82" s="6">
        <v>0</v>
      </c>
      <c r="L82" s="10">
        <v>51.63</v>
      </c>
      <c r="M82" s="17">
        <f t="shared" si="4"/>
        <v>104.36</v>
      </c>
      <c r="N82" s="17">
        <f t="shared" si="5"/>
        <v>51.63</v>
      </c>
      <c r="O82" s="17">
        <f t="shared" si="6"/>
        <v>52.73</v>
      </c>
      <c r="P82" s="7">
        <f t="shared" si="7"/>
        <v>0.50527021847451126</v>
      </c>
      <c r="Q82" s="5">
        <f>YEAR(SalesDataTable[[#This Row],[Order Date]])</f>
        <v>2026</v>
      </c>
      <c r="R82" s="7" t="str">
        <f>"Q"&amp;ROUNDUP(MONTH(SalesDataTable[[#This Row],[Order Date]])/3,0)</f>
        <v>Q1</v>
      </c>
      <c r="S82" s="8">
        <f>MONTH(SalesDataTable[[#This Row],[Order Date]])</f>
        <v>1</v>
      </c>
      <c r="T82" s="7" t="str">
        <f>TEXT(SalesDataTable[[#This Row],[Order Date]],"mmm")</f>
        <v>Jan</v>
      </c>
    </row>
    <row r="83" spans="1:20" ht="15.6">
      <c r="A83" s="2">
        <v>4547</v>
      </c>
      <c r="B83" s="3">
        <v>46040</v>
      </c>
      <c r="C83" s="4" t="s">
        <v>11</v>
      </c>
      <c r="D83" s="4" t="s">
        <v>25</v>
      </c>
      <c r="E83" s="4" t="s">
        <v>28</v>
      </c>
      <c r="F83" s="4" t="s">
        <v>13</v>
      </c>
      <c r="G83" s="4" t="s">
        <v>4</v>
      </c>
      <c r="H83" s="4" t="s">
        <v>5</v>
      </c>
      <c r="I83" s="8">
        <v>1</v>
      </c>
      <c r="J83" s="10">
        <v>83.52</v>
      </c>
      <c r="K83" s="6">
        <v>0.05</v>
      </c>
      <c r="L83" s="10">
        <v>42.97</v>
      </c>
      <c r="M83" s="17">
        <f t="shared" si="4"/>
        <v>79.343999999999994</v>
      </c>
      <c r="N83" s="17">
        <f t="shared" si="5"/>
        <v>42.97</v>
      </c>
      <c r="O83" s="17">
        <f t="shared" si="6"/>
        <v>36.373999999999995</v>
      </c>
      <c r="P83" s="7">
        <f t="shared" si="7"/>
        <v>0.45843416011292598</v>
      </c>
      <c r="Q83" s="5">
        <f>YEAR(SalesDataTable[[#This Row],[Order Date]])</f>
        <v>2026</v>
      </c>
      <c r="R83" s="7" t="str">
        <f>"Q"&amp;ROUNDUP(MONTH(SalesDataTable[[#This Row],[Order Date]])/3,0)</f>
        <v>Q1</v>
      </c>
      <c r="S83" s="8">
        <f>MONTH(SalesDataTable[[#This Row],[Order Date]])</f>
        <v>1</v>
      </c>
      <c r="T83" s="7" t="str">
        <f>TEXT(SalesDataTable[[#This Row],[Order Date]],"mmm")</f>
        <v>Jan</v>
      </c>
    </row>
    <row r="84" spans="1:20" ht="15.6">
      <c r="A84" s="2">
        <v>1840</v>
      </c>
      <c r="B84" s="3">
        <v>46041</v>
      </c>
      <c r="C84" s="4" t="s">
        <v>11</v>
      </c>
      <c r="D84" s="4" t="s">
        <v>39</v>
      </c>
      <c r="E84" s="4" t="s">
        <v>2</v>
      </c>
      <c r="F84" s="4" t="s">
        <v>13</v>
      </c>
      <c r="G84" s="4" t="s">
        <v>34</v>
      </c>
      <c r="H84" s="4" t="s">
        <v>38</v>
      </c>
      <c r="I84" s="8">
        <v>2</v>
      </c>
      <c r="J84" s="10">
        <v>125.93</v>
      </c>
      <c r="K84" s="6">
        <v>0</v>
      </c>
      <c r="L84" s="10">
        <v>69.150000000000006</v>
      </c>
      <c r="M84" s="17">
        <f t="shared" si="4"/>
        <v>251.86</v>
      </c>
      <c r="N84" s="17">
        <f t="shared" si="5"/>
        <v>138.30000000000001</v>
      </c>
      <c r="O84" s="17">
        <f t="shared" si="6"/>
        <v>113.56</v>
      </c>
      <c r="P84" s="7">
        <f t="shared" si="7"/>
        <v>0.45088541253077102</v>
      </c>
      <c r="Q84" s="5">
        <f>YEAR(SalesDataTable[[#This Row],[Order Date]])</f>
        <v>2026</v>
      </c>
      <c r="R84" s="7" t="str">
        <f>"Q"&amp;ROUNDUP(MONTH(SalesDataTable[[#This Row],[Order Date]])/3,0)</f>
        <v>Q1</v>
      </c>
      <c r="S84" s="8">
        <f>MONTH(SalesDataTable[[#This Row],[Order Date]])</f>
        <v>1</v>
      </c>
      <c r="T84" s="7" t="str">
        <f>TEXT(SalesDataTable[[#This Row],[Order Date]],"mmm")</f>
        <v>Jan</v>
      </c>
    </row>
    <row r="85" spans="1:20" ht="15.6">
      <c r="A85" s="2">
        <v>1850</v>
      </c>
      <c r="B85" s="3">
        <v>46041</v>
      </c>
      <c r="C85" s="4" t="s">
        <v>6</v>
      </c>
      <c r="D85" s="4" t="s">
        <v>27</v>
      </c>
      <c r="E85" s="4" t="s">
        <v>2</v>
      </c>
      <c r="F85" s="4" t="s">
        <v>16</v>
      </c>
      <c r="G85" s="4" t="s">
        <v>4</v>
      </c>
      <c r="H85" s="4" t="s">
        <v>22</v>
      </c>
      <c r="I85" s="8">
        <v>1</v>
      </c>
      <c r="J85" s="10">
        <v>49.85</v>
      </c>
      <c r="K85" s="6">
        <v>0</v>
      </c>
      <c r="L85" s="10">
        <v>23.07</v>
      </c>
      <c r="M85" s="17">
        <f t="shared" si="4"/>
        <v>49.85</v>
      </c>
      <c r="N85" s="17">
        <f t="shared" si="5"/>
        <v>23.07</v>
      </c>
      <c r="O85" s="17">
        <f t="shared" si="6"/>
        <v>26.78</v>
      </c>
      <c r="P85" s="7">
        <f t="shared" si="7"/>
        <v>0.53721163490471413</v>
      </c>
      <c r="Q85" s="5">
        <f>YEAR(SalesDataTable[[#This Row],[Order Date]])</f>
        <v>2026</v>
      </c>
      <c r="R85" s="7" t="str">
        <f>"Q"&amp;ROUNDUP(MONTH(SalesDataTable[[#This Row],[Order Date]])/3,0)</f>
        <v>Q1</v>
      </c>
      <c r="S85" s="8">
        <f>MONTH(SalesDataTable[[#This Row],[Order Date]])</f>
        <v>1</v>
      </c>
      <c r="T85" s="7" t="str">
        <f>TEXT(SalesDataTable[[#This Row],[Order Date]],"mmm")</f>
        <v>Jan</v>
      </c>
    </row>
    <row r="86" spans="1:20" ht="15.6">
      <c r="A86" s="2">
        <v>1858</v>
      </c>
      <c r="B86" s="3">
        <v>46041</v>
      </c>
      <c r="C86" s="4" t="s">
        <v>6</v>
      </c>
      <c r="D86" s="4" t="s">
        <v>7</v>
      </c>
      <c r="E86" s="4" t="s">
        <v>2</v>
      </c>
      <c r="F86" s="4" t="s">
        <v>3</v>
      </c>
      <c r="G86" s="4" t="s">
        <v>14</v>
      </c>
      <c r="H86" s="4" t="s">
        <v>15</v>
      </c>
      <c r="I86" s="8">
        <v>1</v>
      </c>
      <c r="J86" s="10">
        <v>36.130000000000003</v>
      </c>
      <c r="K86" s="6">
        <v>0</v>
      </c>
      <c r="L86" s="10">
        <v>13.39</v>
      </c>
      <c r="M86" s="17">
        <f t="shared" si="4"/>
        <v>36.130000000000003</v>
      </c>
      <c r="N86" s="17">
        <f t="shared" si="5"/>
        <v>13.39</v>
      </c>
      <c r="O86" s="17">
        <f t="shared" si="6"/>
        <v>22.740000000000002</v>
      </c>
      <c r="P86" s="7">
        <f t="shared" si="7"/>
        <v>0.62939385552172711</v>
      </c>
      <c r="Q86" s="5">
        <f>YEAR(SalesDataTable[[#This Row],[Order Date]])</f>
        <v>2026</v>
      </c>
      <c r="R86" s="7" t="str">
        <f>"Q"&amp;ROUNDUP(MONTH(SalesDataTable[[#This Row],[Order Date]])/3,0)</f>
        <v>Q1</v>
      </c>
      <c r="S86" s="8">
        <f>MONTH(SalesDataTable[[#This Row],[Order Date]])</f>
        <v>1</v>
      </c>
      <c r="T86" s="7" t="str">
        <f>TEXT(SalesDataTable[[#This Row],[Order Date]],"mmm")</f>
        <v>Jan</v>
      </c>
    </row>
    <row r="87" spans="1:20" ht="15.6">
      <c r="A87" s="2">
        <v>2910</v>
      </c>
      <c r="B87" s="3">
        <v>46041</v>
      </c>
      <c r="C87" s="4" t="s">
        <v>20</v>
      </c>
      <c r="D87" s="4" t="s">
        <v>47</v>
      </c>
      <c r="E87" s="4" t="s">
        <v>19</v>
      </c>
      <c r="F87" s="4" t="s">
        <v>3</v>
      </c>
      <c r="G87" s="4" t="s">
        <v>4</v>
      </c>
      <c r="H87" s="4" t="s">
        <v>30</v>
      </c>
      <c r="I87" s="8">
        <v>1</v>
      </c>
      <c r="J87" s="10">
        <v>104.83</v>
      </c>
      <c r="K87" s="6">
        <v>0.05</v>
      </c>
      <c r="L87" s="10">
        <v>51.06</v>
      </c>
      <c r="M87" s="17">
        <f t="shared" si="4"/>
        <v>99.588499999999996</v>
      </c>
      <c r="N87" s="17">
        <f t="shared" si="5"/>
        <v>51.06</v>
      </c>
      <c r="O87" s="17">
        <f t="shared" si="6"/>
        <v>48.528499999999994</v>
      </c>
      <c r="P87" s="7">
        <f t="shared" si="7"/>
        <v>0.48729019916958277</v>
      </c>
      <c r="Q87" s="5">
        <f>YEAR(SalesDataTable[[#This Row],[Order Date]])</f>
        <v>2026</v>
      </c>
      <c r="R87" s="7" t="str">
        <f>"Q"&amp;ROUNDUP(MONTH(SalesDataTable[[#This Row],[Order Date]])/3,0)</f>
        <v>Q1</v>
      </c>
      <c r="S87" s="8">
        <f>MONTH(SalesDataTable[[#This Row],[Order Date]])</f>
        <v>1</v>
      </c>
      <c r="T87" s="7" t="str">
        <f>TEXT(SalesDataTable[[#This Row],[Order Date]],"mmm")</f>
        <v>Jan</v>
      </c>
    </row>
    <row r="88" spans="1:20" ht="15.6">
      <c r="A88" s="2">
        <v>3694</v>
      </c>
      <c r="B88" s="3">
        <v>46041</v>
      </c>
      <c r="C88" s="4" t="s">
        <v>0</v>
      </c>
      <c r="D88" s="4" t="s">
        <v>1</v>
      </c>
      <c r="E88" s="4" t="s">
        <v>19</v>
      </c>
      <c r="F88" s="4" t="s">
        <v>3</v>
      </c>
      <c r="G88" s="4" t="s">
        <v>14</v>
      </c>
      <c r="H88" s="4" t="s">
        <v>15</v>
      </c>
      <c r="I88" s="8">
        <v>1</v>
      </c>
      <c r="J88" s="10">
        <v>35.46</v>
      </c>
      <c r="K88" s="6">
        <v>0.05</v>
      </c>
      <c r="L88" s="10">
        <v>13.81</v>
      </c>
      <c r="M88" s="17">
        <f t="shared" si="4"/>
        <v>33.686999999999998</v>
      </c>
      <c r="N88" s="17">
        <f t="shared" si="5"/>
        <v>13.81</v>
      </c>
      <c r="O88" s="17">
        <f t="shared" si="6"/>
        <v>19.876999999999995</v>
      </c>
      <c r="P88" s="7">
        <f t="shared" si="7"/>
        <v>0.59004957401965141</v>
      </c>
      <c r="Q88" s="5">
        <f>YEAR(SalesDataTable[[#This Row],[Order Date]])</f>
        <v>2026</v>
      </c>
      <c r="R88" s="7" t="str">
        <f>"Q"&amp;ROUNDUP(MONTH(SalesDataTable[[#This Row],[Order Date]])/3,0)</f>
        <v>Q1</v>
      </c>
      <c r="S88" s="8">
        <f>MONTH(SalesDataTable[[#This Row],[Order Date]])</f>
        <v>1</v>
      </c>
      <c r="T88" s="7" t="str">
        <f>TEXT(SalesDataTable[[#This Row],[Order Date]],"mmm")</f>
        <v>Jan</v>
      </c>
    </row>
    <row r="89" spans="1:20" ht="15.6">
      <c r="A89" s="2">
        <v>631</v>
      </c>
      <c r="B89" s="3">
        <v>46042</v>
      </c>
      <c r="C89" s="4" t="s">
        <v>20</v>
      </c>
      <c r="D89" s="4" t="s">
        <v>33</v>
      </c>
      <c r="E89" s="4" t="s">
        <v>28</v>
      </c>
      <c r="F89" s="4" t="s">
        <v>3</v>
      </c>
      <c r="G89" s="4" t="s">
        <v>14</v>
      </c>
      <c r="H89" s="4" t="s">
        <v>48</v>
      </c>
      <c r="I89" s="8">
        <v>1</v>
      </c>
      <c r="J89" s="10">
        <v>165.42</v>
      </c>
      <c r="K89" s="6">
        <v>0</v>
      </c>
      <c r="L89" s="10">
        <v>85.69</v>
      </c>
      <c r="M89" s="17">
        <f t="shared" si="4"/>
        <v>165.42</v>
      </c>
      <c r="N89" s="17">
        <f t="shared" si="5"/>
        <v>85.69</v>
      </c>
      <c r="O89" s="17">
        <f t="shared" si="6"/>
        <v>79.72999999999999</v>
      </c>
      <c r="P89" s="7">
        <f t="shared" si="7"/>
        <v>0.48198524966751299</v>
      </c>
      <c r="Q89" s="5">
        <f>YEAR(SalesDataTable[[#This Row],[Order Date]])</f>
        <v>2026</v>
      </c>
      <c r="R89" s="7" t="str">
        <f>"Q"&amp;ROUNDUP(MONTH(SalesDataTable[[#This Row],[Order Date]])/3,0)</f>
        <v>Q1</v>
      </c>
      <c r="S89" s="8">
        <f>MONTH(SalesDataTable[[#This Row],[Order Date]])</f>
        <v>1</v>
      </c>
      <c r="T89" s="7" t="str">
        <f>TEXT(SalesDataTable[[#This Row],[Order Date]],"mmm")</f>
        <v>Jan</v>
      </c>
    </row>
    <row r="90" spans="1:20" ht="15.6">
      <c r="A90" s="2">
        <v>1113</v>
      </c>
      <c r="B90" s="3">
        <v>46042</v>
      </c>
      <c r="C90" s="4" t="s">
        <v>11</v>
      </c>
      <c r="D90" s="4" t="s">
        <v>25</v>
      </c>
      <c r="E90" s="4" t="s">
        <v>2</v>
      </c>
      <c r="F90" s="4" t="s">
        <v>3</v>
      </c>
      <c r="G90" s="4" t="s">
        <v>23</v>
      </c>
      <c r="H90" s="4" t="s">
        <v>51</v>
      </c>
      <c r="I90" s="8">
        <v>1</v>
      </c>
      <c r="J90" s="10">
        <v>122.86</v>
      </c>
      <c r="K90" s="6">
        <v>0.05</v>
      </c>
      <c r="L90" s="10">
        <v>60.36</v>
      </c>
      <c r="M90" s="17">
        <f t="shared" si="4"/>
        <v>116.717</v>
      </c>
      <c r="N90" s="17">
        <f t="shared" si="5"/>
        <v>60.36</v>
      </c>
      <c r="O90" s="17">
        <f t="shared" si="6"/>
        <v>56.356999999999999</v>
      </c>
      <c r="P90" s="7">
        <f t="shared" si="7"/>
        <v>0.48285168398776529</v>
      </c>
      <c r="Q90" s="5">
        <f>YEAR(SalesDataTable[[#This Row],[Order Date]])</f>
        <v>2026</v>
      </c>
      <c r="R90" s="7" t="str">
        <f>"Q"&amp;ROUNDUP(MONTH(SalesDataTable[[#This Row],[Order Date]])/3,0)</f>
        <v>Q1</v>
      </c>
      <c r="S90" s="8">
        <f>MONTH(SalesDataTable[[#This Row],[Order Date]])</f>
        <v>1</v>
      </c>
      <c r="T90" s="7" t="str">
        <f>TEXT(SalesDataTable[[#This Row],[Order Date]],"mmm")</f>
        <v>Jan</v>
      </c>
    </row>
    <row r="91" spans="1:20" ht="15.6">
      <c r="A91" s="2">
        <v>1525</v>
      </c>
      <c r="B91" s="3">
        <v>46042</v>
      </c>
      <c r="C91" s="4" t="s">
        <v>0</v>
      </c>
      <c r="D91" s="4" t="s">
        <v>1</v>
      </c>
      <c r="E91" s="4" t="s">
        <v>19</v>
      </c>
      <c r="F91" s="4" t="s">
        <v>3</v>
      </c>
      <c r="G91" s="4" t="s">
        <v>34</v>
      </c>
      <c r="H91" s="4" t="s">
        <v>42</v>
      </c>
      <c r="I91" s="8">
        <v>2</v>
      </c>
      <c r="J91" s="10">
        <v>35.82</v>
      </c>
      <c r="K91" s="6">
        <v>0</v>
      </c>
      <c r="L91" s="10">
        <v>14.09</v>
      </c>
      <c r="M91" s="17">
        <f t="shared" si="4"/>
        <v>71.64</v>
      </c>
      <c r="N91" s="17">
        <f t="shared" si="5"/>
        <v>28.18</v>
      </c>
      <c r="O91" s="17">
        <f t="shared" si="6"/>
        <v>43.46</v>
      </c>
      <c r="P91" s="7">
        <f t="shared" si="7"/>
        <v>0.60664433277498608</v>
      </c>
      <c r="Q91" s="5">
        <f>YEAR(SalesDataTable[[#This Row],[Order Date]])</f>
        <v>2026</v>
      </c>
      <c r="R91" s="7" t="str">
        <f>"Q"&amp;ROUNDUP(MONTH(SalesDataTable[[#This Row],[Order Date]])/3,0)</f>
        <v>Q1</v>
      </c>
      <c r="S91" s="8">
        <f>MONTH(SalesDataTable[[#This Row],[Order Date]])</f>
        <v>1</v>
      </c>
      <c r="T91" s="7" t="str">
        <f>TEXT(SalesDataTable[[#This Row],[Order Date]],"mmm")</f>
        <v>Jan</v>
      </c>
    </row>
    <row r="92" spans="1:20" ht="15.6">
      <c r="A92" s="2">
        <v>3233</v>
      </c>
      <c r="B92" s="3">
        <v>46042</v>
      </c>
      <c r="C92" s="4" t="s">
        <v>0</v>
      </c>
      <c r="D92" s="4" t="s">
        <v>1</v>
      </c>
      <c r="E92" s="4" t="s">
        <v>2</v>
      </c>
      <c r="F92" s="4" t="s">
        <v>13</v>
      </c>
      <c r="G92" s="4" t="s">
        <v>23</v>
      </c>
      <c r="H92" s="4" t="s">
        <v>51</v>
      </c>
      <c r="I92" s="8">
        <v>3</v>
      </c>
      <c r="J92" s="10">
        <v>120.29</v>
      </c>
      <c r="K92" s="6">
        <v>0.1</v>
      </c>
      <c r="L92" s="10">
        <v>62.41</v>
      </c>
      <c r="M92" s="17">
        <f t="shared" si="4"/>
        <v>324.78300000000002</v>
      </c>
      <c r="N92" s="17">
        <f t="shared" si="5"/>
        <v>187.23</v>
      </c>
      <c r="O92" s="17">
        <f t="shared" si="6"/>
        <v>137.55300000000003</v>
      </c>
      <c r="P92" s="7">
        <f t="shared" si="7"/>
        <v>0.42352278290427769</v>
      </c>
      <c r="Q92" s="5">
        <f>YEAR(SalesDataTable[[#This Row],[Order Date]])</f>
        <v>2026</v>
      </c>
      <c r="R92" s="7" t="str">
        <f>"Q"&amp;ROUNDUP(MONTH(SalesDataTable[[#This Row],[Order Date]])/3,0)</f>
        <v>Q1</v>
      </c>
      <c r="S92" s="8">
        <f>MONTH(SalesDataTable[[#This Row],[Order Date]])</f>
        <v>1</v>
      </c>
      <c r="T92" s="7" t="str">
        <f>TEXT(SalesDataTable[[#This Row],[Order Date]],"mmm")</f>
        <v>Jan</v>
      </c>
    </row>
    <row r="93" spans="1:20" ht="15.6">
      <c r="A93" s="2">
        <v>4455</v>
      </c>
      <c r="B93" s="3">
        <v>46042</v>
      </c>
      <c r="C93" s="4" t="s">
        <v>6</v>
      </c>
      <c r="D93" s="4" t="s">
        <v>41</v>
      </c>
      <c r="E93" s="4" t="s">
        <v>28</v>
      </c>
      <c r="F93" s="4" t="s">
        <v>3</v>
      </c>
      <c r="G93" s="4" t="s">
        <v>23</v>
      </c>
      <c r="H93" s="4" t="s">
        <v>40</v>
      </c>
      <c r="I93" s="8">
        <v>1</v>
      </c>
      <c r="J93" s="10">
        <v>80.239999999999995</v>
      </c>
      <c r="K93" s="6">
        <v>0.1</v>
      </c>
      <c r="L93" s="10">
        <v>39.950000000000003</v>
      </c>
      <c r="M93" s="17">
        <f t="shared" si="4"/>
        <v>72.215999999999994</v>
      </c>
      <c r="N93" s="17">
        <f t="shared" si="5"/>
        <v>39.950000000000003</v>
      </c>
      <c r="O93" s="17">
        <f t="shared" si="6"/>
        <v>32.265999999999991</v>
      </c>
      <c r="P93" s="7">
        <f t="shared" si="7"/>
        <v>0.44679849340866279</v>
      </c>
      <c r="Q93" s="5">
        <f>YEAR(SalesDataTable[[#This Row],[Order Date]])</f>
        <v>2026</v>
      </c>
      <c r="R93" s="7" t="str">
        <f>"Q"&amp;ROUNDUP(MONTH(SalesDataTable[[#This Row],[Order Date]])/3,0)</f>
        <v>Q1</v>
      </c>
      <c r="S93" s="8">
        <f>MONTH(SalesDataTable[[#This Row],[Order Date]])</f>
        <v>1</v>
      </c>
      <c r="T93" s="7" t="str">
        <f>TEXT(SalesDataTable[[#This Row],[Order Date]],"mmm")</f>
        <v>Jan</v>
      </c>
    </row>
    <row r="94" spans="1:20" ht="15.6">
      <c r="A94" s="2">
        <v>1769</v>
      </c>
      <c r="B94" s="3">
        <v>46043</v>
      </c>
      <c r="C94" s="4" t="s">
        <v>0</v>
      </c>
      <c r="D94" s="4" t="s">
        <v>50</v>
      </c>
      <c r="E94" s="4" t="s">
        <v>19</v>
      </c>
      <c r="F94" s="4" t="s">
        <v>13</v>
      </c>
      <c r="G94" s="4" t="s">
        <v>34</v>
      </c>
      <c r="H94" s="4" t="s">
        <v>42</v>
      </c>
      <c r="I94" s="8">
        <v>2</v>
      </c>
      <c r="J94" s="10">
        <v>35.97</v>
      </c>
      <c r="K94" s="6">
        <v>0</v>
      </c>
      <c r="L94" s="10">
        <v>13.55</v>
      </c>
      <c r="M94" s="17">
        <f t="shared" si="4"/>
        <v>71.94</v>
      </c>
      <c r="N94" s="17">
        <f t="shared" si="5"/>
        <v>27.1</v>
      </c>
      <c r="O94" s="17">
        <f t="shared" si="6"/>
        <v>44.839999999999996</v>
      </c>
      <c r="P94" s="7">
        <f t="shared" si="7"/>
        <v>0.62329719210453149</v>
      </c>
      <c r="Q94" s="5">
        <f>YEAR(SalesDataTable[[#This Row],[Order Date]])</f>
        <v>2026</v>
      </c>
      <c r="R94" s="7" t="str">
        <f>"Q"&amp;ROUNDUP(MONTH(SalesDataTable[[#This Row],[Order Date]])/3,0)</f>
        <v>Q1</v>
      </c>
      <c r="S94" s="8">
        <f>MONTH(SalesDataTable[[#This Row],[Order Date]])</f>
        <v>1</v>
      </c>
      <c r="T94" s="7" t="str">
        <f>TEXT(SalesDataTable[[#This Row],[Order Date]],"mmm")</f>
        <v>Jan</v>
      </c>
    </row>
    <row r="95" spans="1:20" ht="15.6">
      <c r="A95" s="2">
        <v>3467</v>
      </c>
      <c r="B95" s="3">
        <v>46043</v>
      </c>
      <c r="C95" s="4" t="s">
        <v>6</v>
      </c>
      <c r="D95" s="4" t="s">
        <v>41</v>
      </c>
      <c r="E95" s="4" t="s">
        <v>2</v>
      </c>
      <c r="F95" s="4" t="s">
        <v>13</v>
      </c>
      <c r="G95" s="4" t="s">
        <v>9</v>
      </c>
      <c r="H95" s="4" t="s">
        <v>46</v>
      </c>
      <c r="I95" s="8">
        <v>1</v>
      </c>
      <c r="J95" s="10">
        <v>72.239999999999995</v>
      </c>
      <c r="K95" s="6">
        <v>0</v>
      </c>
      <c r="L95" s="10">
        <v>33.26</v>
      </c>
      <c r="M95" s="17">
        <f t="shared" si="4"/>
        <v>72.239999999999995</v>
      </c>
      <c r="N95" s="17">
        <f t="shared" si="5"/>
        <v>33.26</v>
      </c>
      <c r="O95" s="17">
        <f t="shared" si="6"/>
        <v>38.979999999999997</v>
      </c>
      <c r="P95" s="7">
        <f t="shared" si="7"/>
        <v>0.53959025470653377</v>
      </c>
      <c r="Q95" s="5">
        <f>YEAR(SalesDataTable[[#This Row],[Order Date]])</f>
        <v>2026</v>
      </c>
      <c r="R95" s="7" t="str">
        <f>"Q"&amp;ROUNDUP(MONTH(SalesDataTable[[#This Row],[Order Date]])/3,0)</f>
        <v>Q1</v>
      </c>
      <c r="S95" s="8">
        <f>MONTH(SalesDataTable[[#This Row],[Order Date]])</f>
        <v>1</v>
      </c>
      <c r="T95" s="7" t="str">
        <f>TEXT(SalesDataTable[[#This Row],[Order Date]],"mmm")</f>
        <v>Jan</v>
      </c>
    </row>
    <row r="96" spans="1:20" ht="15.6">
      <c r="A96" s="2">
        <v>3911</v>
      </c>
      <c r="B96" s="3">
        <v>46043</v>
      </c>
      <c r="C96" s="4" t="s">
        <v>0</v>
      </c>
      <c r="D96" s="4" t="s">
        <v>50</v>
      </c>
      <c r="E96" s="4" t="s">
        <v>2</v>
      </c>
      <c r="F96" s="4" t="s">
        <v>3</v>
      </c>
      <c r="G96" s="4" t="s">
        <v>9</v>
      </c>
      <c r="H96" s="4" t="s">
        <v>37</v>
      </c>
      <c r="I96" s="8">
        <v>5</v>
      </c>
      <c r="J96" s="10">
        <v>152.81</v>
      </c>
      <c r="K96" s="6">
        <v>0</v>
      </c>
      <c r="L96" s="10">
        <v>78.989999999999995</v>
      </c>
      <c r="M96" s="17">
        <f t="shared" si="4"/>
        <v>764.05</v>
      </c>
      <c r="N96" s="17">
        <f t="shared" si="5"/>
        <v>394.95</v>
      </c>
      <c r="O96" s="17">
        <f t="shared" si="6"/>
        <v>369.09999999999997</v>
      </c>
      <c r="P96" s="7">
        <f t="shared" si="7"/>
        <v>0.48308356782933054</v>
      </c>
      <c r="Q96" s="5">
        <f>YEAR(SalesDataTable[[#This Row],[Order Date]])</f>
        <v>2026</v>
      </c>
      <c r="R96" s="7" t="str">
        <f>"Q"&amp;ROUNDUP(MONTH(SalesDataTable[[#This Row],[Order Date]])/3,0)</f>
        <v>Q1</v>
      </c>
      <c r="S96" s="8">
        <f>MONTH(SalesDataTable[[#This Row],[Order Date]])</f>
        <v>1</v>
      </c>
      <c r="T96" s="7" t="str">
        <f>TEXT(SalesDataTable[[#This Row],[Order Date]],"mmm")</f>
        <v>Jan</v>
      </c>
    </row>
    <row r="97" spans="1:20" ht="15.6">
      <c r="A97" s="2">
        <v>4401</v>
      </c>
      <c r="B97" s="3">
        <v>46043</v>
      </c>
      <c r="C97" s="4" t="s">
        <v>0</v>
      </c>
      <c r="D97" s="4" t="s">
        <v>50</v>
      </c>
      <c r="E97" s="4" t="s">
        <v>2</v>
      </c>
      <c r="F97" s="4" t="s">
        <v>13</v>
      </c>
      <c r="G97" s="4" t="s">
        <v>4</v>
      </c>
      <c r="H97" s="4" t="s">
        <v>5</v>
      </c>
      <c r="I97" s="8">
        <v>3</v>
      </c>
      <c r="J97" s="10">
        <v>83.34</v>
      </c>
      <c r="K97" s="6">
        <v>0</v>
      </c>
      <c r="L97" s="10">
        <v>41.44</v>
      </c>
      <c r="M97" s="17">
        <f t="shared" si="4"/>
        <v>250.02</v>
      </c>
      <c r="N97" s="17">
        <f t="shared" si="5"/>
        <v>124.32</v>
      </c>
      <c r="O97" s="17">
        <f t="shared" si="6"/>
        <v>125.70000000000002</v>
      </c>
      <c r="P97" s="7">
        <f t="shared" si="7"/>
        <v>0.50275977921766268</v>
      </c>
      <c r="Q97" s="5">
        <f>YEAR(SalesDataTable[[#This Row],[Order Date]])</f>
        <v>2026</v>
      </c>
      <c r="R97" s="7" t="str">
        <f>"Q"&amp;ROUNDUP(MONTH(SalesDataTable[[#This Row],[Order Date]])/3,0)</f>
        <v>Q1</v>
      </c>
      <c r="S97" s="8">
        <f>MONTH(SalesDataTable[[#This Row],[Order Date]])</f>
        <v>1</v>
      </c>
      <c r="T97" s="7" t="str">
        <f>TEXT(SalesDataTable[[#This Row],[Order Date]],"mmm")</f>
        <v>Jan</v>
      </c>
    </row>
    <row r="98" spans="1:20" ht="15.6">
      <c r="A98" s="2">
        <v>4864</v>
      </c>
      <c r="B98" s="3">
        <v>46043</v>
      </c>
      <c r="C98" s="4" t="s">
        <v>20</v>
      </c>
      <c r="D98" s="4" t="s">
        <v>47</v>
      </c>
      <c r="E98" s="4" t="s">
        <v>2</v>
      </c>
      <c r="F98" s="4" t="s">
        <v>3</v>
      </c>
      <c r="G98" s="4" t="s">
        <v>34</v>
      </c>
      <c r="H98" s="4" t="s">
        <v>42</v>
      </c>
      <c r="I98" s="8">
        <v>1</v>
      </c>
      <c r="J98" s="10">
        <v>35.869999999999997</v>
      </c>
      <c r="K98" s="6">
        <v>0</v>
      </c>
      <c r="L98" s="10">
        <v>13.64</v>
      </c>
      <c r="M98" s="17">
        <f t="shared" si="4"/>
        <v>35.869999999999997</v>
      </c>
      <c r="N98" s="17">
        <f t="shared" si="5"/>
        <v>13.64</v>
      </c>
      <c r="O98" s="17">
        <f t="shared" si="6"/>
        <v>22.229999999999997</v>
      </c>
      <c r="P98" s="7">
        <f t="shared" si="7"/>
        <v>0.61973794257039305</v>
      </c>
      <c r="Q98" s="5">
        <f>YEAR(SalesDataTable[[#This Row],[Order Date]])</f>
        <v>2026</v>
      </c>
      <c r="R98" s="7" t="str">
        <f>"Q"&amp;ROUNDUP(MONTH(SalesDataTable[[#This Row],[Order Date]])/3,0)</f>
        <v>Q1</v>
      </c>
      <c r="S98" s="8">
        <f>MONTH(SalesDataTable[[#This Row],[Order Date]])</f>
        <v>1</v>
      </c>
      <c r="T98" s="7" t="str">
        <f>TEXT(SalesDataTable[[#This Row],[Order Date]],"mmm")</f>
        <v>Jan</v>
      </c>
    </row>
    <row r="99" spans="1:20" ht="15.6">
      <c r="A99" s="2">
        <v>347</v>
      </c>
      <c r="B99" s="3">
        <v>46044</v>
      </c>
      <c r="C99" s="4" t="s">
        <v>20</v>
      </c>
      <c r="D99" s="4" t="s">
        <v>21</v>
      </c>
      <c r="E99" s="4" t="s">
        <v>28</v>
      </c>
      <c r="F99" s="4" t="s">
        <v>13</v>
      </c>
      <c r="G99" s="4" t="s">
        <v>23</v>
      </c>
      <c r="H99" s="4" t="s">
        <v>29</v>
      </c>
      <c r="I99" s="8">
        <v>1</v>
      </c>
      <c r="J99" s="10">
        <v>199.42</v>
      </c>
      <c r="K99" s="6">
        <v>0.05</v>
      </c>
      <c r="L99" s="10">
        <v>101.82</v>
      </c>
      <c r="M99" s="17">
        <f t="shared" si="4"/>
        <v>189.44899999999998</v>
      </c>
      <c r="N99" s="17">
        <f t="shared" si="5"/>
        <v>101.82</v>
      </c>
      <c r="O99" s="17">
        <f t="shared" si="6"/>
        <v>87.628999999999991</v>
      </c>
      <c r="P99" s="7">
        <f t="shared" si="7"/>
        <v>0.46254664843836601</v>
      </c>
      <c r="Q99" s="5">
        <f>YEAR(SalesDataTable[[#This Row],[Order Date]])</f>
        <v>2026</v>
      </c>
      <c r="R99" s="7" t="str">
        <f>"Q"&amp;ROUNDUP(MONTH(SalesDataTable[[#This Row],[Order Date]])/3,0)</f>
        <v>Q1</v>
      </c>
      <c r="S99" s="8">
        <f>MONTH(SalesDataTable[[#This Row],[Order Date]])</f>
        <v>1</v>
      </c>
      <c r="T99" s="7" t="str">
        <f>TEXT(SalesDataTable[[#This Row],[Order Date]],"mmm")</f>
        <v>Jan</v>
      </c>
    </row>
    <row r="100" spans="1:20" ht="15.6">
      <c r="A100" s="2">
        <v>2051</v>
      </c>
      <c r="B100" s="3">
        <v>46044</v>
      </c>
      <c r="C100" s="4" t="s">
        <v>11</v>
      </c>
      <c r="D100" s="4" t="s">
        <v>25</v>
      </c>
      <c r="E100" s="4" t="s">
        <v>2</v>
      </c>
      <c r="F100" s="4" t="s">
        <v>13</v>
      </c>
      <c r="G100" s="4" t="s">
        <v>23</v>
      </c>
      <c r="H100" s="4" t="s">
        <v>24</v>
      </c>
      <c r="I100" s="8">
        <v>3</v>
      </c>
      <c r="J100" s="10">
        <v>347.41</v>
      </c>
      <c r="K100" s="6">
        <v>0.1</v>
      </c>
      <c r="L100" s="10">
        <v>192.13</v>
      </c>
      <c r="M100" s="17">
        <f t="shared" si="4"/>
        <v>938.00700000000006</v>
      </c>
      <c r="N100" s="17">
        <f t="shared" si="5"/>
        <v>576.39</v>
      </c>
      <c r="O100" s="17">
        <f t="shared" si="6"/>
        <v>361.61700000000008</v>
      </c>
      <c r="P100" s="7">
        <f t="shared" si="7"/>
        <v>0.38551631277804971</v>
      </c>
      <c r="Q100" s="5">
        <f>YEAR(SalesDataTable[[#This Row],[Order Date]])</f>
        <v>2026</v>
      </c>
      <c r="R100" s="7" t="str">
        <f>"Q"&amp;ROUNDUP(MONTH(SalesDataTable[[#This Row],[Order Date]])/3,0)</f>
        <v>Q1</v>
      </c>
      <c r="S100" s="8">
        <f>MONTH(SalesDataTable[[#This Row],[Order Date]])</f>
        <v>1</v>
      </c>
      <c r="T100" s="7" t="str">
        <f>TEXT(SalesDataTable[[#This Row],[Order Date]],"mmm")</f>
        <v>Jan</v>
      </c>
    </row>
    <row r="101" spans="1:20" ht="15.6">
      <c r="A101" s="2">
        <v>2314</v>
      </c>
      <c r="B101" s="3">
        <v>46044</v>
      </c>
      <c r="C101" s="4" t="s">
        <v>0</v>
      </c>
      <c r="D101" s="4" t="s">
        <v>36</v>
      </c>
      <c r="E101" s="4" t="s">
        <v>2</v>
      </c>
      <c r="F101" s="4" t="s">
        <v>13</v>
      </c>
      <c r="G101" s="4" t="s">
        <v>4</v>
      </c>
      <c r="H101" s="4" t="s">
        <v>26</v>
      </c>
      <c r="I101" s="8">
        <v>1</v>
      </c>
      <c r="J101" s="10">
        <v>40.28</v>
      </c>
      <c r="K101" s="6">
        <v>0</v>
      </c>
      <c r="L101" s="10">
        <v>16.79</v>
      </c>
      <c r="M101" s="17">
        <f t="shared" si="4"/>
        <v>40.28</v>
      </c>
      <c r="N101" s="17">
        <f t="shared" si="5"/>
        <v>16.79</v>
      </c>
      <c r="O101" s="17">
        <f t="shared" si="6"/>
        <v>23.490000000000002</v>
      </c>
      <c r="P101" s="7">
        <f t="shared" si="7"/>
        <v>0.58316782522343602</v>
      </c>
      <c r="Q101" s="5">
        <f>YEAR(SalesDataTable[[#This Row],[Order Date]])</f>
        <v>2026</v>
      </c>
      <c r="R101" s="7" t="str">
        <f>"Q"&amp;ROUNDUP(MONTH(SalesDataTable[[#This Row],[Order Date]])/3,0)</f>
        <v>Q1</v>
      </c>
      <c r="S101" s="8">
        <f>MONTH(SalesDataTable[[#This Row],[Order Date]])</f>
        <v>1</v>
      </c>
      <c r="T101" s="7" t="str">
        <f>TEXT(SalesDataTable[[#This Row],[Order Date]],"mmm")</f>
        <v>Jan</v>
      </c>
    </row>
    <row r="102" spans="1:20" ht="15.6">
      <c r="A102" s="2">
        <v>3861</v>
      </c>
      <c r="B102" s="3">
        <v>46044</v>
      </c>
      <c r="C102" s="4" t="s">
        <v>20</v>
      </c>
      <c r="D102" s="4" t="s">
        <v>47</v>
      </c>
      <c r="E102" s="4" t="s">
        <v>2</v>
      </c>
      <c r="F102" s="4" t="s">
        <v>3</v>
      </c>
      <c r="G102" s="4" t="s">
        <v>23</v>
      </c>
      <c r="H102" s="4" t="s">
        <v>29</v>
      </c>
      <c r="I102" s="8">
        <v>3</v>
      </c>
      <c r="J102" s="10">
        <v>195.49</v>
      </c>
      <c r="K102" s="6">
        <v>0.05</v>
      </c>
      <c r="L102" s="10">
        <v>106.38</v>
      </c>
      <c r="M102" s="17">
        <f t="shared" si="4"/>
        <v>557.14649999999995</v>
      </c>
      <c r="N102" s="17">
        <f t="shared" si="5"/>
        <v>319.14</v>
      </c>
      <c r="O102" s="17">
        <f t="shared" si="6"/>
        <v>238.00649999999996</v>
      </c>
      <c r="P102" s="7">
        <f t="shared" si="7"/>
        <v>0.42718836069148775</v>
      </c>
      <c r="Q102" s="5">
        <f>YEAR(SalesDataTable[[#This Row],[Order Date]])</f>
        <v>2026</v>
      </c>
      <c r="R102" s="7" t="str">
        <f>"Q"&amp;ROUNDUP(MONTH(SalesDataTable[[#This Row],[Order Date]])/3,0)</f>
        <v>Q1</v>
      </c>
      <c r="S102" s="8">
        <f>MONTH(SalesDataTable[[#This Row],[Order Date]])</f>
        <v>1</v>
      </c>
      <c r="T102" s="7" t="str">
        <f>TEXT(SalesDataTable[[#This Row],[Order Date]],"mmm")</f>
        <v>Jan</v>
      </c>
    </row>
    <row r="103" spans="1:20" ht="15.6">
      <c r="A103" s="2">
        <v>843</v>
      </c>
      <c r="B103" s="3">
        <v>46045</v>
      </c>
      <c r="C103" s="4" t="s">
        <v>6</v>
      </c>
      <c r="D103" s="4" t="s">
        <v>41</v>
      </c>
      <c r="E103" s="4" t="s">
        <v>2</v>
      </c>
      <c r="F103" s="4" t="s">
        <v>3</v>
      </c>
      <c r="G103" s="4" t="s">
        <v>34</v>
      </c>
      <c r="H103" s="4" t="s">
        <v>42</v>
      </c>
      <c r="I103" s="8">
        <v>2</v>
      </c>
      <c r="J103" s="10">
        <v>35.75</v>
      </c>
      <c r="K103" s="6">
        <v>0</v>
      </c>
      <c r="L103" s="10">
        <v>13.94</v>
      </c>
      <c r="M103" s="17">
        <f t="shared" si="4"/>
        <v>71.5</v>
      </c>
      <c r="N103" s="17">
        <f t="shared" si="5"/>
        <v>27.88</v>
      </c>
      <c r="O103" s="17">
        <f t="shared" si="6"/>
        <v>43.620000000000005</v>
      </c>
      <c r="P103" s="7">
        <f t="shared" si="7"/>
        <v>0.61006993006993016</v>
      </c>
      <c r="Q103" s="5">
        <f>YEAR(SalesDataTable[[#This Row],[Order Date]])</f>
        <v>2026</v>
      </c>
      <c r="R103" s="7" t="str">
        <f>"Q"&amp;ROUNDUP(MONTH(SalesDataTable[[#This Row],[Order Date]])/3,0)</f>
        <v>Q1</v>
      </c>
      <c r="S103" s="8">
        <f>MONTH(SalesDataTable[[#This Row],[Order Date]])</f>
        <v>1</v>
      </c>
      <c r="T103" s="7" t="str">
        <f>TEXT(SalesDataTable[[#This Row],[Order Date]],"mmm")</f>
        <v>Jan</v>
      </c>
    </row>
    <row r="104" spans="1:20" ht="15.6">
      <c r="A104" s="2">
        <v>868</v>
      </c>
      <c r="B104" s="3">
        <v>46045</v>
      </c>
      <c r="C104" s="4" t="s">
        <v>0</v>
      </c>
      <c r="D104" s="4" t="s">
        <v>50</v>
      </c>
      <c r="E104" s="4" t="s">
        <v>2</v>
      </c>
      <c r="F104" s="4" t="s">
        <v>3</v>
      </c>
      <c r="G104" s="4" t="s">
        <v>4</v>
      </c>
      <c r="H104" s="4" t="s">
        <v>30</v>
      </c>
      <c r="I104" s="8">
        <v>1</v>
      </c>
      <c r="J104" s="10">
        <v>103.39</v>
      </c>
      <c r="K104" s="6">
        <v>0</v>
      </c>
      <c r="L104" s="10">
        <v>51.32</v>
      </c>
      <c r="M104" s="17">
        <f t="shared" si="4"/>
        <v>103.39</v>
      </c>
      <c r="N104" s="17">
        <f t="shared" si="5"/>
        <v>51.32</v>
      </c>
      <c r="O104" s="17">
        <f t="shared" si="6"/>
        <v>52.07</v>
      </c>
      <c r="P104" s="7">
        <f t="shared" si="7"/>
        <v>0.50362704323435536</v>
      </c>
      <c r="Q104" s="5">
        <f>YEAR(SalesDataTable[[#This Row],[Order Date]])</f>
        <v>2026</v>
      </c>
      <c r="R104" s="7" t="str">
        <f>"Q"&amp;ROUNDUP(MONTH(SalesDataTable[[#This Row],[Order Date]])/3,0)</f>
        <v>Q1</v>
      </c>
      <c r="S104" s="8">
        <f>MONTH(SalesDataTable[[#This Row],[Order Date]])</f>
        <v>1</v>
      </c>
      <c r="T104" s="7" t="str">
        <f>TEXT(SalesDataTable[[#This Row],[Order Date]],"mmm")</f>
        <v>Jan</v>
      </c>
    </row>
    <row r="105" spans="1:20" ht="15.6">
      <c r="A105" s="2">
        <v>890</v>
      </c>
      <c r="B105" s="3">
        <v>46045</v>
      </c>
      <c r="C105" s="4" t="s">
        <v>0</v>
      </c>
      <c r="D105" s="4" t="s">
        <v>50</v>
      </c>
      <c r="E105" s="4" t="s">
        <v>2</v>
      </c>
      <c r="F105" s="4" t="s">
        <v>13</v>
      </c>
      <c r="G105" s="4" t="s">
        <v>23</v>
      </c>
      <c r="H105" s="4" t="s">
        <v>40</v>
      </c>
      <c r="I105" s="8">
        <v>3</v>
      </c>
      <c r="J105" s="10">
        <v>81.98</v>
      </c>
      <c r="K105" s="6">
        <v>0.1</v>
      </c>
      <c r="L105" s="10">
        <v>40.229999999999997</v>
      </c>
      <c r="M105" s="17">
        <f t="shared" si="4"/>
        <v>221.346</v>
      </c>
      <c r="N105" s="17">
        <f t="shared" si="5"/>
        <v>120.69</v>
      </c>
      <c r="O105" s="17">
        <f t="shared" si="6"/>
        <v>100.65600000000001</v>
      </c>
      <c r="P105" s="7">
        <f t="shared" si="7"/>
        <v>0.45474505977067581</v>
      </c>
      <c r="Q105" s="5">
        <f>YEAR(SalesDataTable[[#This Row],[Order Date]])</f>
        <v>2026</v>
      </c>
      <c r="R105" s="7" t="str">
        <f>"Q"&amp;ROUNDUP(MONTH(SalesDataTable[[#This Row],[Order Date]])/3,0)</f>
        <v>Q1</v>
      </c>
      <c r="S105" s="8">
        <f>MONTH(SalesDataTable[[#This Row],[Order Date]])</f>
        <v>1</v>
      </c>
      <c r="T105" s="7" t="str">
        <f>TEXT(SalesDataTable[[#This Row],[Order Date]],"mmm")</f>
        <v>Jan</v>
      </c>
    </row>
    <row r="106" spans="1:20" ht="15.6">
      <c r="A106" s="2">
        <v>2185</v>
      </c>
      <c r="B106" s="3">
        <v>46045</v>
      </c>
      <c r="C106" s="4" t="s">
        <v>11</v>
      </c>
      <c r="D106" s="4" t="s">
        <v>12</v>
      </c>
      <c r="E106" s="4" t="s">
        <v>8</v>
      </c>
      <c r="F106" s="4" t="s">
        <v>16</v>
      </c>
      <c r="G106" s="4" t="s">
        <v>23</v>
      </c>
      <c r="H106" s="4" t="s">
        <v>24</v>
      </c>
      <c r="I106" s="8">
        <v>10</v>
      </c>
      <c r="J106" s="10">
        <v>337.69</v>
      </c>
      <c r="K106" s="6">
        <v>0.1</v>
      </c>
      <c r="L106" s="10">
        <v>200.27</v>
      </c>
      <c r="M106" s="17">
        <f t="shared" si="4"/>
        <v>3039.21</v>
      </c>
      <c r="N106" s="17">
        <f t="shared" si="5"/>
        <v>2002.7</v>
      </c>
      <c r="O106" s="17">
        <f t="shared" si="6"/>
        <v>1036.51</v>
      </c>
      <c r="P106" s="7">
        <f t="shared" si="7"/>
        <v>0.34104586389226149</v>
      </c>
      <c r="Q106" s="5">
        <f>YEAR(SalesDataTable[[#This Row],[Order Date]])</f>
        <v>2026</v>
      </c>
      <c r="R106" s="7" t="str">
        <f>"Q"&amp;ROUNDUP(MONTH(SalesDataTable[[#This Row],[Order Date]])/3,0)</f>
        <v>Q1</v>
      </c>
      <c r="S106" s="8">
        <f>MONTH(SalesDataTable[[#This Row],[Order Date]])</f>
        <v>1</v>
      </c>
      <c r="T106" s="7" t="str">
        <f>TEXT(SalesDataTable[[#This Row],[Order Date]],"mmm")</f>
        <v>Jan</v>
      </c>
    </row>
    <row r="107" spans="1:20" ht="15.6">
      <c r="A107" s="2">
        <v>2335</v>
      </c>
      <c r="B107" s="3">
        <v>46045</v>
      </c>
      <c r="C107" s="4" t="s">
        <v>20</v>
      </c>
      <c r="D107" s="4" t="s">
        <v>33</v>
      </c>
      <c r="E107" s="4" t="s">
        <v>2</v>
      </c>
      <c r="F107" s="4" t="s">
        <v>13</v>
      </c>
      <c r="G107" s="4" t="s">
        <v>23</v>
      </c>
      <c r="H107" s="4" t="s">
        <v>24</v>
      </c>
      <c r="I107" s="8">
        <v>2</v>
      </c>
      <c r="J107" s="10">
        <v>333.29</v>
      </c>
      <c r="K107" s="6">
        <v>0</v>
      </c>
      <c r="L107" s="10">
        <v>197.18</v>
      </c>
      <c r="M107" s="17">
        <f t="shared" si="4"/>
        <v>666.58</v>
      </c>
      <c r="N107" s="17">
        <f t="shared" si="5"/>
        <v>394.36</v>
      </c>
      <c r="O107" s="17">
        <f t="shared" si="6"/>
        <v>272.22000000000003</v>
      </c>
      <c r="P107" s="7">
        <f t="shared" si="7"/>
        <v>0.40838308980167426</v>
      </c>
      <c r="Q107" s="5">
        <f>YEAR(SalesDataTable[[#This Row],[Order Date]])</f>
        <v>2026</v>
      </c>
      <c r="R107" s="7" t="str">
        <f>"Q"&amp;ROUNDUP(MONTH(SalesDataTable[[#This Row],[Order Date]])/3,0)</f>
        <v>Q1</v>
      </c>
      <c r="S107" s="8">
        <f>MONTH(SalesDataTable[[#This Row],[Order Date]])</f>
        <v>1</v>
      </c>
      <c r="T107" s="7" t="str">
        <f>TEXT(SalesDataTable[[#This Row],[Order Date]],"mmm")</f>
        <v>Jan</v>
      </c>
    </row>
    <row r="108" spans="1:20" ht="15.6">
      <c r="A108" s="2">
        <v>2784</v>
      </c>
      <c r="B108" s="3">
        <v>46045</v>
      </c>
      <c r="C108" s="4" t="s">
        <v>0</v>
      </c>
      <c r="D108" s="4" t="s">
        <v>50</v>
      </c>
      <c r="E108" s="4" t="s">
        <v>19</v>
      </c>
      <c r="F108" s="4" t="s">
        <v>13</v>
      </c>
      <c r="G108" s="4" t="s">
        <v>4</v>
      </c>
      <c r="H108" s="4" t="s">
        <v>5</v>
      </c>
      <c r="I108" s="8">
        <v>1</v>
      </c>
      <c r="J108" s="10">
        <v>80.11</v>
      </c>
      <c r="K108" s="6">
        <v>0.05</v>
      </c>
      <c r="L108" s="10">
        <v>43.54</v>
      </c>
      <c r="M108" s="17">
        <f t="shared" si="4"/>
        <v>76.104500000000002</v>
      </c>
      <c r="N108" s="17">
        <f t="shared" si="5"/>
        <v>43.54</v>
      </c>
      <c r="O108" s="17">
        <f t="shared" si="6"/>
        <v>32.564500000000002</v>
      </c>
      <c r="P108" s="7">
        <f t="shared" si="7"/>
        <v>0.42789191177919839</v>
      </c>
      <c r="Q108" s="5">
        <f>YEAR(SalesDataTable[[#This Row],[Order Date]])</f>
        <v>2026</v>
      </c>
      <c r="R108" s="7" t="str">
        <f>"Q"&amp;ROUNDUP(MONTH(SalesDataTable[[#This Row],[Order Date]])/3,0)</f>
        <v>Q1</v>
      </c>
      <c r="S108" s="8">
        <f>MONTH(SalesDataTable[[#This Row],[Order Date]])</f>
        <v>1</v>
      </c>
      <c r="T108" s="7" t="str">
        <f>TEXT(SalesDataTable[[#This Row],[Order Date]],"mmm")</f>
        <v>Jan</v>
      </c>
    </row>
    <row r="109" spans="1:20" ht="15.6">
      <c r="A109" s="2">
        <v>3820</v>
      </c>
      <c r="B109" s="3">
        <v>46045</v>
      </c>
      <c r="C109" s="4" t="s">
        <v>20</v>
      </c>
      <c r="D109" s="4" t="s">
        <v>47</v>
      </c>
      <c r="E109" s="4" t="s">
        <v>19</v>
      </c>
      <c r="F109" s="4" t="s">
        <v>13</v>
      </c>
      <c r="G109" s="4" t="s">
        <v>23</v>
      </c>
      <c r="H109" s="4" t="s">
        <v>40</v>
      </c>
      <c r="I109" s="8">
        <v>1</v>
      </c>
      <c r="J109" s="10">
        <v>82.6</v>
      </c>
      <c r="K109" s="6">
        <v>0.05</v>
      </c>
      <c r="L109" s="10">
        <v>38.299999999999997</v>
      </c>
      <c r="M109" s="17">
        <f t="shared" si="4"/>
        <v>78.469999999999985</v>
      </c>
      <c r="N109" s="17">
        <f t="shared" si="5"/>
        <v>38.299999999999997</v>
      </c>
      <c r="O109" s="17">
        <f t="shared" si="6"/>
        <v>40.169999999999987</v>
      </c>
      <c r="P109" s="7">
        <f t="shared" si="7"/>
        <v>0.51191538167452522</v>
      </c>
      <c r="Q109" s="5">
        <f>YEAR(SalesDataTable[[#This Row],[Order Date]])</f>
        <v>2026</v>
      </c>
      <c r="R109" s="7" t="str">
        <f>"Q"&amp;ROUNDUP(MONTH(SalesDataTable[[#This Row],[Order Date]])/3,0)</f>
        <v>Q1</v>
      </c>
      <c r="S109" s="8">
        <f>MONTH(SalesDataTable[[#This Row],[Order Date]])</f>
        <v>1</v>
      </c>
      <c r="T109" s="7" t="str">
        <f>TEXT(SalesDataTable[[#This Row],[Order Date]],"mmm")</f>
        <v>Jan</v>
      </c>
    </row>
    <row r="110" spans="1:20" ht="15.6">
      <c r="A110" s="2">
        <v>994</v>
      </c>
      <c r="B110" s="3">
        <v>46046</v>
      </c>
      <c r="C110" s="4" t="s">
        <v>0</v>
      </c>
      <c r="D110" s="4" t="s">
        <v>50</v>
      </c>
      <c r="E110" s="4" t="s">
        <v>2</v>
      </c>
      <c r="F110" s="4" t="s">
        <v>3</v>
      </c>
      <c r="G110" s="4" t="s">
        <v>9</v>
      </c>
      <c r="H110" s="4" t="s">
        <v>10</v>
      </c>
      <c r="I110" s="8">
        <v>1</v>
      </c>
      <c r="J110" s="10">
        <v>94.07</v>
      </c>
      <c r="K110" s="6">
        <v>0</v>
      </c>
      <c r="L110" s="10">
        <v>46.28</v>
      </c>
      <c r="M110" s="17">
        <f t="shared" si="4"/>
        <v>94.07</v>
      </c>
      <c r="N110" s="17">
        <f t="shared" si="5"/>
        <v>46.28</v>
      </c>
      <c r="O110" s="17">
        <f t="shared" si="6"/>
        <v>47.789999999999992</v>
      </c>
      <c r="P110" s="7">
        <f t="shared" si="7"/>
        <v>0.50802593813117891</v>
      </c>
      <c r="Q110" s="5">
        <f>YEAR(SalesDataTable[[#This Row],[Order Date]])</f>
        <v>2026</v>
      </c>
      <c r="R110" s="7" t="str">
        <f>"Q"&amp;ROUNDUP(MONTH(SalesDataTable[[#This Row],[Order Date]])/3,0)</f>
        <v>Q1</v>
      </c>
      <c r="S110" s="8">
        <f>MONTH(SalesDataTable[[#This Row],[Order Date]])</f>
        <v>1</v>
      </c>
      <c r="T110" s="7" t="str">
        <f>TEXT(SalesDataTable[[#This Row],[Order Date]],"mmm")</f>
        <v>Jan</v>
      </c>
    </row>
    <row r="111" spans="1:20" ht="15.6">
      <c r="A111" s="2">
        <v>1643</v>
      </c>
      <c r="B111" s="3">
        <v>46046</v>
      </c>
      <c r="C111" s="4" t="s">
        <v>0</v>
      </c>
      <c r="D111" s="4" t="s">
        <v>50</v>
      </c>
      <c r="E111" s="4" t="s">
        <v>2</v>
      </c>
      <c r="F111" s="4" t="s">
        <v>3</v>
      </c>
      <c r="G111" s="4" t="s">
        <v>14</v>
      </c>
      <c r="H111" s="4" t="s">
        <v>48</v>
      </c>
      <c r="I111" s="8">
        <v>1</v>
      </c>
      <c r="J111" s="10">
        <v>163.71</v>
      </c>
      <c r="K111" s="6">
        <v>0</v>
      </c>
      <c r="L111" s="10">
        <v>90.06</v>
      </c>
      <c r="M111" s="17">
        <f t="shared" si="4"/>
        <v>163.71</v>
      </c>
      <c r="N111" s="17">
        <f t="shared" si="5"/>
        <v>90.06</v>
      </c>
      <c r="O111" s="17">
        <f t="shared" si="6"/>
        <v>73.650000000000006</v>
      </c>
      <c r="P111" s="7">
        <f t="shared" si="7"/>
        <v>0.44988088693421296</v>
      </c>
      <c r="Q111" s="5">
        <f>YEAR(SalesDataTable[[#This Row],[Order Date]])</f>
        <v>2026</v>
      </c>
      <c r="R111" s="7" t="str">
        <f>"Q"&amp;ROUNDUP(MONTH(SalesDataTable[[#This Row],[Order Date]])/3,0)</f>
        <v>Q1</v>
      </c>
      <c r="S111" s="8">
        <f>MONTH(SalesDataTable[[#This Row],[Order Date]])</f>
        <v>1</v>
      </c>
      <c r="T111" s="7" t="str">
        <f>TEXT(SalesDataTable[[#This Row],[Order Date]],"mmm")</f>
        <v>Jan</v>
      </c>
    </row>
    <row r="112" spans="1:20" ht="15.6">
      <c r="A112" s="2">
        <v>1971</v>
      </c>
      <c r="B112" s="3">
        <v>46046</v>
      </c>
      <c r="C112" s="4" t="s">
        <v>20</v>
      </c>
      <c r="D112" s="4" t="s">
        <v>33</v>
      </c>
      <c r="E112" s="4" t="s">
        <v>19</v>
      </c>
      <c r="F112" s="4" t="s">
        <v>3</v>
      </c>
      <c r="G112" s="4" t="s">
        <v>23</v>
      </c>
      <c r="H112" s="4" t="s">
        <v>29</v>
      </c>
      <c r="I112" s="8">
        <v>4</v>
      </c>
      <c r="J112" s="10">
        <v>191.43</v>
      </c>
      <c r="K112" s="6">
        <v>0</v>
      </c>
      <c r="L112" s="10">
        <v>106.82</v>
      </c>
      <c r="M112" s="17">
        <f t="shared" si="4"/>
        <v>765.72</v>
      </c>
      <c r="N112" s="17">
        <f t="shared" si="5"/>
        <v>427.28</v>
      </c>
      <c r="O112" s="17">
        <f t="shared" si="6"/>
        <v>338.44000000000005</v>
      </c>
      <c r="P112" s="7">
        <f t="shared" si="7"/>
        <v>0.441989238886277</v>
      </c>
      <c r="Q112" s="5">
        <f>YEAR(SalesDataTable[[#This Row],[Order Date]])</f>
        <v>2026</v>
      </c>
      <c r="R112" s="7" t="str">
        <f>"Q"&amp;ROUNDUP(MONTH(SalesDataTable[[#This Row],[Order Date]])/3,0)</f>
        <v>Q1</v>
      </c>
      <c r="S112" s="8">
        <f>MONTH(SalesDataTable[[#This Row],[Order Date]])</f>
        <v>1</v>
      </c>
      <c r="T112" s="7" t="str">
        <f>TEXT(SalesDataTable[[#This Row],[Order Date]],"mmm")</f>
        <v>Jan</v>
      </c>
    </row>
    <row r="113" spans="1:20" ht="15.6">
      <c r="A113" s="2">
        <v>2828</v>
      </c>
      <c r="B113" s="3">
        <v>46046</v>
      </c>
      <c r="C113" s="4" t="s">
        <v>6</v>
      </c>
      <c r="D113" s="4" t="s">
        <v>41</v>
      </c>
      <c r="E113" s="4" t="s">
        <v>8</v>
      </c>
      <c r="F113" s="4" t="s">
        <v>16</v>
      </c>
      <c r="G113" s="4" t="s">
        <v>14</v>
      </c>
      <c r="H113" s="4" t="s">
        <v>32</v>
      </c>
      <c r="I113" s="8">
        <v>3</v>
      </c>
      <c r="J113" s="10">
        <v>46.94</v>
      </c>
      <c r="K113" s="6">
        <v>0.05</v>
      </c>
      <c r="L113" s="10">
        <v>18.18</v>
      </c>
      <c r="M113" s="17">
        <f t="shared" si="4"/>
        <v>133.779</v>
      </c>
      <c r="N113" s="17">
        <f t="shared" si="5"/>
        <v>54.54</v>
      </c>
      <c r="O113" s="17">
        <f t="shared" si="6"/>
        <v>79.239000000000004</v>
      </c>
      <c r="P113" s="7">
        <f t="shared" si="7"/>
        <v>0.59231269481757232</v>
      </c>
      <c r="Q113" s="5">
        <f>YEAR(SalesDataTable[[#This Row],[Order Date]])</f>
        <v>2026</v>
      </c>
      <c r="R113" s="7" t="str">
        <f>"Q"&amp;ROUNDUP(MONTH(SalesDataTable[[#This Row],[Order Date]])/3,0)</f>
        <v>Q1</v>
      </c>
      <c r="S113" s="8">
        <f>MONTH(SalesDataTable[[#This Row],[Order Date]])</f>
        <v>1</v>
      </c>
      <c r="T113" s="7" t="str">
        <f>TEXT(SalesDataTable[[#This Row],[Order Date]],"mmm")</f>
        <v>Jan</v>
      </c>
    </row>
    <row r="114" spans="1:20" ht="15.6">
      <c r="A114" s="2">
        <v>5175</v>
      </c>
      <c r="B114" s="3">
        <v>46046</v>
      </c>
      <c r="C114" s="4" t="s">
        <v>20</v>
      </c>
      <c r="D114" s="4" t="s">
        <v>31</v>
      </c>
      <c r="E114" s="4" t="s">
        <v>2</v>
      </c>
      <c r="F114" s="4" t="s">
        <v>3</v>
      </c>
      <c r="G114" s="4" t="s">
        <v>9</v>
      </c>
      <c r="H114" s="4" t="s">
        <v>17</v>
      </c>
      <c r="I114" s="8">
        <v>1</v>
      </c>
      <c r="J114" s="10">
        <v>147.21</v>
      </c>
      <c r="K114" s="6">
        <v>0</v>
      </c>
      <c r="L114" s="10">
        <v>79.510000000000005</v>
      </c>
      <c r="M114" s="17">
        <f t="shared" si="4"/>
        <v>147.21</v>
      </c>
      <c r="N114" s="17">
        <f t="shared" si="5"/>
        <v>79.510000000000005</v>
      </c>
      <c r="O114" s="17">
        <f t="shared" si="6"/>
        <v>67.7</v>
      </c>
      <c r="P114" s="7">
        <f t="shared" si="7"/>
        <v>0.45988723592147274</v>
      </c>
      <c r="Q114" s="5">
        <f>YEAR(SalesDataTable[[#This Row],[Order Date]])</f>
        <v>2026</v>
      </c>
      <c r="R114" s="7" t="str">
        <f>"Q"&amp;ROUNDUP(MONTH(SalesDataTable[[#This Row],[Order Date]])/3,0)</f>
        <v>Q1</v>
      </c>
      <c r="S114" s="8">
        <f>MONTH(SalesDataTable[[#This Row],[Order Date]])</f>
        <v>1</v>
      </c>
      <c r="T114" s="7" t="str">
        <f>TEXT(SalesDataTable[[#This Row],[Order Date]],"mmm")</f>
        <v>Jan</v>
      </c>
    </row>
    <row r="115" spans="1:20" ht="15.6">
      <c r="A115" s="2">
        <v>1874</v>
      </c>
      <c r="B115" s="3">
        <v>46047</v>
      </c>
      <c r="C115" s="4" t="s">
        <v>0</v>
      </c>
      <c r="D115" s="4" t="s">
        <v>1</v>
      </c>
      <c r="E115" s="4" t="s">
        <v>2</v>
      </c>
      <c r="F115" s="4" t="s">
        <v>16</v>
      </c>
      <c r="G115" s="4" t="s">
        <v>14</v>
      </c>
      <c r="H115" s="4" t="s">
        <v>15</v>
      </c>
      <c r="I115" s="8">
        <v>1</v>
      </c>
      <c r="J115" s="10">
        <v>35.729999999999997</v>
      </c>
      <c r="K115" s="6">
        <v>0</v>
      </c>
      <c r="L115" s="10">
        <v>13.57</v>
      </c>
      <c r="M115" s="17">
        <f t="shared" si="4"/>
        <v>35.729999999999997</v>
      </c>
      <c r="N115" s="17">
        <f t="shared" si="5"/>
        <v>13.57</v>
      </c>
      <c r="O115" s="17">
        <f t="shared" si="6"/>
        <v>22.159999999999997</v>
      </c>
      <c r="P115" s="7">
        <f t="shared" si="7"/>
        <v>0.62020710887209629</v>
      </c>
      <c r="Q115" s="5">
        <f>YEAR(SalesDataTable[[#This Row],[Order Date]])</f>
        <v>2026</v>
      </c>
      <c r="R115" s="7" t="str">
        <f>"Q"&amp;ROUNDUP(MONTH(SalesDataTable[[#This Row],[Order Date]])/3,0)</f>
        <v>Q1</v>
      </c>
      <c r="S115" s="8">
        <f>MONTH(SalesDataTable[[#This Row],[Order Date]])</f>
        <v>1</v>
      </c>
      <c r="T115" s="7" t="str">
        <f>TEXT(SalesDataTable[[#This Row],[Order Date]],"mmm")</f>
        <v>Jan</v>
      </c>
    </row>
    <row r="116" spans="1:20" ht="15.6">
      <c r="A116" s="2">
        <v>2490</v>
      </c>
      <c r="B116" s="3">
        <v>46047</v>
      </c>
      <c r="C116" s="4" t="s">
        <v>6</v>
      </c>
      <c r="D116" s="4" t="s">
        <v>49</v>
      </c>
      <c r="E116" s="4" t="s">
        <v>2</v>
      </c>
      <c r="F116" s="4" t="s">
        <v>13</v>
      </c>
      <c r="G116" s="4" t="s">
        <v>4</v>
      </c>
      <c r="H116" s="4" t="s">
        <v>30</v>
      </c>
      <c r="I116" s="8">
        <v>2</v>
      </c>
      <c r="J116" s="10">
        <v>103.99</v>
      </c>
      <c r="K116" s="6">
        <v>0.15</v>
      </c>
      <c r="L116" s="10">
        <v>51.94</v>
      </c>
      <c r="M116" s="17">
        <f t="shared" si="4"/>
        <v>176.78299999999999</v>
      </c>
      <c r="N116" s="17">
        <f t="shared" si="5"/>
        <v>103.88</v>
      </c>
      <c r="O116" s="17">
        <f t="shared" si="6"/>
        <v>72.902999999999992</v>
      </c>
      <c r="P116" s="7">
        <f t="shared" si="7"/>
        <v>0.41238693765803269</v>
      </c>
      <c r="Q116" s="5">
        <f>YEAR(SalesDataTable[[#This Row],[Order Date]])</f>
        <v>2026</v>
      </c>
      <c r="R116" s="7" t="str">
        <f>"Q"&amp;ROUNDUP(MONTH(SalesDataTable[[#This Row],[Order Date]])/3,0)</f>
        <v>Q1</v>
      </c>
      <c r="S116" s="8">
        <f>MONTH(SalesDataTable[[#This Row],[Order Date]])</f>
        <v>1</v>
      </c>
      <c r="T116" s="7" t="str">
        <f>TEXT(SalesDataTable[[#This Row],[Order Date]],"mmm")</f>
        <v>Jan</v>
      </c>
    </row>
    <row r="117" spans="1:20" ht="15.6">
      <c r="A117" s="2">
        <v>5078</v>
      </c>
      <c r="B117" s="3">
        <v>46047</v>
      </c>
      <c r="C117" s="4" t="s">
        <v>6</v>
      </c>
      <c r="D117" s="4" t="s">
        <v>43</v>
      </c>
      <c r="E117" s="4" t="s">
        <v>2</v>
      </c>
      <c r="F117" s="4" t="s">
        <v>3</v>
      </c>
      <c r="G117" s="4" t="s">
        <v>9</v>
      </c>
      <c r="H117" s="4" t="s">
        <v>46</v>
      </c>
      <c r="I117" s="8">
        <v>2</v>
      </c>
      <c r="J117" s="10">
        <v>72.739999999999995</v>
      </c>
      <c r="K117" s="6">
        <v>0</v>
      </c>
      <c r="L117" s="10">
        <v>31.96</v>
      </c>
      <c r="M117" s="17">
        <f t="shared" si="4"/>
        <v>145.47999999999999</v>
      </c>
      <c r="N117" s="17">
        <f t="shared" si="5"/>
        <v>63.92</v>
      </c>
      <c r="O117" s="17">
        <f t="shared" si="6"/>
        <v>81.559999999999988</v>
      </c>
      <c r="P117" s="7">
        <f t="shared" si="7"/>
        <v>0.56062689029419843</v>
      </c>
      <c r="Q117" s="5">
        <f>YEAR(SalesDataTable[[#This Row],[Order Date]])</f>
        <v>2026</v>
      </c>
      <c r="R117" s="7" t="str">
        <f>"Q"&amp;ROUNDUP(MONTH(SalesDataTable[[#This Row],[Order Date]])/3,0)</f>
        <v>Q1</v>
      </c>
      <c r="S117" s="8">
        <f>MONTH(SalesDataTable[[#This Row],[Order Date]])</f>
        <v>1</v>
      </c>
      <c r="T117" s="7" t="str">
        <f>TEXT(SalesDataTable[[#This Row],[Order Date]],"mmm")</f>
        <v>Jan</v>
      </c>
    </row>
    <row r="118" spans="1:20" ht="15.6">
      <c r="A118" s="2">
        <v>230</v>
      </c>
      <c r="B118" s="3">
        <v>46048</v>
      </c>
      <c r="C118" s="4" t="s">
        <v>11</v>
      </c>
      <c r="D118" s="4" t="s">
        <v>39</v>
      </c>
      <c r="E118" s="4" t="s">
        <v>19</v>
      </c>
      <c r="F118" s="4" t="s">
        <v>3</v>
      </c>
      <c r="G118" s="4" t="s">
        <v>4</v>
      </c>
      <c r="H118" s="4" t="s">
        <v>30</v>
      </c>
      <c r="I118" s="8">
        <v>1</v>
      </c>
      <c r="J118" s="10">
        <v>100.01</v>
      </c>
      <c r="K118" s="6">
        <v>0.05</v>
      </c>
      <c r="L118" s="10">
        <v>49.41</v>
      </c>
      <c r="M118" s="17">
        <f t="shared" si="4"/>
        <v>95.009500000000003</v>
      </c>
      <c r="N118" s="17">
        <f t="shared" si="5"/>
        <v>49.41</v>
      </c>
      <c r="O118" s="17">
        <f t="shared" si="6"/>
        <v>45.599500000000006</v>
      </c>
      <c r="P118" s="7">
        <f t="shared" si="7"/>
        <v>0.47994674216788852</v>
      </c>
      <c r="Q118" s="5">
        <f>YEAR(SalesDataTable[[#This Row],[Order Date]])</f>
        <v>2026</v>
      </c>
      <c r="R118" s="7" t="str">
        <f>"Q"&amp;ROUNDUP(MONTH(SalesDataTable[[#This Row],[Order Date]])/3,0)</f>
        <v>Q1</v>
      </c>
      <c r="S118" s="8">
        <f>MONTH(SalesDataTable[[#This Row],[Order Date]])</f>
        <v>1</v>
      </c>
      <c r="T118" s="7" t="str">
        <f>TEXT(SalesDataTable[[#This Row],[Order Date]],"mmm")</f>
        <v>Jan</v>
      </c>
    </row>
    <row r="119" spans="1:20" ht="15.6">
      <c r="A119" s="2">
        <v>1757</v>
      </c>
      <c r="B119" s="3">
        <v>46048</v>
      </c>
      <c r="C119" s="4" t="s">
        <v>20</v>
      </c>
      <c r="D119" s="4" t="s">
        <v>31</v>
      </c>
      <c r="E119" s="4" t="s">
        <v>2</v>
      </c>
      <c r="F119" s="4" t="s">
        <v>16</v>
      </c>
      <c r="G119" s="4" t="s">
        <v>14</v>
      </c>
      <c r="H119" s="4" t="s">
        <v>32</v>
      </c>
      <c r="I119" s="8">
        <v>2</v>
      </c>
      <c r="J119" s="10">
        <v>45.73</v>
      </c>
      <c r="K119" s="6">
        <v>0</v>
      </c>
      <c r="L119" s="10">
        <v>18.11</v>
      </c>
      <c r="M119" s="17">
        <f t="shared" si="4"/>
        <v>91.46</v>
      </c>
      <c r="N119" s="17">
        <f t="shared" si="5"/>
        <v>36.22</v>
      </c>
      <c r="O119" s="17">
        <f t="shared" si="6"/>
        <v>55.239999999999995</v>
      </c>
      <c r="P119" s="7">
        <f t="shared" si="7"/>
        <v>0.60397988191559149</v>
      </c>
      <c r="Q119" s="5">
        <f>YEAR(SalesDataTable[[#This Row],[Order Date]])</f>
        <v>2026</v>
      </c>
      <c r="R119" s="7" t="str">
        <f>"Q"&amp;ROUNDUP(MONTH(SalesDataTable[[#This Row],[Order Date]])/3,0)</f>
        <v>Q1</v>
      </c>
      <c r="S119" s="8">
        <f>MONTH(SalesDataTable[[#This Row],[Order Date]])</f>
        <v>1</v>
      </c>
      <c r="T119" s="7" t="str">
        <f>TEXT(SalesDataTable[[#This Row],[Order Date]],"mmm")</f>
        <v>Jan</v>
      </c>
    </row>
    <row r="120" spans="1:20" ht="15.6">
      <c r="A120" s="2">
        <v>1944</v>
      </c>
      <c r="B120" s="3">
        <v>46048</v>
      </c>
      <c r="C120" s="4" t="s">
        <v>11</v>
      </c>
      <c r="D120" s="4" t="s">
        <v>52</v>
      </c>
      <c r="E120" s="4" t="s">
        <v>2</v>
      </c>
      <c r="F120" s="4" t="s">
        <v>3</v>
      </c>
      <c r="G120" s="4" t="s">
        <v>9</v>
      </c>
      <c r="H120" s="4" t="s">
        <v>17</v>
      </c>
      <c r="I120" s="8">
        <v>2</v>
      </c>
      <c r="J120" s="10">
        <v>143.66</v>
      </c>
      <c r="K120" s="6">
        <v>0.15</v>
      </c>
      <c r="L120" s="10">
        <v>78.14</v>
      </c>
      <c r="M120" s="17">
        <f t="shared" si="4"/>
        <v>244.22199999999998</v>
      </c>
      <c r="N120" s="17">
        <f t="shared" si="5"/>
        <v>156.28</v>
      </c>
      <c r="O120" s="17">
        <f t="shared" si="6"/>
        <v>87.941999999999979</v>
      </c>
      <c r="P120" s="7">
        <f t="shared" si="7"/>
        <v>0.36009040954541355</v>
      </c>
      <c r="Q120" s="5">
        <f>YEAR(SalesDataTable[[#This Row],[Order Date]])</f>
        <v>2026</v>
      </c>
      <c r="R120" s="7" t="str">
        <f>"Q"&amp;ROUNDUP(MONTH(SalesDataTable[[#This Row],[Order Date]])/3,0)</f>
        <v>Q1</v>
      </c>
      <c r="S120" s="8">
        <f>MONTH(SalesDataTable[[#This Row],[Order Date]])</f>
        <v>1</v>
      </c>
      <c r="T120" s="7" t="str">
        <f>TEXT(SalesDataTable[[#This Row],[Order Date]],"mmm")</f>
        <v>Jan</v>
      </c>
    </row>
    <row r="121" spans="1:20" ht="15.6">
      <c r="A121" s="2">
        <v>3485</v>
      </c>
      <c r="B121" s="3">
        <v>46048</v>
      </c>
      <c r="C121" s="4" t="s">
        <v>11</v>
      </c>
      <c r="D121" s="4" t="s">
        <v>39</v>
      </c>
      <c r="E121" s="4" t="s">
        <v>2</v>
      </c>
      <c r="F121" s="4" t="s">
        <v>16</v>
      </c>
      <c r="G121" s="4" t="s">
        <v>23</v>
      </c>
      <c r="H121" s="4" t="s">
        <v>51</v>
      </c>
      <c r="I121" s="8">
        <v>2</v>
      </c>
      <c r="J121" s="10">
        <v>121.88</v>
      </c>
      <c r="K121" s="6">
        <v>0.05</v>
      </c>
      <c r="L121" s="10">
        <v>62.17</v>
      </c>
      <c r="M121" s="17">
        <f t="shared" si="4"/>
        <v>231.57199999999997</v>
      </c>
      <c r="N121" s="17">
        <f t="shared" si="5"/>
        <v>124.34</v>
      </c>
      <c r="O121" s="17">
        <f t="shared" si="6"/>
        <v>107.23199999999997</v>
      </c>
      <c r="P121" s="7">
        <f t="shared" si="7"/>
        <v>0.46306116456220953</v>
      </c>
      <c r="Q121" s="5">
        <f>YEAR(SalesDataTable[[#This Row],[Order Date]])</f>
        <v>2026</v>
      </c>
      <c r="R121" s="7" t="str">
        <f>"Q"&amp;ROUNDUP(MONTH(SalesDataTable[[#This Row],[Order Date]])/3,0)</f>
        <v>Q1</v>
      </c>
      <c r="S121" s="8">
        <f>MONTH(SalesDataTable[[#This Row],[Order Date]])</f>
        <v>1</v>
      </c>
      <c r="T121" s="7" t="str">
        <f>TEXT(SalesDataTable[[#This Row],[Order Date]],"mmm")</f>
        <v>Jan</v>
      </c>
    </row>
    <row r="122" spans="1:20" ht="15.6">
      <c r="A122" s="2">
        <v>4002</v>
      </c>
      <c r="B122" s="3">
        <v>46048</v>
      </c>
      <c r="C122" s="4" t="s">
        <v>0</v>
      </c>
      <c r="D122" s="4" t="s">
        <v>50</v>
      </c>
      <c r="E122" s="4" t="s">
        <v>2</v>
      </c>
      <c r="F122" s="4" t="s">
        <v>3</v>
      </c>
      <c r="G122" s="4" t="s">
        <v>34</v>
      </c>
      <c r="H122" s="4" t="s">
        <v>45</v>
      </c>
      <c r="I122" s="8">
        <v>3</v>
      </c>
      <c r="J122" s="10">
        <v>50.92</v>
      </c>
      <c r="K122" s="6">
        <v>0.05</v>
      </c>
      <c r="L122" s="10">
        <v>21.87</v>
      </c>
      <c r="M122" s="17">
        <f t="shared" si="4"/>
        <v>145.12199999999999</v>
      </c>
      <c r="N122" s="17">
        <f t="shared" si="5"/>
        <v>65.61</v>
      </c>
      <c r="O122" s="17">
        <f t="shared" si="6"/>
        <v>79.511999999999986</v>
      </c>
      <c r="P122" s="7">
        <f t="shared" si="7"/>
        <v>0.54789763095877941</v>
      </c>
      <c r="Q122" s="5">
        <f>YEAR(SalesDataTable[[#This Row],[Order Date]])</f>
        <v>2026</v>
      </c>
      <c r="R122" s="7" t="str">
        <f>"Q"&amp;ROUNDUP(MONTH(SalesDataTable[[#This Row],[Order Date]])/3,0)</f>
        <v>Q1</v>
      </c>
      <c r="S122" s="8">
        <f>MONTH(SalesDataTable[[#This Row],[Order Date]])</f>
        <v>1</v>
      </c>
      <c r="T122" s="7" t="str">
        <f>TEXT(SalesDataTable[[#This Row],[Order Date]],"mmm")</f>
        <v>Jan</v>
      </c>
    </row>
    <row r="123" spans="1:20" ht="15.6">
      <c r="A123" s="2">
        <v>818</v>
      </c>
      <c r="B123" s="3">
        <v>46049</v>
      </c>
      <c r="C123" s="4" t="s">
        <v>0</v>
      </c>
      <c r="D123" s="4" t="s">
        <v>1</v>
      </c>
      <c r="E123" s="4" t="s">
        <v>2</v>
      </c>
      <c r="F123" s="4" t="s">
        <v>3</v>
      </c>
      <c r="G123" s="4" t="s">
        <v>4</v>
      </c>
      <c r="H123" s="4" t="s">
        <v>30</v>
      </c>
      <c r="I123" s="8">
        <v>1</v>
      </c>
      <c r="J123" s="10">
        <v>103.78</v>
      </c>
      <c r="K123" s="6">
        <v>0</v>
      </c>
      <c r="L123" s="10">
        <v>49.36</v>
      </c>
      <c r="M123" s="17">
        <f t="shared" si="4"/>
        <v>103.78</v>
      </c>
      <c r="N123" s="17">
        <f t="shared" si="5"/>
        <v>49.36</v>
      </c>
      <c r="O123" s="17">
        <f t="shared" si="6"/>
        <v>54.42</v>
      </c>
      <c r="P123" s="7">
        <f t="shared" si="7"/>
        <v>0.52437849296588934</v>
      </c>
      <c r="Q123" s="5">
        <f>YEAR(SalesDataTable[[#This Row],[Order Date]])</f>
        <v>2026</v>
      </c>
      <c r="R123" s="7" t="str">
        <f>"Q"&amp;ROUNDUP(MONTH(SalesDataTable[[#This Row],[Order Date]])/3,0)</f>
        <v>Q1</v>
      </c>
      <c r="S123" s="8">
        <f>MONTH(SalesDataTable[[#This Row],[Order Date]])</f>
        <v>1</v>
      </c>
      <c r="T123" s="7" t="str">
        <f>TEXT(SalesDataTable[[#This Row],[Order Date]],"mmm")</f>
        <v>Jan</v>
      </c>
    </row>
    <row r="124" spans="1:20" ht="15.6">
      <c r="A124" s="2">
        <v>1439</v>
      </c>
      <c r="B124" s="3">
        <v>46049</v>
      </c>
      <c r="C124" s="4" t="s">
        <v>6</v>
      </c>
      <c r="D124" s="4" t="s">
        <v>27</v>
      </c>
      <c r="E124" s="4" t="s">
        <v>28</v>
      </c>
      <c r="F124" s="4" t="s">
        <v>13</v>
      </c>
      <c r="G124" s="4" t="s">
        <v>9</v>
      </c>
      <c r="H124" s="4" t="s">
        <v>37</v>
      </c>
      <c r="I124" s="8">
        <v>2</v>
      </c>
      <c r="J124" s="10">
        <v>157.16999999999999</v>
      </c>
      <c r="K124" s="6">
        <v>0</v>
      </c>
      <c r="L124" s="10">
        <v>81.260000000000005</v>
      </c>
      <c r="M124" s="17">
        <f t="shared" si="4"/>
        <v>314.33999999999997</v>
      </c>
      <c r="N124" s="17">
        <f t="shared" si="5"/>
        <v>162.52000000000001</v>
      </c>
      <c r="O124" s="17">
        <f t="shared" si="6"/>
        <v>151.81999999999996</v>
      </c>
      <c r="P124" s="7">
        <f t="shared" si="7"/>
        <v>0.4829802125087484</v>
      </c>
      <c r="Q124" s="5">
        <f>YEAR(SalesDataTable[[#This Row],[Order Date]])</f>
        <v>2026</v>
      </c>
      <c r="R124" s="7" t="str">
        <f>"Q"&amp;ROUNDUP(MONTH(SalesDataTable[[#This Row],[Order Date]])/3,0)</f>
        <v>Q1</v>
      </c>
      <c r="S124" s="8">
        <f>MONTH(SalesDataTable[[#This Row],[Order Date]])</f>
        <v>1</v>
      </c>
      <c r="T124" s="7" t="str">
        <f>TEXT(SalesDataTable[[#This Row],[Order Date]],"mmm")</f>
        <v>Jan</v>
      </c>
    </row>
    <row r="125" spans="1:20" ht="15.6">
      <c r="A125" s="2">
        <v>1616</v>
      </c>
      <c r="B125" s="3">
        <v>46049</v>
      </c>
      <c r="C125" s="4" t="s">
        <v>6</v>
      </c>
      <c r="D125" s="4" t="s">
        <v>43</v>
      </c>
      <c r="E125" s="4" t="s">
        <v>2</v>
      </c>
      <c r="F125" s="4" t="s">
        <v>16</v>
      </c>
      <c r="G125" s="4" t="s">
        <v>14</v>
      </c>
      <c r="H125" s="4" t="s">
        <v>44</v>
      </c>
      <c r="I125" s="8">
        <v>2</v>
      </c>
      <c r="J125" s="10">
        <v>132.91999999999999</v>
      </c>
      <c r="K125" s="6">
        <v>0</v>
      </c>
      <c r="L125" s="10">
        <v>69.02</v>
      </c>
      <c r="M125" s="17">
        <f t="shared" si="4"/>
        <v>265.83999999999997</v>
      </c>
      <c r="N125" s="17">
        <f t="shared" si="5"/>
        <v>138.04</v>
      </c>
      <c r="O125" s="17">
        <f t="shared" si="6"/>
        <v>127.79999999999998</v>
      </c>
      <c r="P125" s="7">
        <f t="shared" si="7"/>
        <v>0.48074029491423409</v>
      </c>
      <c r="Q125" s="5">
        <f>YEAR(SalesDataTable[[#This Row],[Order Date]])</f>
        <v>2026</v>
      </c>
      <c r="R125" s="7" t="str">
        <f>"Q"&amp;ROUNDUP(MONTH(SalesDataTable[[#This Row],[Order Date]])/3,0)</f>
        <v>Q1</v>
      </c>
      <c r="S125" s="8">
        <f>MONTH(SalesDataTable[[#This Row],[Order Date]])</f>
        <v>1</v>
      </c>
      <c r="T125" s="7" t="str">
        <f>TEXT(SalesDataTable[[#This Row],[Order Date]],"mmm")</f>
        <v>Jan</v>
      </c>
    </row>
    <row r="126" spans="1:20" ht="15.6">
      <c r="A126" s="2">
        <v>1798</v>
      </c>
      <c r="B126" s="3">
        <v>46049</v>
      </c>
      <c r="C126" s="4" t="s">
        <v>20</v>
      </c>
      <c r="D126" s="4" t="s">
        <v>33</v>
      </c>
      <c r="E126" s="4" t="s">
        <v>19</v>
      </c>
      <c r="F126" s="4" t="s">
        <v>3</v>
      </c>
      <c r="G126" s="4" t="s">
        <v>9</v>
      </c>
      <c r="H126" s="4" t="s">
        <v>46</v>
      </c>
      <c r="I126" s="8">
        <v>1</v>
      </c>
      <c r="J126" s="10">
        <v>71.41</v>
      </c>
      <c r="K126" s="6">
        <v>0.05</v>
      </c>
      <c r="L126" s="10">
        <v>32.28</v>
      </c>
      <c r="M126" s="17">
        <f t="shared" si="4"/>
        <v>67.839499999999987</v>
      </c>
      <c r="N126" s="17">
        <f t="shared" si="5"/>
        <v>32.28</v>
      </c>
      <c r="O126" s="17">
        <f t="shared" si="6"/>
        <v>35.559499999999986</v>
      </c>
      <c r="P126" s="7">
        <f t="shared" si="7"/>
        <v>0.52417102130764515</v>
      </c>
      <c r="Q126" s="5">
        <f>YEAR(SalesDataTable[[#This Row],[Order Date]])</f>
        <v>2026</v>
      </c>
      <c r="R126" s="7" t="str">
        <f>"Q"&amp;ROUNDUP(MONTH(SalesDataTable[[#This Row],[Order Date]])/3,0)</f>
        <v>Q1</v>
      </c>
      <c r="S126" s="8">
        <f>MONTH(SalesDataTable[[#This Row],[Order Date]])</f>
        <v>1</v>
      </c>
      <c r="T126" s="7" t="str">
        <f>TEXT(SalesDataTable[[#This Row],[Order Date]],"mmm")</f>
        <v>Jan</v>
      </c>
    </row>
    <row r="127" spans="1:20" ht="15.6">
      <c r="A127" s="2">
        <v>4449</v>
      </c>
      <c r="B127" s="3">
        <v>46049</v>
      </c>
      <c r="C127" s="4" t="s">
        <v>20</v>
      </c>
      <c r="D127" s="4" t="s">
        <v>33</v>
      </c>
      <c r="E127" s="4" t="s">
        <v>2</v>
      </c>
      <c r="F127" s="4" t="s">
        <v>13</v>
      </c>
      <c r="G127" s="4" t="s">
        <v>23</v>
      </c>
      <c r="H127" s="4" t="s">
        <v>29</v>
      </c>
      <c r="I127" s="8">
        <v>1</v>
      </c>
      <c r="J127" s="10">
        <v>199.67</v>
      </c>
      <c r="K127" s="6">
        <v>0</v>
      </c>
      <c r="L127" s="10">
        <v>103.81</v>
      </c>
      <c r="M127" s="17">
        <f t="shared" si="4"/>
        <v>199.67</v>
      </c>
      <c r="N127" s="17">
        <f t="shared" si="5"/>
        <v>103.81</v>
      </c>
      <c r="O127" s="17">
        <f t="shared" si="6"/>
        <v>95.859999999999985</v>
      </c>
      <c r="P127" s="7">
        <f t="shared" si="7"/>
        <v>0.4800921520508839</v>
      </c>
      <c r="Q127" s="5">
        <f>YEAR(SalesDataTable[[#This Row],[Order Date]])</f>
        <v>2026</v>
      </c>
      <c r="R127" s="7" t="str">
        <f>"Q"&amp;ROUNDUP(MONTH(SalesDataTable[[#This Row],[Order Date]])/3,0)</f>
        <v>Q1</v>
      </c>
      <c r="S127" s="8">
        <f>MONTH(SalesDataTable[[#This Row],[Order Date]])</f>
        <v>1</v>
      </c>
      <c r="T127" s="7" t="str">
        <f>TEXT(SalesDataTable[[#This Row],[Order Date]],"mmm")</f>
        <v>Jan</v>
      </c>
    </row>
    <row r="128" spans="1:20" ht="15.6">
      <c r="A128" s="2">
        <v>4473</v>
      </c>
      <c r="B128" s="3">
        <v>46049</v>
      </c>
      <c r="C128" s="4" t="s">
        <v>0</v>
      </c>
      <c r="D128" s="4" t="s">
        <v>1</v>
      </c>
      <c r="E128" s="4" t="s">
        <v>19</v>
      </c>
      <c r="F128" s="4" t="s">
        <v>3</v>
      </c>
      <c r="G128" s="4" t="s">
        <v>23</v>
      </c>
      <c r="H128" s="4" t="s">
        <v>29</v>
      </c>
      <c r="I128" s="8">
        <v>1</v>
      </c>
      <c r="J128" s="10">
        <v>196.88</v>
      </c>
      <c r="K128" s="6">
        <v>0</v>
      </c>
      <c r="L128" s="10">
        <v>102.76</v>
      </c>
      <c r="M128" s="17">
        <f t="shared" si="4"/>
        <v>196.88</v>
      </c>
      <c r="N128" s="17">
        <f t="shared" si="5"/>
        <v>102.76</v>
      </c>
      <c r="O128" s="17">
        <f t="shared" si="6"/>
        <v>94.11999999999999</v>
      </c>
      <c r="P128" s="7">
        <f t="shared" si="7"/>
        <v>0.47805770012190163</v>
      </c>
      <c r="Q128" s="5">
        <f>YEAR(SalesDataTable[[#This Row],[Order Date]])</f>
        <v>2026</v>
      </c>
      <c r="R128" s="7" t="str">
        <f>"Q"&amp;ROUNDUP(MONTH(SalesDataTable[[#This Row],[Order Date]])/3,0)</f>
        <v>Q1</v>
      </c>
      <c r="S128" s="8">
        <f>MONTH(SalesDataTable[[#This Row],[Order Date]])</f>
        <v>1</v>
      </c>
      <c r="T128" s="7" t="str">
        <f>TEXT(SalesDataTable[[#This Row],[Order Date]],"mmm")</f>
        <v>Jan</v>
      </c>
    </row>
    <row r="129" spans="1:20" ht="15.6">
      <c r="A129" s="2">
        <v>203</v>
      </c>
      <c r="B129" s="3">
        <v>46050</v>
      </c>
      <c r="C129" s="4" t="s">
        <v>20</v>
      </c>
      <c r="D129" s="4" t="s">
        <v>31</v>
      </c>
      <c r="E129" s="4" t="s">
        <v>2</v>
      </c>
      <c r="F129" s="4" t="s">
        <v>3</v>
      </c>
      <c r="G129" s="4" t="s">
        <v>4</v>
      </c>
      <c r="H129" s="4" t="s">
        <v>22</v>
      </c>
      <c r="I129" s="8">
        <v>3</v>
      </c>
      <c r="J129" s="10">
        <v>49.95</v>
      </c>
      <c r="K129" s="6">
        <v>0</v>
      </c>
      <c r="L129" s="10">
        <v>22.55</v>
      </c>
      <c r="M129" s="17">
        <f t="shared" si="4"/>
        <v>149.85000000000002</v>
      </c>
      <c r="N129" s="17">
        <f t="shared" si="5"/>
        <v>67.650000000000006</v>
      </c>
      <c r="O129" s="17">
        <f t="shared" si="6"/>
        <v>82.200000000000017</v>
      </c>
      <c r="P129" s="7">
        <f t="shared" si="7"/>
        <v>0.54854854854854862</v>
      </c>
      <c r="Q129" s="5">
        <f>YEAR(SalesDataTable[[#This Row],[Order Date]])</f>
        <v>2026</v>
      </c>
      <c r="R129" s="7" t="str">
        <f>"Q"&amp;ROUNDUP(MONTH(SalesDataTable[[#This Row],[Order Date]])/3,0)</f>
        <v>Q1</v>
      </c>
      <c r="S129" s="8">
        <f>MONTH(SalesDataTable[[#This Row],[Order Date]])</f>
        <v>1</v>
      </c>
      <c r="T129" s="7" t="str">
        <f>TEXT(SalesDataTable[[#This Row],[Order Date]],"mmm")</f>
        <v>Jan</v>
      </c>
    </row>
    <row r="130" spans="1:20" ht="15.6">
      <c r="A130" s="2">
        <v>1654</v>
      </c>
      <c r="B130" s="3">
        <v>46050</v>
      </c>
      <c r="C130" s="4" t="s">
        <v>6</v>
      </c>
      <c r="D130" s="4" t="s">
        <v>27</v>
      </c>
      <c r="E130" s="4" t="s">
        <v>28</v>
      </c>
      <c r="F130" s="4" t="s">
        <v>16</v>
      </c>
      <c r="G130" s="4" t="s">
        <v>9</v>
      </c>
      <c r="H130" s="4" t="s">
        <v>46</v>
      </c>
      <c r="I130" s="8">
        <v>1</v>
      </c>
      <c r="J130" s="10">
        <v>70.41</v>
      </c>
      <c r="K130" s="6">
        <v>0</v>
      </c>
      <c r="L130" s="10">
        <v>32.74</v>
      </c>
      <c r="M130" s="17">
        <f t="shared" ref="M130:M193" si="8">I130*J130*(1-K130)</f>
        <v>70.41</v>
      </c>
      <c r="N130" s="17">
        <f t="shared" ref="N130:N193" si="9">I130*L130</f>
        <v>32.74</v>
      </c>
      <c r="O130" s="17">
        <f t="shared" ref="O130:O193" si="10">M130-N130</f>
        <v>37.669999999999995</v>
      </c>
      <c r="P130" s="7">
        <f t="shared" ref="P130:P193" si="11">IFERROR(O130/M130,0)</f>
        <v>0.53500923164323244</v>
      </c>
      <c r="Q130" s="5">
        <f>YEAR(SalesDataTable[[#This Row],[Order Date]])</f>
        <v>2026</v>
      </c>
      <c r="R130" s="7" t="str">
        <f>"Q"&amp;ROUNDUP(MONTH(SalesDataTable[[#This Row],[Order Date]])/3,0)</f>
        <v>Q1</v>
      </c>
      <c r="S130" s="8">
        <f>MONTH(SalesDataTable[[#This Row],[Order Date]])</f>
        <v>1</v>
      </c>
      <c r="T130" s="7" t="str">
        <f>TEXT(SalesDataTable[[#This Row],[Order Date]],"mmm")</f>
        <v>Jan</v>
      </c>
    </row>
    <row r="131" spans="1:20" ht="15.6">
      <c r="A131" s="2">
        <v>2203</v>
      </c>
      <c r="B131" s="3">
        <v>46050</v>
      </c>
      <c r="C131" s="4" t="s">
        <v>11</v>
      </c>
      <c r="D131" s="4" t="s">
        <v>52</v>
      </c>
      <c r="E131" s="4" t="s">
        <v>28</v>
      </c>
      <c r="F131" s="4" t="s">
        <v>3</v>
      </c>
      <c r="G131" s="4" t="s">
        <v>9</v>
      </c>
      <c r="H131" s="4" t="s">
        <v>46</v>
      </c>
      <c r="I131" s="8">
        <v>2</v>
      </c>
      <c r="J131" s="10">
        <v>70.290000000000006</v>
      </c>
      <c r="K131" s="6">
        <v>0.15</v>
      </c>
      <c r="L131" s="10">
        <v>31.84</v>
      </c>
      <c r="M131" s="17">
        <f t="shared" si="8"/>
        <v>119.49300000000001</v>
      </c>
      <c r="N131" s="17">
        <f t="shared" si="9"/>
        <v>63.68</v>
      </c>
      <c r="O131" s="17">
        <f t="shared" si="10"/>
        <v>55.813000000000009</v>
      </c>
      <c r="P131" s="7">
        <f t="shared" si="11"/>
        <v>0.46708175374289712</v>
      </c>
      <c r="Q131" s="5">
        <f>YEAR(SalesDataTable[[#This Row],[Order Date]])</f>
        <v>2026</v>
      </c>
      <c r="R131" s="7" t="str">
        <f>"Q"&amp;ROUNDUP(MONTH(SalesDataTable[[#This Row],[Order Date]])/3,0)</f>
        <v>Q1</v>
      </c>
      <c r="S131" s="8">
        <f>MONTH(SalesDataTable[[#This Row],[Order Date]])</f>
        <v>1</v>
      </c>
      <c r="T131" s="7" t="str">
        <f>TEXT(SalesDataTable[[#This Row],[Order Date]],"mmm")</f>
        <v>Jan</v>
      </c>
    </row>
    <row r="132" spans="1:20" ht="15.6">
      <c r="A132" s="2">
        <v>3352</v>
      </c>
      <c r="B132" s="3">
        <v>46050</v>
      </c>
      <c r="C132" s="4" t="s">
        <v>11</v>
      </c>
      <c r="D132" s="4" t="s">
        <v>52</v>
      </c>
      <c r="E132" s="4" t="s">
        <v>2</v>
      </c>
      <c r="F132" s="4" t="s">
        <v>16</v>
      </c>
      <c r="G132" s="4" t="s">
        <v>9</v>
      </c>
      <c r="H132" s="4" t="s">
        <v>10</v>
      </c>
      <c r="I132" s="8">
        <v>4</v>
      </c>
      <c r="J132" s="10">
        <v>91.46</v>
      </c>
      <c r="K132" s="6">
        <v>0</v>
      </c>
      <c r="L132" s="10">
        <v>44.04</v>
      </c>
      <c r="M132" s="17">
        <f t="shared" si="8"/>
        <v>365.84</v>
      </c>
      <c r="N132" s="17">
        <f t="shared" si="9"/>
        <v>176.16</v>
      </c>
      <c r="O132" s="17">
        <f t="shared" si="10"/>
        <v>189.67999999999998</v>
      </c>
      <c r="P132" s="7">
        <f t="shared" si="11"/>
        <v>0.51847802317953207</v>
      </c>
      <c r="Q132" s="5">
        <f>YEAR(SalesDataTable[[#This Row],[Order Date]])</f>
        <v>2026</v>
      </c>
      <c r="R132" s="7" t="str">
        <f>"Q"&amp;ROUNDUP(MONTH(SalesDataTable[[#This Row],[Order Date]])/3,0)</f>
        <v>Q1</v>
      </c>
      <c r="S132" s="8">
        <f>MONTH(SalesDataTable[[#This Row],[Order Date]])</f>
        <v>1</v>
      </c>
      <c r="T132" s="7" t="str">
        <f>TEXT(SalesDataTable[[#This Row],[Order Date]],"mmm")</f>
        <v>Jan</v>
      </c>
    </row>
    <row r="133" spans="1:20" ht="15.6">
      <c r="A133" s="2">
        <v>183</v>
      </c>
      <c r="B133" s="3">
        <v>46051</v>
      </c>
      <c r="C133" s="4" t="s">
        <v>6</v>
      </c>
      <c r="D133" s="4" t="s">
        <v>43</v>
      </c>
      <c r="E133" s="4" t="s">
        <v>2</v>
      </c>
      <c r="F133" s="4" t="s">
        <v>13</v>
      </c>
      <c r="G133" s="4" t="s">
        <v>23</v>
      </c>
      <c r="H133" s="4" t="s">
        <v>51</v>
      </c>
      <c r="I133" s="8">
        <v>2</v>
      </c>
      <c r="J133" s="10">
        <v>123.27</v>
      </c>
      <c r="K133" s="6">
        <v>0</v>
      </c>
      <c r="L133" s="10">
        <v>60.26</v>
      </c>
      <c r="M133" s="17">
        <f t="shared" si="8"/>
        <v>246.54</v>
      </c>
      <c r="N133" s="17">
        <f t="shared" si="9"/>
        <v>120.52</v>
      </c>
      <c r="O133" s="17">
        <f t="shared" si="10"/>
        <v>126.02</v>
      </c>
      <c r="P133" s="7">
        <f t="shared" si="11"/>
        <v>0.51115437657175311</v>
      </c>
      <c r="Q133" s="5">
        <f>YEAR(SalesDataTable[[#This Row],[Order Date]])</f>
        <v>2026</v>
      </c>
      <c r="R133" s="7" t="str">
        <f>"Q"&amp;ROUNDUP(MONTH(SalesDataTable[[#This Row],[Order Date]])/3,0)</f>
        <v>Q1</v>
      </c>
      <c r="S133" s="8">
        <f>MONTH(SalesDataTable[[#This Row],[Order Date]])</f>
        <v>1</v>
      </c>
      <c r="T133" s="7" t="str">
        <f>TEXT(SalesDataTable[[#This Row],[Order Date]],"mmm")</f>
        <v>Jan</v>
      </c>
    </row>
    <row r="134" spans="1:20" ht="15.6">
      <c r="A134" s="2">
        <v>3525</v>
      </c>
      <c r="B134" s="3">
        <v>46051</v>
      </c>
      <c r="C134" s="4" t="s">
        <v>11</v>
      </c>
      <c r="D134" s="4" t="s">
        <v>25</v>
      </c>
      <c r="E134" s="4" t="s">
        <v>8</v>
      </c>
      <c r="F134" s="4" t="s">
        <v>16</v>
      </c>
      <c r="G134" s="4" t="s">
        <v>34</v>
      </c>
      <c r="H134" s="4" t="s">
        <v>45</v>
      </c>
      <c r="I134" s="8">
        <v>3</v>
      </c>
      <c r="J134" s="10">
        <v>49.63</v>
      </c>
      <c r="K134" s="6">
        <v>0.1</v>
      </c>
      <c r="L134" s="10">
        <v>22.06</v>
      </c>
      <c r="M134" s="17">
        <f t="shared" si="8"/>
        <v>134.001</v>
      </c>
      <c r="N134" s="17">
        <f t="shared" si="9"/>
        <v>66.179999999999993</v>
      </c>
      <c r="O134" s="17">
        <f t="shared" si="10"/>
        <v>67.821000000000012</v>
      </c>
      <c r="P134" s="7">
        <f t="shared" si="11"/>
        <v>0.50612308863366695</v>
      </c>
      <c r="Q134" s="5">
        <f>YEAR(SalesDataTable[[#This Row],[Order Date]])</f>
        <v>2026</v>
      </c>
      <c r="R134" s="7" t="str">
        <f>"Q"&amp;ROUNDUP(MONTH(SalesDataTable[[#This Row],[Order Date]])/3,0)</f>
        <v>Q1</v>
      </c>
      <c r="S134" s="8">
        <f>MONTH(SalesDataTable[[#This Row],[Order Date]])</f>
        <v>1</v>
      </c>
      <c r="T134" s="7" t="str">
        <f>TEXT(SalesDataTable[[#This Row],[Order Date]],"mmm")</f>
        <v>Jan</v>
      </c>
    </row>
    <row r="135" spans="1:20" ht="15.6">
      <c r="A135" s="2">
        <v>4299</v>
      </c>
      <c r="B135" s="3">
        <v>46051</v>
      </c>
      <c r="C135" s="4" t="s">
        <v>0</v>
      </c>
      <c r="D135" s="4" t="s">
        <v>36</v>
      </c>
      <c r="E135" s="4" t="s">
        <v>8</v>
      </c>
      <c r="F135" s="4" t="s">
        <v>16</v>
      </c>
      <c r="G135" s="4" t="s">
        <v>14</v>
      </c>
      <c r="H135" s="4" t="s">
        <v>44</v>
      </c>
      <c r="I135" s="8">
        <v>12</v>
      </c>
      <c r="J135" s="10">
        <v>132.21</v>
      </c>
      <c r="K135" s="6">
        <v>0.1</v>
      </c>
      <c r="L135" s="10">
        <v>68.95</v>
      </c>
      <c r="M135" s="17">
        <f t="shared" si="8"/>
        <v>1427.8679999999999</v>
      </c>
      <c r="N135" s="17">
        <f t="shared" si="9"/>
        <v>827.40000000000009</v>
      </c>
      <c r="O135" s="17">
        <f t="shared" si="10"/>
        <v>600.46799999999985</v>
      </c>
      <c r="P135" s="7">
        <f t="shared" si="11"/>
        <v>0.42053467127213429</v>
      </c>
      <c r="Q135" s="5">
        <f>YEAR(SalesDataTable[[#This Row],[Order Date]])</f>
        <v>2026</v>
      </c>
      <c r="R135" s="7" t="str">
        <f>"Q"&amp;ROUNDUP(MONTH(SalesDataTable[[#This Row],[Order Date]])/3,0)</f>
        <v>Q1</v>
      </c>
      <c r="S135" s="8">
        <f>MONTH(SalesDataTable[[#This Row],[Order Date]])</f>
        <v>1</v>
      </c>
      <c r="T135" s="7" t="str">
        <f>TEXT(SalesDataTable[[#This Row],[Order Date]],"mmm")</f>
        <v>Jan</v>
      </c>
    </row>
    <row r="136" spans="1:20" ht="15.6">
      <c r="A136" s="2">
        <v>748</v>
      </c>
      <c r="B136" s="3">
        <v>46052</v>
      </c>
      <c r="C136" s="4" t="s">
        <v>6</v>
      </c>
      <c r="D136" s="4" t="s">
        <v>7</v>
      </c>
      <c r="E136" s="4" t="s">
        <v>19</v>
      </c>
      <c r="F136" s="4" t="s">
        <v>16</v>
      </c>
      <c r="G136" s="4" t="s">
        <v>4</v>
      </c>
      <c r="H136" s="4" t="s">
        <v>26</v>
      </c>
      <c r="I136" s="8">
        <v>1</v>
      </c>
      <c r="J136" s="10">
        <v>39.549999999999997</v>
      </c>
      <c r="K136" s="6">
        <v>0</v>
      </c>
      <c r="L136" s="10">
        <v>17.059999999999999</v>
      </c>
      <c r="M136" s="17">
        <f t="shared" si="8"/>
        <v>39.549999999999997</v>
      </c>
      <c r="N136" s="17">
        <f t="shared" si="9"/>
        <v>17.059999999999999</v>
      </c>
      <c r="O136" s="17">
        <f t="shared" si="10"/>
        <v>22.49</v>
      </c>
      <c r="P136" s="7">
        <f t="shared" si="11"/>
        <v>0.56864728192161818</v>
      </c>
      <c r="Q136" s="5">
        <f>YEAR(SalesDataTable[[#This Row],[Order Date]])</f>
        <v>2026</v>
      </c>
      <c r="R136" s="7" t="str">
        <f>"Q"&amp;ROUNDUP(MONTH(SalesDataTable[[#This Row],[Order Date]])/3,0)</f>
        <v>Q1</v>
      </c>
      <c r="S136" s="8">
        <f>MONTH(SalesDataTable[[#This Row],[Order Date]])</f>
        <v>1</v>
      </c>
      <c r="T136" s="7" t="str">
        <f>TEXT(SalesDataTable[[#This Row],[Order Date]],"mmm")</f>
        <v>Jan</v>
      </c>
    </row>
    <row r="137" spans="1:20" ht="15.6">
      <c r="A137" s="2">
        <v>3117</v>
      </c>
      <c r="B137" s="3">
        <v>46052</v>
      </c>
      <c r="C137" s="4" t="s">
        <v>6</v>
      </c>
      <c r="D137" s="4" t="s">
        <v>43</v>
      </c>
      <c r="E137" s="4" t="s">
        <v>2</v>
      </c>
      <c r="F137" s="4" t="s">
        <v>13</v>
      </c>
      <c r="G137" s="4" t="s">
        <v>23</v>
      </c>
      <c r="H137" s="4" t="s">
        <v>40</v>
      </c>
      <c r="I137" s="8">
        <v>3</v>
      </c>
      <c r="J137" s="10">
        <v>80.08</v>
      </c>
      <c r="K137" s="6">
        <v>0</v>
      </c>
      <c r="L137" s="10">
        <v>39.450000000000003</v>
      </c>
      <c r="M137" s="17">
        <f t="shared" si="8"/>
        <v>240.24</v>
      </c>
      <c r="N137" s="17">
        <f t="shared" si="9"/>
        <v>118.35000000000001</v>
      </c>
      <c r="O137" s="17">
        <f t="shared" si="10"/>
        <v>121.89</v>
      </c>
      <c r="P137" s="7">
        <f t="shared" si="11"/>
        <v>0.50736763236763238</v>
      </c>
      <c r="Q137" s="5">
        <f>YEAR(SalesDataTable[[#This Row],[Order Date]])</f>
        <v>2026</v>
      </c>
      <c r="R137" s="7" t="str">
        <f>"Q"&amp;ROUNDUP(MONTH(SalesDataTable[[#This Row],[Order Date]])/3,0)</f>
        <v>Q1</v>
      </c>
      <c r="S137" s="8">
        <f>MONTH(SalesDataTable[[#This Row],[Order Date]])</f>
        <v>1</v>
      </c>
      <c r="T137" s="7" t="str">
        <f>TEXT(SalesDataTable[[#This Row],[Order Date]],"mmm")</f>
        <v>Jan</v>
      </c>
    </row>
    <row r="138" spans="1:20" ht="15.6">
      <c r="A138" s="2">
        <v>3328</v>
      </c>
      <c r="B138" s="3">
        <v>46052</v>
      </c>
      <c r="C138" s="4" t="s">
        <v>11</v>
      </c>
      <c r="D138" s="4" t="s">
        <v>25</v>
      </c>
      <c r="E138" s="4" t="s">
        <v>19</v>
      </c>
      <c r="F138" s="4" t="s">
        <v>3</v>
      </c>
      <c r="G138" s="4" t="s">
        <v>34</v>
      </c>
      <c r="H138" s="4" t="s">
        <v>38</v>
      </c>
      <c r="I138" s="8">
        <v>1</v>
      </c>
      <c r="J138" s="10">
        <v>120.48</v>
      </c>
      <c r="K138" s="6">
        <v>0</v>
      </c>
      <c r="L138" s="10">
        <v>69.55</v>
      </c>
      <c r="M138" s="17">
        <f t="shared" si="8"/>
        <v>120.48</v>
      </c>
      <c r="N138" s="17">
        <f t="shared" si="9"/>
        <v>69.55</v>
      </c>
      <c r="O138" s="17">
        <f t="shared" si="10"/>
        <v>50.930000000000007</v>
      </c>
      <c r="P138" s="7">
        <f t="shared" si="11"/>
        <v>0.42272576361221786</v>
      </c>
      <c r="Q138" s="5">
        <f>YEAR(SalesDataTable[[#This Row],[Order Date]])</f>
        <v>2026</v>
      </c>
      <c r="R138" s="7" t="str">
        <f>"Q"&amp;ROUNDUP(MONTH(SalesDataTable[[#This Row],[Order Date]])/3,0)</f>
        <v>Q1</v>
      </c>
      <c r="S138" s="8">
        <f>MONTH(SalesDataTable[[#This Row],[Order Date]])</f>
        <v>1</v>
      </c>
      <c r="T138" s="7" t="str">
        <f>TEXT(SalesDataTable[[#This Row],[Order Date]],"mmm")</f>
        <v>Jan</v>
      </c>
    </row>
    <row r="139" spans="1:20" ht="15.6">
      <c r="A139" s="2">
        <v>3822</v>
      </c>
      <c r="B139" s="3">
        <v>46052</v>
      </c>
      <c r="C139" s="4" t="s">
        <v>20</v>
      </c>
      <c r="D139" s="4" t="s">
        <v>31</v>
      </c>
      <c r="E139" s="4" t="s">
        <v>2</v>
      </c>
      <c r="F139" s="4" t="s">
        <v>3</v>
      </c>
      <c r="G139" s="4" t="s">
        <v>34</v>
      </c>
      <c r="H139" s="4" t="s">
        <v>35</v>
      </c>
      <c r="I139" s="8">
        <v>1</v>
      </c>
      <c r="J139" s="10">
        <v>39.369999999999997</v>
      </c>
      <c r="K139" s="6">
        <v>0.05</v>
      </c>
      <c r="L139" s="10">
        <v>14.66</v>
      </c>
      <c r="M139" s="17">
        <f t="shared" si="8"/>
        <v>37.401499999999999</v>
      </c>
      <c r="N139" s="17">
        <f t="shared" si="9"/>
        <v>14.66</v>
      </c>
      <c r="O139" s="17">
        <f t="shared" si="10"/>
        <v>22.741499999999998</v>
      </c>
      <c r="P139" s="7">
        <f t="shared" si="11"/>
        <v>0.60803711081106371</v>
      </c>
      <c r="Q139" s="5">
        <f>YEAR(SalesDataTable[[#This Row],[Order Date]])</f>
        <v>2026</v>
      </c>
      <c r="R139" s="7" t="str">
        <f>"Q"&amp;ROUNDUP(MONTH(SalesDataTable[[#This Row],[Order Date]])/3,0)</f>
        <v>Q1</v>
      </c>
      <c r="S139" s="8">
        <f>MONTH(SalesDataTable[[#This Row],[Order Date]])</f>
        <v>1</v>
      </c>
      <c r="T139" s="7" t="str">
        <f>TEXT(SalesDataTable[[#This Row],[Order Date]],"mmm")</f>
        <v>Jan</v>
      </c>
    </row>
    <row r="140" spans="1:20" ht="15.6">
      <c r="A140" s="2">
        <v>4125</v>
      </c>
      <c r="B140" s="3">
        <v>46052</v>
      </c>
      <c r="C140" s="4" t="s">
        <v>6</v>
      </c>
      <c r="D140" s="4" t="s">
        <v>43</v>
      </c>
      <c r="E140" s="4" t="s">
        <v>8</v>
      </c>
      <c r="F140" s="4" t="s">
        <v>16</v>
      </c>
      <c r="G140" s="4" t="s">
        <v>23</v>
      </c>
      <c r="H140" s="4" t="s">
        <v>40</v>
      </c>
      <c r="I140" s="8">
        <v>8</v>
      </c>
      <c r="J140" s="10">
        <v>81.06</v>
      </c>
      <c r="K140" s="6">
        <v>0.15</v>
      </c>
      <c r="L140" s="10">
        <v>39.549999999999997</v>
      </c>
      <c r="M140" s="17">
        <f t="shared" si="8"/>
        <v>551.20799999999997</v>
      </c>
      <c r="N140" s="17">
        <f t="shared" si="9"/>
        <v>316.39999999999998</v>
      </c>
      <c r="O140" s="17">
        <f t="shared" si="10"/>
        <v>234.80799999999999</v>
      </c>
      <c r="P140" s="7">
        <f t="shared" si="11"/>
        <v>0.42598801178502488</v>
      </c>
      <c r="Q140" s="5">
        <f>YEAR(SalesDataTable[[#This Row],[Order Date]])</f>
        <v>2026</v>
      </c>
      <c r="R140" s="7" t="str">
        <f>"Q"&amp;ROUNDUP(MONTH(SalesDataTable[[#This Row],[Order Date]])/3,0)</f>
        <v>Q1</v>
      </c>
      <c r="S140" s="8">
        <f>MONTH(SalesDataTable[[#This Row],[Order Date]])</f>
        <v>1</v>
      </c>
      <c r="T140" s="7" t="str">
        <f>TEXT(SalesDataTable[[#This Row],[Order Date]],"mmm")</f>
        <v>Jan</v>
      </c>
    </row>
    <row r="141" spans="1:20" ht="15.6">
      <c r="A141" s="2">
        <v>4592</v>
      </c>
      <c r="B141" s="3">
        <v>46052</v>
      </c>
      <c r="C141" s="4" t="s">
        <v>6</v>
      </c>
      <c r="D141" s="4" t="s">
        <v>43</v>
      </c>
      <c r="E141" s="4" t="s">
        <v>28</v>
      </c>
      <c r="F141" s="4" t="s">
        <v>3</v>
      </c>
      <c r="G141" s="4" t="s">
        <v>34</v>
      </c>
      <c r="H141" s="4" t="s">
        <v>38</v>
      </c>
      <c r="I141" s="8">
        <v>5</v>
      </c>
      <c r="J141" s="10">
        <v>120.4</v>
      </c>
      <c r="K141" s="6">
        <v>0</v>
      </c>
      <c r="L141" s="10">
        <v>69.510000000000005</v>
      </c>
      <c r="M141" s="17">
        <f t="shared" si="8"/>
        <v>602</v>
      </c>
      <c r="N141" s="17">
        <f t="shared" si="9"/>
        <v>347.55</v>
      </c>
      <c r="O141" s="17">
        <f t="shared" si="10"/>
        <v>254.45</v>
      </c>
      <c r="P141" s="7">
        <f t="shared" si="11"/>
        <v>0.42267441860465116</v>
      </c>
      <c r="Q141" s="5">
        <f>YEAR(SalesDataTable[[#This Row],[Order Date]])</f>
        <v>2026</v>
      </c>
      <c r="R141" s="7" t="str">
        <f>"Q"&amp;ROUNDUP(MONTH(SalesDataTable[[#This Row],[Order Date]])/3,0)</f>
        <v>Q1</v>
      </c>
      <c r="S141" s="8">
        <f>MONTH(SalesDataTable[[#This Row],[Order Date]])</f>
        <v>1</v>
      </c>
      <c r="T141" s="7" t="str">
        <f>TEXT(SalesDataTable[[#This Row],[Order Date]],"mmm")</f>
        <v>Jan</v>
      </c>
    </row>
    <row r="142" spans="1:20" ht="15.6">
      <c r="A142" s="2">
        <v>373</v>
      </c>
      <c r="B142" s="3">
        <v>46053</v>
      </c>
      <c r="C142" s="4" t="s">
        <v>11</v>
      </c>
      <c r="D142" s="4" t="s">
        <v>39</v>
      </c>
      <c r="E142" s="4" t="s">
        <v>8</v>
      </c>
      <c r="F142" s="4" t="s">
        <v>16</v>
      </c>
      <c r="G142" s="4" t="s">
        <v>14</v>
      </c>
      <c r="H142" s="4" t="s">
        <v>32</v>
      </c>
      <c r="I142" s="8">
        <v>10</v>
      </c>
      <c r="J142" s="10">
        <v>47.71</v>
      </c>
      <c r="K142" s="6">
        <v>0.1</v>
      </c>
      <c r="L142" s="10">
        <v>18.649999999999999</v>
      </c>
      <c r="M142" s="17">
        <f t="shared" si="8"/>
        <v>429.39000000000004</v>
      </c>
      <c r="N142" s="17">
        <f t="shared" si="9"/>
        <v>186.5</v>
      </c>
      <c r="O142" s="17">
        <f t="shared" si="10"/>
        <v>242.89000000000004</v>
      </c>
      <c r="P142" s="7">
        <f t="shared" si="11"/>
        <v>0.56566291716155481</v>
      </c>
      <c r="Q142" s="5">
        <f>YEAR(SalesDataTable[[#This Row],[Order Date]])</f>
        <v>2026</v>
      </c>
      <c r="R142" s="7" t="str">
        <f>"Q"&amp;ROUNDUP(MONTH(SalesDataTable[[#This Row],[Order Date]])/3,0)</f>
        <v>Q1</v>
      </c>
      <c r="S142" s="8">
        <f>MONTH(SalesDataTable[[#This Row],[Order Date]])</f>
        <v>1</v>
      </c>
      <c r="T142" s="7" t="str">
        <f>TEXT(SalesDataTable[[#This Row],[Order Date]],"mmm")</f>
        <v>Jan</v>
      </c>
    </row>
    <row r="143" spans="1:20" ht="15.6">
      <c r="A143" s="2">
        <v>672</v>
      </c>
      <c r="B143" s="3">
        <v>46053</v>
      </c>
      <c r="C143" s="4" t="s">
        <v>0</v>
      </c>
      <c r="D143" s="4" t="s">
        <v>36</v>
      </c>
      <c r="E143" s="4" t="s">
        <v>2</v>
      </c>
      <c r="F143" s="4" t="s">
        <v>16</v>
      </c>
      <c r="G143" s="4" t="s">
        <v>4</v>
      </c>
      <c r="H143" s="4" t="s">
        <v>30</v>
      </c>
      <c r="I143" s="8">
        <v>1</v>
      </c>
      <c r="J143" s="10">
        <v>102.92</v>
      </c>
      <c r="K143" s="6">
        <v>0.05</v>
      </c>
      <c r="L143" s="10">
        <v>50.92</v>
      </c>
      <c r="M143" s="17">
        <f t="shared" si="8"/>
        <v>97.774000000000001</v>
      </c>
      <c r="N143" s="17">
        <f t="shared" si="9"/>
        <v>50.92</v>
      </c>
      <c r="O143" s="17">
        <f t="shared" si="10"/>
        <v>46.853999999999999</v>
      </c>
      <c r="P143" s="7">
        <f t="shared" si="11"/>
        <v>0.4792071511853867</v>
      </c>
      <c r="Q143" s="5">
        <f>YEAR(SalesDataTable[[#This Row],[Order Date]])</f>
        <v>2026</v>
      </c>
      <c r="R143" s="7" t="str">
        <f>"Q"&amp;ROUNDUP(MONTH(SalesDataTable[[#This Row],[Order Date]])/3,0)</f>
        <v>Q1</v>
      </c>
      <c r="S143" s="8">
        <f>MONTH(SalesDataTable[[#This Row],[Order Date]])</f>
        <v>1</v>
      </c>
      <c r="T143" s="7" t="str">
        <f>TEXT(SalesDataTable[[#This Row],[Order Date]],"mmm")</f>
        <v>Jan</v>
      </c>
    </row>
    <row r="144" spans="1:20" ht="15.6">
      <c r="A144" s="2">
        <v>1125</v>
      </c>
      <c r="B144" s="3">
        <v>46053</v>
      </c>
      <c r="C144" s="4" t="s">
        <v>6</v>
      </c>
      <c r="D144" s="4" t="s">
        <v>7</v>
      </c>
      <c r="E144" s="4" t="s">
        <v>2</v>
      </c>
      <c r="F144" s="4" t="s">
        <v>3</v>
      </c>
      <c r="G144" s="4" t="s">
        <v>9</v>
      </c>
      <c r="H144" s="4" t="s">
        <v>46</v>
      </c>
      <c r="I144" s="8">
        <v>1</v>
      </c>
      <c r="J144" s="10">
        <v>72.69</v>
      </c>
      <c r="K144" s="6">
        <v>0.1</v>
      </c>
      <c r="L144" s="10">
        <v>32.67</v>
      </c>
      <c r="M144" s="17">
        <f t="shared" si="8"/>
        <v>65.421000000000006</v>
      </c>
      <c r="N144" s="17">
        <f t="shared" si="9"/>
        <v>32.67</v>
      </c>
      <c r="O144" s="17">
        <f t="shared" si="10"/>
        <v>32.751000000000005</v>
      </c>
      <c r="P144" s="7">
        <f t="shared" si="11"/>
        <v>0.50061906727197691</v>
      </c>
      <c r="Q144" s="5">
        <f>YEAR(SalesDataTable[[#This Row],[Order Date]])</f>
        <v>2026</v>
      </c>
      <c r="R144" s="7" t="str">
        <f>"Q"&amp;ROUNDUP(MONTH(SalesDataTable[[#This Row],[Order Date]])/3,0)</f>
        <v>Q1</v>
      </c>
      <c r="S144" s="8">
        <f>MONTH(SalesDataTable[[#This Row],[Order Date]])</f>
        <v>1</v>
      </c>
      <c r="T144" s="7" t="str">
        <f>TEXT(SalesDataTable[[#This Row],[Order Date]],"mmm")</f>
        <v>Jan</v>
      </c>
    </row>
    <row r="145" spans="1:20" ht="15.6">
      <c r="A145" s="2">
        <v>1164</v>
      </c>
      <c r="B145" s="3">
        <v>46053</v>
      </c>
      <c r="C145" s="4" t="s">
        <v>0</v>
      </c>
      <c r="D145" s="4" t="s">
        <v>1</v>
      </c>
      <c r="E145" s="4" t="s">
        <v>2</v>
      </c>
      <c r="F145" s="4" t="s">
        <v>13</v>
      </c>
      <c r="G145" s="4" t="s">
        <v>4</v>
      </c>
      <c r="H145" s="4" t="s">
        <v>5</v>
      </c>
      <c r="I145" s="8">
        <v>1</v>
      </c>
      <c r="J145" s="10">
        <v>79.989999999999995</v>
      </c>
      <c r="K145" s="6">
        <v>0.05</v>
      </c>
      <c r="L145" s="10">
        <v>43.02</v>
      </c>
      <c r="M145" s="17">
        <f t="shared" si="8"/>
        <v>75.990499999999997</v>
      </c>
      <c r="N145" s="17">
        <f t="shared" si="9"/>
        <v>43.02</v>
      </c>
      <c r="O145" s="17">
        <f t="shared" si="10"/>
        <v>32.970499999999994</v>
      </c>
      <c r="P145" s="7">
        <f t="shared" si="11"/>
        <v>0.43387660299642711</v>
      </c>
      <c r="Q145" s="5">
        <f>YEAR(SalesDataTable[[#This Row],[Order Date]])</f>
        <v>2026</v>
      </c>
      <c r="R145" s="7" t="str">
        <f>"Q"&amp;ROUNDUP(MONTH(SalesDataTable[[#This Row],[Order Date]])/3,0)</f>
        <v>Q1</v>
      </c>
      <c r="S145" s="8">
        <f>MONTH(SalesDataTable[[#This Row],[Order Date]])</f>
        <v>1</v>
      </c>
      <c r="T145" s="7" t="str">
        <f>TEXT(SalesDataTable[[#This Row],[Order Date]],"mmm")</f>
        <v>Jan</v>
      </c>
    </row>
    <row r="146" spans="1:20" ht="15.6">
      <c r="A146" s="2">
        <v>1613</v>
      </c>
      <c r="B146" s="3">
        <v>46053</v>
      </c>
      <c r="C146" s="4" t="s">
        <v>6</v>
      </c>
      <c r="D146" s="4" t="s">
        <v>27</v>
      </c>
      <c r="E146" s="4" t="s">
        <v>8</v>
      </c>
      <c r="F146" s="4" t="s">
        <v>16</v>
      </c>
      <c r="G146" s="4" t="s">
        <v>34</v>
      </c>
      <c r="H146" s="4" t="s">
        <v>45</v>
      </c>
      <c r="I146" s="8">
        <v>4</v>
      </c>
      <c r="J146" s="10">
        <v>51.11</v>
      </c>
      <c r="K146" s="6">
        <v>0.15</v>
      </c>
      <c r="L146" s="10">
        <v>22.25</v>
      </c>
      <c r="M146" s="17">
        <f t="shared" si="8"/>
        <v>173.774</v>
      </c>
      <c r="N146" s="17">
        <f t="shared" si="9"/>
        <v>89</v>
      </c>
      <c r="O146" s="17">
        <f t="shared" si="10"/>
        <v>84.774000000000001</v>
      </c>
      <c r="P146" s="7">
        <f t="shared" si="11"/>
        <v>0.48784052850253778</v>
      </c>
      <c r="Q146" s="5">
        <f>YEAR(SalesDataTable[[#This Row],[Order Date]])</f>
        <v>2026</v>
      </c>
      <c r="R146" s="7" t="str">
        <f>"Q"&amp;ROUNDUP(MONTH(SalesDataTable[[#This Row],[Order Date]])/3,0)</f>
        <v>Q1</v>
      </c>
      <c r="S146" s="8">
        <f>MONTH(SalesDataTable[[#This Row],[Order Date]])</f>
        <v>1</v>
      </c>
      <c r="T146" s="7" t="str">
        <f>TEXT(SalesDataTable[[#This Row],[Order Date]],"mmm")</f>
        <v>Jan</v>
      </c>
    </row>
    <row r="147" spans="1:20" ht="15.6">
      <c r="A147" s="2">
        <v>2149</v>
      </c>
      <c r="B147" s="3">
        <v>46053</v>
      </c>
      <c r="C147" s="4" t="s">
        <v>0</v>
      </c>
      <c r="D147" s="4" t="s">
        <v>50</v>
      </c>
      <c r="E147" s="4" t="s">
        <v>2</v>
      </c>
      <c r="F147" s="4" t="s">
        <v>3</v>
      </c>
      <c r="G147" s="4" t="s">
        <v>34</v>
      </c>
      <c r="H147" s="4" t="s">
        <v>38</v>
      </c>
      <c r="I147" s="8">
        <v>2</v>
      </c>
      <c r="J147" s="10">
        <v>124.83</v>
      </c>
      <c r="K147" s="6">
        <v>0</v>
      </c>
      <c r="L147" s="10">
        <v>70.91</v>
      </c>
      <c r="M147" s="17">
        <f t="shared" si="8"/>
        <v>249.66</v>
      </c>
      <c r="N147" s="17">
        <f t="shared" si="9"/>
        <v>141.82</v>
      </c>
      <c r="O147" s="17">
        <f t="shared" si="10"/>
        <v>107.84</v>
      </c>
      <c r="P147" s="7">
        <f t="shared" si="11"/>
        <v>0.43194744853000083</v>
      </c>
      <c r="Q147" s="5">
        <f>YEAR(SalesDataTable[[#This Row],[Order Date]])</f>
        <v>2026</v>
      </c>
      <c r="R147" s="7" t="str">
        <f>"Q"&amp;ROUNDUP(MONTH(SalesDataTable[[#This Row],[Order Date]])/3,0)</f>
        <v>Q1</v>
      </c>
      <c r="S147" s="8">
        <f>MONTH(SalesDataTable[[#This Row],[Order Date]])</f>
        <v>1</v>
      </c>
      <c r="T147" s="7" t="str">
        <f>TEXT(SalesDataTable[[#This Row],[Order Date]],"mmm")</f>
        <v>Jan</v>
      </c>
    </row>
    <row r="148" spans="1:20" ht="15.6">
      <c r="A148" s="2">
        <v>2593</v>
      </c>
      <c r="B148" s="3">
        <v>46053</v>
      </c>
      <c r="C148" s="4" t="s">
        <v>6</v>
      </c>
      <c r="D148" s="4" t="s">
        <v>41</v>
      </c>
      <c r="E148" s="4" t="s">
        <v>19</v>
      </c>
      <c r="F148" s="4" t="s">
        <v>13</v>
      </c>
      <c r="G148" s="4" t="s">
        <v>4</v>
      </c>
      <c r="H148" s="4" t="s">
        <v>26</v>
      </c>
      <c r="I148" s="8">
        <v>6</v>
      </c>
      <c r="J148" s="10">
        <v>41.07</v>
      </c>
      <c r="K148" s="6">
        <v>0.1</v>
      </c>
      <c r="L148" s="10">
        <v>16.29</v>
      </c>
      <c r="M148" s="17">
        <f t="shared" si="8"/>
        <v>221.77800000000002</v>
      </c>
      <c r="N148" s="17">
        <f t="shared" si="9"/>
        <v>97.74</v>
      </c>
      <c r="O148" s="17">
        <f t="shared" si="10"/>
        <v>124.03800000000003</v>
      </c>
      <c r="P148" s="7">
        <f t="shared" si="11"/>
        <v>0.55928901874847825</v>
      </c>
      <c r="Q148" s="5">
        <f>YEAR(SalesDataTable[[#This Row],[Order Date]])</f>
        <v>2026</v>
      </c>
      <c r="R148" s="7" t="str">
        <f>"Q"&amp;ROUNDUP(MONTH(SalesDataTable[[#This Row],[Order Date]])/3,0)</f>
        <v>Q1</v>
      </c>
      <c r="S148" s="8">
        <f>MONTH(SalesDataTable[[#This Row],[Order Date]])</f>
        <v>1</v>
      </c>
      <c r="T148" s="7" t="str">
        <f>TEXT(SalesDataTable[[#This Row],[Order Date]],"mmm")</f>
        <v>Jan</v>
      </c>
    </row>
    <row r="149" spans="1:20" ht="15.6">
      <c r="A149" s="2">
        <v>2659</v>
      </c>
      <c r="B149" s="3">
        <v>46053</v>
      </c>
      <c r="C149" s="4" t="s">
        <v>0</v>
      </c>
      <c r="D149" s="4" t="s">
        <v>50</v>
      </c>
      <c r="E149" s="4" t="s">
        <v>2</v>
      </c>
      <c r="F149" s="4" t="s">
        <v>13</v>
      </c>
      <c r="G149" s="4" t="s">
        <v>14</v>
      </c>
      <c r="H149" s="4" t="s">
        <v>15</v>
      </c>
      <c r="I149" s="8">
        <v>1</v>
      </c>
      <c r="J149" s="10">
        <v>36.020000000000003</v>
      </c>
      <c r="K149" s="6">
        <v>0</v>
      </c>
      <c r="L149" s="10">
        <v>13.34</v>
      </c>
      <c r="M149" s="17">
        <f t="shared" si="8"/>
        <v>36.020000000000003</v>
      </c>
      <c r="N149" s="17">
        <f t="shared" si="9"/>
        <v>13.34</v>
      </c>
      <c r="O149" s="17">
        <f t="shared" si="10"/>
        <v>22.680000000000003</v>
      </c>
      <c r="P149" s="7">
        <f t="shared" si="11"/>
        <v>0.62965019433647973</v>
      </c>
      <c r="Q149" s="5">
        <f>YEAR(SalesDataTable[[#This Row],[Order Date]])</f>
        <v>2026</v>
      </c>
      <c r="R149" s="7" t="str">
        <f>"Q"&amp;ROUNDUP(MONTH(SalesDataTable[[#This Row],[Order Date]])/3,0)</f>
        <v>Q1</v>
      </c>
      <c r="S149" s="8">
        <f>MONTH(SalesDataTable[[#This Row],[Order Date]])</f>
        <v>1</v>
      </c>
      <c r="T149" s="7" t="str">
        <f>TEXT(SalesDataTable[[#This Row],[Order Date]],"mmm")</f>
        <v>Jan</v>
      </c>
    </row>
    <row r="150" spans="1:20" ht="15.6">
      <c r="A150" s="2">
        <v>3496</v>
      </c>
      <c r="B150" s="3">
        <v>46053</v>
      </c>
      <c r="C150" s="4" t="s">
        <v>0</v>
      </c>
      <c r="D150" s="4" t="s">
        <v>1</v>
      </c>
      <c r="E150" s="4" t="s">
        <v>19</v>
      </c>
      <c r="F150" s="4" t="s">
        <v>3</v>
      </c>
      <c r="G150" s="4" t="s">
        <v>34</v>
      </c>
      <c r="H150" s="4" t="s">
        <v>42</v>
      </c>
      <c r="I150" s="8">
        <v>1</v>
      </c>
      <c r="J150" s="10">
        <v>35.82</v>
      </c>
      <c r="K150" s="6">
        <v>0.05</v>
      </c>
      <c r="L150" s="10">
        <v>14.32</v>
      </c>
      <c r="M150" s="17">
        <f t="shared" si="8"/>
        <v>34.028999999999996</v>
      </c>
      <c r="N150" s="17">
        <f t="shared" si="9"/>
        <v>14.32</v>
      </c>
      <c r="O150" s="17">
        <f t="shared" si="10"/>
        <v>19.708999999999996</v>
      </c>
      <c r="P150" s="7">
        <f t="shared" si="11"/>
        <v>0.57918246201769075</v>
      </c>
      <c r="Q150" s="5">
        <f>YEAR(SalesDataTable[[#This Row],[Order Date]])</f>
        <v>2026</v>
      </c>
      <c r="R150" s="7" t="str">
        <f>"Q"&amp;ROUNDUP(MONTH(SalesDataTable[[#This Row],[Order Date]])/3,0)</f>
        <v>Q1</v>
      </c>
      <c r="S150" s="8">
        <f>MONTH(SalesDataTable[[#This Row],[Order Date]])</f>
        <v>1</v>
      </c>
      <c r="T150" s="7" t="str">
        <f>TEXT(SalesDataTable[[#This Row],[Order Date]],"mmm")</f>
        <v>Jan</v>
      </c>
    </row>
    <row r="151" spans="1:20" ht="15.6">
      <c r="A151" s="2">
        <v>3889</v>
      </c>
      <c r="B151" s="3">
        <v>46053</v>
      </c>
      <c r="C151" s="4" t="s">
        <v>11</v>
      </c>
      <c r="D151" s="4" t="s">
        <v>18</v>
      </c>
      <c r="E151" s="4" t="s">
        <v>19</v>
      </c>
      <c r="F151" s="4" t="s">
        <v>3</v>
      </c>
      <c r="G151" s="4" t="s">
        <v>4</v>
      </c>
      <c r="H151" s="4" t="s">
        <v>30</v>
      </c>
      <c r="I151" s="8">
        <v>3</v>
      </c>
      <c r="J151" s="10">
        <v>103.94</v>
      </c>
      <c r="K151" s="6">
        <v>0.1</v>
      </c>
      <c r="L151" s="10">
        <v>50.67</v>
      </c>
      <c r="M151" s="17">
        <f t="shared" si="8"/>
        <v>280.63799999999998</v>
      </c>
      <c r="N151" s="17">
        <f t="shared" si="9"/>
        <v>152.01</v>
      </c>
      <c r="O151" s="17">
        <f t="shared" si="10"/>
        <v>128.62799999999999</v>
      </c>
      <c r="P151" s="7">
        <f t="shared" si="11"/>
        <v>0.45834135077929572</v>
      </c>
      <c r="Q151" s="5">
        <f>YEAR(SalesDataTable[[#This Row],[Order Date]])</f>
        <v>2026</v>
      </c>
      <c r="R151" s="7" t="str">
        <f>"Q"&amp;ROUNDUP(MONTH(SalesDataTable[[#This Row],[Order Date]])/3,0)</f>
        <v>Q1</v>
      </c>
      <c r="S151" s="8">
        <f>MONTH(SalesDataTable[[#This Row],[Order Date]])</f>
        <v>1</v>
      </c>
      <c r="T151" s="7" t="str">
        <f>TEXT(SalesDataTable[[#This Row],[Order Date]],"mmm")</f>
        <v>Jan</v>
      </c>
    </row>
    <row r="152" spans="1:20" ht="15.6">
      <c r="A152" s="2">
        <v>1432</v>
      </c>
      <c r="B152" s="3">
        <v>46054</v>
      </c>
      <c r="C152" s="4" t="s">
        <v>0</v>
      </c>
      <c r="D152" s="4" t="s">
        <v>1</v>
      </c>
      <c r="E152" s="4" t="s">
        <v>2</v>
      </c>
      <c r="F152" s="4" t="s">
        <v>3</v>
      </c>
      <c r="G152" s="4" t="s">
        <v>9</v>
      </c>
      <c r="H152" s="4" t="s">
        <v>17</v>
      </c>
      <c r="I152" s="8">
        <v>1</v>
      </c>
      <c r="J152" s="10">
        <v>140.53</v>
      </c>
      <c r="K152" s="6">
        <v>0</v>
      </c>
      <c r="L152" s="10">
        <v>77.36</v>
      </c>
      <c r="M152" s="17">
        <f t="shared" si="8"/>
        <v>140.53</v>
      </c>
      <c r="N152" s="17">
        <f t="shared" si="9"/>
        <v>77.36</v>
      </c>
      <c r="O152" s="17">
        <f t="shared" si="10"/>
        <v>63.17</v>
      </c>
      <c r="P152" s="7">
        <f t="shared" si="11"/>
        <v>0.44951255959581587</v>
      </c>
      <c r="Q152" s="5">
        <f>YEAR(SalesDataTable[[#This Row],[Order Date]])</f>
        <v>2026</v>
      </c>
      <c r="R152" s="7" t="str">
        <f>"Q"&amp;ROUNDUP(MONTH(SalesDataTable[[#This Row],[Order Date]])/3,0)</f>
        <v>Q1</v>
      </c>
      <c r="S152" s="8">
        <f>MONTH(SalesDataTable[[#This Row],[Order Date]])</f>
        <v>2</v>
      </c>
      <c r="T152" s="7" t="str">
        <f>TEXT(SalesDataTable[[#This Row],[Order Date]],"mmm")</f>
        <v>Feb</v>
      </c>
    </row>
    <row r="153" spans="1:20" ht="15.6">
      <c r="A153" s="2">
        <v>1778</v>
      </c>
      <c r="B153" s="3">
        <v>46054</v>
      </c>
      <c r="C153" s="4" t="s">
        <v>20</v>
      </c>
      <c r="D153" s="4" t="s">
        <v>31</v>
      </c>
      <c r="E153" s="4" t="s">
        <v>19</v>
      </c>
      <c r="F153" s="4" t="s">
        <v>3</v>
      </c>
      <c r="G153" s="4" t="s">
        <v>9</v>
      </c>
      <c r="H153" s="4" t="s">
        <v>17</v>
      </c>
      <c r="I153" s="8">
        <v>1</v>
      </c>
      <c r="J153" s="10">
        <v>142.03</v>
      </c>
      <c r="K153" s="6">
        <v>0.05</v>
      </c>
      <c r="L153" s="10">
        <v>77.069999999999993</v>
      </c>
      <c r="M153" s="17">
        <f t="shared" si="8"/>
        <v>134.92849999999999</v>
      </c>
      <c r="N153" s="17">
        <f t="shared" si="9"/>
        <v>77.069999999999993</v>
      </c>
      <c r="O153" s="17">
        <f t="shared" si="10"/>
        <v>57.858499999999992</v>
      </c>
      <c r="P153" s="7">
        <f t="shared" si="11"/>
        <v>0.42880859121682963</v>
      </c>
      <c r="Q153" s="5">
        <f>YEAR(SalesDataTable[[#This Row],[Order Date]])</f>
        <v>2026</v>
      </c>
      <c r="R153" s="7" t="str">
        <f>"Q"&amp;ROUNDUP(MONTH(SalesDataTable[[#This Row],[Order Date]])/3,0)</f>
        <v>Q1</v>
      </c>
      <c r="S153" s="8">
        <f>MONTH(SalesDataTable[[#This Row],[Order Date]])</f>
        <v>2</v>
      </c>
      <c r="T153" s="7" t="str">
        <f>TEXT(SalesDataTable[[#This Row],[Order Date]],"mmm")</f>
        <v>Feb</v>
      </c>
    </row>
    <row r="154" spans="1:20" ht="15.6">
      <c r="A154" s="2">
        <v>2047</v>
      </c>
      <c r="B154" s="3">
        <v>46054</v>
      </c>
      <c r="C154" s="4" t="s">
        <v>11</v>
      </c>
      <c r="D154" s="4" t="s">
        <v>25</v>
      </c>
      <c r="E154" s="4" t="s">
        <v>8</v>
      </c>
      <c r="F154" s="4" t="s">
        <v>16</v>
      </c>
      <c r="G154" s="4" t="s">
        <v>23</v>
      </c>
      <c r="H154" s="4" t="s">
        <v>51</v>
      </c>
      <c r="I154" s="8">
        <v>12</v>
      </c>
      <c r="J154" s="10">
        <v>124.84</v>
      </c>
      <c r="K154" s="6">
        <v>0.1</v>
      </c>
      <c r="L154" s="10">
        <v>59.47</v>
      </c>
      <c r="M154" s="17">
        <f t="shared" si="8"/>
        <v>1348.2719999999999</v>
      </c>
      <c r="N154" s="17">
        <f t="shared" si="9"/>
        <v>713.64</v>
      </c>
      <c r="O154" s="17">
        <f t="shared" si="10"/>
        <v>634.63199999999995</v>
      </c>
      <c r="P154" s="7">
        <f t="shared" si="11"/>
        <v>0.47070027412866244</v>
      </c>
      <c r="Q154" s="5">
        <f>YEAR(SalesDataTable[[#This Row],[Order Date]])</f>
        <v>2026</v>
      </c>
      <c r="R154" s="7" t="str">
        <f>"Q"&amp;ROUNDUP(MONTH(SalesDataTable[[#This Row],[Order Date]])/3,0)</f>
        <v>Q1</v>
      </c>
      <c r="S154" s="8">
        <f>MONTH(SalesDataTable[[#This Row],[Order Date]])</f>
        <v>2</v>
      </c>
      <c r="T154" s="7" t="str">
        <f>TEXT(SalesDataTable[[#This Row],[Order Date]],"mmm")</f>
        <v>Feb</v>
      </c>
    </row>
    <row r="155" spans="1:20" ht="15.6">
      <c r="A155" s="2">
        <v>2668</v>
      </c>
      <c r="B155" s="3">
        <v>46054</v>
      </c>
      <c r="C155" s="4" t="s">
        <v>6</v>
      </c>
      <c r="D155" s="4" t="s">
        <v>43</v>
      </c>
      <c r="E155" s="4" t="s">
        <v>2</v>
      </c>
      <c r="F155" s="4" t="s">
        <v>3</v>
      </c>
      <c r="G155" s="4" t="s">
        <v>34</v>
      </c>
      <c r="H155" s="4" t="s">
        <v>42</v>
      </c>
      <c r="I155" s="8">
        <v>3</v>
      </c>
      <c r="J155" s="10">
        <v>35.36</v>
      </c>
      <c r="K155" s="6">
        <v>0</v>
      </c>
      <c r="L155" s="10">
        <v>13.7</v>
      </c>
      <c r="M155" s="17">
        <f t="shared" si="8"/>
        <v>106.08</v>
      </c>
      <c r="N155" s="17">
        <f t="shared" si="9"/>
        <v>41.099999999999994</v>
      </c>
      <c r="O155" s="17">
        <f t="shared" si="10"/>
        <v>64.98</v>
      </c>
      <c r="P155" s="7">
        <f t="shared" si="11"/>
        <v>0.61255656108597289</v>
      </c>
      <c r="Q155" s="5">
        <f>YEAR(SalesDataTable[[#This Row],[Order Date]])</f>
        <v>2026</v>
      </c>
      <c r="R155" s="7" t="str">
        <f>"Q"&amp;ROUNDUP(MONTH(SalesDataTable[[#This Row],[Order Date]])/3,0)</f>
        <v>Q1</v>
      </c>
      <c r="S155" s="8">
        <f>MONTH(SalesDataTable[[#This Row],[Order Date]])</f>
        <v>2</v>
      </c>
      <c r="T155" s="7" t="str">
        <f>TEXT(SalesDataTable[[#This Row],[Order Date]],"mmm")</f>
        <v>Feb</v>
      </c>
    </row>
    <row r="156" spans="1:20" ht="15.6">
      <c r="A156" s="2">
        <v>2706</v>
      </c>
      <c r="B156" s="3">
        <v>46054</v>
      </c>
      <c r="C156" s="4" t="s">
        <v>20</v>
      </c>
      <c r="D156" s="4" t="s">
        <v>47</v>
      </c>
      <c r="E156" s="4" t="s">
        <v>28</v>
      </c>
      <c r="F156" s="4" t="s">
        <v>3</v>
      </c>
      <c r="G156" s="4" t="s">
        <v>34</v>
      </c>
      <c r="H156" s="4" t="s">
        <v>38</v>
      </c>
      <c r="I156" s="8">
        <v>2</v>
      </c>
      <c r="J156" s="10">
        <v>122.43</v>
      </c>
      <c r="K156" s="6">
        <v>0</v>
      </c>
      <c r="L156" s="10">
        <v>69.08</v>
      </c>
      <c r="M156" s="17">
        <f t="shared" si="8"/>
        <v>244.86</v>
      </c>
      <c r="N156" s="17">
        <f t="shared" si="9"/>
        <v>138.16</v>
      </c>
      <c r="O156" s="17">
        <f t="shared" si="10"/>
        <v>106.70000000000002</v>
      </c>
      <c r="P156" s="7">
        <f t="shared" si="11"/>
        <v>0.43575920934411505</v>
      </c>
      <c r="Q156" s="5">
        <f>YEAR(SalesDataTable[[#This Row],[Order Date]])</f>
        <v>2026</v>
      </c>
      <c r="R156" s="7" t="str">
        <f>"Q"&amp;ROUNDUP(MONTH(SalesDataTable[[#This Row],[Order Date]])/3,0)</f>
        <v>Q1</v>
      </c>
      <c r="S156" s="8">
        <f>MONTH(SalesDataTable[[#This Row],[Order Date]])</f>
        <v>2</v>
      </c>
      <c r="T156" s="7" t="str">
        <f>TEXT(SalesDataTable[[#This Row],[Order Date]],"mmm")</f>
        <v>Feb</v>
      </c>
    </row>
    <row r="157" spans="1:20" ht="15.6">
      <c r="A157" s="2">
        <v>2940</v>
      </c>
      <c r="B157" s="3">
        <v>46054</v>
      </c>
      <c r="C157" s="4" t="s">
        <v>0</v>
      </c>
      <c r="D157" s="4" t="s">
        <v>50</v>
      </c>
      <c r="E157" s="4" t="s">
        <v>28</v>
      </c>
      <c r="F157" s="4" t="s">
        <v>13</v>
      </c>
      <c r="G157" s="4" t="s">
        <v>9</v>
      </c>
      <c r="H157" s="4" t="s">
        <v>17</v>
      </c>
      <c r="I157" s="8">
        <v>2</v>
      </c>
      <c r="J157" s="10">
        <v>140.47</v>
      </c>
      <c r="K157" s="6">
        <v>0.05</v>
      </c>
      <c r="L157" s="10">
        <v>78.39</v>
      </c>
      <c r="M157" s="17">
        <f t="shared" si="8"/>
        <v>266.89299999999997</v>
      </c>
      <c r="N157" s="17">
        <f t="shared" si="9"/>
        <v>156.78</v>
      </c>
      <c r="O157" s="17">
        <f t="shared" si="10"/>
        <v>110.11299999999997</v>
      </c>
      <c r="P157" s="7">
        <f t="shared" si="11"/>
        <v>0.41257357817552348</v>
      </c>
      <c r="Q157" s="5">
        <f>YEAR(SalesDataTable[[#This Row],[Order Date]])</f>
        <v>2026</v>
      </c>
      <c r="R157" s="7" t="str">
        <f>"Q"&amp;ROUNDUP(MONTH(SalesDataTable[[#This Row],[Order Date]])/3,0)</f>
        <v>Q1</v>
      </c>
      <c r="S157" s="8">
        <f>MONTH(SalesDataTable[[#This Row],[Order Date]])</f>
        <v>2</v>
      </c>
      <c r="T157" s="7" t="str">
        <f>TEXT(SalesDataTable[[#This Row],[Order Date]],"mmm")</f>
        <v>Feb</v>
      </c>
    </row>
    <row r="158" spans="1:20" ht="15.6">
      <c r="A158" s="2">
        <v>1263</v>
      </c>
      <c r="B158" s="3">
        <v>46055</v>
      </c>
      <c r="C158" s="4" t="s">
        <v>6</v>
      </c>
      <c r="D158" s="4" t="s">
        <v>49</v>
      </c>
      <c r="E158" s="4" t="s">
        <v>2</v>
      </c>
      <c r="F158" s="4" t="s">
        <v>3</v>
      </c>
      <c r="G158" s="4" t="s">
        <v>14</v>
      </c>
      <c r="H158" s="4" t="s">
        <v>32</v>
      </c>
      <c r="I158" s="8">
        <v>1</v>
      </c>
      <c r="J158" s="10">
        <v>45.43</v>
      </c>
      <c r="K158" s="6">
        <v>0.05</v>
      </c>
      <c r="L158" s="10">
        <v>18.670000000000002</v>
      </c>
      <c r="M158" s="17">
        <f t="shared" si="8"/>
        <v>43.158499999999997</v>
      </c>
      <c r="N158" s="17">
        <f t="shared" si="9"/>
        <v>18.670000000000002</v>
      </c>
      <c r="O158" s="17">
        <f t="shared" si="10"/>
        <v>24.488499999999995</v>
      </c>
      <c r="P158" s="7">
        <f t="shared" si="11"/>
        <v>0.56740850585632019</v>
      </c>
      <c r="Q158" s="5">
        <f>YEAR(SalesDataTable[[#This Row],[Order Date]])</f>
        <v>2026</v>
      </c>
      <c r="R158" s="7" t="str">
        <f>"Q"&amp;ROUNDUP(MONTH(SalesDataTable[[#This Row],[Order Date]])/3,0)</f>
        <v>Q1</v>
      </c>
      <c r="S158" s="8">
        <f>MONTH(SalesDataTable[[#This Row],[Order Date]])</f>
        <v>2</v>
      </c>
      <c r="T158" s="7" t="str">
        <f>TEXT(SalesDataTable[[#This Row],[Order Date]],"mmm")</f>
        <v>Feb</v>
      </c>
    </row>
    <row r="159" spans="1:20" ht="15.6">
      <c r="A159" s="2">
        <v>1641</v>
      </c>
      <c r="B159" s="3">
        <v>46055</v>
      </c>
      <c r="C159" s="4" t="s">
        <v>20</v>
      </c>
      <c r="D159" s="4" t="s">
        <v>47</v>
      </c>
      <c r="E159" s="4" t="s">
        <v>8</v>
      </c>
      <c r="F159" s="4" t="s">
        <v>16</v>
      </c>
      <c r="G159" s="4" t="s">
        <v>4</v>
      </c>
      <c r="H159" s="4" t="s">
        <v>30</v>
      </c>
      <c r="I159" s="8">
        <v>8</v>
      </c>
      <c r="J159" s="10">
        <v>102.78</v>
      </c>
      <c r="K159" s="6">
        <v>0.15</v>
      </c>
      <c r="L159" s="10">
        <v>50.39</v>
      </c>
      <c r="M159" s="17">
        <f t="shared" si="8"/>
        <v>698.904</v>
      </c>
      <c r="N159" s="17">
        <f t="shared" si="9"/>
        <v>403.12</v>
      </c>
      <c r="O159" s="17">
        <f t="shared" si="10"/>
        <v>295.78399999999999</v>
      </c>
      <c r="P159" s="7">
        <f t="shared" si="11"/>
        <v>0.42321119924911005</v>
      </c>
      <c r="Q159" s="5">
        <f>YEAR(SalesDataTable[[#This Row],[Order Date]])</f>
        <v>2026</v>
      </c>
      <c r="R159" s="7" t="str">
        <f>"Q"&amp;ROUNDUP(MONTH(SalesDataTable[[#This Row],[Order Date]])/3,0)</f>
        <v>Q1</v>
      </c>
      <c r="S159" s="8">
        <f>MONTH(SalesDataTable[[#This Row],[Order Date]])</f>
        <v>2</v>
      </c>
      <c r="T159" s="7" t="str">
        <f>TEXT(SalesDataTable[[#This Row],[Order Date]],"mmm")</f>
        <v>Feb</v>
      </c>
    </row>
    <row r="160" spans="1:20" ht="15.6">
      <c r="A160" s="2">
        <v>2014</v>
      </c>
      <c r="B160" s="3">
        <v>46055</v>
      </c>
      <c r="C160" s="4" t="s">
        <v>6</v>
      </c>
      <c r="D160" s="4" t="s">
        <v>41</v>
      </c>
      <c r="E160" s="4" t="s">
        <v>28</v>
      </c>
      <c r="F160" s="4" t="s">
        <v>13</v>
      </c>
      <c r="G160" s="4" t="s">
        <v>23</v>
      </c>
      <c r="H160" s="4" t="s">
        <v>51</v>
      </c>
      <c r="I160" s="8">
        <v>1</v>
      </c>
      <c r="J160" s="10">
        <v>123.95</v>
      </c>
      <c r="K160" s="6">
        <v>0</v>
      </c>
      <c r="L160" s="10">
        <v>61.32</v>
      </c>
      <c r="M160" s="17">
        <f t="shared" si="8"/>
        <v>123.95</v>
      </c>
      <c r="N160" s="17">
        <f t="shared" si="9"/>
        <v>61.32</v>
      </c>
      <c r="O160" s="17">
        <f t="shared" si="10"/>
        <v>62.63</v>
      </c>
      <c r="P160" s="7">
        <f t="shared" si="11"/>
        <v>0.50528438886647842</v>
      </c>
      <c r="Q160" s="5">
        <f>YEAR(SalesDataTable[[#This Row],[Order Date]])</f>
        <v>2026</v>
      </c>
      <c r="R160" s="7" t="str">
        <f>"Q"&amp;ROUNDUP(MONTH(SalesDataTable[[#This Row],[Order Date]])/3,0)</f>
        <v>Q1</v>
      </c>
      <c r="S160" s="8">
        <f>MONTH(SalesDataTable[[#This Row],[Order Date]])</f>
        <v>2</v>
      </c>
      <c r="T160" s="7" t="str">
        <f>TEXT(SalesDataTable[[#This Row],[Order Date]],"mmm")</f>
        <v>Feb</v>
      </c>
    </row>
    <row r="161" spans="1:20" ht="15.6">
      <c r="A161" s="2">
        <v>2642</v>
      </c>
      <c r="B161" s="3">
        <v>46055</v>
      </c>
      <c r="C161" s="4" t="s">
        <v>6</v>
      </c>
      <c r="D161" s="4" t="s">
        <v>41</v>
      </c>
      <c r="E161" s="4" t="s">
        <v>28</v>
      </c>
      <c r="F161" s="4" t="s">
        <v>3</v>
      </c>
      <c r="G161" s="4" t="s">
        <v>23</v>
      </c>
      <c r="H161" s="4" t="s">
        <v>29</v>
      </c>
      <c r="I161" s="8">
        <v>3</v>
      </c>
      <c r="J161" s="10">
        <v>199.9</v>
      </c>
      <c r="K161" s="6">
        <v>0</v>
      </c>
      <c r="L161" s="10">
        <v>104.18</v>
      </c>
      <c r="M161" s="17">
        <f t="shared" si="8"/>
        <v>599.70000000000005</v>
      </c>
      <c r="N161" s="17">
        <f t="shared" si="9"/>
        <v>312.54000000000002</v>
      </c>
      <c r="O161" s="17">
        <f t="shared" si="10"/>
        <v>287.16000000000003</v>
      </c>
      <c r="P161" s="7">
        <f t="shared" si="11"/>
        <v>0.47883941970985494</v>
      </c>
      <c r="Q161" s="5">
        <f>YEAR(SalesDataTable[[#This Row],[Order Date]])</f>
        <v>2026</v>
      </c>
      <c r="R161" s="7" t="str">
        <f>"Q"&amp;ROUNDUP(MONTH(SalesDataTable[[#This Row],[Order Date]])/3,0)</f>
        <v>Q1</v>
      </c>
      <c r="S161" s="8">
        <f>MONTH(SalesDataTable[[#This Row],[Order Date]])</f>
        <v>2</v>
      </c>
      <c r="T161" s="7" t="str">
        <f>TEXT(SalesDataTable[[#This Row],[Order Date]],"mmm")</f>
        <v>Feb</v>
      </c>
    </row>
    <row r="162" spans="1:20" ht="15.6">
      <c r="A162" s="2">
        <v>2929</v>
      </c>
      <c r="B162" s="3">
        <v>46055</v>
      </c>
      <c r="C162" s="4" t="s">
        <v>6</v>
      </c>
      <c r="D162" s="4" t="s">
        <v>43</v>
      </c>
      <c r="E162" s="4" t="s">
        <v>28</v>
      </c>
      <c r="F162" s="4" t="s">
        <v>3</v>
      </c>
      <c r="G162" s="4" t="s">
        <v>9</v>
      </c>
      <c r="H162" s="4" t="s">
        <v>10</v>
      </c>
      <c r="I162" s="8">
        <v>1</v>
      </c>
      <c r="J162" s="10">
        <v>93.78</v>
      </c>
      <c r="K162" s="6">
        <v>0</v>
      </c>
      <c r="L162" s="10">
        <v>44.21</v>
      </c>
      <c r="M162" s="17">
        <f t="shared" si="8"/>
        <v>93.78</v>
      </c>
      <c r="N162" s="17">
        <f t="shared" si="9"/>
        <v>44.21</v>
      </c>
      <c r="O162" s="17">
        <f t="shared" si="10"/>
        <v>49.57</v>
      </c>
      <c r="P162" s="7">
        <f t="shared" si="11"/>
        <v>0.52857752185967155</v>
      </c>
      <c r="Q162" s="5">
        <f>YEAR(SalesDataTable[[#This Row],[Order Date]])</f>
        <v>2026</v>
      </c>
      <c r="R162" s="7" t="str">
        <f>"Q"&amp;ROUNDUP(MONTH(SalesDataTable[[#This Row],[Order Date]])/3,0)</f>
        <v>Q1</v>
      </c>
      <c r="S162" s="8">
        <f>MONTH(SalesDataTable[[#This Row],[Order Date]])</f>
        <v>2</v>
      </c>
      <c r="T162" s="7" t="str">
        <f>TEXT(SalesDataTable[[#This Row],[Order Date]],"mmm")</f>
        <v>Feb</v>
      </c>
    </row>
    <row r="163" spans="1:20" ht="15.6">
      <c r="A163" s="2">
        <v>3855</v>
      </c>
      <c r="B163" s="3">
        <v>46055</v>
      </c>
      <c r="C163" s="4" t="s">
        <v>0</v>
      </c>
      <c r="D163" s="4" t="s">
        <v>1</v>
      </c>
      <c r="E163" s="4" t="s">
        <v>2</v>
      </c>
      <c r="F163" s="4" t="s">
        <v>16</v>
      </c>
      <c r="G163" s="4" t="s">
        <v>34</v>
      </c>
      <c r="H163" s="4" t="s">
        <v>35</v>
      </c>
      <c r="I163" s="8">
        <v>1</v>
      </c>
      <c r="J163" s="10">
        <v>39.39</v>
      </c>
      <c r="K163" s="6">
        <v>0.1</v>
      </c>
      <c r="L163" s="10">
        <v>15.09</v>
      </c>
      <c r="M163" s="17">
        <f t="shared" si="8"/>
        <v>35.451000000000001</v>
      </c>
      <c r="N163" s="17">
        <f t="shared" si="9"/>
        <v>15.09</v>
      </c>
      <c r="O163" s="17">
        <f t="shared" si="10"/>
        <v>20.361000000000001</v>
      </c>
      <c r="P163" s="7">
        <f t="shared" si="11"/>
        <v>0.57434204958957435</v>
      </c>
      <c r="Q163" s="5">
        <f>YEAR(SalesDataTable[[#This Row],[Order Date]])</f>
        <v>2026</v>
      </c>
      <c r="R163" s="7" t="str">
        <f>"Q"&amp;ROUNDUP(MONTH(SalesDataTable[[#This Row],[Order Date]])/3,0)</f>
        <v>Q1</v>
      </c>
      <c r="S163" s="8">
        <f>MONTH(SalesDataTable[[#This Row],[Order Date]])</f>
        <v>2</v>
      </c>
      <c r="T163" s="7" t="str">
        <f>TEXT(SalesDataTable[[#This Row],[Order Date]],"mmm")</f>
        <v>Feb</v>
      </c>
    </row>
    <row r="164" spans="1:20" ht="15.6">
      <c r="A164" s="2">
        <v>4031</v>
      </c>
      <c r="B164" s="3">
        <v>46055</v>
      </c>
      <c r="C164" s="4" t="s">
        <v>0</v>
      </c>
      <c r="D164" s="4" t="s">
        <v>1</v>
      </c>
      <c r="E164" s="4" t="s">
        <v>2</v>
      </c>
      <c r="F164" s="4" t="s">
        <v>13</v>
      </c>
      <c r="G164" s="4" t="s">
        <v>4</v>
      </c>
      <c r="H164" s="4" t="s">
        <v>30</v>
      </c>
      <c r="I164" s="8">
        <v>6</v>
      </c>
      <c r="J164" s="10">
        <v>101.64</v>
      </c>
      <c r="K164" s="6">
        <v>0</v>
      </c>
      <c r="L164" s="10">
        <v>51.06</v>
      </c>
      <c r="M164" s="17">
        <f t="shared" si="8"/>
        <v>609.84</v>
      </c>
      <c r="N164" s="17">
        <f t="shared" si="9"/>
        <v>306.36</v>
      </c>
      <c r="O164" s="17">
        <f t="shared" si="10"/>
        <v>303.48</v>
      </c>
      <c r="P164" s="7">
        <f t="shared" si="11"/>
        <v>0.49763872491145217</v>
      </c>
      <c r="Q164" s="5">
        <f>YEAR(SalesDataTable[[#This Row],[Order Date]])</f>
        <v>2026</v>
      </c>
      <c r="R164" s="7" t="str">
        <f>"Q"&amp;ROUNDUP(MONTH(SalesDataTable[[#This Row],[Order Date]])/3,0)</f>
        <v>Q1</v>
      </c>
      <c r="S164" s="8">
        <f>MONTH(SalesDataTable[[#This Row],[Order Date]])</f>
        <v>2</v>
      </c>
      <c r="T164" s="7" t="str">
        <f>TEXT(SalesDataTable[[#This Row],[Order Date]],"mmm")</f>
        <v>Feb</v>
      </c>
    </row>
    <row r="165" spans="1:20" ht="15.6">
      <c r="A165" s="2">
        <v>2</v>
      </c>
      <c r="B165" s="3">
        <v>46056</v>
      </c>
      <c r="C165" s="4" t="s">
        <v>0</v>
      </c>
      <c r="D165" s="4" t="s">
        <v>1</v>
      </c>
      <c r="E165" s="4" t="s">
        <v>8</v>
      </c>
      <c r="F165" s="4" t="s">
        <v>16</v>
      </c>
      <c r="G165" s="4" t="s">
        <v>34</v>
      </c>
      <c r="H165" s="4" t="s">
        <v>42</v>
      </c>
      <c r="I165" s="8">
        <v>12</v>
      </c>
      <c r="J165" s="10">
        <v>36.74</v>
      </c>
      <c r="K165" s="6">
        <v>0.2</v>
      </c>
      <c r="L165" s="10">
        <v>13.53</v>
      </c>
      <c r="M165" s="17">
        <f t="shared" si="8"/>
        <v>352.70400000000001</v>
      </c>
      <c r="N165" s="17">
        <f t="shared" si="9"/>
        <v>162.35999999999999</v>
      </c>
      <c r="O165" s="17">
        <f t="shared" si="10"/>
        <v>190.34400000000002</v>
      </c>
      <c r="P165" s="7">
        <f t="shared" si="11"/>
        <v>0.53967065868263475</v>
      </c>
      <c r="Q165" s="5">
        <f>YEAR(SalesDataTable[[#This Row],[Order Date]])</f>
        <v>2026</v>
      </c>
      <c r="R165" s="7" t="str">
        <f>"Q"&amp;ROUNDUP(MONTH(SalesDataTable[[#This Row],[Order Date]])/3,0)</f>
        <v>Q1</v>
      </c>
      <c r="S165" s="8">
        <f>MONTH(SalesDataTable[[#This Row],[Order Date]])</f>
        <v>2</v>
      </c>
      <c r="T165" s="7" t="str">
        <f>TEXT(SalesDataTable[[#This Row],[Order Date]],"mmm")</f>
        <v>Feb</v>
      </c>
    </row>
    <row r="166" spans="1:20" ht="15.6">
      <c r="A166" s="2">
        <v>4228</v>
      </c>
      <c r="B166" s="3">
        <v>46056</v>
      </c>
      <c r="C166" s="4" t="s">
        <v>20</v>
      </c>
      <c r="D166" s="4" t="s">
        <v>33</v>
      </c>
      <c r="E166" s="4" t="s">
        <v>19</v>
      </c>
      <c r="F166" s="4" t="s">
        <v>13</v>
      </c>
      <c r="G166" s="4" t="s">
        <v>9</v>
      </c>
      <c r="H166" s="4" t="s">
        <v>37</v>
      </c>
      <c r="I166" s="8">
        <v>2</v>
      </c>
      <c r="J166" s="10">
        <v>154.62</v>
      </c>
      <c r="K166" s="6">
        <v>0</v>
      </c>
      <c r="L166" s="10">
        <v>78.209999999999994</v>
      </c>
      <c r="M166" s="17">
        <f t="shared" si="8"/>
        <v>309.24</v>
      </c>
      <c r="N166" s="17">
        <f t="shared" si="9"/>
        <v>156.41999999999999</v>
      </c>
      <c r="O166" s="17">
        <f t="shared" si="10"/>
        <v>152.82000000000002</v>
      </c>
      <c r="P166" s="7">
        <f t="shared" si="11"/>
        <v>0.49417927823050062</v>
      </c>
      <c r="Q166" s="5">
        <f>YEAR(SalesDataTable[[#This Row],[Order Date]])</f>
        <v>2026</v>
      </c>
      <c r="R166" s="7" t="str">
        <f>"Q"&amp;ROUNDUP(MONTH(SalesDataTable[[#This Row],[Order Date]])/3,0)</f>
        <v>Q1</v>
      </c>
      <c r="S166" s="8">
        <f>MONTH(SalesDataTable[[#This Row],[Order Date]])</f>
        <v>2</v>
      </c>
      <c r="T166" s="7" t="str">
        <f>TEXT(SalesDataTable[[#This Row],[Order Date]],"mmm")</f>
        <v>Feb</v>
      </c>
    </row>
    <row r="167" spans="1:20" ht="15.6">
      <c r="A167" s="2">
        <v>928</v>
      </c>
      <c r="B167" s="3">
        <v>46057</v>
      </c>
      <c r="C167" s="4" t="s">
        <v>0</v>
      </c>
      <c r="D167" s="4" t="s">
        <v>1</v>
      </c>
      <c r="E167" s="4" t="s">
        <v>28</v>
      </c>
      <c r="F167" s="4" t="s">
        <v>13</v>
      </c>
      <c r="G167" s="4" t="s">
        <v>23</v>
      </c>
      <c r="H167" s="4" t="s">
        <v>51</v>
      </c>
      <c r="I167" s="8">
        <v>1</v>
      </c>
      <c r="J167" s="10">
        <v>125.63</v>
      </c>
      <c r="K167" s="6">
        <v>0.1</v>
      </c>
      <c r="L167" s="10">
        <v>60.38</v>
      </c>
      <c r="M167" s="17">
        <f t="shared" si="8"/>
        <v>113.06699999999999</v>
      </c>
      <c r="N167" s="17">
        <f t="shared" si="9"/>
        <v>60.38</v>
      </c>
      <c r="O167" s="17">
        <f t="shared" si="10"/>
        <v>52.686999999999991</v>
      </c>
      <c r="P167" s="7">
        <f t="shared" si="11"/>
        <v>0.46598034793529497</v>
      </c>
      <c r="Q167" s="5">
        <f>YEAR(SalesDataTable[[#This Row],[Order Date]])</f>
        <v>2026</v>
      </c>
      <c r="R167" s="7" t="str">
        <f>"Q"&amp;ROUNDUP(MONTH(SalesDataTable[[#This Row],[Order Date]])/3,0)</f>
        <v>Q1</v>
      </c>
      <c r="S167" s="8">
        <f>MONTH(SalesDataTable[[#This Row],[Order Date]])</f>
        <v>2</v>
      </c>
      <c r="T167" s="7" t="str">
        <f>TEXT(SalesDataTable[[#This Row],[Order Date]],"mmm")</f>
        <v>Feb</v>
      </c>
    </row>
    <row r="168" spans="1:20" ht="15.6">
      <c r="A168" s="2">
        <v>933</v>
      </c>
      <c r="B168" s="3">
        <v>46057</v>
      </c>
      <c r="C168" s="4" t="s">
        <v>6</v>
      </c>
      <c r="D168" s="4" t="s">
        <v>41</v>
      </c>
      <c r="E168" s="4" t="s">
        <v>2</v>
      </c>
      <c r="F168" s="4" t="s">
        <v>13</v>
      </c>
      <c r="G168" s="4" t="s">
        <v>23</v>
      </c>
      <c r="H168" s="4" t="s">
        <v>40</v>
      </c>
      <c r="I168" s="8">
        <v>2</v>
      </c>
      <c r="J168" s="10">
        <v>81.59</v>
      </c>
      <c r="K168" s="6">
        <v>0.1</v>
      </c>
      <c r="L168" s="10">
        <v>38.64</v>
      </c>
      <c r="M168" s="17">
        <f t="shared" si="8"/>
        <v>146.86200000000002</v>
      </c>
      <c r="N168" s="17">
        <f t="shared" si="9"/>
        <v>77.28</v>
      </c>
      <c r="O168" s="17">
        <f t="shared" si="10"/>
        <v>69.582000000000022</v>
      </c>
      <c r="P168" s="7">
        <f t="shared" si="11"/>
        <v>0.47379172284185161</v>
      </c>
      <c r="Q168" s="5">
        <f>YEAR(SalesDataTable[[#This Row],[Order Date]])</f>
        <v>2026</v>
      </c>
      <c r="R168" s="7" t="str">
        <f>"Q"&amp;ROUNDUP(MONTH(SalesDataTable[[#This Row],[Order Date]])/3,0)</f>
        <v>Q1</v>
      </c>
      <c r="S168" s="8">
        <f>MONTH(SalesDataTable[[#This Row],[Order Date]])</f>
        <v>2</v>
      </c>
      <c r="T168" s="7" t="str">
        <f>TEXT(SalesDataTable[[#This Row],[Order Date]],"mmm")</f>
        <v>Feb</v>
      </c>
    </row>
    <row r="169" spans="1:20" ht="15.6">
      <c r="A169" s="2">
        <v>1646</v>
      </c>
      <c r="B169" s="3">
        <v>46057</v>
      </c>
      <c r="C169" s="4" t="s">
        <v>11</v>
      </c>
      <c r="D169" s="4" t="s">
        <v>25</v>
      </c>
      <c r="E169" s="4" t="s">
        <v>2</v>
      </c>
      <c r="F169" s="4" t="s">
        <v>13</v>
      </c>
      <c r="G169" s="4" t="s">
        <v>14</v>
      </c>
      <c r="H169" s="4" t="s">
        <v>32</v>
      </c>
      <c r="I169" s="8">
        <v>2</v>
      </c>
      <c r="J169" s="10">
        <v>45.81</v>
      </c>
      <c r="K169" s="6">
        <v>0.1</v>
      </c>
      <c r="L169" s="10">
        <v>18.420000000000002</v>
      </c>
      <c r="M169" s="17">
        <f t="shared" si="8"/>
        <v>82.458000000000013</v>
      </c>
      <c r="N169" s="17">
        <f t="shared" si="9"/>
        <v>36.840000000000003</v>
      </c>
      <c r="O169" s="17">
        <f t="shared" si="10"/>
        <v>45.618000000000009</v>
      </c>
      <c r="P169" s="7">
        <f t="shared" si="11"/>
        <v>0.55322709743141962</v>
      </c>
      <c r="Q169" s="5">
        <f>YEAR(SalesDataTable[[#This Row],[Order Date]])</f>
        <v>2026</v>
      </c>
      <c r="R169" s="7" t="str">
        <f>"Q"&amp;ROUNDUP(MONTH(SalesDataTable[[#This Row],[Order Date]])/3,0)</f>
        <v>Q1</v>
      </c>
      <c r="S169" s="8">
        <f>MONTH(SalesDataTable[[#This Row],[Order Date]])</f>
        <v>2</v>
      </c>
      <c r="T169" s="7" t="str">
        <f>TEXT(SalesDataTable[[#This Row],[Order Date]],"mmm")</f>
        <v>Feb</v>
      </c>
    </row>
    <row r="170" spans="1:20" ht="15.6">
      <c r="A170" s="2">
        <v>380</v>
      </c>
      <c r="B170" s="3">
        <v>46058</v>
      </c>
      <c r="C170" s="4" t="s">
        <v>6</v>
      </c>
      <c r="D170" s="4" t="s">
        <v>43</v>
      </c>
      <c r="E170" s="4" t="s">
        <v>2</v>
      </c>
      <c r="F170" s="4" t="s">
        <v>3</v>
      </c>
      <c r="G170" s="4" t="s">
        <v>34</v>
      </c>
      <c r="H170" s="4" t="s">
        <v>38</v>
      </c>
      <c r="I170" s="8">
        <v>3</v>
      </c>
      <c r="J170" s="10">
        <v>125.63</v>
      </c>
      <c r="K170" s="6">
        <v>0</v>
      </c>
      <c r="L170" s="10">
        <v>71.05</v>
      </c>
      <c r="M170" s="17">
        <f t="shared" si="8"/>
        <v>376.89</v>
      </c>
      <c r="N170" s="17">
        <f t="shared" si="9"/>
        <v>213.14999999999998</v>
      </c>
      <c r="O170" s="17">
        <f t="shared" si="10"/>
        <v>163.74</v>
      </c>
      <c r="P170" s="7">
        <f t="shared" si="11"/>
        <v>0.43445037013452203</v>
      </c>
      <c r="Q170" s="5">
        <f>YEAR(SalesDataTable[[#This Row],[Order Date]])</f>
        <v>2026</v>
      </c>
      <c r="R170" s="7" t="str">
        <f>"Q"&amp;ROUNDUP(MONTH(SalesDataTable[[#This Row],[Order Date]])/3,0)</f>
        <v>Q1</v>
      </c>
      <c r="S170" s="8">
        <f>MONTH(SalesDataTable[[#This Row],[Order Date]])</f>
        <v>2</v>
      </c>
      <c r="T170" s="7" t="str">
        <f>TEXT(SalesDataTable[[#This Row],[Order Date]],"mmm")</f>
        <v>Feb</v>
      </c>
    </row>
    <row r="171" spans="1:20" ht="15.6">
      <c r="A171" s="2">
        <v>1723</v>
      </c>
      <c r="B171" s="3">
        <v>46058</v>
      </c>
      <c r="C171" s="4" t="s">
        <v>20</v>
      </c>
      <c r="D171" s="4" t="s">
        <v>33</v>
      </c>
      <c r="E171" s="4" t="s">
        <v>2</v>
      </c>
      <c r="F171" s="4" t="s">
        <v>3</v>
      </c>
      <c r="G171" s="4" t="s">
        <v>4</v>
      </c>
      <c r="H171" s="4" t="s">
        <v>30</v>
      </c>
      <c r="I171" s="8">
        <v>2</v>
      </c>
      <c r="J171" s="10">
        <v>101.01</v>
      </c>
      <c r="K171" s="6">
        <v>0</v>
      </c>
      <c r="L171" s="10">
        <v>50.26</v>
      </c>
      <c r="M171" s="17">
        <f t="shared" si="8"/>
        <v>202.02</v>
      </c>
      <c r="N171" s="17">
        <f t="shared" si="9"/>
        <v>100.52</v>
      </c>
      <c r="O171" s="17">
        <f t="shared" si="10"/>
        <v>101.50000000000001</v>
      </c>
      <c r="P171" s="7">
        <f t="shared" si="11"/>
        <v>0.50242550242550243</v>
      </c>
      <c r="Q171" s="5">
        <f>YEAR(SalesDataTable[[#This Row],[Order Date]])</f>
        <v>2026</v>
      </c>
      <c r="R171" s="7" t="str">
        <f>"Q"&amp;ROUNDUP(MONTH(SalesDataTable[[#This Row],[Order Date]])/3,0)</f>
        <v>Q1</v>
      </c>
      <c r="S171" s="8">
        <f>MONTH(SalesDataTable[[#This Row],[Order Date]])</f>
        <v>2</v>
      </c>
      <c r="T171" s="7" t="str">
        <f>TEXT(SalesDataTable[[#This Row],[Order Date]],"mmm")</f>
        <v>Feb</v>
      </c>
    </row>
    <row r="172" spans="1:20" ht="15.6">
      <c r="A172" s="2">
        <v>2529</v>
      </c>
      <c r="B172" s="3">
        <v>46058</v>
      </c>
      <c r="C172" s="4" t="s">
        <v>20</v>
      </c>
      <c r="D172" s="4" t="s">
        <v>47</v>
      </c>
      <c r="E172" s="4" t="s">
        <v>2</v>
      </c>
      <c r="F172" s="4" t="s">
        <v>3</v>
      </c>
      <c r="G172" s="4" t="s">
        <v>9</v>
      </c>
      <c r="H172" s="4" t="s">
        <v>37</v>
      </c>
      <c r="I172" s="8">
        <v>6</v>
      </c>
      <c r="J172" s="10">
        <v>154.22</v>
      </c>
      <c r="K172" s="6">
        <v>0</v>
      </c>
      <c r="L172" s="10">
        <v>79.599999999999994</v>
      </c>
      <c r="M172" s="17">
        <f t="shared" si="8"/>
        <v>925.31999999999994</v>
      </c>
      <c r="N172" s="17">
        <f t="shared" si="9"/>
        <v>477.59999999999997</v>
      </c>
      <c r="O172" s="17">
        <f t="shared" si="10"/>
        <v>447.71999999999997</v>
      </c>
      <c r="P172" s="7">
        <f t="shared" si="11"/>
        <v>0.4838542342108676</v>
      </c>
      <c r="Q172" s="5">
        <f>YEAR(SalesDataTable[[#This Row],[Order Date]])</f>
        <v>2026</v>
      </c>
      <c r="R172" s="7" t="str">
        <f>"Q"&amp;ROUNDUP(MONTH(SalesDataTable[[#This Row],[Order Date]])/3,0)</f>
        <v>Q1</v>
      </c>
      <c r="S172" s="8">
        <f>MONTH(SalesDataTable[[#This Row],[Order Date]])</f>
        <v>2</v>
      </c>
      <c r="T172" s="7" t="str">
        <f>TEXT(SalesDataTable[[#This Row],[Order Date]],"mmm")</f>
        <v>Feb</v>
      </c>
    </row>
    <row r="173" spans="1:20" ht="15.6">
      <c r="A173" s="2">
        <v>2685</v>
      </c>
      <c r="B173" s="3">
        <v>46058</v>
      </c>
      <c r="C173" s="4" t="s">
        <v>6</v>
      </c>
      <c r="D173" s="4" t="s">
        <v>49</v>
      </c>
      <c r="E173" s="4" t="s">
        <v>2</v>
      </c>
      <c r="F173" s="4" t="s">
        <v>13</v>
      </c>
      <c r="G173" s="4" t="s">
        <v>9</v>
      </c>
      <c r="H173" s="4" t="s">
        <v>46</v>
      </c>
      <c r="I173" s="8">
        <v>1</v>
      </c>
      <c r="J173" s="10">
        <v>72.78</v>
      </c>
      <c r="K173" s="6">
        <v>0.05</v>
      </c>
      <c r="L173" s="10">
        <v>33.26</v>
      </c>
      <c r="M173" s="17">
        <f t="shared" si="8"/>
        <v>69.140999999999991</v>
      </c>
      <c r="N173" s="17">
        <f t="shared" si="9"/>
        <v>33.26</v>
      </c>
      <c r="O173" s="17">
        <f t="shared" si="10"/>
        <v>35.880999999999993</v>
      </c>
      <c r="P173" s="7">
        <f t="shared" si="11"/>
        <v>0.51895402149231273</v>
      </c>
      <c r="Q173" s="5">
        <f>YEAR(SalesDataTable[[#This Row],[Order Date]])</f>
        <v>2026</v>
      </c>
      <c r="R173" s="7" t="str">
        <f>"Q"&amp;ROUNDUP(MONTH(SalesDataTable[[#This Row],[Order Date]])/3,0)</f>
        <v>Q1</v>
      </c>
      <c r="S173" s="8">
        <f>MONTH(SalesDataTable[[#This Row],[Order Date]])</f>
        <v>2</v>
      </c>
      <c r="T173" s="7" t="str">
        <f>TEXT(SalesDataTable[[#This Row],[Order Date]],"mmm")</f>
        <v>Feb</v>
      </c>
    </row>
    <row r="174" spans="1:20" ht="15.6">
      <c r="A174" s="2">
        <v>2793</v>
      </c>
      <c r="B174" s="3">
        <v>46058</v>
      </c>
      <c r="C174" s="4" t="s">
        <v>6</v>
      </c>
      <c r="D174" s="4" t="s">
        <v>49</v>
      </c>
      <c r="E174" s="4" t="s">
        <v>8</v>
      </c>
      <c r="F174" s="4" t="s">
        <v>16</v>
      </c>
      <c r="G174" s="4" t="s">
        <v>23</v>
      </c>
      <c r="H174" s="4" t="s">
        <v>51</v>
      </c>
      <c r="I174" s="8">
        <v>3</v>
      </c>
      <c r="J174" s="10">
        <v>122.69</v>
      </c>
      <c r="K174" s="6">
        <v>0.05</v>
      </c>
      <c r="L174" s="10">
        <v>62.08</v>
      </c>
      <c r="M174" s="17">
        <f t="shared" si="8"/>
        <v>349.66649999999998</v>
      </c>
      <c r="N174" s="17">
        <f t="shared" si="9"/>
        <v>186.24</v>
      </c>
      <c r="O174" s="17">
        <f t="shared" si="10"/>
        <v>163.42649999999998</v>
      </c>
      <c r="P174" s="7">
        <f t="shared" si="11"/>
        <v>0.46737820180085876</v>
      </c>
      <c r="Q174" s="5">
        <f>YEAR(SalesDataTable[[#This Row],[Order Date]])</f>
        <v>2026</v>
      </c>
      <c r="R174" s="7" t="str">
        <f>"Q"&amp;ROUNDUP(MONTH(SalesDataTable[[#This Row],[Order Date]])/3,0)</f>
        <v>Q1</v>
      </c>
      <c r="S174" s="8">
        <f>MONTH(SalesDataTable[[#This Row],[Order Date]])</f>
        <v>2</v>
      </c>
      <c r="T174" s="7" t="str">
        <f>TEXT(SalesDataTable[[#This Row],[Order Date]],"mmm")</f>
        <v>Feb</v>
      </c>
    </row>
    <row r="175" spans="1:20" ht="15.6">
      <c r="A175" s="2">
        <v>346</v>
      </c>
      <c r="B175" s="3">
        <v>46059</v>
      </c>
      <c r="C175" s="4" t="s">
        <v>6</v>
      </c>
      <c r="D175" s="4" t="s">
        <v>7</v>
      </c>
      <c r="E175" s="4" t="s">
        <v>2</v>
      </c>
      <c r="F175" s="4" t="s">
        <v>16</v>
      </c>
      <c r="G175" s="4" t="s">
        <v>4</v>
      </c>
      <c r="H175" s="4" t="s">
        <v>30</v>
      </c>
      <c r="I175" s="8">
        <v>3</v>
      </c>
      <c r="J175" s="10">
        <v>103.22</v>
      </c>
      <c r="K175" s="6">
        <v>0</v>
      </c>
      <c r="L175" s="10">
        <v>50.74</v>
      </c>
      <c r="M175" s="17">
        <f t="shared" si="8"/>
        <v>309.65999999999997</v>
      </c>
      <c r="N175" s="17">
        <f t="shared" si="9"/>
        <v>152.22</v>
      </c>
      <c r="O175" s="17">
        <f t="shared" si="10"/>
        <v>157.43999999999997</v>
      </c>
      <c r="P175" s="7">
        <f t="shared" si="11"/>
        <v>0.50842859910869986</v>
      </c>
      <c r="Q175" s="5">
        <f>YEAR(SalesDataTable[[#This Row],[Order Date]])</f>
        <v>2026</v>
      </c>
      <c r="R175" s="7" t="str">
        <f>"Q"&amp;ROUNDUP(MONTH(SalesDataTable[[#This Row],[Order Date]])/3,0)</f>
        <v>Q1</v>
      </c>
      <c r="S175" s="8">
        <f>MONTH(SalesDataTable[[#This Row],[Order Date]])</f>
        <v>2</v>
      </c>
      <c r="T175" s="7" t="str">
        <f>TEXT(SalesDataTable[[#This Row],[Order Date]],"mmm")</f>
        <v>Feb</v>
      </c>
    </row>
    <row r="176" spans="1:20" ht="15.6">
      <c r="A176" s="2">
        <v>539</v>
      </c>
      <c r="B176" s="3">
        <v>46059</v>
      </c>
      <c r="C176" s="4" t="s">
        <v>0</v>
      </c>
      <c r="D176" s="4" t="s">
        <v>50</v>
      </c>
      <c r="E176" s="4" t="s">
        <v>28</v>
      </c>
      <c r="F176" s="4" t="s">
        <v>13</v>
      </c>
      <c r="G176" s="4" t="s">
        <v>9</v>
      </c>
      <c r="H176" s="4" t="s">
        <v>10</v>
      </c>
      <c r="I176" s="8">
        <v>3</v>
      </c>
      <c r="J176" s="10">
        <v>92.96</v>
      </c>
      <c r="K176" s="6">
        <v>0.15</v>
      </c>
      <c r="L176" s="10">
        <v>44.56</v>
      </c>
      <c r="M176" s="17">
        <f t="shared" si="8"/>
        <v>237.048</v>
      </c>
      <c r="N176" s="17">
        <f t="shared" si="9"/>
        <v>133.68</v>
      </c>
      <c r="O176" s="17">
        <f t="shared" si="10"/>
        <v>103.36799999999999</v>
      </c>
      <c r="P176" s="7">
        <f t="shared" si="11"/>
        <v>0.43606358205932971</v>
      </c>
      <c r="Q176" s="5">
        <f>YEAR(SalesDataTable[[#This Row],[Order Date]])</f>
        <v>2026</v>
      </c>
      <c r="R176" s="7" t="str">
        <f>"Q"&amp;ROUNDUP(MONTH(SalesDataTable[[#This Row],[Order Date]])/3,0)</f>
        <v>Q1</v>
      </c>
      <c r="S176" s="8">
        <f>MONTH(SalesDataTable[[#This Row],[Order Date]])</f>
        <v>2</v>
      </c>
      <c r="T176" s="7" t="str">
        <f>TEXT(SalesDataTable[[#This Row],[Order Date]],"mmm")</f>
        <v>Feb</v>
      </c>
    </row>
    <row r="177" spans="1:20" ht="15.6">
      <c r="A177" s="2">
        <v>1368</v>
      </c>
      <c r="B177" s="3">
        <v>46059</v>
      </c>
      <c r="C177" s="4" t="s">
        <v>6</v>
      </c>
      <c r="D177" s="4" t="s">
        <v>43</v>
      </c>
      <c r="E177" s="4" t="s">
        <v>19</v>
      </c>
      <c r="F177" s="4" t="s">
        <v>13</v>
      </c>
      <c r="G177" s="4" t="s">
        <v>14</v>
      </c>
      <c r="H177" s="4" t="s">
        <v>15</v>
      </c>
      <c r="I177" s="8">
        <v>1</v>
      </c>
      <c r="J177" s="10">
        <v>36.520000000000003</v>
      </c>
      <c r="K177" s="6">
        <v>0</v>
      </c>
      <c r="L177" s="10">
        <v>13.94</v>
      </c>
      <c r="M177" s="17">
        <f t="shared" si="8"/>
        <v>36.520000000000003</v>
      </c>
      <c r="N177" s="17">
        <f t="shared" si="9"/>
        <v>13.94</v>
      </c>
      <c r="O177" s="17">
        <f t="shared" si="10"/>
        <v>22.580000000000005</v>
      </c>
      <c r="P177" s="7">
        <f t="shared" si="11"/>
        <v>0.61829134720700996</v>
      </c>
      <c r="Q177" s="5">
        <f>YEAR(SalesDataTable[[#This Row],[Order Date]])</f>
        <v>2026</v>
      </c>
      <c r="R177" s="7" t="str">
        <f>"Q"&amp;ROUNDUP(MONTH(SalesDataTable[[#This Row],[Order Date]])/3,0)</f>
        <v>Q1</v>
      </c>
      <c r="S177" s="8">
        <f>MONTH(SalesDataTable[[#This Row],[Order Date]])</f>
        <v>2</v>
      </c>
      <c r="T177" s="7" t="str">
        <f>TEXT(SalesDataTable[[#This Row],[Order Date]],"mmm")</f>
        <v>Feb</v>
      </c>
    </row>
    <row r="178" spans="1:20" ht="15.6">
      <c r="A178" s="2">
        <v>3506</v>
      </c>
      <c r="B178" s="3">
        <v>46059</v>
      </c>
      <c r="C178" s="4" t="s">
        <v>0</v>
      </c>
      <c r="D178" s="4" t="s">
        <v>1</v>
      </c>
      <c r="E178" s="4" t="s">
        <v>19</v>
      </c>
      <c r="F178" s="4" t="s">
        <v>3</v>
      </c>
      <c r="G178" s="4" t="s">
        <v>34</v>
      </c>
      <c r="H178" s="4" t="s">
        <v>45</v>
      </c>
      <c r="I178" s="8">
        <v>3</v>
      </c>
      <c r="J178" s="10">
        <v>50.65</v>
      </c>
      <c r="K178" s="6">
        <v>0</v>
      </c>
      <c r="L178" s="10">
        <v>21.49</v>
      </c>
      <c r="M178" s="17">
        <f t="shared" si="8"/>
        <v>151.94999999999999</v>
      </c>
      <c r="N178" s="17">
        <f t="shared" si="9"/>
        <v>64.47</v>
      </c>
      <c r="O178" s="17">
        <f t="shared" si="10"/>
        <v>87.47999999999999</v>
      </c>
      <c r="P178" s="7">
        <f t="shared" si="11"/>
        <v>0.57571569595261596</v>
      </c>
      <c r="Q178" s="5">
        <f>YEAR(SalesDataTable[[#This Row],[Order Date]])</f>
        <v>2026</v>
      </c>
      <c r="R178" s="7" t="str">
        <f>"Q"&amp;ROUNDUP(MONTH(SalesDataTable[[#This Row],[Order Date]])/3,0)</f>
        <v>Q1</v>
      </c>
      <c r="S178" s="8">
        <f>MONTH(SalesDataTable[[#This Row],[Order Date]])</f>
        <v>2</v>
      </c>
      <c r="T178" s="7" t="str">
        <f>TEXT(SalesDataTable[[#This Row],[Order Date]],"mmm")</f>
        <v>Feb</v>
      </c>
    </row>
    <row r="179" spans="1:20" ht="15.6">
      <c r="A179" s="2">
        <v>1314</v>
      </c>
      <c r="B179" s="3">
        <v>46060</v>
      </c>
      <c r="C179" s="4" t="s">
        <v>20</v>
      </c>
      <c r="D179" s="4" t="s">
        <v>21</v>
      </c>
      <c r="E179" s="4" t="s">
        <v>2</v>
      </c>
      <c r="F179" s="4" t="s">
        <v>3</v>
      </c>
      <c r="G179" s="4" t="s">
        <v>14</v>
      </c>
      <c r="H179" s="4" t="s">
        <v>15</v>
      </c>
      <c r="I179" s="8">
        <v>2</v>
      </c>
      <c r="J179" s="10">
        <v>37.03</v>
      </c>
      <c r="K179" s="6">
        <v>0.15</v>
      </c>
      <c r="L179" s="10">
        <v>13.87</v>
      </c>
      <c r="M179" s="17">
        <f t="shared" si="8"/>
        <v>62.951000000000001</v>
      </c>
      <c r="N179" s="17">
        <f t="shared" si="9"/>
        <v>27.74</v>
      </c>
      <c r="O179" s="17">
        <f t="shared" si="10"/>
        <v>35.210999999999999</v>
      </c>
      <c r="P179" s="7">
        <f t="shared" si="11"/>
        <v>0.55933980397451988</v>
      </c>
      <c r="Q179" s="5">
        <f>YEAR(SalesDataTable[[#This Row],[Order Date]])</f>
        <v>2026</v>
      </c>
      <c r="R179" s="7" t="str">
        <f>"Q"&amp;ROUNDUP(MONTH(SalesDataTable[[#This Row],[Order Date]])/3,0)</f>
        <v>Q1</v>
      </c>
      <c r="S179" s="8">
        <f>MONTH(SalesDataTable[[#This Row],[Order Date]])</f>
        <v>2</v>
      </c>
      <c r="T179" s="7" t="str">
        <f>TEXT(SalesDataTable[[#This Row],[Order Date]],"mmm")</f>
        <v>Feb</v>
      </c>
    </row>
    <row r="180" spans="1:20" ht="15.6">
      <c r="A180" s="2">
        <v>2092</v>
      </c>
      <c r="B180" s="3">
        <v>46060</v>
      </c>
      <c r="C180" s="4" t="s">
        <v>11</v>
      </c>
      <c r="D180" s="4" t="s">
        <v>12</v>
      </c>
      <c r="E180" s="4" t="s">
        <v>2</v>
      </c>
      <c r="F180" s="4" t="s">
        <v>13</v>
      </c>
      <c r="G180" s="4" t="s">
        <v>34</v>
      </c>
      <c r="H180" s="4" t="s">
        <v>42</v>
      </c>
      <c r="I180" s="8">
        <v>1</v>
      </c>
      <c r="J180" s="10">
        <v>36.619999999999997</v>
      </c>
      <c r="K180" s="6">
        <v>0</v>
      </c>
      <c r="L180" s="10">
        <v>13.55</v>
      </c>
      <c r="M180" s="17">
        <f t="shared" si="8"/>
        <v>36.619999999999997</v>
      </c>
      <c r="N180" s="17">
        <f t="shared" si="9"/>
        <v>13.55</v>
      </c>
      <c r="O180" s="17">
        <f t="shared" si="10"/>
        <v>23.069999999999997</v>
      </c>
      <c r="P180" s="7">
        <f t="shared" si="11"/>
        <v>0.62998361551064985</v>
      </c>
      <c r="Q180" s="5">
        <f>YEAR(SalesDataTable[[#This Row],[Order Date]])</f>
        <v>2026</v>
      </c>
      <c r="R180" s="7" t="str">
        <f>"Q"&amp;ROUNDUP(MONTH(SalesDataTable[[#This Row],[Order Date]])/3,0)</f>
        <v>Q1</v>
      </c>
      <c r="S180" s="8">
        <f>MONTH(SalesDataTable[[#This Row],[Order Date]])</f>
        <v>2</v>
      </c>
      <c r="T180" s="7" t="str">
        <f>TEXT(SalesDataTable[[#This Row],[Order Date]],"mmm")</f>
        <v>Feb</v>
      </c>
    </row>
    <row r="181" spans="1:20" ht="15.6">
      <c r="A181" s="2">
        <v>5083</v>
      </c>
      <c r="B181" s="3">
        <v>46060</v>
      </c>
      <c r="C181" s="4" t="s">
        <v>11</v>
      </c>
      <c r="D181" s="4" t="s">
        <v>52</v>
      </c>
      <c r="E181" s="4" t="s">
        <v>19</v>
      </c>
      <c r="F181" s="4" t="s">
        <v>3</v>
      </c>
      <c r="G181" s="4" t="s">
        <v>23</v>
      </c>
      <c r="H181" s="4" t="s">
        <v>40</v>
      </c>
      <c r="I181" s="8">
        <v>1</v>
      </c>
      <c r="J181" s="10">
        <v>81.47</v>
      </c>
      <c r="K181" s="6">
        <v>0</v>
      </c>
      <c r="L181" s="10">
        <v>39.18</v>
      </c>
      <c r="M181" s="17">
        <f t="shared" si="8"/>
        <v>81.47</v>
      </c>
      <c r="N181" s="17">
        <f t="shared" si="9"/>
        <v>39.18</v>
      </c>
      <c r="O181" s="17">
        <f t="shared" si="10"/>
        <v>42.29</v>
      </c>
      <c r="P181" s="7">
        <f t="shared" si="11"/>
        <v>0.51908678040996681</v>
      </c>
      <c r="Q181" s="5">
        <f>YEAR(SalesDataTable[[#This Row],[Order Date]])</f>
        <v>2026</v>
      </c>
      <c r="R181" s="7" t="str">
        <f>"Q"&amp;ROUNDUP(MONTH(SalesDataTable[[#This Row],[Order Date]])/3,0)</f>
        <v>Q1</v>
      </c>
      <c r="S181" s="8">
        <f>MONTH(SalesDataTable[[#This Row],[Order Date]])</f>
        <v>2</v>
      </c>
      <c r="T181" s="7" t="str">
        <f>TEXT(SalesDataTable[[#This Row],[Order Date]],"mmm")</f>
        <v>Feb</v>
      </c>
    </row>
    <row r="182" spans="1:20" ht="15.6">
      <c r="A182" s="2">
        <v>582</v>
      </c>
      <c r="B182" s="3">
        <v>46061</v>
      </c>
      <c r="C182" s="4" t="s">
        <v>6</v>
      </c>
      <c r="D182" s="4" t="s">
        <v>7</v>
      </c>
      <c r="E182" s="4" t="s">
        <v>8</v>
      </c>
      <c r="F182" s="4" t="s">
        <v>3</v>
      </c>
      <c r="G182" s="4" t="s">
        <v>23</v>
      </c>
      <c r="H182" s="4" t="s">
        <v>51</v>
      </c>
      <c r="I182" s="8">
        <v>12</v>
      </c>
      <c r="J182" s="10">
        <v>122.75</v>
      </c>
      <c r="K182" s="6">
        <v>0.15</v>
      </c>
      <c r="L182" s="10">
        <v>62.51</v>
      </c>
      <c r="M182" s="17">
        <f t="shared" si="8"/>
        <v>1252.05</v>
      </c>
      <c r="N182" s="17">
        <f t="shared" si="9"/>
        <v>750.12</v>
      </c>
      <c r="O182" s="17">
        <f t="shared" si="10"/>
        <v>501.92999999999995</v>
      </c>
      <c r="P182" s="7">
        <f t="shared" si="11"/>
        <v>0.40088654606445429</v>
      </c>
      <c r="Q182" s="5">
        <f>YEAR(SalesDataTable[[#This Row],[Order Date]])</f>
        <v>2026</v>
      </c>
      <c r="R182" s="7" t="str">
        <f>"Q"&amp;ROUNDUP(MONTH(SalesDataTable[[#This Row],[Order Date]])/3,0)</f>
        <v>Q1</v>
      </c>
      <c r="S182" s="8">
        <f>MONTH(SalesDataTable[[#This Row],[Order Date]])</f>
        <v>2</v>
      </c>
      <c r="T182" s="7" t="str">
        <f>TEXT(SalesDataTable[[#This Row],[Order Date]],"mmm")</f>
        <v>Feb</v>
      </c>
    </row>
    <row r="183" spans="1:20" ht="15.6">
      <c r="A183" s="2">
        <v>902</v>
      </c>
      <c r="B183" s="3">
        <v>46061</v>
      </c>
      <c r="C183" s="4" t="s">
        <v>0</v>
      </c>
      <c r="D183" s="4" t="s">
        <v>36</v>
      </c>
      <c r="E183" s="4" t="s">
        <v>2</v>
      </c>
      <c r="F183" s="4" t="s">
        <v>16</v>
      </c>
      <c r="G183" s="4" t="s">
        <v>34</v>
      </c>
      <c r="H183" s="4" t="s">
        <v>45</v>
      </c>
      <c r="I183" s="8">
        <v>1</v>
      </c>
      <c r="J183" s="10">
        <v>50.38</v>
      </c>
      <c r="K183" s="6">
        <v>0.05</v>
      </c>
      <c r="L183" s="10">
        <v>21.95</v>
      </c>
      <c r="M183" s="17">
        <f t="shared" si="8"/>
        <v>47.860999999999997</v>
      </c>
      <c r="N183" s="17">
        <f t="shared" si="9"/>
        <v>21.95</v>
      </c>
      <c r="O183" s="17">
        <f t="shared" si="10"/>
        <v>25.910999999999998</v>
      </c>
      <c r="P183" s="7">
        <f t="shared" si="11"/>
        <v>0.54138024696516995</v>
      </c>
      <c r="Q183" s="5">
        <f>YEAR(SalesDataTable[[#This Row],[Order Date]])</f>
        <v>2026</v>
      </c>
      <c r="R183" s="7" t="str">
        <f>"Q"&amp;ROUNDUP(MONTH(SalesDataTable[[#This Row],[Order Date]])/3,0)</f>
        <v>Q1</v>
      </c>
      <c r="S183" s="8">
        <f>MONTH(SalesDataTable[[#This Row],[Order Date]])</f>
        <v>2</v>
      </c>
      <c r="T183" s="7" t="str">
        <f>TEXT(SalesDataTable[[#This Row],[Order Date]],"mmm")</f>
        <v>Feb</v>
      </c>
    </row>
    <row r="184" spans="1:20" ht="15.6">
      <c r="A184" s="2">
        <v>2396</v>
      </c>
      <c r="B184" s="3">
        <v>46061</v>
      </c>
      <c r="C184" s="4" t="s">
        <v>20</v>
      </c>
      <c r="D184" s="4" t="s">
        <v>31</v>
      </c>
      <c r="E184" s="4" t="s">
        <v>2</v>
      </c>
      <c r="F184" s="4" t="s">
        <v>16</v>
      </c>
      <c r="G184" s="4" t="s">
        <v>34</v>
      </c>
      <c r="H184" s="4" t="s">
        <v>45</v>
      </c>
      <c r="I184" s="8">
        <v>2</v>
      </c>
      <c r="J184" s="10">
        <v>50.4</v>
      </c>
      <c r="K184" s="6">
        <v>0</v>
      </c>
      <c r="L184" s="10">
        <v>21.43</v>
      </c>
      <c r="M184" s="17">
        <f t="shared" si="8"/>
        <v>100.8</v>
      </c>
      <c r="N184" s="17">
        <f t="shared" si="9"/>
        <v>42.86</v>
      </c>
      <c r="O184" s="17">
        <f t="shared" si="10"/>
        <v>57.94</v>
      </c>
      <c r="P184" s="7">
        <f t="shared" si="11"/>
        <v>0.57480158730158726</v>
      </c>
      <c r="Q184" s="5">
        <f>YEAR(SalesDataTable[[#This Row],[Order Date]])</f>
        <v>2026</v>
      </c>
      <c r="R184" s="7" t="str">
        <f>"Q"&amp;ROUNDUP(MONTH(SalesDataTable[[#This Row],[Order Date]])/3,0)</f>
        <v>Q1</v>
      </c>
      <c r="S184" s="8">
        <f>MONTH(SalesDataTable[[#This Row],[Order Date]])</f>
        <v>2</v>
      </c>
      <c r="T184" s="7" t="str">
        <f>TEXT(SalesDataTable[[#This Row],[Order Date]],"mmm")</f>
        <v>Feb</v>
      </c>
    </row>
    <row r="185" spans="1:20" ht="15.6">
      <c r="A185" s="2">
        <v>2494</v>
      </c>
      <c r="B185" s="3">
        <v>46061</v>
      </c>
      <c r="C185" s="4" t="s">
        <v>11</v>
      </c>
      <c r="D185" s="4" t="s">
        <v>25</v>
      </c>
      <c r="E185" s="4" t="s">
        <v>2</v>
      </c>
      <c r="F185" s="4" t="s">
        <v>13</v>
      </c>
      <c r="G185" s="4" t="s">
        <v>9</v>
      </c>
      <c r="H185" s="4" t="s">
        <v>46</v>
      </c>
      <c r="I185" s="8">
        <v>1</v>
      </c>
      <c r="J185" s="10">
        <v>69.98</v>
      </c>
      <c r="K185" s="6">
        <v>0</v>
      </c>
      <c r="L185" s="10">
        <v>33.21</v>
      </c>
      <c r="M185" s="17">
        <f t="shared" si="8"/>
        <v>69.98</v>
      </c>
      <c r="N185" s="17">
        <f t="shared" si="9"/>
        <v>33.21</v>
      </c>
      <c r="O185" s="17">
        <f t="shared" si="10"/>
        <v>36.770000000000003</v>
      </c>
      <c r="P185" s="7">
        <f t="shared" si="11"/>
        <v>0.52543583881108891</v>
      </c>
      <c r="Q185" s="5">
        <f>YEAR(SalesDataTable[[#This Row],[Order Date]])</f>
        <v>2026</v>
      </c>
      <c r="R185" s="7" t="str">
        <f>"Q"&amp;ROUNDUP(MONTH(SalesDataTable[[#This Row],[Order Date]])/3,0)</f>
        <v>Q1</v>
      </c>
      <c r="S185" s="8">
        <f>MONTH(SalesDataTable[[#This Row],[Order Date]])</f>
        <v>2</v>
      </c>
      <c r="T185" s="7" t="str">
        <f>TEXT(SalesDataTable[[#This Row],[Order Date]],"mmm")</f>
        <v>Feb</v>
      </c>
    </row>
    <row r="186" spans="1:20" ht="15.6">
      <c r="A186" s="2">
        <v>2925</v>
      </c>
      <c r="B186" s="3">
        <v>46061</v>
      </c>
      <c r="C186" s="4" t="s">
        <v>0</v>
      </c>
      <c r="D186" s="4" t="s">
        <v>1</v>
      </c>
      <c r="E186" s="4" t="s">
        <v>19</v>
      </c>
      <c r="F186" s="4" t="s">
        <v>13</v>
      </c>
      <c r="G186" s="4" t="s">
        <v>9</v>
      </c>
      <c r="H186" s="4" t="s">
        <v>10</v>
      </c>
      <c r="I186" s="8">
        <v>3</v>
      </c>
      <c r="J186" s="10">
        <v>90.04</v>
      </c>
      <c r="K186" s="6">
        <v>0.05</v>
      </c>
      <c r="L186" s="10">
        <v>45.25</v>
      </c>
      <c r="M186" s="17">
        <f t="shared" si="8"/>
        <v>256.61399999999998</v>
      </c>
      <c r="N186" s="17">
        <f t="shared" si="9"/>
        <v>135.75</v>
      </c>
      <c r="O186" s="17">
        <f t="shared" si="10"/>
        <v>120.86399999999998</v>
      </c>
      <c r="P186" s="7">
        <f t="shared" si="11"/>
        <v>0.47099534709719654</v>
      </c>
      <c r="Q186" s="5">
        <f>YEAR(SalesDataTable[[#This Row],[Order Date]])</f>
        <v>2026</v>
      </c>
      <c r="R186" s="7" t="str">
        <f>"Q"&amp;ROUNDUP(MONTH(SalesDataTable[[#This Row],[Order Date]])/3,0)</f>
        <v>Q1</v>
      </c>
      <c r="S186" s="8">
        <f>MONTH(SalesDataTable[[#This Row],[Order Date]])</f>
        <v>2</v>
      </c>
      <c r="T186" s="7" t="str">
        <f>TEXT(SalesDataTable[[#This Row],[Order Date]],"mmm")</f>
        <v>Feb</v>
      </c>
    </row>
    <row r="187" spans="1:20" ht="15.6">
      <c r="A187" s="2">
        <v>3614</v>
      </c>
      <c r="B187" s="3">
        <v>46061</v>
      </c>
      <c r="C187" s="4" t="s">
        <v>6</v>
      </c>
      <c r="D187" s="4" t="s">
        <v>49</v>
      </c>
      <c r="E187" s="4" t="s">
        <v>2</v>
      </c>
      <c r="F187" s="4" t="s">
        <v>13</v>
      </c>
      <c r="G187" s="4" t="s">
        <v>34</v>
      </c>
      <c r="H187" s="4" t="s">
        <v>45</v>
      </c>
      <c r="I187" s="8">
        <v>3</v>
      </c>
      <c r="J187" s="10">
        <v>51.18</v>
      </c>
      <c r="K187" s="6">
        <v>0</v>
      </c>
      <c r="L187" s="10">
        <v>21.95</v>
      </c>
      <c r="M187" s="17">
        <f t="shared" si="8"/>
        <v>153.54</v>
      </c>
      <c r="N187" s="17">
        <f t="shared" si="9"/>
        <v>65.849999999999994</v>
      </c>
      <c r="O187" s="17">
        <f t="shared" si="10"/>
        <v>87.69</v>
      </c>
      <c r="P187" s="7">
        <f t="shared" si="11"/>
        <v>0.57112153184837833</v>
      </c>
      <c r="Q187" s="5">
        <f>YEAR(SalesDataTable[[#This Row],[Order Date]])</f>
        <v>2026</v>
      </c>
      <c r="R187" s="7" t="str">
        <f>"Q"&amp;ROUNDUP(MONTH(SalesDataTable[[#This Row],[Order Date]])/3,0)</f>
        <v>Q1</v>
      </c>
      <c r="S187" s="8">
        <f>MONTH(SalesDataTable[[#This Row],[Order Date]])</f>
        <v>2</v>
      </c>
      <c r="T187" s="7" t="str">
        <f>TEXT(SalesDataTable[[#This Row],[Order Date]],"mmm")</f>
        <v>Feb</v>
      </c>
    </row>
    <row r="188" spans="1:20" ht="15.6">
      <c r="A188" s="2">
        <v>4360</v>
      </c>
      <c r="B188" s="3">
        <v>46061</v>
      </c>
      <c r="C188" s="4" t="s">
        <v>0</v>
      </c>
      <c r="D188" s="4" t="s">
        <v>50</v>
      </c>
      <c r="E188" s="4" t="s">
        <v>2</v>
      </c>
      <c r="F188" s="4" t="s">
        <v>13</v>
      </c>
      <c r="G188" s="4" t="s">
        <v>14</v>
      </c>
      <c r="H188" s="4" t="s">
        <v>15</v>
      </c>
      <c r="I188" s="8">
        <v>1</v>
      </c>
      <c r="J188" s="10">
        <v>35.69</v>
      </c>
      <c r="K188" s="6">
        <v>0</v>
      </c>
      <c r="L188" s="10">
        <v>13.38</v>
      </c>
      <c r="M188" s="17">
        <f t="shared" si="8"/>
        <v>35.69</v>
      </c>
      <c r="N188" s="17">
        <f t="shared" si="9"/>
        <v>13.38</v>
      </c>
      <c r="O188" s="17">
        <f t="shared" si="10"/>
        <v>22.309999999999995</v>
      </c>
      <c r="P188" s="7">
        <f t="shared" si="11"/>
        <v>0.62510507144858496</v>
      </c>
      <c r="Q188" s="5">
        <f>YEAR(SalesDataTable[[#This Row],[Order Date]])</f>
        <v>2026</v>
      </c>
      <c r="R188" s="7" t="str">
        <f>"Q"&amp;ROUNDUP(MONTH(SalesDataTable[[#This Row],[Order Date]])/3,0)</f>
        <v>Q1</v>
      </c>
      <c r="S188" s="8">
        <f>MONTH(SalesDataTable[[#This Row],[Order Date]])</f>
        <v>2</v>
      </c>
      <c r="T188" s="7" t="str">
        <f>TEXT(SalesDataTable[[#This Row],[Order Date]],"mmm")</f>
        <v>Feb</v>
      </c>
    </row>
    <row r="189" spans="1:20" ht="15.6">
      <c r="A189" s="2">
        <v>4582</v>
      </c>
      <c r="B189" s="3">
        <v>46061</v>
      </c>
      <c r="C189" s="4" t="s">
        <v>20</v>
      </c>
      <c r="D189" s="4" t="s">
        <v>31</v>
      </c>
      <c r="E189" s="4" t="s">
        <v>2</v>
      </c>
      <c r="F189" s="4" t="s">
        <v>13</v>
      </c>
      <c r="G189" s="4" t="s">
        <v>4</v>
      </c>
      <c r="H189" s="4" t="s">
        <v>22</v>
      </c>
      <c r="I189" s="8">
        <v>3</v>
      </c>
      <c r="J189" s="10">
        <v>50.29</v>
      </c>
      <c r="K189" s="6">
        <v>0.05</v>
      </c>
      <c r="L189" s="10">
        <v>22.87</v>
      </c>
      <c r="M189" s="17">
        <f t="shared" si="8"/>
        <v>143.32650000000001</v>
      </c>
      <c r="N189" s="17">
        <f t="shared" si="9"/>
        <v>68.61</v>
      </c>
      <c r="O189" s="17">
        <f t="shared" si="10"/>
        <v>74.716500000000011</v>
      </c>
      <c r="P189" s="7">
        <f t="shared" si="11"/>
        <v>0.52130275978273388</v>
      </c>
      <c r="Q189" s="5">
        <f>YEAR(SalesDataTable[[#This Row],[Order Date]])</f>
        <v>2026</v>
      </c>
      <c r="R189" s="7" t="str">
        <f>"Q"&amp;ROUNDUP(MONTH(SalesDataTable[[#This Row],[Order Date]])/3,0)</f>
        <v>Q1</v>
      </c>
      <c r="S189" s="8">
        <f>MONTH(SalesDataTable[[#This Row],[Order Date]])</f>
        <v>2</v>
      </c>
      <c r="T189" s="7" t="str">
        <f>TEXT(SalesDataTable[[#This Row],[Order Date]],"mmm")</f>
        <v>Feb</v>
      </c>
    </row>
    <row r="190" spans="1:20" ht="15.6">
      <c r="A190" s="2">
        <v>4381</v>
      </c>
      <c r="B190" s="3">
        <v>46062</v>
      </c>
      <c r="C190" s="4" t="s">
        <v>6</v>
      </c>
      <c r="D190" s="4" t="s">
        <v>43</v>
      </c>
      <c r="E190" s="4" t="s">
        <v>28</v>
      </c>
      <c r="F190" s="4" t="s">
        <v>3</v>
      </c>
      <c r="G190" s="4" t="s">
        <v>23</v>
      </c>
      <c r="H190" s="4" t="s">
        <v>29</v>
      </c>
      <c r="I190" s="8">
        <v>1</v>
      </c>
      <c r="J190" s="10">
        <v>194.32</v>
      </c>
      <c r="K190" s="6">
        <v>0.05</v>
      </c>
      <c r="L190" s="10">
        <v>102.52</v>
      </c>
      <c r="M190" s="17">
        <f t="shared" si="8"/>
        <v>184.60399999999998</v>
      </c>
      <c r="N190" s="17">
        <f t="shared" si="9"/>
        <v>102.52</v>
      </c>
      <c r="O190" s="17">
        <f t="shared" si="10"/>
        <v>82.083999999999989</v>
      </c>
      <c r="P190" s="7">
        <f t="shared" si="11"/>
        <v>0.44464908669367942</v>
      </c>
      <c r="Q190" s="5">
        <f>YEAR(SalesDataTable[[#This Row],[Order Date]])</f>
        <v>2026</v>
      </c>
      <c r="R190" s="7" t="str">
        <f>"Q"&amp;ROUNDUP(MONTH(SalesDataTable[[#This Row],[Order Date]])/3,0)</f>
        <v>Q1</v>
      </c>
      <c r="S190" s="8">
        <f>MONTH(SalesDataTable[[#This Row],[Order Date]])</f>
        <v>2</v>
      </c>
      <c r="T190" s="7" t="str">
        <f>TEXT(SalesDataTable[[#This Row],[Order Date]],"mmm")</f>
        <v>Feb</v>
      </c>
    </row>
    <row r="191" spans="1:20" ht="15.6">
      <c r="A191" s="2">
        <v>4964</v>
      </c>
      <c r="B191" s="3">
        <v>46062</v>
      </c>
      <c r="C191" s="4" t="s">
        <v>20</v>
      </c>
      <c r="D191" s="4" t="s">
        <v>47</v>
      </c>
      <c r="E191" s="4" t="s">
        <v>19</v>
      </c>
      <c r="F191" s="4" t="s">
        <v>13</v>
      </c>
      <c r="G191" s="4" t="s">
        <v>34</v>
      </c>
      <c r="H191" s="4" t="s">
        <v>35</v>
      </c>
      <c r="I191" s="8">
        <v>4</v>
      </c>
      <c r="J191" s="10">
        <v>40.44</v>
      </c>
      <c r="K191" s="6">
        <v>0</v>
      </c>
      <c r="L191" s="10">
        <v>14.75</v>
      </c>
      <c r="M191" s="17">
        <f t="shared" si="8"/>
        <v>161.76</v>
      </c>
      <c r="N191" s="17">
        <f t="shared" si="9"/>
        <v>59</v>
      </c>
      <c r="O191" s="17">
        <f t="shared" si="10"/>
        <v>102.75999999999999</v>
      </c>
      <c r="P191" s="7">
        <f t="shared" si="11"/>
        <v>0.63526211671612265</v>
      </c>
      <c r="Q191" s="5">
        <f>YEAR(SalesDataTable[[#This Row],[Order Date]])</f>
        <v>2026</v>
      </c>
      <c r="R191" s="7" t="str">
        <f>"Q"&amp;ROUNDUP(MONTH(SalesDataTable[[#This Row],[Order Date]])/3,0)</f>
        <v>Q1</v>
      </c>
      <c r="S191" s="8">
        <f>MONTH(SalesDataTable[[#This Row],[Order Date]])</f>
        <v>2</v>
      </c>
      <c r="T191" s="7" t="str">
        <f>TEXT(SalesDataTable[[#This Row],[Order Date]],"mmm")</f>
        <v>Feb</v>
      </c>
    </row>
    <row r="192" spans="1:20" ht="15.6">
      <c r="A192" s="2">
        <v>255</v>
      </c>
      <c r="B192" s="3">
        <v>46063</v>
      </c>
      <c r="C192" s="4" t="s">
        <v>20</v>
      </c>
      <c r="D192" s="4" t="s">
        <v>31</v>
      </c>
      <c r="E192" s="4" t="s">
        <v>2</v>
      </c>
      <c r="F192" s="4" t="s">
        <v>13</v>
      </c>
      <c r="G192" s="4" t="s">
        <v>14</v>
      </c>
      <c r="H192" s="4" t="s">
        <v>44</v>
      </c>
      <c r="I192" s="8">
        <v>3</v>
      </c>
      <c r="J192" s="10">
        <v>134.53</v>
      </c>
      <c r="K192" s="6">
        <v>0.1</v>
      </c>
      <c r="L192" s="10">
        <v>69.12</v>
      </c>
      <c r="M192" s="17">
        <f t="shared" si="8"/>
        <v>363.23100000000005</v>
      </c>
      <c r="N192" s="17">
        <f t="shared" si="9"/>
        <v>207.36</v>
      </c>
      <c r="O192" s="17">
        <f t="shared" si="10"/>
        <v>155.87100000000004</v>
      </c>
      <c r="P192" s="7">
        <f t="shared" si="11"/>
        <v>0.42912361555043488</v>
      </c>
      <c r="Q192" s="5">
        <f>YEAR(SalesDataTable[[#This Row],[Order Date]])</f>
        <v>2026</v>
      </c>
      <c r="R192" s="7" t="str">
        <f>"Q"&amp;ROUNDUP(MONTH(SalesDataTable[[#This Row],[Order Date]])/3,0)</f>
        <v>Q1</v>
      </c>
      <c r="S192" s="8">
        <f>MONTH(SalesDataTable[[#This Row],[Order Date]])</f>
        <v>2</v>
      </c>
      <c r="T192" s="7" t="str">
        <f>TEXT(SalesDataTable[[#This Row],[Order Date]],"mmm")</f>
        <v>Feb</v>
      </c>
    </row>
    <row r="193" spans="1:20" ht="15.6">
      <c r="A193" s="2">
        <v>2178</v>
      </c>
      <c r="B193" s="3">
        <v>46063</v>
      </c>
      <c r="C193" s="4" t="s">
        <v>11</v>
      </c>
      <c r="D193" s="4" t="s">
        <v>12</v>
      </c>
      <c r="E193" s="4" t="s">
        <v>28</v>
      </c>
      <c r="F193" s="4" t="s">
        <v>13</v>
      </c>
      <c r="G193" s="4" t="s">
        <v>9</v>
      </c>
      <c r="H193" s="4" t="s">
        <v>37</v>
      </c>
      <c r="I193" s="8">
        <v>6</v>
      </c>
      <c r="J193" s="10">
        <v>154.05000000000001</v>
      </c>
      <c r="K193" s="6">
        <v>0</v>
      </c>
      <c r="L193" s="10">
        <v>79.25</v>
      </c>
      <c r="M193" s="17">
        <f t="shared" si="8"/>
        <v>924.30000000000007</v>
      </c>
      <c r="N193" s="17">
        <f t="shared" si="9"/>
        <v>475.5</v>
      </c>
      <c r="O193" s="17">
        <f t="shared" si="10"/>
        <v>448.80000000000007</v>
      </c>
      <c r="P193" s="7">
        <f t="shared" si="11"/>
        <v>0.4855566374553717</v>
      </c>
      <c r="Q193" s="5">
        <f>YEAR(SalesDataTable[[#This Row],[Order Date]])</f>
        <v>2026</v>
      </c>
      <c r="R193" s="7" t="str">
        <f>"Q"&amp;ROUNDUP(MONTH(SalesDataTable[[#This Row],[Order Date]])/3,0)</f>
        <v>Q1</v>
      </c>
      <c r="S193" s="8">
        <f>MONTH(SalesDataTable[[#This Row],[Order Date]])</f>
        <v>2</v>
      </c>
      <c r="T193" s="7" t="str">
        <f>TEXT(SalesDataTable[[#This Row],[Order Date]],"mmm")</f>
        <v>Feb</v>
      </c>
    </row>
    <row r="194" spans="1:20" ht="15.6">
      <c r="A194" s="2">
        <v>3416</v>
      </c>
      <c r="B194" s="3">
        <v>46063</v>
      </c>
      <c r="C194" s="4" t="s">
        <v>11</v>
      </c>
      <c r="D194" s="4" t="s">
        <v>12</v>
      </c>
      <c r="E194" s="4" t="s">
        <v>2</v>
      </c>
      <c r="F194" s="4" t="s">
        <v>13</v>
      </c>
      <c r="G194" s="4" t="s">
        <v>14</v>
      </c>
      <c r="H194" s="4" t="s">
        <v>44</v>
      </c>
      <c r="I194" s="8">
        <v>1</v>
      </c>
      <c r="J194" s="10">
        <v>135.4</v>
      </c>
      <c r="K194" s="6">
        <v>0</v>
      </c>
      <c r="L194" s="10">
        <v>67.56</v>
      </c>
      <c r="M194" s="17">
        <f t="shared" ref="M194:M257" si="12">I194*J194*(1-K194)</f>
        <v>135.4</v>
      </c>
      <c r="N194" s="17">
        <f t="shared" ref="N194:N257" si="13">I194*L194</f>
        <v>67.56</v>
      </c>
      <c r="O194" s="17">
        <f t="shared" ref="O194:O257" si="14">M194-N194</f>
        <v>67.84</v>
      </c>
      <c r="P194" s="7">
        <f t="shared" ref="P194:P257" si="15">IFERROR(O194/M194,0)</f>
        <v>0.50103397341211231</v>
      </c>
      <c r="Q194" s="5">
        <f>YEAR(SalesDataTable[[#This Row],[Order Date]])</f>
        <v>2026</v>
      </c>
      <c r="R194" s="7" t="str">
        <f>"Q"&amp;ROUNDUP(MONTH(SalesDataTable[[#This Row],[Order Date]])/3,0)</f>
        <v>Q1</v>
      </c>
      <c r="S194" s="8">
        <f>MONTH(SalesDataTable[[#This Row],[Order Date]])</f>
        <v>2</v>
      </c>
      <c r="T194" s="7" t="str">
        <f>TEXT(SalesDataTable[[#This Row],[Order Date]],"mmm")</f>
        <v>Feb</v>
      </c>
    </row>
    <row r="195" spans="1:20" ht="15.6">
      <c r="A195" s="2">
        <v>3854</v>
      </c>
      <c r="B195" s="3">
        <v>46063</v>
      </c>
      <c r="C195" s="4" t="s">
        <v>0</v>
      </c>
      <c r="D195" s="4" t="s">
        <v>1</v>
      </c>
      <c r="E195" s="4" t="s">
        <v>2</v>
      </c>
      <c r="F195" s="4" t="s">
        <v>13</v>
      </c>
      <c r="G195" s="4" t="s">
        <v>4</v>
      </c>
      <c r="H195" s="4" t="s">
        <v>26</v>
      </c>
      <c r="I195" s="8">
        <v>2</v>
      </c>
      <c r="J195" s="10">
        <v>41.03</v>
      </c>
      <c r="K195" s="6">
        <v>0</v>
      </c>
      <c r="L195" s="10">
        <v>16.260000000000002</v>
      </c>
      <c r="M195" s="17">
        <f t="shared" si="12"/>
        <v>82.06</v>
      </c>
      <c r="N195" s="17">
        <f t="shared" si="13"/>
        <v>32.520000000000003</v>
      </c>
      <c r="O195" s="17">
        <f t="shared" si="14"/>
        <v>49.54</v>
      </c>
      <c r="P195" s="7">
        <f t="shared" si="15"/>
        <v>0.60370460638557155</v>
      </c>
      <c r="Q195" s="5">
        <f>YEAR(SalesDataTable[[#This Row],[Order Date]])</f>
        <v>2026</v>
      </c>
      <c r="R195" s="7" t="str">
        <f>"Q"&amp;ROUNDUP(MONTH(SalesDataTable[[#This Row],[Order Date]])/3,0)</f>
        <v>Q1</v>
      </c>
      <c r="S195" s="8">
        <f>MONTH(SalesDataTable[[#This Row],[Order Date]])</f>
        <v>2</v>
      </c>
      <c r="T195" s="7" t="str">
        <f>TEXT(SalesDataTable[[#This Row],[Order Date]],"mmm")</f>
        <v>Feb</v>
      </c>
    </row>
    <row r="196" spans="1:20" ht="15.6">
      <c r="A196" s="2">
        <v>3952</v>
      </c>
      <c r="B196" s="3">
        <v>46063</v>
      </c>
      <c r="C196" s="4" t="s">
        <v>20</v>
      </c>
      <c r="D196" s="4" t="s">
        <v>33</v>
      </c>
      <c r="E196" s="4" t="s">
        <v>28</v>
      </c>
      <c r="F196" s="4" t="s">
        <v>13</v>
      </c>
      <c r="G196" s="4" t="s">
        <v>4</v>
      </c>
      <c r="H196" s="4" t="s">
        <v>5</v>
      </c>
      <c r="I196" s="8">
        <v>1</v>
      </c>
      <c r="J196" s="10">
        <v>81.44</v>
      </c>
      <c r="K196" s="6">
        <v>0.05</v>
      </c>
      <c r="L196" s="10">
        <v>43.9</v>
      </c>
      <c r="M196" s="17">
        <f t="shared" si="12"/>
        <v>77.367999999999995</v>
      </c>
      <c r="N196" s="17">
        <f t="shared" si="13"/>
        <v>43.9</v>
      </c>
      <c r="O196" s="17">
        <f t="shared" si="14"/>
        <v>33.467999999999996</v>
      </c>
      <c r="P196" s="7">
        <f t="shared" si="15"/>
        <v>0.43258194602419603</v>
      </c>
      <c r="Q196" s="5">
        <f>YEAR(SalesDataTable[[#This Row],[Order Date]])</f>
        <v>2026</v>
      </c>
      <c r="R196" s="7" t="str">
        <f>"Q"&amp;ROUNDUP(MONTH(SalesDataTable[[#This Row],[Order Date]])/3,0)</f>
        <v>Q1</v>
      </c>
      <c r="S196" s="8">
        <f>MONTH(SalesDataTable[[#This Row],[Order Date]])</f>
        <v>2</v>
      </c>
      <c r="T196" s="7" t="str">
        <f>TEXT(SalesDataTable[[#This Row],[Order Date]],"mmm")</f>
        <v>Feb</v>
      </c>
    </row>
    <row r="197" spans="1:20" ht="15.6">
      <c r="A197" s="2">
        <v>4076</v>
      </c>
      <c r="B197" s="3">
        <v>46063</v>
      </c>
      <c r="C197" s="4" t="s">
        <v>0</v>
      </c>
      <c r="D197" s="4" t="s">
        <v>1</v>
      </c>
      <c r="E197" s="4" t="s">
        <v>8</v>
      </c>
      <c r="F197" s="4" t="s">
        <v>16</v>
      </c>
      <c r="G197" s="4" t="s">
        <v>23</v>
      </c>
      <c r="H197" s="4" t="s">
        <v>51</v>
      </c>
      <c r="I197" s="8">
        <v>8</v>
      </c>
      <c r="J197" s="10">
        <v>122.19</v>
      </c>
      <c r="K197" s="6">
        <v>0.1</v>
      </c>
      <c r="L197" s="10">
        <v>60</v>
      </c>
      <c r="M197" s="17">
        <f t="shared" si="12"/>
        <v>879.76800000000003</v>
      </c>
      <c r="N197" s="17">
        <f t="shared" si="13"/>
        <v>480</v>
      </c>
      <c r="O197" s="17">
        <f t="shared" si="14"/>
        <v>399.76800000000003</v>
      </c>
      <c r="P197" s="7">
        <f t="shared" si="15"/>
        <v>0.45440161497121973</v>
      </c>
      <c r="Q197" s="5">
        <f>YEAR(SalesDataTable[[#This Row],[Order Date]])</f>
        <v>2026</v>
      </c>
      <c r="R197" s="7" t="str">
        <f>"Q"&amp;ROUNDUP(MONTH(SalesDataTable[[#This Row],[Order Date]])/3,0)</f>
        <v>Q1</v>
      </c>
      <c r="S197" s="8">
        <f>MONTH(SalesDataTable[[#This Row],[Order Date]])</f>
        <v>2</v>
      </c>
      <c r="T197" s="7" t="str">
        <f>TEXT(SalesDataTable[[#This Row],[Order Date]],"mmm")</f>
        <v>Feb</v>
      </c>
    </row>
    <row r="198" spans="1:20" ht="15.6">
      <c r="A198" s="2">
        <v>4156</v>
      </c>
      <c r="B198" s="3">
        <v>46063</v>
      </c>
      <c r="C198" s="4" t="s">
        <v>11</v>
      </c>
      <c r="D198" s="4" t="s">
        <v>52</v>
      </c>
      <c r="E198" s="4" t="s">
        <v>19</v>
      </c>
      <c r="F198" s="4" t="s">
        <v>3</v>
      </c>
      <c r="G198" s="4" t="s">
        <v>9</v>
      </c>
      <c r="H198" s="4" t="s">
        <v>17</v>
      </c>
      <c r="I198" s="8">
        <v>2</v>
      </c>
      <c r="J198" s="10">
        <v>146.33000000000001</v>
      </c>
      <c r="K198" s="6">
        <v>0.1</v>
      </c>
      <c r="L198" s="10">
        <v>81.34</v>
      </c>
      <c r="M198" s="17">
        <f t="shared" si="12"/>
        <v>263.39400000000001</v>
      </c>
      <c r="N198" s="17">
        <f t="shared" si="13"/>
        <v>162.68</v>
      </c>
      <c r="O198" s="17">
        <f t="shared" si="14"/>
        <v>100.714</v>
      </c>
      <c r="P198" s="7">
        <f t="shared" si="15"/>
        <v>0.38237013751262366</v>
      </c>
      <c r="Q198" s="5">
        <f>YEAR(SalesDataTable[[#This Row],[Order Date]])</f>
        <v>2026</v>
      </c>
      <c r="R198" s="7" t="str">
        <f>"Q"&amp;ROUNDUP(MONTH(SalesDataTable[[#This Row],[Order Date]])/3,0)</f>
        <v>Q1</v>
      </c>
      <c r="S198" s="8">
        <f>MONTH(SalesDataTable[[#This Row],[Order Date]])</f>
        <v>2</v>
      </c>
      <c r="T198" s="7" t="str">
        <f>TEXT(SalesDataTable[[#This Row],[Order Date]],"mmm")</f>
        <v>Feb</v>
      </c>
    </row>
    <row r="199" spans="1:20" ht="15.6">
      <c r="A199" s="2">
        <v>4260</v>
      </c>
      <c r="B199" s="3">
        <v>46063</v>
      </c>
      <c r="C199" s="4" t="s">
        <v>11</v>
      </c>
      <c r="D199" s="4" t="s">
        <v>52</v>
      </c>
      <c r="E199" s="4" t="s">
        <v>28</v>
      </c>
      <c r="F199" s="4" t="s">
        <v>3</v>
      </c>
      <c r="G199" s="4" t="s">
        <v>14</v>
      </c>
      <c r="H199" s="4" t="s">
        <v>44</v>
      </c>
      <c r="I199" s="8">
        <v>1</v>
      </c>
      <c r="J199" s="10">
        <v>131.24</v>
      </c>
      <c r="K199" s="6">
        <v>0.05</v>
      </c>
      <c r="L199" s="10">
        <v>66.14</v>
      </c>
      <c r="M199" s="17">
        <f t="shared" si="12"/>
        <v>124.678</v>
      </c>
      <c r="N199" s="17">
        <f t="shared" si="13"/>
        <v>66.14</v>
      </c>
      <c r="O199" s="17">
        <f t="shared" si="14"/>
        <v>58.537999999999997</v>
      </c>
      <c r="P199" s="7">
        <f t="shared" si="15"/>
        <v>0.46951346669019395</v>
      </c>
      <c r="Q199" s="5">
        <f>YEAR(SalesDataTable[[#This Row],[Order Date]])</f>
        <v>2026</v>
      </c>
      <c r="R199" s="7" t="str">
        <f>"Q"&amp;ROUNDUP(MONTH(SalesDataTable[[#This Row],[Order Date]])/3,0)</f>
        <v>Q1</v>
      </c>
      <c r="S199" s="8">
        <f>MONTH(SalesDataTable[[#This Row],[Order Date]])</f>
        <v>2</v>
      </c>
      <c r="T199" s="7" t="str">
        <f>TEXT(SalesDataTable[[#This Row],[Order Date]],"mmm")</f>
        <v>Feb</v>
      </c>
    </row>
    <row r="200" spans="1:20" ht="15.6">
      <c r="A200" s="2">
        <v>4294</v>
      </c>
      <c r="B200" s="3">
        <v>46063</v>
      </c>
      <c r="C200" s="4" t="s">
        <v>6</v>
      </c>
      <c r="D200" s="4" t="s">
        <v>7</v>
      </c>
      <c r="E200" s="4" t="s">
        <v>8</v>
      </c>
      <c r="F200" s="4" t="s">
        <v>13</v>
      </c>
      <c r="G200" s="4" t="s">
        <v>34</v>
      </c>
      <c r="H200" s="4" t="s">
        <v>45</v>
      </c>
      <c r="I200" s="8">
        <v>5</v>
      </c>
      <c r="J200" s="10">
        <v>51.37</v>
      </c>
      <c r="K200" s="6">
        <v>0.05</v>
      </c>
      <c r="L200" s="10">
        <v>21.81</v>
      </c>
      <c r="M200" s="17">
        <f t="shared" si="12"/>
        <v>244.00749999999996</v>
      </c>
      <c r="N200" s="17">
        <f t="shared" si="13"/>
        <v>109.05</v>
      </c>
      <c r="O200" s="17">
        <f t="shared" si="14"/>
        <v>134.95749999999998</v>
      </c>
      <c r="P200" s="7">
        <f t="shared" si="15"/>
        <v>0.55308750755612024</v>
      </c>
      <c r="Q200" s="5">
        <f>YEAR(SalesDataTable[[#This Row],[Order Date]])</f>
        <v>2026</v>
      </c>
      <c r="R200" s="7" t="str">
        <f>"Q"&amp;ROUNDUP(MONTH(SalesDataTable[[#This Row],[Order Date]])/3,0)</f>
        <v>Q1</v>
      </c>
      <c r="S200" s="8">
        <f>MONTH(SalesDataTable[[#This Row],[Order Date]])</f>
        <v>2</v>
      </c>
      <c r="T200" s="7" t="str">
        <f>TEXT(SalesDataTable[[#This Row],[Order Date]],"mmm")</f>
        <v>Feb</v>
      </c>
    </row>
    <row r="201" spans="1:20" ht="15.6">
      <c r="A201" s="2">
        <v>1019</v>
      </c>
      <c r="B201" s="3">
        <v>46064</v>
      </c>
      <c r="C201" s="4" t="s">
        <v>6</v>
      </c>
      <c r="D201" s="4" t="s">
        <v>43</v>
      </c>
      <c r="E201" s="4" t="s">
        <v>19</v>
      </c>
      <c r="F201" s="4" t="s">
        <v>13</v>
      </c>
      <c r="G201" s="4" t="s">
        <v>23</v>
      </c>
      <c r="H201" s="4" t="s">
        <v>51</v>
      </c>
      <c r="I201" s="8">
        <v>5</v>
      </c>
      <c r="J201" s="10">
        <v>121.94</v>
      </c>
      <c r="K201" s="6">
        <v>0</v>
      </c>
      <c r="L201" s="10">
        <v>62.3</v>
      </c>
      <c r="M201" s="17">
        <f t="shared" si="12"/>
        <v>609.70000000000005</v>
      </c>
      <c r="N201" s="17">
        <f t="shared" si="13"/>
        <v>311.5</v>
      </c>
      <c r="O201" s="17">
        <f t="shared" si="14"/>
        <v>298.20000000000005</v>
      </c>
      <c r="P201" s="7">
        <f t="shared" si="15"/>
        <v>0.48909299655568317</v>
      </c>
      <c r="Q201" s="5">
        <f>YEAR(SalesDataTable[[#This Row],[Order Date]])</f>
        <v>2026</v>
      </c>
      <c r="R201" s="7" t="str">
        <f>"Q"&amp;ROUNDUP(MONTH(SalesDataTable[[#This Row],[Order Date]])/3,0)</f>
        <v>Q1</v>
      </c>
      <c r="S201" s="8">
        <f>MONTH(SalesDataTable[[#This Row],[Order Date]])</f>
        <v>2</v>
      </c>
      <c r="T201" s="7" t="str">
        <f>TEXT(SalesDataTable[[#This Row],[Order Date]],"mmm")</f>
        <v>Feb</v>
      </c>
    </row>
    <row r="202" spans="1:20" ht="15.6">
      <c r="A202" s="2">
        <v>1471</v>
      </c>
      <c r="B202" s="3">
        <v>46064</v>
      </c>
      <c r="C202" s="4" t="s">
        <v>0</v>
      </c>
      <c r="D202" s="4" t="s">
        <v>1</v>
      </c>
      <c r="E202" s="4" t="s">
        <v>2</v>
      </c>
      <c r="F202" s="4" t="s">
        <v>3</v>
      </c>
      <c r="G202" s="4" t="s">
        <v>23</v>
      </c>
      <c r="H202" s="4" t="s">
        <v>51</v>
      </c>
      <c r="I202" s="8">
        <v>4</v>
      </c>
      <c r="J202" s="10">
        <v>124.55</v>
      </c>
      <c r="K202" s="6">
        <v>0</v>
      </c>
      <c r="L202" s="10">
        <v>60.41</v>
      </c>
      <c r="M202" s="17">
        <f t="shared" si="12"/>
        <v>498.2</v>
      </c>
      <c r="N202" s="17">
        <f t="shared" si="13"/>
        <v>241.64</v>
      </c>
      <c r="O202" s="17">
        <f t="shared" si="14"/>
        <v>256.56</v>
      </c>
      <c r="P202" s="7">
        <f t="shared" si="15"/>
        <v>0.51497390606182258</v>
      </c>
      <c r="Q202" s="5">
        <f>YEAR(SalesDataTable[[#This Row],[Order Date]])</f>
        <v>2026</v>
      </c>
      <c r="R202" s="7" t="str">
        <f>"Q"&amp;ROUNDUP(MONTH(SalesDataTable[[#This Row],[Order Date]])/3,0)</f>
        <v>Q1</v>
      </c>
      <c r="S202" s="8">
        <f>MONTH(SalesDataTable[[#This Row],[Order Date]])</f>
        <v>2</v>
      </c>
      <c r="T202" s="7" t="str">
        <f>TEXT(SalesDataTable[[#This Row],[Order Date]],"mmm")</f>
        <v>Feb</v>
      </c>
    </row>
    <row r="203" spans="1:20" ht="15.6">
      <c r="A203" s="2">
        <v>2520</v>
      </c>
      <c r="B203" s="3">
        <v>46064</v>
      </c>
      <c r="C203" s="4" t="s">
        <v>6</v>
      </c>
      <c r="D203" s="4" t="s">
        <v>49</v>
      </c>
      <c r="E203" s="4" t="s">
        <v>8</v>
      </c>
      <c r="F203" s="4" t="s">
        <v>16</v>
      </c>
      <c r="G203" s="4" t="s">
        <v>23</v>
      </c>
      <c r="H203" s="4" t="s">
        <v>24</v>
      </c>
      <c r="I203" s="8">
        <v>10</v>
      </c>
      <c r="J203" s="10">
        <v>343.77</v>
      </c>
      <c r="K203" s="6">
        <v>0.15</v>
      </c>
      <c r="L203" s="10">
        <v>195.29</v>
      </c>
      <c r="M203" s="17">
        <f t="shared" si="12"/>
        <v>2922.0449999999996</v>
      </c>
      <c r="N203" s="17">
        <f t="shared" si="13"/>
        <v>1952.8999999999999</v>
      </c>
      <c r="O203" s="17">
        <f t="shared" si="14"/>
        <v>969.14499999999975</v>
      </c>
      <c r="P203" s="7">
        <f t="shared" si="15"/>
        <v>0.33166669233362245</v>
      </c>
      <c r="Q203" s="5">
        <f>YEAR(SalesDataTable[[#This Row],[Order Date]])</f>
        <v>2026</v>
      </c>
      <c r="R203" s="7" t="str">
        <f>"Q"&amp;ROUNDUP(MONTH(SalesDataTable[[#This Row],[Order Date]])/3,0)</f>
        <v>Q1</v>
      </c>
      <c r="S203" s="8">
        <f>MONTH(SalesDataTable[[#This Row],[Order Date]])</f>
        <v>2</v>
      </c>
      <c r="T203" s="7" t="str">
        <f>TEXT(SalesDataTable[[#This Row],[Order Date]],"mmm")</f>
        <v>Feb</v>
      </c>
    </row>
    <row r="204" spans="1:20" ht="15.6">
      <c r="A204" s="2">
        <v>4649</v>
      </c>
      <c r="B204" s="3">
        <v>46064</v>
      </c>
      <c r="C204" s="4" t="s">
        <v>6</v>
      </c>
      <c r="D204" s="4" t="s">
        <v>7</v>
      </c>
      <c r="E204" s="4" t="s">
        <v>28</v>
      </c>
      <c r="F204" s="4" t="s">
        <v>3</v>
      </c>
      <c r="G204" s="4" t="s">
        <v>4</v>
      </c>
      <c r="H204" s="4" t="s">
        <v>5</v>
      </c>
      <c r="I204" s="8">
        <v>1</v>
      </c>
      <c r="J204" s="10">
        <v>81.819999999999993</v>
      </c>
      <c r="K204" s="6">
        <v>0.05</v>
      </c>
      <c r="L204" s="10">
        <v>43.83</v>
      </c>
      <c r="M204" s="17">
        <f t="shared" si="12"/>
        <v>77.728999999999985</v>
      </c>
      <c r="N204" s="17">
        <f t="shared" si="13"/>
        <v>43.83</v>
      </c>
      <c r="O204" s="17">
        <f t="shared" si="14"/>
        <v>33.898999999999987</v>
      </c>
      <c r="P204" s="7">
        <f t="shared" si="15"/>
        <v>0.43611779387358635</v>
      </c>
      <c r="Q204" s="5">
        <f>YEAR(SalesDataTable[[#This Row],[Order Date]])</f>
        <v>2026</v>
      </c>
      <c r="R204" s="7" t="str">
        <f>"Q"&amp;ROUNDUP(MONTH(SalesDataTable[[#This Row],[Order Date]])/3,0)</f>
        <v>Q1</v>
      </c>
      <c r="S204" s="8">
        <f>MONTH(SalesDataTable[[#This Row],[Order Date]])</f>
        <v>2</v>
      </c>
      <c r="T204" s="7" t="str">
        <f>TEXT(SalesDataTable[[#This Row],[Order Date]],"mmm")</f>
        <v>Feb</v>
      </c>
    </row>
    <row r="205" spans="1:20" ht="15.6">
      <c r="A205" s="2">
        <v>4545</v>
      </c>
      <c r="B205" s="3">
        <v>46065</v>
      </c>
      <c r="C205" s="4" t="s">
        <v>0</v>
      </c>
      <c r="D205" s="4" t="s">
        <v>36</v>
      </c>
      <c r="E205" s="4" t="s">
        <v>19</v>
      </c>
      <c r="F205" s="4" t="s">
        <v>13</v>
      </c>
      <c r="G205" s="4" t="s">
        <v>14</v>
      </c>
      <c r="H205" s="4" t="s">
        <v>15</v>
      </c>
      <c r="I205" s="8">
        <v>1</v>
      </c>
      <c r="J205" s="10">
        <v>36.58</v>
      </c>
      <c r="K205" s="6">
        <v>0.1</v>
      </c>
      <c r="L205" s="10">
        <v>13.76</v>
      </c>
      <c r="M205" s="17">
        <f t="shared" si="12"/>
        <v>32.921999999999997</v>
      </c>
      <c r="N205" s="17">
        <f t="shared" si="13"/>
        <v>13.76</v>
      </c>
      <c r="O205" s="17">
        <f t="shared" si="14"/>
        <v>19.161999999999999</v>
      </c>
      <c r="P205" s="7">
        <f t="shared" si="15"/>
        <v>0.58204240325618128</v>
      </c>
      <c r="Q205" s="5">
        <f>YEAR(SalesDataTable[[#This Row],[Order Date]])</f>
        <v>2026</v>
      </c>
      <c r="R205" s="7" t="str">
        <f>"Q"&amp;ROUNDUP(MONTH(SalesDataTable[[#This Row],[Order Date]])/3,0)</f>
        <v>Q1</v>
      </c>
      <c r="S205" s="8">
        <f>MONTH(SalesDataTable[[#This Row],[Order Date]])</f>
        <v>2</v>
      </c>
      <c r="T205" s="7" t="str">
        <f>TEXT(SalesDataTable[[#This Row],[Order Date]],"mmm")</f>
        <v>Feb</v>
      </c>
    </row>
    <row r="206" spans="1:20" ht="15.6">
      <c r="A206" s="2">
        <v>285</v>
      </c>
      <c r="B206" s="3">
        <v>46066</v>
      </c>
      <c r="C206" s="4" t="s">
        <v>20</v>
      </c>
      <c r="D206" s="4" t="s">
        <v>33</v>
      </c>
      <c r="E206" s="4" t="s">
        <v>19</v>
      </c>
      <c r="F206" s="4" t="s">
        <v>13</v>
      </c>
      <c r="G206" s="4" t="s">
        <v>9</v>
      </c>
      <c r="H206" s="4" t="s">
        <v>10</v>
      </c>
      <c r="I206" s="8">
        <v>4</v>
      </c>
      <c r="J206" s="10">
        <v>92.87</v>
      </c>
      <c r="K206" s="6">
        <v>0</v>
      </c>
      <c r="L206" s="10">
        <v>44.95</v>
      </c>
      <c r="M206" s="17">
        <f t="shared" si="12"/>
        <v>371.48</v>
      </c>
      <c r="N206" s="17">
        <f t="shared" si="13"/>
        <v>179.8</v>
      </c>
      <c r="O206" s="17">
        <f t="shared" si="14"/>
        <v>191.68</v>
      </c>
      <c r="P206" s="7">
        <f t="shared" si="15"/>
        <v>0.51599009367933668</v>
      </c>
      <c r="Q206" s="5">
        <f>YEAR(SalesDataTable[[#This Row],[Order Date]])</f>
        <v>2026</v>
      </c>
      <c r="R206" s="7" t="str">
        <f>"Q"&amp;ROUNDUP(MONTH(SalesDataTable[[#This Row],[Order Date]])/3,0)</f>
        <v>Q1</v>
      </c>
      <c r="S206" s="8">
        <f>MONTH(SalesDataTable[[#This Row],[Order Date]])</f>
        <v>2</v>
      </c>
      <c r="T206" s="7" t="str">
        <f>TEXT(SalesDataTable[[#This Row],[Order Date]],"mmm")</f>
        <v>Feb</v>
      </c>
    </row>
    <row r="207" spans="1:20" ht="15.6">
      <c r="A207" s="2">
        <v>1499</v>
      </c>
      <c r="B207" s="3">
        <v>46066</v>
      </c>
      <c r="C207" s="4" t="s">
        <v>20</v>
      </c>
      <c r="D207" s="4" t="s">
        <v>33</v>
      </c>
      <c r="E207" s="4" t="s">
        <v>2</v>
      </c>
      <c r="F207" s="4" t="s">
        <v>13</v>
      </c>
      <c r="G207" s="4" t="s">
        <v>4</v>
      </c>
      <c r="H207" s="4" t="s">
        <v>26</v>
      </c>
      <c r="I207" s="8">
        <v>2</v>
      </c>
      <c r="J207" s="10">
        <v>41.21</v>
      </c>
      <c r="K207" s="6">
        <v>0</v>
      </c>
      <c r="L207" s="10">
        <v>16.64</v>
      </c>
      <c r="M207" s="17">
        <f t="shared" si="12"/>
        <v>82.42</v>
      </c>
      <c r="N207" s="17">
        <f t="shared" si="13"/>
        <v>33.28</v>
      </c>
      <c r="O207" s="17">
        <f t="shared" si="14"/>
        <v>49.14</v>
      </c>
      <c r="P207" s="7">
        <f t="shared" si="15"/>
        <v>0.59621451104100942</v>
      </c>
      <c r="Q207" s="5">
        <f>YEAR(SalesDataTable[[#This Row],[Order Date]])</f>
        <v>2026</v>
      </c>
      <c r="R207" s="7" t="str">
        <f>"Q"&amp;ROUNDUP(MONTH(SalesDataTable[[#This Row],[Order Date]])/3,0)</f>
        <v>Q1</v>
      </c>
      <c r="S207" s="8">
        <f>MONTH(SalesDataTable[[#This Row],[Order Date]])</f>
        <v>2</v>
      </c>
      <c r="T207" s="7" t="str">
        <f>TEXT(SalesDataTable[[#This Row],[Order Date]],"mmm")</f>
        <v>Feb</v>
      </c>
    </row>
    <row r="208" spans="1:20" ht="15.6">
      <c r="A208" s="2">
        <v>2615</v>
      </c>
      <c r="B208" s="3">
        <v>46066</v>
      </c>
      <c r="C208" s="4" t="s">
        <v>0</v>
      </c>
      <c r="D208" s="4" t="s">
        <v>50</v>
      </c>
      <c r="E208" s="4" t="s">
        <v>2</v>
      </c>
      <c r="F208" s="4" t="s">
        <v>3</v>
      </c>
      <c r="G208" s="4" t="s">
        <v>9</v>
      </c>
      <c r="H208" s="4" t="s">
        <v>37</v>
      </c>
      <c r="I208" s="8">
        <v>6</v>
      </c>
      <c r="J208" s="10">
        <v>155.79</v>
      </c>
      <c r="K208" s="6">
        <v>0</v>
      </c>
      <c r="L208" s="10">
        <v>77.48</v>
      </c>
      <c r="M208" s="17">
        <f t="shared" si="12"/>
        <v>934.74</v>
      </c>
      <c r="N208" s="17">
        <f t="shared" si="13"/>
        <v>464.88</v>
      </c>
      <c r="O208" s="17">
        <f t="shared" si="14"/>
        <v>469.86</v>
      </c>
      <c r="P208" s="7">
        <f t="shared" si="15"/>
        <v>0.50266384235188399</v>
      </c>
      <c r="Q208" s="5">
        <f>YEAR(SalesDataTable[[#This Row],[Order Date]])</f>
        <v>2026</v>
      </c>
      <c r="R208" s="7" t="str">
        <f>"Q"&amp;ROUNDUP(MONTH(SalesDataTable[[#This Row],[Order Date]])/3,0)</f>
        <v>Q1</v>
      </c>
      <c r="S208" s="8">
        <f>MONTH(SalesDataTable[[#This Row],[Order Date]])</f>
        <v>2</v>
      </c>
      <c r="T208" s="7" t="str">
        <f>TEXT(SalesDataTable[[#This Row],[Order Date]],"mmm")</f>
        <v>Feb</v>
      </c>
    </row>
    <row r="209" spans="1:20" ht="15.6">
      <c r="A209" s="2">
        <v>479</v>
      </c>
      <c r="B209" s="3">
        <v>46067</v>
      </c>
      <c r="C209" s="4" t="s">
        <v>0</v>
      </c>
      <c r="D209" s="4" t="s">
        <v>1</v>
      </c>
      <c r="E209" s="4" t="s">
        <v>2</v>
      </c>
      <c r="F209" s="4" t="s">
        <v>3</v>
      </c>
      <c r="G209" s="4" t="s">
        <v>34</v>
      </c>
      <c r="H209" s="4" t="s">
        <v>45</v>
      </c>
      <c r="I209" s="8">
        <v>2</v>
      </c>
      <c r="J209" s="10">
        <v>50.16</v>
      </c>
      <c r="K209" s="6">
        <v>0.1</v>
      </c>
      <c r="L209" s="10">
        <v>21.48</v>
      </c>
      <c r="M209" s="17">
        <f t="shared" si="12"/>
        <v>90.287999999999997</v>
      </c>
      <c r="N209" s="17">
        <f t="shared" si="13"/>
        <v>42.96</v>
      </c>
      <c r="O209" s="17">
        <f t="shared" si="14"/>
        <v>47.327999999999996</v>
      </c>
      <c r="P209" s="7">
        <f t="shared" si="15"/>
        <v>0.52418926103136632</v>
      </c>
      <c r="Q209" s="5">
        <f>YEAR(SalesDataTable[[#This Row],[Order Date]])</f>
        <v>2026</v>
      </c>
      <c r="R209" s="7" t="str">
        <f>"Q"&amp;ROUNDUP(MONTH(SalesDataTable[[#This Row],[Order Date]])/3,0)</f>
        <v>Q1</v>
      </c>
      <c r="S209" s="8">
        <f>MONTH(SalesDataTable[[#This Row],[Order Date]])</f>
        <v>2</v>
      </c>
      <c r="T209" s="7" t="str">
        <f>TEXT(SalesDataTable[[#This Row],[Order Date]],"mmm")</f>
        <v>Feb</v>
      </c>
    </row>
    <row r="210" spans="1:20" ht="15.6">
      <c r="A210" s="2">
        <v>4069</v>
      </c>
      <c r="B210" s="3">
        <v>46067</v>
      </c>
      <c r="C210" s="4" t="s">
        <v>20</v>
      </c>
      <c r="D210" s="4" t="s">
        <v>33</v>
      </c>
      <c r="E210" s="4" t="s">
        <v>2</v>
      </c>
      <c r="F210" s="4" t="s">
        <v>13</v>
      </c>
      <c r="G210" s="4" t="s">
        <v>9</v>
      </c>
      <c r="H210" s="4" t="s">
        <v>17</v>
      </c>
      <c r="I210" s="8">
        <v>4</v>
      </c>
      <c r="J210" s="10">
        <v>140.63999999999999</v>
      </c>
      <c r="K210" s="6">
        <v>0</v>
      </c>
      <c r="L210" s="10">
        <v>77.510000000000005</v>
      </c>
      <c r="M210" s="17">
        <f t="shared" si="12"/>
        <v>562.55999999999995</v>
      </c>
      <c r="N210" s="17">
        <f t="shared" si="13"/>
        <v>310.04000000000002</v>
      </c>
      <c r="O210" s="17">
        <f t="shared" si="14"/>
        <v>252.51999999999992</v>
      </c>
      <c r="P210" s="7">
        <f t="shared" si="15"/>
        <v>0.4488765642775881</v>
      </c>
      <c r="Q210" s="5">
        <f>YEAR(SalesDataTable[[#This Row],[Order Date]])</f>
        <v>2026</v>
      </c>
      <c r="R210" s="7" t="str">
        <f>"Q"&amp;ROUNDUP(MONTH(SalesDataTable[[#This Row],[Order Date]])/3,0)</f>
        <v>Q1</v>
      </c>
      <c r="S210" s="8">
        <f>MONTH(SalesDataTable[[#This Row],[Order Date]])</f>
        <v>2</v>
      </c>
      <c r="T210" s="7" t="str">
        <f>TEXT(SalesDataTable[[#This Row],[Order Date]],"mmm")</f>
        <v>Feb</v>
      </c>
    </row>
    <row r="211" spans="1:20" ht="15.6">
      <c r="A211" s="2">
        <v>4588</v>
      </c>
      <c r="B211" s="3">
        <v>46067</v>
      </c>
      <c r="C211" s="4" t="s">
        <v>0</v>
      </c>
      <c r="D211" s="4" t="s">
        <v>1</v>
      </c>
      <c r="E211" s="4" t="s">
        <v>28</v>
      </c>
      <c r="F211" s="4" t="s">
        <v>13</v>
      </c>
      <c r="G211" s="4" t="s">
        <v>23</v>
      </c>
      <c r="H211" s="4" t="s">
        <v>40</v>
      </c>
      <c r="I211" s="8">
        <v>1</v>
      </c>
      <c r="J211" s="10">
        <v>80.680000000000007</v>
      </c>
      <c r="K211" s="6">
        <v>0</v>
      </c>
      <c r="L211" s="10">
        <v>39.630000000000003</v>
      </c>
      <c r="M211" s="17">
        <f t="shared" si="12"/>
        <v>80.680000000000007</v>
      </c>
      <c r="N211" s="17">
        <f t="shared" si="13"/>
        <v>39.630000000000003</v>
      </c>
      <c r="O211" s="17">
        <f t="shared" si="14"/>
        <v>41.050000000000004</v>
      </c>
      <c r="P211" s="7">
        <f t="shared" si="15"/>
        <v>0.50880019831432821</v>
      </c>
      <c r="Q211" s="5">
        <f>YEAR(SalesDataTable[[#This Row],[Order Date]])</f>
        <v>2026</v>
      </c>
      <c r="R211" s="7" t="str">
        <f>"Q"&amp;ROUNDUP(MONTH(SalesDataTable[[#This Row],[Order Date]])/3,0)</f>
        <v>Q1</v>
      </c>
      <c r="S211" s="8">
        <f>MONTH(SalesDataTable[[#This Row],[Order Date]])</f>
        <v>2</v>
      </c>
      <c r="T211" s="7" t="str">
        <f>TEXT(SalesDataTable[[#This Row],[Order Date]],"mmm")</f>
        <v>Feb</v>
      </c>
    </row>
    <row r="212" spans="1:20" ht="15.6">
      <c r="A212" s="2">
        <v>14</v>
      </c>
      <c r="B212" s="3">
        <v>46068</v>
      </c>
      <c r="C212" s="4" t="s">
        <v>0</v>
      </c>
      <c r="D212" s="4" t="s">
        <v>1</v>
      </c>
      <c r="E212" s="4" t="s">
        <v>8</v>
      </c>
      <c r="F212" s="4" t="s">
        <v>16</v>
      </c>
      <c r="G212" s="4" t="s">
        <v>14</v>
      </c>
      <c r="H212" s="4" t="s">
        <v>48</v>
      </c>
      <c r="I212" s="8">
        <v>3</v>
      </c>
      <c r="J212" s="10">
        <v>162.44999999999999</v>
      </c>
      <c r="K212" s="6">
        <v>0.05</v>
      </c>
      <c r="L212" s="10">
        <v>86.43</v>
      </c>
      <c r="M212" s="17">
        <f t="shared" si="12"/>
        <v>462.98249999999996</v>
      </c>
      <c r="N212" s="17">
        <f t="shared" si="13"/>
        <v>259.29000000000002</v>
      </c>
      <c r="O212" s="17">
        <f t="shared" si="14"/>
        <v>203.69249999999994</v>
      </c>
      <c r="P212" s="7">
        <f t="shared" si="15"/>
        <v>0.43995723380473334</v>
      </c>
      <c r="Q212" s="5">
        <f>YEAR(SalesDataTable[[#This Row],[Order Date]])</f>
        <v>2026</v>
      </c>
      <c r="R212" s="7" t="str">
        <f>"Q"&amp;ROUNDUP(MONTH(SalesDataTable[[#This Row],[Order Date]])/3,0)</f>
        <v>Q1</v>
      </c>
      <c r="S212" s="8">
        <f>MONTH(SalesDataTable[[#This Row],[Order Date]])</f>
        <v>2</v>
      </c>
      <c r="T212" s="7" t="str">
        <f>TEXT(SalesDataTable[[#This Row],[Order Date]],"mmm")</f>
        <v>Feb</v>
      </c>
    </row>
    <row r="213" spans="1:20" ht="15.6">
      <c r="A213" s="2">
        <v>303</v>
      </c>
      <c r="B213" s="3">
        <v>46068</v>
      </c>
      <c r="C213" s="4" t="s">
        <v>6</v>
      </c>
      <c r="D213" s="4" t="s">
        <v>27</v>
      </c>
      <c r="E213" s="4" t="s">
        <v>28</v>
      </c>
      <c r="F213" s="4" t="s">
        <v>3</v>
      </c>
      <c r="G213" s="4" t="s">
        <v>4</v>
      </c>
      <c r="H213" s="4" t="s">
        <v>30</v>
      </c>
      <c r="I213" s="8">
        <v>2</v>
      </c>
      <c r="J213" s="10">
        <v>102.12</v>
      </c>
      <c r="K213" s="6">
        <v>0.15</v>
      </c>
      <c r="L213" s="10">
        <v>51.03</v>
      </c>
      <c r="M213" s="17">
        <f t="shared" si="12"/>
        <v>173.60400000000001</v>
      </c>
      <c r="N213" s="17">
        <f t="shared" si="13"/>
        <v>102.06</v>
      </c>
      <c r="O213" s="17">
        <f t="shared" si="14"/>
        <v>71.544000000000011</v>
      </c>
      <c r="P213" s="7">
        <f t="shared" si="15"/>
        <v>0.41211032003870884</v>
      </c>
      <c r="Q213" s="5">
        <f>YEAR(SalesDataTable[[#This Row],[Order Date]])</f>
        <v>2026</v>
      </c>
      <c r="R213" s="7" t="str">
        <f>"Q"&amp;ROUNDUP(MONTH(SalesDataTable[[#This Row],[Order Date]])/3,0)</f>
        <v>Q1</v>
      </c>
      <c r="S213" s="8">
        <f>MONTH(SalesDataTable[[#This Row],[Order Date]])</f>
        <v>2</v>
      </c>
      <c r="T213" s="7" t="str">
        <f>TEXT(SalesDataTable[[#This Row],[Order Date]],"mmm")</f>
        <v>Feb</v>
      </c>
    </row>
    <row r="214" spans="1:20" ht="15.6">
      <c r="A214" s="2">
        <v>1197</v>
      </c>
      <c r="B214" s="3">
        <v>46069</v>
      </c>
      <c r="C214" s="4" t="s">
        <v>11</v>
      </c>
      <c r="D214" s="4" t="s">
        <v>18</v>
      </c>
      <c r="E214" s="4" t="s">
        <v>2</v>
      </c>
      <c r="F214" s="4" t="s">
        <v>13</v>
      </c>
      <c r="G214" s="4" t="s">
        <v>4</v>
      </c>
      <c r="H214" s="4" t="s">
        <v>30</v>
      </c>
      <c r="I214" s="8">
        <v>2</v>
      </c>
      <c r="J214" s="10">
        <v>101.77</v>
      </c>
      <c r="K214" s="6">
        <v>0</v>
      </c>
      <c r="L214" s="10">
        <v>51.34</v>
      </c>
      <c r="M214" s="17">
        <f t="shared" si="12"/>
        <v>203.54</v>
      </c>
      <c r="N214" s="17">
        <f t="shared" si="13"/>
        <v>102.68</v>
      </c>
      <c r="O214" s="17">
        <f t="shared" si="14"/>
        <v>100.85999999999999</v>
      </c>
      <c r="P214" s="7">
        <f t="shared" si="15"/>
        <v>0.49552913432249185</v>
      </c>
      <c r="Q214" s="5">
        <f>YEAR(SalesDataTable[[#This Row],[Order Date]])</f>
        <v>2026</v>
      </c>
      <c r="R214" s="7" t="str">
        <f>"Q"&amp;ROUNDUP(MONTH(SalesDataTable[[#This Row],[Order Date]])/3,0)</f>
        <v>Q1</v>
      </c>
      <c r="S214" s="8">
        <f>MONTH(SalesDataTable[[#This Row],[Order Date]])</f>
        <v>2</v>
      </c>
      <c r="T214" s="7" t="str">
        <f>TEXT(SalesDataTable[[#This Row],[Order Date]],"mmm")</f>
        <v>Feb</v>
      </c>
    </row>
    <row r="215" spans="1:20" ht="15.6">
      <c r="A215" s="2">
        <v>2714</v>
      </c>
      <c r="B215" s="3">
        <v>46069</v>
      </c>
      <c r="C215" s="4" t="s">
        <v>0</v>
      </c>
      <c r="D215" s="4" t="s">
        <v>50</v>
      </c>
      <c r="E215" s="4" t="s">
        <v>2</v>
      </c>
      <c r="F215" s="4" t="s">
        <v>16</v>
      </c>
      <c r="G215" s="4" t="s">
        <v>9</v>
      </c>
      <c r="H215" s="4" t="s">
        <v>37</v>
      </c>
      <c r="I215" s="8">
        <v>3</v>
      </c>
      <c r="J215" s="10">
        <v>153.24</v>
      </c>
      <c r="K215" s="6">
        <v>0.15</v>
      </c>
      <c r="L215" s="10">
        <v>77.61</v>
      </c>
      <c r="M215" s="17">
        <f t="shared" si="12"/>
        <v>390.762</v>
      </c>
      <c r="N215" s="17">
        <f t="shared" si="13"/>
        <v>232.82999999999998</v>
      </c>
      <c r="O215" s="17">
        <f t="shared" si="14"/>
        <v>157.93200000000002</v>
      </c>
      <c r="P215" s="7">
        <f t="shared" si="15"/>
        <v>0.40416417154175693</v>
      </c>
      <c r="Q215" s="5">
        <f>YEAR(SalesDataTable[[#This Row],[Order Date]])</f>
        <v>2026</v>
      </c>
      <c r="R215" s="7" t="str">
        <f>"Q"&amp;ROUNDUP(MONTH(SalesDataTable[[#This Row],[Order Date]])/3,0)</f>
        <v>Q1</v>
      </c>
      <c r="S215" s="8">
        <f>MONTH(SalesDataTable[[#This Row],[Order Date]])</f>
        <v>2</v>
      </c>
      <c r="T215" s="7" t="str">
        <f>TEXT(SalesDataTable[[#This Row],[Order Date]],"mmm")</f>
        <v>Feb</v>
      </c>
    </row>
    <row r="216" spans="1:20" ht="15.6">
      <c r="A216" s="2">
        <v>2753</v>
      </c>
      <c r="B216" s="3">
        <v>46069</v>
      </c>
      <c r="C216" s="4" t="s">
        <v>20</v>
      </c>
      <c r="D216" s="4" t="s">
        <v>21</v>
      </c>
      <c r="E216" s="4" t="s">
        <v>28</v>
      </c>
      <c r="F216" s="4" t="s">
        <v>3</v>
      </c>
      <c r="G216" s="4" t="s">
        <v>9</v>
      </c>
      <c r="H216" s="4" t="s">
        <v>17</v>
      </c>
      <c r="I216" s="8">
        <v>1</v>
      </c>
      <c r="J216" s="10">
        <v>140.47</v>
      </c>
      <c r="K216" s="6">
        <v>0</v>
      </c>
      <c r="L216" s="10">
        <v>79.66</v>
      </c>
      <c r="M216" s="17">
        <f t="shared" si="12"/>
        <v>140.47</v>
      </c>
      <c r="N216" s="17">
        <f t="shared" si="13"/>
        <v>79.66</v>
      </c>
      <c r="O216" s="17">
        <f t="shared" si="14"/>
        <v>60.81</v>
      </c>
      <c r="P216" s="7">
        <f t="shared" si="15"/>
        <v>0.43290382288033036</v>
      </c>
      <c r="Q216" s="5">
        <f>YEAR(SalesDataTable[[#This Row],[Order Date]])</f>
        <v>2026</v>
      </c>
      <c r="R216" s="7" t="str">
        <f>"Q"&amp;ROUNDUP(MONTH(SalesDataTable[[#This Row],[Order Date]])/3,0)</f>
        <v>Q1</v>
      </c>
      <c r="S216" s="8">
        <f>MONTH(SalesDataTable[[#This Row],[Order Date]])</f>
        <v>2</v>
      </c>
      <c r="T216" s="7" t="str">
        <f>TEXT(SalesDataTable[[#This Row],[Order Date]],"mmm")</f>
        <v>Feb</v>
      </c>
    </row>
    <row r="217" spans="1:20" ht="15.6">
      <c r="A217" s="2">
        <v>3901</v>
      </c>
      <c r="B217" s="3">
        <v>46069</v>
      </c>
      <c r="C217" s="4" t="s">
        <v>20</v>
      </c>
      <c r="D217" s="4" t="s">
        <v>31</v>
      </c>
      <c r="E217" s="4" t="s">
        <v>19</v>
      </c>
      <c r="F217" s="4" t="s">
        <v>13</v>
      </c>
      <c r="G217" s="4" t="s">
        <v>9</v>
      </c>
      <c r="H217" s="4" t="s">
        <v>46</v>
      </c>
      <c r="I217" s="8">
        <v>4</v>
      </c>
      <c r="J217" s="10">
        <v>70.67</v>
      </c>
      <c r="K217" s="6">
        <v>0.05</v>
      </c>
      <c r="L217" s="10">
        <v>32.96</v>
      </c>
      <c r="M217" s="17">
        <f t="shared" si="12"/>
        <v>268.54599999999999</v>
      </c>
      <c r="N217" s="17">
        <f t="shared" si="13"/>
        <v>131.84</v>
      </c>
      <c r="O217" s="17">
        <f t="shared" si="14"/>
        <v>136.70599999999999</v>
      </c>
      <c r="P217" s="7">
        <f t="shared" si="15"/>
        <v>0.50905990035226734</v>
      </c>
      <c r="Q217" s="5">
        <f>YEAR(SalesDataTable[[#This Row],[Order Date]])</f>
        <v>2026</v>
      </c>
      <c r="R217" s="7" t="str">
        <f>"Q"&amp;ROUNDUP(MONTH(SalesDataTable[[#This Row],[Order Date]])/3,0)</f>
        <v>Q1</v>
      </c>
      <c r="S217" s="8">
        <f>MONTH(SalesDataTable[[#This Row],[Order Date]])</f>
        <v>2</v>
      </c>
      <c r="T217" s="7" t="str">
        <f>TEXT(SalesDataTable[[#This Row],[Order Date]],"mmm")</f>
        <v>Feb</v>
      </c>
    </row>
    <row r="218" spans="1:20" ht="15.6">
      <c r="A218" s="2">
        <v>594</v>
      </c>
      <c r="B218" s="3">
        <v>46070</v>
      </c>
      <c r="C218" s="4" t="s">
        <v>0</v>
      </c>
      <c r="D218" s="4" t="s">
        <v>50</v>
      </c>
      <c r="E218" s="4" t="s">
        <v>19</v>
      </c>
      <c r="F218" s="4" t="s">
        <v>16</v>
      </c>
      <c r="G218" s="4" t="s">
        <v>14</v>
      </c>
      <c r="H218" s="4" t="s">
        <v>44</v>
      </c>
      <c r="I218" s="8">
        <v>3</v>
      </c>
      <c r="J218" s="10">
        <v>134.91</v>
      </c>
      <c r="K218" s="6">
        <v>0</v>
      </c>
      <c r="L218" s="10">
        <v>67.69</v>
      </c>
      <c r="M218" s="17">
        <f t="shared" si="12"/>
        <v>404.73</v>
      </c>
      <c r="N218" s="17">
        <f t="shared" si="13"/>
        <v>203.07</v>
      </c>
      <c r="O218" s="17">
        <f t="shared" si="14"/>
        <v>201.66000000000003</v>
      </c>
      <c r="P218" s="7">
        <f t="shared" si="15"/>
        <v>0.49825809799125348</v>
      </c>
      <c r="Q218" s="5">
        <f>YEAR(SalesDataTable[[#This Row],[Order Date]])</f>
        <v>2026</v>
      </c>
      <c r="R218" s="7" t="str">
        <f>"Q"&amp;ROUNDUP(MONTH(SalesDataTable[[#This Row],[Order Date]])/3,0)</f>
        <v>Q1</v>
      </c>
      <c r="S218" s="8">
        <f>MONTH(SalesDataTable[[#This Row],[Order Date]])</f>
        <v>2</v>
      </c>
      <c r="T218" s="7" t="str">
        <f>TEXT(SalesDataTable[[#This Row],[Order Date]],"mmm")</f>
        <v>Feb</v>
      </c>
    </row>
    <row r="219" spans="1:20" ht="15.6">
      <c r="A219" s="2">
        <v>624</v>
      </c>
      <c r="B219" s="3">
        <v>46070</v>
      </c>
      <c r="C219" s="4" t="s">
        <v>11</v>
      </c>
      <c r="D219" s="4" t="s">
        <v>12</v>
      </c>
      <c r="E219" s="4" t="s">
        <v>2</v>
      </c>
      <c r="F219" s="4" t="s">
        <v>16</v>
      </c>
      <c r="G219" s="4" t="s">
        <v>9</v>
      </c>
      <c r="H219" s="4" t="s">
        <v>46</v>
      </c>
      <c r="I219" s="8">
        <v>1</v>
      </c>
      <c r="J219" s="10">
        <v>70.86</v>
      </c>
      <c r="K219" s="6">
        <v>0.1</v>
      </c>
      <c r="L219" s="10">
        <v>33.299999999999997</v>
      </c>
      <c r="M219" s="17">
        <f t="shared" si="12"/>
        <v>63.774000000000001</v>
      </c>
      <c r="N219" s="17">
        <f t="shared" si="13"/>
        <v>33.299999999999997</v>
      </c>
      <c r="O219" s="17">
        <f t="shared" si="14"/>
        <v>30.474000000000004</v>
      </c>
      <c r="P219" s="7">
        <f t="shared" si="15"/>
        <v>0.47784363533728486</v>
      </c>
      <c r="Q219" s="5">
        <f>YEAR(SalesDataTable[[#This Row],[Order Date]])</f>
        <v>2026</v>
      </c>
      <c r="R219" s="7" t="str">
        <f>"Q"&amp;ROUNDUP(MONTH(SalesDataTable[[#This Row],[Order Date]])/3,0)</f>
        <v>Q1</v>
      </c>
      <c r="S219" s="8">
        <f>MONTH(SalesDataTable[[#This Row],[Order Date]])</f>
        <v>2</v>
      </c>
      <c r="T219" s="7" t="str">
        <f>TEXT(SalesDataTable[[#This Row],[Order Date]],"mmm")</f>
        <v>Feb</v>
      </c>
    </row>
    <row r="220" spans="1:20" ht="15.6">
      <c r="A220" s="2">
        <v>1013</v>
      </c>
      <c r="B220" s="3">
        <v>46070</v>
      </c>
      <c r="C220" s="4" t="s">
        <v>6</v>
      </c>
      <c r="D220" s="4" t="s">
        <v>43</v>
      </c>
      <c r="E220" s="4" t="s">
        <v>19</v>
      </c>
      <c r="F220" s="4" t="s">
        <v>13</v>
      </c>
      <c r="G220" s="4" t="s">
        <v>4</v>
      </c>
      <c r="H220" s="4" t="s">
        <v>30</v>
      </c>
      <c r="I220" s="8">
        <v>1</v>
      </c>
      <c r="J220" s="10">
        <v>104.35</v>
      </c>
      <c r="K220" s="6">
        <v>0</v>
      </c>
      <c r="L220" s="10">
        <v>51.49</v>
      </c>
      <c r="M220" s="17">
        <f t="shared" si="12"/>
        <v>104.35</v>
      </c>
      <c r="N220" s="17">
        <f t="shared" si="13"/>
        <v>51.49</v>
      </c>
      <c r="O220" s="17">
        <f t="shared" si="14"/>
        <v>52.859999999999992</v>
      </c>
      <c r="P220" s="7">
        <f t="shared" si="15"/>
        <v>0.50656444657402966</v>
      </c>
      <c r="Q220" s="5">
        <f>YEAR(SalesDataTable[[#This Row],[Order Date]])</f>
        <v>2026</v>
      </c>
      <c r="R220" s="7" t="str">
        <f>"Q"&amp;ROUNDUP(MONTH(SalesDataTable[[#This Row],[Order Date]])/3,0)</f>
        <v>Q1</v>
      </c>
      <c r="S220" s="8">
        <f>MONTH(SalesDataTable[[#This Row],[Order Date]])</f>
        <v>2</v>
      </c>
      <c r="T220" s="7" t="str">
        <f>TEXT(SalesDataTable[[#This Row],[Order Date]],"mmm")</f>
        <v>Feb</v>
      </c>
    </row>
    <row r="221" spans="1:20" ht="15.6">
      <c r="A221" s="2">
        <v>1100</v>
      </c>
      <c r="B221" s="3">
        <v>46070</v>
      </c>
      <c r="C221" s="4" t="s">
        <v>20</v>
      </c>
      <c r="D221" s="4" t="s">
        <v>33</v>
      </c>
      <c r="E221" s="4" t="s">
        <v>2</v>
      </c>
      <c r="F221" s="4" t="s">
        <v>3</v>
      </c>
      <c r="G221" s="4" t="s">
        <v>34</v>
      </c>
      <c r="H221" s="4" t="s">
        <v>38</v>
      </c>
      <c r="I221" s="8">
        <v>2</v>
      </c>
      <c r="J221" s="10">
        <v>120.48</v>
      </c>
      <c r="K221" s="6">
        <v>0</v>
      </c>
      <c r="L221" s="10">
        <v>70.680000000000007</v>
      </c>
      <c r="M221" s="17">
        <f t="shared" si="12"/>
        <v>240.96</v>
      </c>
      <c r="N221" s="17">
        <f t="shared" si="13"/>
        <v>141.36000000000001</v>
      </c>
      <c r="O221" s="17">
        <f t="shared" si="14"/>
        <v>99.6</v>
      </c>
      <c r="P221" s="7">
        <f t="shared" si="15"/>
        <v>0.4133466135458167</v>
      </c>
      <c r="Q221" s="5">
        <f>YEAR(SalesDataTable[[#This Row],[Order Date]])</f>
        <v>2026</v>
      </c>
      <c r="R221" s="7" t="str">
        <f>"Q"&amp;ROUNDUP(MONTH(SalesDataTable[[#This Row],[Order Date]])/3,0)</f>
        <v>Q1</v>
      </c>
      <c r="S221" s="8">
        <f>MONTH(SalesDataTable[[#This Row],[Order Date]])</f>
        <v>2</v>
      </c>
      <c r="T221" s="7" t="str">
        <f>TEXT(SalesDataTable[[#This Row],[Order Date]],"mmm")</f>
        <v>Feb</v>
      </c>
    </row>
    <row r="222" spans="1:20" ht="15.6">
      <c r="A222" s="2">
        <v>2353</v>
      </c>
      <c r="B222" s="3">
        <v>46070</v>
      </c>
      <c r="C222" s="4" t="s">
        <v>6</v>
      </c>
      <c r="D222" s="4" t="s">
        <v>43</v>
      </c>
      <c r="E222" s="4" t="s">
        <v>2</v>
      </c>
      <c r="F222" s="4" t="s">
        <v>3</v>
      </c>
      <c r="G222" s="4" t="s">
        <v>23</v>
      </c>
      <c r="H222" s="4" t="s">
        <v>24</v>
      </c>
      <c r="I222" s="8">
        <v>1</v>
      </c>
      <c r="J222" s="10">
        <v>339.52</v>
      </c>
      <c r="K222" s="6">
        <v>0.1</v>
      </c>
      <c r="L222" s="10">
        <v>191.19</v>
      </c>
      <c r="M222" s="17">
        <f t="shared" si="12"/>
        <v>305.56799999999998</v>
      </c>
      <c r="N222" s="17">
        <f t="shared" si="13"/>
        <v>191.19</v>
      </c>
      <c r="O222" s="17">
        <f t="shared" si="14"/>
        <v>114.37799999999999</v>
      </c>
      <c r="P222" s="7">
        <f t="shared" si="15"/>
        <v>0.3743127552623311</v>
      </c>
      <c r="Q222" s="5">
        <f>YEAR(SalesDataTable[[#This Row],[Order Date]])</f>
        <v>2026</v>
      </c>
      <c r="R222" s="7" t="str">
        <f>"Q"&amp;ROUNDUP(MONTH(SalesDataTable[[#This Row],[Order Date]])/3,0)</f>
        <v>Q1</v>
      </c>
      <c r="S222" s="8">
        <f>MONTH(SalesDataTable[[#This Row],[Order Date]])</f>
        <v>2</v>
      </c>
      <c r="T222" s="7" t="str">
        <f>TEXT(SalesDataTable[[#This Row],[Order Date]],"mmm")</f>
        <v>Feb</v>
      </c>
    </row>
    <row r="223" spans="1:20" ht="15.6">
      <c r="A223" s="2">
        <v>3020</v>
      </c>
      <c r="B223" s="3">
        <v>46070</v>
      </c>
      <c r="C223" s="4" t="s">
        <v>6</v>
      </c>
      <c r="D223" s="4" t="s">
        <v>49</v>
      </c>
      <c r="E223" s="4" t="s">
        <v>8</v>
      </c>
      <c r="F223" s="4" t="s">
        <v>16</v>
      </c>
      <c r="G223" s="4" t="s">
        <v>9</v>
      </c>
      <c r="H223" s="4" t="s">
        <v>37</v>
      </c>
      <c r="I223" s="8">
        <v>5</v>
      </c>
      <c r="J223" s="10">
        <v>154.72999999999999</v>
      </c>
      <c r="K223" s="6">
        <v>0.1</v>
      </c>
      <c r="L223" s="10">
        <v>77.42</v>
      </c>
      <c r="M223" s="17">
        <f t="shared" si="12"/>
        <v>696.28499999999997</v>
      </c>
      <c r="N223" s="17">
        <f t="shared" si="13"/>
        <v>387.1</v>
      </c>
      <c r="O223" s="17">
        <f t="shared" si="14"/>
        <v>309.18499999999995</v>
      </c>
      <c r="P223" s="7">
        <f t="shared" si="15"/>
        <v>0.44404949122844806</v>
      </c>
      <c r="Q223" s="5">
        <f>YEAR(SalesDataTable[[#This Row],[Order Date]])</f>
        <v>2026</v>
      </c>
      <c r="R223" s="7" t="str">
        <f>"Q"&amp;ROUNDUP(MONTH(SalesDataTable[[#This Row],[Order Date]])/3,0)</f>
        <v>Q1</v>
      </c>
      <c r="S223" s="8">
        <f>MONTH(SalesDataTable[[#This Row],[Order Date]])</f>
        <v>2</v>
      </c>
      <c r="T223" s="7" t="str">
        <f>TEXT(SalesDataTable[[#This Row],[Order Date]],"mmm")</f>
        <v>Feb</v>
      </c>
    </row>
    <row r="224" spans="1:20" ht="15.6">
      <c r="A224" s="2">
        <v>3227</v>
      </c>
      <c r="B224" s="3">
        <v>46070</v>
      </c>
      <c r="C224" s="4" t="s">
        <v>11</v>
      </c>
      <c r="D224" s="4" t="s">
        <v>25</v>
      </c>
      <c r="E224" s="4" t="s">
        <v>19</v>
      </c>
      <c r="F224" s="4" t="s">
        <v>16</v>
      </c>
      <c r="G224" s="4" t="s">
        <v>9</v>
      </c>
      <c r="H224" s="4" t="s">
        <v>10</v>
      </c>
      <c r="I224" s="8">
        <v>4</v>
      </c>
      <c r="J224" s="10">
        <v>93.98</v>
      </c>
      <c r="K224" s="6">
        <v>0.05</v>
      </c>
      <c r="L224" s="10">
        <v>44.6</v>
      </c>
      <c r="M224" s="17">
        <f t="shared" si="12"/>
        <v>357.12400000000002</v>
      </c>
      <c r="N224" s="17">
        <f t="shared" si="13"/>
        <v>178.4</v>
      </c>
      <c r="O224" s="17">
        <f t="shared" si="14"/>
        <v>178.72400000000002</v>
      </c>
      <c r="P224" s="7">
        <f t="shared" si="15"/>
        <v>0.50045362395134463</v>
      </c>
      <c r="Q224" s="5">
        <f>YEAR(SalesDataTable[[#This Row],[Order Date]])</f>
        <v>2026</v>
      </c>
      <c r="R224" s="7" t="str">
        <f>"Q"&amp;ROUNDUP(MONTH(SalesDataTable[[#This Row],[Order Date]])/3,0)</f>
        <v>Q1</v>
      </c>
      <c r="S224" s="8">
        <f>MONTH(SalesDataTable[[#This Row],[Order Date]])</f>
        <v>2</v>
      </c>
      <c r="T224" s="7" t="str">
        <f>TEXT(SalesDataTable[[#This Row],[Order Date]],"mmm")</f>
        <v>Feb</v>
      </c>
    </row>
    <row r="225" spans="1:20" ht="15.6">
      <c r="A225" s="2">
        <v>3530</v>
      </c>
      <c r="B225" s="3">
        <v>46070</v>
      </c>
      <c r="C225" s="4" t="s">
        <v>0</v>
      </c>
      <c r="D225" s="4" t="s">
        <v>1</v>
      </c>
      <c r="E225" s="4" t="s">
        <v>2</v>
      </c>
      <c r="F225" s="4" t="s">
        <v>13</v>
      </c>
      <c r="G225" s="4" t="s">
        <v>23</v>
      </c>
      <c r="H225" s="4" t="s">
        <v>24</v>
      </c>
      <c r="I225" s="8">
        <v>2</v>
      </c>
      <c r="J225" s="10">
        <v>336.83</v>
      </c>
      <c r="K225" s="6">
        <v>0</v>
      </c>
      <c r="L225" s="10">
        <v>194.42</v>
      </c>
      <c r="M225" s="17">
        <f t="shared" si="12"/>
        <v>673.66</v>
      </c>
      <c r="N225" s="17">
        <f t="shared" si="13"/>
        <v>388.84</v>
      </c>
      <c r="O225" s="17">
        <f t="shared" si="14"/>
        <v>284.82</v>
      </c>
      <c r="P225" s="7">
        <f t="shared" si="15"/>
        <v>0.42279488169106078</v>
      </c>
      <c r="Q225" s="5">
        <f>YEAR(SalesDataTable[[#This Row],[Order Date]])</f>
        <v>2026</v>
      </c>
      <c r="R225" s="7" t="str">
        <f>"Q"&amp;ROUNDUP(MONTH(SalesDataTable[[#This Row],[Order Date]])/3,0)</f>
        <v>Q1</v>
      </c>
      <c r="S225" s="8">
        <f>MONTH(SalesDataTable[[#This Row],[Order Date]])</f>
        <v>2</v>
      </c>
      <c r="T225" s="7" t="str">
        <f>TEXT(SalesDataTable[[#This Row],[Order Date]],"mmm")</f>
        <v>Feb</v>
      </c>
    </row>
    <row r="226" spans="1:20" ht="15.6">
      <c r="A226" s="2">
        <v>6</v>
      </c>
      <c r="B226" s="3">
        <v>46071</v>
      </c>
      <c r="C226" s="4" t="s">
        <v>20</v>
      </c>
      <c r="D226" s="4" t="s">
        <v>33</v>
      </c>
      <c r="E226" s="4" t="s">
        <v>19</v>
      </c>
      <c r="F226" s="4" t="s">
        <v>3</v>
      </c>
      <c r="G226" s="4" t="s">
        <v>23</v>
      </c>
      <c r="H226" s="4" t="s">
        <v>24</v>
      </c>
      <c r="I226" s="8">
        <v>1</v>
      </c>
      <c r="J226" s="10">
        <v>338.93</v>
      </c>
      <c r="K226" s="6">
        <v>0</v>
      </c>
      <c r="L226" s="10">
        <v>197.92</v>
      </c>
      <c r="M226" s="17">
        <f t="shared" si="12"/>
        <v>338.93</v>
      </c>
      <c r="N226" s="17">
        <f t="shared" si="13"/>
        <v>197.92</v>
      </c>
      <c r="O226" s="17">
        <f t="shared" si="14"/>
        <v>141.01000000000002</v>
      </c>
      <c r="P226" s="7">
        <f t="shared" si="15"/>
        <v>0.41604461098161866</v>
      </c>
      <c r="Q226" s="5">
        <f>YEAR(SalesDataTable[[#This Row],[Order Date]])</f>
        <v>2026</v>
      </c>
      <c r="R226" s="7" t="str">
        <f>"Q"&amp;ROUNDUP(MONTH(SalesDataTable[[#This Row],[Order Date]])/3,0)</f>
        <v>Q1</v>
      </c>
      <c r="S226" s="8">
        <f>MONTH(SalesDataTable[[#This Row],[Order Date]])</f>
        <v>2</v>
      </c>
      <c r="T226" s="7" t="str">
        <f>TEXT(SalesDataTable[[#This Row],[Order Date]],"mmm")</f>
        <v>Feb</v>
      </c>
    </row>
    <row r="227" spans="1:20" ht="15.6">
      <c r="A227" s="2">
        <v>2038</v>
      </c>
      <c r="B227" s="3">
        <v>46071</v>
      </c>
      <c r="C227" s="4" t="s">
        <v>0</v>
      </c>
      <c r="D227" s="4" t="s">
        <v>36</v>
      </c>
      <c r="E227" s="4" t="s">
        <v>2</v>
      </c>
      <c r="F227" s="4" t="s">
        <v>13</v>
      </c>
      <c r="G227" s="4" t="s">
        <v>23</v>
      </c>
      <c r="H227" s="4" t="s">
        <v>51</v>
      </c>
      <c r="I227" s="8">
        <v>5</v>
      </c>
      <c r="J227" s="10">
        <v>122.72</v>
      </c>
      <c r="K227" s="6">
        <v>0</v>
      </c>
      <c r="L227" s="10">
        <v>62.41</v>
      </c>
      <c r="M227" s="17">
        <f t="shared" si="12"/>
        <v>613.6</v>
      </c>
      <c r="N227" s="17">
        <f t="shared" si="13"/>
        <v>312.04999999999995</v>
      </c>
      <c r="O227" s="17">
        <f t="shared" si="14"/>
        <v>301.55000000000007</v>
      </c>
      <c r="P227" s="7">
        <f t="shared" si="15"/>
        <v>0.49144393741851378</v>
      </c>
      <c r="Q227" s="5">
        <f>YEAR(SalesDataTable[[#This Row],[Order Date]])</f>
        <v>2026</v>
      </c>
      <c r="R227" s="7" t="str">
        <f>"Q"&amp;ROUNDUP(MONTH(SalesDataTable[[#This Row],[Order Date]])/3,0)</f>
        <v>Q1</v>
      </c>
      <c r="S227" s="8">
        <f>MONTH(SalesDataTable[[#This Row],[Order Date]])</f>
        <v>2</v>
      </c>
      <c r="T227" s="7" t="str">
        <f>TEXT(SalesDataTable[[#This Row],[Order Date]],"mmm")</f>
        <v>Feb</v>
      </c>
    </row>
    <row r="228" spans="1:20" ht="15.6">
      <c r="A228" s="2">
        <v>4104</v>
      </c>
      <c r="B228" s="3">
        <v>46071</v>
      </c>
      <c r="C228" s="4" t="s">
        <v>20</v>
      </c>
      <c r="D228" s="4" t="s">
        <v>21</v>
      </c>
      <c r="E228" s="4" t="s">
        <v>2</v>
      </c>
      <c r="F228" s="4" t="s">
        <v>13</v>
      </c>
      <c r="G228" s="4" t="s">
        <v>14</v>
      </c>
      <c r="H228" s="4" t="s">
        <v>44</v>
      </c>
      <c r="I228" s="8">
        <v>4</v>
      </c>
      <c r="J228" s="10">
        <v>135.63</v>
      </c>
      <c r="K228" s="6">
        <v>0.05</v>
      </c>
      <c r="L228" s="10">
        <v>65.900000000000006</v>
      </c>
      <c r="M228" s="17">
        <f t="shared" si="12"/>
        <v>515.39400000000001</v>
      </c>
      <c r="N228" s="17">
        <f t="shared" si="13"/>
        <v>263.60000000000002</v>
      </c>
      <c r="O228" s="17">
        <f t="shared" si="14"/>
        <v>251.79399999999998</v>
      </c>
      <c r="P228" s="7">
        <f t="shared" si="15"/>
        <v>0.4885466264644136</v>
      </c>
      <c r="Q228" s="5">
        <f>YEAR(SalesDataTable[[#This Row],[Order Date]])</f>
        <v>2026</v>
      </c>
      <c r="R228" s="7" t="str">
        <f>"Q"&amp;ROUNDUP(MONTH(SalesDataTable[[#This Row],[Order Date]])/3,0)</f>
        <v>Q1</v>
      </c>
      <c r="S228" s="8">
        <f>MONTH(SalesDataTable[[#This Row],[Order Date]])</f>
        <v>2</v>
      </c>
      <c r="T228" s="7" t="str">
        <f>TEXT(SalesDataTable[[#This Row],[Order Date]],"mmm")</f>
        <v>Feb</v>
      </c>
    </row>
    <row r="229" spans="1:20" ht="15.6">
      <c r="A229" s="2">
        <v>1072</v>
      </c>
      <c r="B229" s="3">
        <v>46072</v>
      </c>
      <c r="C229" s="4" t="s">
        <v>11</v>
      </c>
      <c r="D229" s="4" t="s">
        <v>52</v>
      </c>
      <c r="E229" s="4" t="s">
        <v>2</v>
      </c>
      <c r="F229" s="4" t="s">
        <v>3</v>
      </c>
      <c r="G229" s="4" t="s">
        <v>23</v>
      </c>
      <c r="H229" s="4" t="s">
        <v>40</v>
      </c>
      <c r="I229" s="8">
        <v>2</v>
      </c>
      <c r="J229" s="10">
        <v>81.34</v>
      </c>
      <c r="K229" s="6">
        <v>0.05</v>
      </c>
      <c r="L229" s="10">
        <v>40.64</v>
      </c>
      <c r="M229" s="17">
        <f t="shared" si="12"/>
        <v>154.54599999999999</v>
      </c>
      <c r="N229" s="17">
        <f t="shared" si="13"/>
        <v>81.28</v>
      </c>
      <c r="O229" s="17">
        <f t="shared" si="14"/>
        <v>73.265999999999991</v>
      </c>
      <c r="P229" s="7">
        <f t="shared" si="15"/>
        <v>0.47407244445019603</v>
      </c>
      <c r="Q229" s="5">
        <f>YEAR(SalesDataTable[[#This Row],[Order Date]])</f>
        <v>2026</v>
      </c>
      <c r="R229" s="7" t="str">
        <f>"Q"&amp;ROUNDUP(MONTH(SalesDataTable[[#This Row],[Order Date]])/3,0)</f>
        <v>Q1</v>
      </c>
      <c r="S229" s="8">
        <f>MONTH(SalesDataTable[[#This Row],[Order Date]])</f>
        <v>2</v>
      </c>
      <c r="T229" s="7" t="str">
        <f>TEXT(SalesDataTable[[#This Row],[Order Date]],"mmm")</f>
        <v>Feb</v>
      </c>
    </row>
    <row r="230" spans="1:20" ht="15.6">
      <c r="A230" s="2">
        <v>2435</v>
      </c>
      <c r="B230" s="3">
        <v>46072</v>
      </c>
      <c r="C230" s="4" t="s">
        <v>11</v>
      </c>
      <c r="D230" s="4" t="s">
        <v>18</v>
      </c>
      <c r="E230" s="4" t="s">
        <v>2</v>
      </c>
      <c r="F230" s="4" t="s">
        <v>13</v>
      </c>
      <c r="G230" s="4" t="s">
        <v>4</v>
      </c>
      <c r="H230" s="4" t="s">
        <v>26</v>
      </c>
      <c r="I230" s="8">
        <v>1</v>
      </c>
      <c r="J230" s="10">
        <v>41.01</v>
      </c>
      <c r="K230" s="6">
        <v>0.05</v>
      </c>
      <c r="L230" s="10">
        <v>16.489999999999998</v>
      </c>
      <c r="M230" s="17">
        <f t="shared" si="12"/>
        <v>38.959499999999998</v>
      </c>
      <c r="N230" s="17">
        <f t="shared" si="13"/>
        <v>16.489999999999998</v>
      </c>
      <c r="O230" s="17">
        <f t="shared" si="14"/>
        <v>22.4695</v>
      </c>
      <c r="P230" s="7">
        <f t="shared" si="15"/>
        <v>0.57673994789460847</v>
      </c>
      <c r="Q230" s="5">
        <f>YEAR(SalesDataTable[[#This Row],[Order Date]])</f>
        <v>2026</v>
      </c>
      <c r="R230" s="7" t="str">
        <f>"Q"&amp;ROUNDUP(MONTH(SalesDataTable[[#This Row],[Order Date]])/3,0)</f>
        <v>Q1</v>
      </c>
      <c r="S230" s="8">
        <f>MONTH(SalesDataTable[[#This Row],[Order Date]])</f>
        <v>2</v>
      </c>
      <c r="T230" s="7" t="str">
        <f>TEXT(SalesDataTable[[#This Row],[Order Date]],"mmm")</f>
        <v>Feb</v>
      </c>
    </row>
    <row r="231" spans="1:20" ht="15.6">
      <c r="A231" s="2">
        <v>4476</v>
      </c>
      <c r="B231" s="3">
        <v>46072</v>
      </c>
      <c r="C231" s="4" t="s">
        <v>6</v>
      </c>
      <c r="D231" s="4" t="s">
        <v>41</v>
      </c>
      <c r="E231" s="4" t="s">
        <v>28</v>
      </c>
      <c r="F231" s="4" t="s">
        <v>16</v>
      </c>
      <c r="G231" s="4" t="s">
        <v>9</v>
      </c>
      <c r="H231" s="4" t="s">
        <v>37</v>
      </c>
      <c r="I231" s="8">
        <v>2</v>
      </c>
      <c r="J231" s="10">
        <v>153.03</v>
      </c>
      <c r="K231" s="6">
        <v>0</v>
      </c>
      <c r="L231" s="10">
        <v>81.02</v>
      </c>
      <c r="M231" s="17">
        <f t="shared" si="12"/>
        <v>306.06</v>
      </c>
      <c r="N231" s="17">
        <f t="shared" si="13"/>
        <v>162.04</v>
      </c>
      <c r="O231" s="17">
        <f t="shared" si="14"/>
        <v>144.02000000000001</v>
      </c>
      <c r="P231" s="7">
        <f t="shared" si="15"/>
        <v>0.47056132784421356</v>
      </c>
      <c r="Q231" s="5">
        <f>YEAR(SalesDataTable[[#This Row],[Order Date]])</f>
        <v>2026</v>
      </c>
      <c r="R231" s="7" t="str">
        <f>"Q"&amp;ROUNDUP(MONTH(SalesDataTable[[#This Row],[Order Date]])/3,0)</f>
        <v>Q1</v>
      </c>
      <c r="S231" s="8">
        <f>MONTH(SalesDataTable[[#This Row],[Order Date]])</f>
        <v>2</v>
      </c>
      <c r="T231" s="7" t="str">
        <f>TEXT(SalesDataTable[[#This Row],[Order Date]],"mmm")</f>
        <v>Feb</v>
      </c>
    </row>
    <row r="232" spans="1:20" ht="15.6">
      <c r="A232" s="2">
        <v>174</v>
      </c>
      <c r="B232" s="3">
        <v>46073</v>
      </c>
      <c r="C232" s="4" t="s">
        <v>6</v>
      </c>
      <c r="D232" s="4" t="s">
        <v>41</v>
      </c>
      <c r="E232" s="4" t="s">
        <v>2</v>
      </c>
      <c r="F232" s="4" t="s">
        <v>13</v>
      </c>
      <c r="G232" s="4" t="s">
        <v>34</v>
      </c>
      <c r="H232" s="4" t="s">
        <v>38</v>
      </c>
      <c r="I232" s="8">
        <v>2</v>
      </c>
      <c r="J232" s="10">
        <v>124.92</v>
      </c>
      <c r="K232" s="6">
        <v>0</v>
      </c>
      <c r="L232" s="10">
        <v>69.98</v>
      </c>
      <c r="M232" s="17">
        <f t="shared" si="12"/>
        <v>249.84</v>
      </c>
      <c r="N232" s="17">
        <f t="shared" si="13"/>
        <v>139.96</v>
      </c>
      <c r="O232" s="17">
        <f t="shared" si="14"/>
        <v>109.88</v>
      </c>
      <c r="P232" s="7">
        <f t="shared" si="15"/>
        <v>0.43980147294268329</v>
      </c>
      <c r="Q232" s="5">
        <f>YEAR(SalesDataTable[[#This Row],[Order Date]])</f>
        <v>2026</v>
      </c>
      <c r="R232" s="7" t="str">
        <f>"Q"&amp;ROUNDUP(MONTH(SalesDataTable[[#This Row],[Order Date]])/3,0)</f>
        <v>Q1</v>
      </c>
      <c r="S232" s="8">
        <f>MONTH(SalesDataTable[[#This Row],[Order Date]])</f>
        <v>2</v>
      </c>
      <c r="T232" s="7" t="str">
        <f>TEXT(SalesDataTable[[#This Row],[Order Date]],"mmm")</f>
        <v>Feb</v>
      </c>
    </row>
    <row r="233" spans="1:20" ht="15.6">
      <c r="A233" s="2">
        <v>304</v>
      </c>
      <c r="B233" s="3">
        <v>46073</v>
      </c>
      <c r="C233" s="4" t="s">
        <v>6</v>
      </c>
      <c r="D233" s="4" t="s">
        <v>43</v>
      </c>
      <c r="E233" s="4" t="s">
        <v>2</v>
      </c>
      <c r="F233" s="4" t="s">
        <v>16</v>
      </c>
      <c r="G233" s="4" t="s">
        <v>14</v>
      </c>
      <c r="H233" s="4" t="s">
        <v>44</v>
      </c>
      <c r="I233" s="8">
        <v>2</v>
      </c>
      <c r="J233" s="10">
        <v>136.55000000000001</v>
      </c>
      <c r="K233" s="6">
        <v>0</v>
      </c>
      <c r="L233" s="10">
        <v>68.84</v>
      </c>
      <c r="M233" s="17">
        <f t="shared" si="12"/>
        <v>273.10000000000002</v>
      </c>
      <c r="N233" s="17">
        <f t="shared" si="13"/>
        <v>137.68</v>
      </c>
      <c r="O233" s="17">
        <f t="shared" si="14"/>
        <v>135.42000000000002</v>
      </c>
      <c r="P233" s="7">
        <f t="shared" si="15"/>
        <v>0.49586232149395826</v>
      </c>
      <c r="Q233" s="5">
        <f>YEAR(SalesDataTable[[#This Row],[Order Date]])</f>
        <v>2026</v>
      </c>
      <c r="R233" s="7" t="str">
        <f>"Q"&amp;ROUNDUP(MONTH(SalesDataTable[[#This Row],[Order Date]])/3,0)</f>
        <v>Q1</v>
      </c>
      <c r="S233" s="8">
        <f>MONTH(SalesDataTable[[#This Row],[Order Date]])</f>
        <v>2</v>
      </c>
      <c r="T233" s="7" t="str">
        <f>TEXT(SalesDataTable[[#This Row],[Order Date]],"mmm")</f>
        <v>Feb</v>
      </c>
    </row>
    <row r="234" spans="1:20" ht="15.6">
      <c r="A234" s="2">
        <v>404</v>
      </c>
      <c r="B234" s="3">
        <v>46073</v>
      </c>
      <c r="C234" s="4" t="s">
        <v>11</v>
      </c>
      <c r="D234" s="4" t="s">
        <v>25</v>
      </c>
      <c r="E234" s="4" t="s">
        <v>8</v>
      </c>
      <c r="F234" s="4" t="s">
        <v>16</v>
      </c>
      <c r="G234" s="4" t="s">
        <v>23</v>
      </c>
      <c r="H234" s="4" t="s">
        <v>51</v>
      </c>
      <c r="I234" s="8">
        <v>15</v>
      </c>
      <c r="J234" s="10">
        <v>121.98</v>
      </c>
      <c r="K234" s="6">
        <v>0.1</v>
      </c>
      <c r="L234" s="10">
        <v>59.86</v>
      </c>
      <c r="M234" s="17">
        <f t="shared" si="12"/>
        <v>1646.73</v>
      </c>
      <c r="N234" s="17">
        <f t="shared" si="13"/>
        <v>897.9</v>
      </c>
      <c r="O234" s="17">
        <f t="shared" si="14"/>
        <v>748.83</v>
      </c>
      <c r="P234" s="7">
        <f t="shared" si="15"/>
        <v>0.45473757082217486</v>
      </c>
      <c r="Q234" s="5">
        <f>YEAR(SalesDataTable[[#This Row],[Order Date]])</f>
        <v>2026</v>
      </c>
      <c r="R234" s="7" t="str">
        <f>"Q"&amp;ROUNDUP(MONTH(SalesDataTable[[#This Row],[Order Date]])/3,0)</f>
        <v>Q1</v>
      </c>
      <c r="S234" s="8">
        <f>MONTH(SalesDataTable[[#This Row],[Order Date]])</f>
        <v>2</v>
      </c>
      <c r="T234" s="7" t="str">
        <f>TEXT(SalesDataTable[[#This Row],[Order Date]],"mmm")</f>
        <v>Feb</v>
      </c>
    </row>
    <row r="235" spans="1:20" ht="15.6">
      <c r="A235" s="2">
        <v>675</v>
      </c>
      <c r="B235" s="3">
        <v>46073</v>
      </c>
      <c r="C235" s="4" t="s">
        <v>6</v>
      </c>
      <c r="D235" s="4" t="s">
        <v>43</v>
      </c>
      <c r="E235" s="4" t="s">
        <v>2</v>
      </c>
      <c r="F235" s="4" t="s">
        <v>13</v>
      </c>
      <c r="G235" s="4" t="s">
        <v>14</v>
      </c>
      <c r="H235" s="4" t="s">
        <v>32</v>
      </c>
      <c r="I235" s="8">
        <v>1</v>
      </c>
      <c r="J235" s="10">
        <v>45.54</v>
      </c>
      <c r="K235" s="6">
        <v>0</v>
      </c>
      <c r="L235" s="10">
        <v>18.29</v>
      </c>
      <c r="M235" s="17">
        <f t="shared" si="12"/>
        <v>45.54</v>
      </c>
      <c r="N235" s="17">
        <f t="shared" si="13"/>
        <v>18.29</v>
      </c>
      <c r="O235" s="17">
        <f t="shared" si="14"/>
        <v>27.25</v>
      </c>
      <c r="P235" s="7">
        <f t="shared" si="15"/>
        <v>0.59837505489679399</v>
      </c>
      <c r="Q235" s="5">
        <f>YEAR(SalesDataTable[[#This Row],[Order Date]])</f>
        <v>2026</v>
      </c>
      <c r="R235" s="7" t="str">
        <f>"Q"&amp;ROUNDUP(MONTH(SalesDataTable[[#This Row],[Order Date]])/3,0)</f>
        <v>Q1</v>
      </c>
      <c r="S235" s="8">
        <f>MONTH(SalesDataTable[[#This Row],[Order Date]])</f>
        <v>2</v>
      </c>
      <c r="T235" s="7" t="str">
        <f>TEXT(SalesDataTable[[#This Row],[Order Date]],"mmm")</f>
        <v>Feb</v>
      </c>
    </row>
    <row r="236" spans="1:20" ht="15.6">
      <c r="A236" s="2">
        <v>940</v>
      </c>
      <c r="B236" s="3">
        <v>46073</v>
      </c>
      <c r="C236" s="4" t="s">
        <v>11</v>
      </c>
      <c r="D236" s="4" t="s">
        <v>18</v>
      </c>
      <c r="E236" s="4" t="s">
        <v>28</v>
      </c>
      <c r="F236" s="4" t="s">
        <v>3</v>
      </c>
      <c r="G236" s="4" t="s">
        <v>34</v>
      </c>
      <c r="H236" s="4" t="s">
        <v>45</v>
      </c>
      <c r="I236" s="8">
        <v>1</v>
      </c>
      <c r="J236" s="10">
        <v>51.73</v>
      </c>
      <c r="K236" s="6">
        <v>0</v>
      </c>
      <c r="L236" s="10">
        <v>21.83</v>
      </c>
      <c r="M236" s="17">
        <f t="shared" si="12"/>
        <v>51.73</v>
      </c>
      <c r="N236" s="17">
        <f t="shared" si="13"/>
        <v>21.83</v>
      </c>
      <c r="O236" s="17">
        <f t="shared" si="14"/>
        <v>29.9</v>
      </c>
      <c r="P236" s="7">
        <f t="shared" si="15"/>
        <v>0.57800115986854828</v>
      </c>
      <c r="Q236" s="5">
        <f>YEAR(SalesDataTable[[#This Row],[Order Date]])</f>
        <v>2026</v>
      </c>
      <c r="R236" s="7" t="str">
        <f>"Q"&amp;ROUNDUP(MONTH(SalesDataTable[[#This Row],[Order Date]])/3,0)</f>
        <v>Q1</v>
      </c>
      <c r="S236" s="8">
        <f>MONTH(SalesDataTable[[#This Row],[Order Date]])</f>
        <v>2</v>
      </c>
      <c r="T236" s="7" t="str">
        <f>TEXT(SalesDataTable[[#This Row],[Order Date]],"mmm")</f>
        <v>Feb</v>
      </c>
    </row>
    <row r="237" spans="1:20" ht="15.6">
      <c r="A237" s="2">
        <v>2375</v>
      </c>
      <c r="B237" s="3">
        <v>46073</v>
      </c>
      <c r="C237" s="4" t="s">
        <v>6</v>
      </c>
      <c r="D237" s="4" t="s">
        <v>43</v>
      </c>
      <c r="E237" s="4" t="s">
        <v>28</v>
      </c>
      <c r="F237" s="4" t="s">
        <v>3</v>
      </c>
      <c r="G237" s="4" t="s">
        <v>23</v>
      </c>
      <c r="H237" s="4" t="s">
        <v>40</v>
      </c>
      <c r="I237" s="8">
        <v>2</v>
      </c>
      <c r="J237" s="10">
        <v>80.510000000000005</v>
      </c>
      <c r="K237" s="6">
        <v>0.05</v>
      </c>
      <c r="L237" s="10">
        <v>38.630000000000003</v>
      </c>
      <c r="M237" s="17">
        <f t="shared" si="12"/>
        <v>152.96899999999999</v>
      </c>
      <c r="N237" s="17">
        <f t="shared" si="13"/>
        <v>77.260000000000005</v>
      </c>
      <c r="O237" s="17">
        <f t="shared" si="14"/>
        <v>75.708999999999989</v>
      </c>
      <c r="P237" s="7">
        <f t="shared" si="15"/>
        <v>0.4949303453640933</v>
      </c>
      <c r="Q237" s="5">
        <f>YEAR(SalesDataTable[[#This Row],[Order Date]])</f>
        <v>2026</v>
      </c>
      <c r="R237" s="7" t="str">
        <f>"Q"&amp;ROUNDUP(MONTH(SalesDataTable[[#This Row],[Order Date]])/3,0)</f>
        <v>Q1</v>
      </c>
      <c r="S237" s="8">
        <f>MONTH(SalesDataTable[[#This Row],[Order Date]])</f>
        <v>2</v>
      </c>
      <c r="T237" s="7" t="str">
        <f>TEXT(SalesDataTable[[#This Row],[Order Date]],"mmm")</f>
        <v>Feb</v>
      </c>
    </row>
    <row r="238" spans="1:20" ht="15.6">
      <c r="A238" s="2">
        <v>4184</v>
      </c>
      <c r="B238" s="3">
        <v>46073</v>
      </c>
      <c r="C238" s="4" t="s">
        <v>20</v>
      </c>
      <c r="D238" s="4" t="s">
        <v>31</v>
      </c>
      <c r="E238" s="4" t="s">
        <v>2</v>
      </c>
      <c r="F238" s="4" t="s">
        <v>13</v>
      </c>
      <c r="G238" s="4" t="s">
        <v>34</v>
      </c>
      <c r="H238" s="4" t="s">
        <v>42</v>
      </c>
      <c r="I238" s="8">
        <v>1</v>
      </c>
      <c r="J238" s="10">
        <v>36.31</v>
      </c>
      <c r="K238" s="6">
        <v>0</v>
      </c>
      <c r="L238" s="10">
        <v>14</v>
      </c>
      <c r="M238" s="17">
        <f t="shared" si="12"/>
        <v>36.31</v>
      </c>
      <c r="N238" s="17">
        <f t="shared" si="13"/>
        <v>14</v>
      </c>
      <c r="O238" s="17">
        <f t="shared" si="14"/>
        <v>22.310000000000002</v>
      </c>
      <c r="P238" s="7">
        <f t="shared" si="15"/>
        <v>0.61443128614706699</v>
      </c>
      <c r="Q238" s="5">
        <f>YEAR(SalesDataTable[[#This Row],[Order Date]])</f>
        <v>2026</v>
      </c>
      <c r="R238" s="7" t="str">
        <f>"Q"&amp;ROUNDUP(MONTH(SalesDataTable[[#This Row],[Order Date]])/3,0)</f>
        <v>Q1</v>
      </c>
      <c r="S238" s="8">
        <f>MONTH(SalesDataTable[[#This Row],[Order Date]])</f>
        <v>2</v>
      </c>
      <c r="T238" s="7" t="str">
        <f>TEXT(SalesDataTable[[#This Row],[Order Date]],"mmm")</f>
        <v>Feb</v>
      </c>
    </row>
    <row r="239" spans="1:20" ht="15.6">
      <c r="A239" s="2">
        <v>4390</v>
      </c>
      <c r="B239" s="3">
        <v>46073</v>
      </c>
      <c r="C239" s="4" t="s">
        <v>11</v>
      </c>
      <c r="D239" s="4" t="s">
        <v>52</v>
      </c>
      <c r="E239" s="4" t="s">
        <v>2</v>
      </c>
      <c r="F239" s="4" t="s">
        <v>3</v>
      </c>
      <c r="G239" s="4" t="s">
        <v>4</v>
      </c>
      <c r="H239" s="4" t="s">
        <v>5</v>
      </c>
      <c r="I239" s="8">
        <v>1</v>
      </c>
      <c r="J239" s="10">
        <v>82.86</v>
      </c>
      <c r="K239" s="6">
        <v>0.05</v>
      </c>
      <c r="L239" s="10">
        <v>42.3</v>
      </c>
      <c r="M239" s="17">
        <f t="shared" si="12"/>
        <v>78.716999999999999</v>
      </c>
      <c r="N239" s="17">
        <f t="shared" si="13"/>
        <v>42.3</v>
      </c>
      <c r="O239" s="17">
        <f t="shared" si="14"/>
        <v>36.417000000000002</v>
      </c>
      <c r="P239" s="7">
        <f t="shared" si="15"/>
        <v>0.46263196005945351</v>
      </c>
      <c r="Q239" s="5">
        <f>YEAR(SalesDataTable[[#This Row],[Order Date]])</f>
        <v>2026</v>
      </c>
      <c r="R239" s="7" t="str">
        <f>"Q"&amp;ROUNDUP(MONTH(SalesDataTable[[#This Row],[Order Date]])/3,0)</f>
        <v>Q1</v>
      </c>
      <c r="S239" s="8">
        <f>MONTH(SalesDataTable[[#This Row],[Order Date]])</f>
        <v>2</v>
      </c>
      <c r="T239" s="7" t="str">
        <f>TEXT(SalesDataTable[[#This Row],[Order Date]],"mmm")</f>
        <v>Feb</v>
      </c>
    </row>
    <row r="240" spans="1:20" ht="15.6">
      <c r="A240" s="2">
        <v>1475</v>
      </c>
      <c r="B240" s="3">
        <v>46074</v>
      </c>
      <c r="C240" s="4" t="s">
        <v>0</v>
      </c>
      <c r="D240" s="4" t="s">
        <v>1</v>
      </c>
      <c r="E240" s="4" t="s">
        <v>19</v>
      </c>
      <c r="F240" s="4" t="s">
        <v>13</v>
      </c>
      <c r="G240" s="4" t="s">
        <v>4</v>
      </c>
      <c r="H240" s="4" t="s">
        <v>30</v>
      </c>
      <c r="I240" s="8">
        <v>2</v>
      </c>
      <c r="J240" s="10">
        <v>103.03</v>
      </c>
      <c r="K240" s="6">
        <v>0.05</v>
      </c>
      <c r="L240" s="10">
        <v>50.73</v>
      </c>
      <c r="M240" s="17">
        <f t="shared" si="12"/>
        <v>195.75700000000001</v>
      </c>
      <c r="N240" s="17">
        <f t="shared" si="13"/>
        <v>101.46</v>
      </c>
      <c r="O240" s="17">
        <f t="shared" si="14"/>
        <v>94.297000000000011</v>
      </c>
      <c r="P240" s="7">
        <f t="shared" si="15"/>
        <v>0.48170435795399402</v>
      </c>
      <c r="Q240" s="5">
        <f>YEAR(SalesDataTable[[#This Row],[Order Date]])</f>
        <v>2026</v>
      </c>
      <c r="R240" s="7" t="str">
        <f>"Q"&amp;ROUNDUP(MONTH(SalesDataTable[[#This Row],[Order Date]])/3,0)</f>
        <v>Q1</v>
      </c>
      <c r="S240" s="8">
        <f>MONTH(SalesDataTable[[#This Row],[Order Date]])</f>
        <v>2</v>
      </c>
      <c r="T240" s="7" t="str">
        <f>TEXT(SalesDataTable[[#This Row],[Order Date]],"mmm")</f>
        <v>Feb</v>
      </c>
    </row>
    <row r="241" spans="1:20" ht="15.6">
      <c r="A241" s="2">
        <v>3504</v>
      </c>
      <c r="B241" s="3">
        <v>46074</v>
      </c>
      <c r="C241" s="4" t="s">
        <v>6</v>
      </c>
      <c r="D241" s="4" t="s">
        <v>49</v>
      </c>
      <c r="E241" s="4" t="s">
        <v>2</v>
      </c>
      <c r="F241" s="4" t="s">
        <v>16</v>
      </c>
      <c r="G241" s="4" t="s">
        <v>14</v>
      </c>
      <c r="H241" s="4" t="s">
        <v>15</v>
      </c>
      <c r="I241" s="8">
        <v>1</v>
      </c>
      <c r="J241" s="10">
        <v>36.39</v>
      </c>
      <c r="K241" s="6">
        <v>0</v>
      </c>
      <c r="L241" s="10">
        <v>13.49</v>
      </c>
      <c r="M241" s="17">
        <f t="shared" si="12"/>
        <v>36.39</v>
      </c>
      <c r="N241" s="17">
        <f t="shared" si="13"/>
        <v>13.49</v>
      </c>
      <c r="O241" s="17">
        <f t="shared" si="14"/>
        <v>22.9</v>
      </c>
      <c r="P241" s="7">
        <f t="shared" si="15"/>
        <v>0.62929376202253362</v>
      </c>
      <c r="Q241" s="5">
        <f>YEAR(SalesDataTable[[#This Row],[Order Date]])</f>
        <v>2026</v>
      </c>
      <c r="R241" s="7" t="str">
        <f>"Q"&amp;ROUNDUP(MONTH(SalesDataTable[[#This Row],[Order Date]])/3,0)</f>
        <v>Q1</v>
      </c>
      <c r="S241" s="8">
        <f>MONTH(SalesDataTable[[#This Row],[Order Date]])</f>
        <v>2</v>
      </c>
      <c r="T241" s="7" t="str">
        <f>TEXT(SalesDataTable[[#This Row],[Order Date]],"mmm")</f>
        <v>Feb</v>
      </c>
    </row>
    <row r="242" spans="1:20" ht="15.6">
      <c r="A242" s="2">
        <v>1649</v>
      </c>
      <c r="B242" s="3">
        <v>46075</v>
      </c>
      <c r="C242" s="4" t="s">
        <v>11</v>
      </c>
      <c r="D242" s="4" t="s">
        <v>25</v>
      </c>
      <c r="E242" s="4" t="s">
        <v>2</v>
      </c>
      <c r="F242" s="4" t="s">
        <v>3</v>
      </c>
      <c r="G242" s="4" t="s">
        <v>23</v>
      </c>
      <c r="H242" s="4" t="s">
        <v>51</v>
      </c>
      <c r="I242" s="8">
        <v>1</v>
      </c>
      <c r="J242" s="10">
        <v>124.93</v>
      </c>
      <c r="K242" s="6">
        <v>0.1</v>
      </c>
      <c r="L242" s="10">
        <v>59.74</v>
      </c>
      <c r="M242" s="17">
        <f t="shared" si="12"/>
        <v>112.43700000000001</v>
      </c>
      <c r="N242" s="17">
        <f t="shared" si="13"/>
        <v>59.74</v>
      </c>
      <c r="O242" s="17">
        <f t="shared" si="14"/>
        <v>52.69700000000001</v>
      </c>
      <c r="P242" s="7">
        <f t="shared" si="15"/>
        <v>0.46868023871145625</v>
      </c>
      <c r="Q242" s="5">
        <f>YEAR(SalesDataTable[[#This Row],[Order Date]])</f>
        <v>2026</v>
      </c>
      <c r="R242" s="7" t="str">
        <f>"Q"&amp;ROUNDUP(MONTH(SalesDataTable[[#This Row],[Order Date]])/3,0)</f>
        <v>Q1</v>
      </c>
      <c r="S242" s="8">
        <f>MONTH(SalesDataTable[[#This Row],[Order Date]])</f>
        <v>2</v>
      </c>
      <c r="T242" s="7" t="str">
        <f>TEXT(SalesDataTable[[#This Row],[Order Date]],"mmm")</f>
        <v>Feb</v>
      </c>
    </row>
    <row r="243" spans="1:20" ht="15.6">
      <c r="A243" s="2">
        <v>2170</v>
      </c>
      <c r="B243" s="3">
        <v>46075</v>
      </c>
      <c r="C243" s="4" t="s">
        <v>6</v>
      </c>
      <c r="D243" s="4" t="s">
        <v>41</v>
      </c>
      <c r="E243" s="4" t="s">
        <v>28</v>
      </c>
      <c r="F243" s="4" t="s">
        <v>3</v>
      </c>
      <c r="G243" s="4" t="s">
        <v>4</v>
      </c>
      <c r="H243" s="4" t="s">
        <v>30</v>
      </c>
      <c r="I243" s="8">
        <v>1</v>
      </c>
      <c r="J243" s="10">
        <v>101.19</v>
      </c>
      <c r="K243" s="6">
        <v>0.05</v>
      </c>
      <c r="L243" s="10">
        <v>49.14</v>
      </c>
      <c r="M243" s="17">
        <f t="shared" si="12"/>
        <v>96.130499999999998</v>
      </c>
      <c r="N243" s="17">
        <f t="shared" si="13"/>
        <v>49.14</v>
      </c>
      <c r="O243" s="17">
        <f t="shared" si="14"/>
        <v>46.990499999999997</v>
      </c>
      <c r="P243" s="7">
        <f t="shared" si="15"/>
        <v>0.48881988546819166</v>
      </c>
      <c r="Q243" s="5">
        <f>YEAR(SalesDataTable[[#This Row],[Order Date]])</f>
        <v>2026</v>
      </c>
      <c r="R243" s="7" t="str">
        <f>"Q"&amp;ROUNDUP(MONTH(SalesDataTable[[#This Row],[Order Date]])/3,0)</f>
        <v>Q1</v>
      </c>
      <c r="S243" s="8">
        <f>MONTH(SalesDataTable[[#This Row],[Order Date]])</f>
        <v>2</v>
      </c>
      <c r="T243" s="7" t="str">
        <f>TEXT(SalesDataTable[[#This Row],[Order Date]],"mmm")</f>
        <v>Feb</v>
      </c>
    </row>
    <row r="244" spans="1:20" ht="15.6">
      <c r="A244" s="2">
        <v>3402</v>
      </c>
      <c r="B244" s="3">
        <v>46075</v>
      </c>
      <c r="C244" s="4" t="s">
        <v>20</v>
      </c>
      <c r="D244" s="4" t="s">
        <v>33</v>
      </c>
      <c r="E244" s="4" t="s">
        <v>2</v>
      </c>
      <c r="F244" s="4" t="s">
        <v>3</v>
      </c>
      <c r="G244" s="4" t="s">
        <v>34</v>
      </c>
      <c r="H244" s="4" t="s">
        <v>45</v>
      </c>
      <c r="I244" s="8">
        <v>2</v>
      </c>
      <c r="J244" s="10">
        <v>51.2</v>
      </c>
      <c r="K244" s="6">
        <v>0</v>
      </c>
      <c r="L244" s="10">
        <v>21.38</v>
      </c>
      <c r="M244" s="17">
        <f t="shared" si="12"/>
        <v>102.4</v>
      </c>
      <c r="N244" s="17">
        <f t="shared" si="13"/>
        <v>42.76</v>
      </c>
      <c r="O244" s="17">
        <f t="shared" si="14"/>
        <v>59.640000000000008</v>
      </c>
      <c r="P244" s="7">
        <f t="shared" si="15"/>
        <v>0.58242187500000009</v>
      </c>
      <c r="Q244" s="5">
        <f>YEAR(SalesDataTable[[#This Row],[Order Date]])</f>
        <v>2026</v>
      </c>
      <c r="R244" s="7" t="str">
        <f>"Q"&amp;ROUNDUP(MONTH(SalesDataTable[[#This Row],[Order Date]])/3,0)</f>
        <v>Q1</v>
      </c>
      <c r="S244" s="8">
        <f>MONTH(SalesDataTable[[#This Row],[Order Date]])</f>
        <v>2</v>
      </c>
      <c r="T244" s="7" t="str">
        <f>TEXT(SalesDataTable[[#This Row],[Order Date]],"mmm")</f>
        <v>Feb</v>
      </c>
    </row>
    <row r="245" spans="1:20" ht="15.6">
      <c r="A245" s="2">
        <v>3773</v>
      </c>
      <c r="B245" s="3">
        <v>46075</v>
      </c>
      <c r="C245" s="4" t="s">
        <v>20</v>
      </c>
      <c r="D245" s="4" t="s">
        <v>21</v>
      </c>
      <c r="E245" s="4" t="s">
        <v>2</v>
      </c>
      <c r="F245" s="4" t="s">
        <v>3</v>
      </c>
      <c r="G245" s="4" t="s">
        <v>23</v>
      </c>
      <c r="H245" s="4" t="s">
        <v>40</v>
      </c>
      <c r="I245" s="8">
        <v>1</v>
      </c>
      <c r="J245" s="10">
        <v>81.81</v>
      </c>
      <c r="K245" s="6">
        <v>0</v>
      </c>
      <c r="L245" s="10">
        <v>40.32</v>
      </c>
      <c r="M245" s="17">
        <f t="shared" si="12"/>
        <v>81.81</v>
      </c>
      <c r="N245" s="17">
        <f t="shared" si="13"/>
        <v>40.32</v>
      </c>
      <c r="O245" s="17">
        <f t="shared" si="14"/>
        <v>41.49</v>
      </c>
      <c r="P245" s="7">
        <f t="shared" si="15"/>
        <v>0.50715071507150711</v>
      </c>
      <c r="Q245" s="5">
        <f>YEAR(SalesDataTable[[#This Row],[Order Date]])</f>
        <v>2026</v>
      </c>
      <c r="R245" s="7" t="str">
        <f>"Q"&amp;ROUNDUP(MONTH(SalesDataTable[[#This Row],[Order Date]])/3,0)</f>
        <v>Q1</v>
      </c>
      <c r="S245" s="8">
        <f>MONTH(SalesDataTable[[#This Row],[Order Date]])</f>
        <v>2</v>
      </c>
      <c r="T245" s="7" t="str">
        <f>TEXT(SalesDataTable[[#This Row],[Order Date]],"mmm")</f>
        <v>Feb</v>
      </c>
    </row>
    <row r="246" spans="1:20" ht="15.6">
      <c r="A246" s="2">
        <v>4670</v>
      </c>
      <c r="B246" s="3">
        <v>46075</v>
      </c>
      <c r="C246" s="4" t="s">
        <v>0</v>
      </c>
      <c r="D246" s="4" t="s">
        <v>50</v>
      </c>
      <c r="E246" s="4" t="s">
        <v>19</v>
      </c>
      <c r="F246" s="4" t="s">
        <v>16</v>
      </c>
      <c r="G246" s="4" t="s">
        <v>9</v>
      </c>
      <c r="H246" s="4" t="s">
        <v>37</v>
      </c>
      <c r="I246" s="8">
        <v>1</v>
      </c>
      <c r="J246" s="10">
        <v>152.96</v>
      </c>
      <c r="K246" s="6">
        <v>0</v>
      </c>
      <c r="L246" s="10">
        <v>79.510000000000005</v>
      </c>
      <c r="M246" s="17">
        <f t="shared" si="12"/>
        <v>152.96</v>
      </c>
      <c r="N246" s="17">
        <f t="shared" si="13"/>
        <v>79.510000000000005</v>
      </c>
      <c r="O246" s="17">
        <f t="shared" si="14"/>
        <v>73.45</v>
      </c>
      <c r="P246" s="7">
        <f t="shared" si="15"/>
        <v>0.48019089958158995</v>
      </c>
      <c r="Q246" s="5">
        <f>YEAR(SalesDataTable[[#This Row],[Order Date]])</f>
        <v>2026</v>
      </c>
      <c r="R246" s="7" t="str">
        <f>"Q"&amp;ROUNDUP(MONTH(SalesDataTable[[#This Row],[Order Date]])/3,0)</f>
        <v>Q1</v>
      </c>
      <c r="S246" s="8">
        <f>MONTH(SalesDataTable[[#This Row],[Order Date]])</f>
        <v>2</v>
      </c>
      <c r="T246" s="7" t="str">
        <f>TEXT(SalesDataTable[[#This Row],[Order Date]],"mmm")</f>
        <v>Feb</v>
      </c>
    </row>
    <row r="247" spans="1:20" ht="15.6">
      <c r="A247" s="2">
        <v>587</v>
      </c>
      <c r="B247" s="3">
        <v>46076</v>
      </c>
      <c r="C247" s="4" t="s">
        <v>20</v>
      </c>
      <c r="D247" s="4" t="s">
        <v>31</v>
      </c>
      <c r="E247" s="4" t="s">
        <v>28</v>
      </c>
      <c r="F247" s="4" t="s">
        <v>16</v>
      </c>
      <c r="G247" s="4" t="s">
        <v>14</v>
      </c>
      <c r="H247" s="4" t="s">
        <v>48</v>
      </c>
      <c r="I247" s="8">
        <v>1</v>
      </c>
      <c r="J247" s="10">
        <v>166.13</v>
      </c>
      <c r="K247" s="6">
        <v>0.05</v>
      </c>
      <c r="L247" s="10">
        <v>85.7</v>
      </c>
      <c r="M247" s="17">
        <f t="shared" si="12"/>
        <v>157.8235</v>
      </c>
      <c r="N247" s="17">
        <f t="shared" si="13"/>
        <v>85.7</v>
      </c>
      <c r="O247" s="17">
        <f t="shared" si="14"/>
        <v>72.123499999999993</v>
      </c>
      <c r="P247" s="7">
        <f t="shared" si="15"/>
        <v>0.45698834457479398</v>
      </c>
      <c r="Q247" s="5">
        <f>YEAR(SalesDataTable[[#This Row],[Order Date]])</f>
        <v>2026</v>
      </c>
      <c r="R247" s="7" t="str">
        <f>"Q"&amp;ROUNDUP(MONTH(SalesDataTable[[#This Row],[Order Date]])/3,0)</f>
        <v>Q1</v>
      </c>
      <c r="S247" s="8">
        <f>MONTH(SalesDataTable[[#This Row],[Order Date]])</f>
        <v>2</v>
      </c>
      <c r="T247" s="7" t="str">
        <f>TEXT(SalesDataTable[[#This Row],[Order Date]],"mmm")</f>
        <v>Feb</v>
      </c>
    </row>
    <row r="248" spans="1:20" ht="15.6">
      <c r="A248" s="2">
        <v>1085</v>
      </c>
      <c r="B248" s="3">
        <v>46076</v>
      </c>
      <c r="C248" s="4" t="s">
        <v>0</v>
      </c>
      <c r="D248" s="4" t="s">
        <v>50</v>
      </c>
      <c r="E248" s="4" t="s">
        <v>2</v>
      </c>
      <c r="F248" s="4" t="s">
        <v>13</v>
      </c>
      <c r="G248" s="4" t="s">
        <v>23</v>
      </c>
      <c r="H248" s="4" t="s">
        <v>29</v>
      </c>
      <c r="I248" s="8">
        <v>3</v>
      </c>
      <c r="J248" s="10">
        <v>193.18</v>
      </c>
      <c r="K248" s="6">
        <v>0.05</v>
      </c>
      <c r="L248" s="10">
        <v>106.19</v>
      </c>
      <c r="M248" s="17">
        <f t="shared" si="12"/>
        <v>550.56299999999999</v>
      </c>
      <c r="N248" s="17">
        <f t="shared" si="13"/>
        <v>318.57</v>
      </c>
      <c r="O248" s="17">
        <f t="shared" si="14"/>
        <v>231.99299999999999</v>
      </c>
      <c r="P248" s="7">
        <f t="shared" si="15"/>
        <v>0.42137412067283853</v>
      </c>
      <c r="Q248" s="5">
        <f>YEAR(SalesDataTable[[#This Row],[Order Date]])</f>
        <v>2026</v>
      </c>
      <c r="R248" s="7" t="str">
        <f>"Q"&amp;ROUNDUP(MONTH(SalesDataTable[[#This Row],[Order Date]])/3,0)</f>
        <v>Q1</v>
      </c>
      <c r="S248" s="8">
        <f>MONTH(SalesDataTable[[#This Row],[Order Date]])</f>
        <v>2</v>
      </c>
      <c r="T248" s="7" t="str">
        <f>TEXT(SalesDataTable[[#This Row],[Order Date]],"mmm")</f>
        <v>Feb</v>
      </c>
    </row>
    <row r="249" spans="1:20" ht="15.6">
      <c r="A249" s="2">
        <v>1635</v>
      </c>
      <c r="B249" s="3">
        <v>46076</v>
      </c>
      <c r="C249" s="4" t="s">
        <v>11</v>
      </c>
      <c r="D249" s="4" t="s">
        <v>39</v>
      </c>
      <c r="E249" s="4" t="s">
        <v>2</v>
      </c>
      <c r="F249" s="4" t="s">
        <v>3</v>
      </c>
      <c r="G249" s="4" t="s">
        <v>4</v>
      </c>
      <c r="H249" s="4" t="s">
        <v>5</v>
      </c>
      <c r="I249" s="8">
        <v>1</v>
      </c>
      <c r="J249" s="10">
        <v>80.42</v>
      </c>
      <c r="K249" s="6">
        <v>0</v>
      </c>
      <c r="L249" s="10">
        <v>41.72</v>
      </c>
      <c r="M249" s="17">
        <f t="shared" si="12"/>
        <v>80.42</v>
      </c>
      <c r="N249" s="17">
        <f t="shared" si="13"/>
        <v>41.72</v>
      </c>
      <c r="O249" s="17">
        <f t="shared" si="14"/>
        <v>38.700000000000003</v>
      </c>
      <c r="P249" s="7">
        <f t="shared" si="15"/>
        <v>0.4812235762248197</v>
      </c>
      <c r="Q249" s="5">
        <f>YEAR(SalesDataTable[[#This Row],[Order Date]])</f>
        <v>2026</v>
      </c>
      <c r="R249" s="7" t="str">
        <f>"Q"&amp;ROUNDUP(MONTH(SalesDataTable[[#This Row],[Order Date]])/3,0)</f>
        <v>Q1</v>
      </c>
      <c r="S249" s="8">
        <f>MONTH(SalesDataTable[[#This Row],[Order Date]])</f>
        <v>2</v>
      </c>
      <c r="T249" s="7" t="str">
        <f>TEXT(SalesDataTable[[#This Row],[Order Date]],"mmm")</f>
        <v>Feb</v>
      </c>
    </row>
    <row r="250" spans="1:20" ht="15.6">
      <c r="A250" s="2">
        <v>4067</v>
      </c>
      <c r="B250" s="3">
        <v>46076</v>
      </c>
      <c r="C250" s="4" t="s">
        <v>20</v>
      </c>
      <c r="D250" s="4" t="s">
        <v>47</v>
      </c>
      <c r="E250" s="4" t="s">
        <v>2</v>
      </c>
      <c r="F250" s="4" t="s">
        <v>3</v>
      </c>
      <c r="G250" s="4" t="s">
        <v>23</v>
      </c>
      <c r="H250" s="4" t="s">
        <v>51</v>
      </c>
      <c r="I250" s="8">
        <v>2</v>
      </c>
      <c r="J250" s="10">
        <v>122.17</v>
      </c>
      <c r="K250" s="6">
        <v>0</v>
      </c>
      <c r="L250" s="10">
        <v>60.62</v>
      </c>
      <c r="M250" s="17">
        <f t="shared" si="12"/>
        <v>244.34</v>
      </c>
      <c r="N250" s="17">
        <f t="shared" si="13"/>
        <v>121.24</v>
      </c>
      <c r="O250" s="17">
        <f t="shared" si="14"/>
        <v>123.10000000000001</v>
      </c>
      <c r="P250" s="7">
        <f t="shared" si="15"/>
        <v>0.50380617172792019</v>
      </c>
      <c r="Q250" s="5">
        <f>YEAR(SalesDataTable[[#This Row],[Order Date]])</f>
        <v>2026</v>
      </c>
      <c r="R250" s="7" t="str">
        <f>"Q"&amp;ROUNDUP(MONTH(SalesDataTable[[#This Row],[Order Date]])/3,0)</f>
        <v>Q1</v>
      </c>
      <c r="S250" s="8">
        <f>MONTH(SalesDataTable[[#This Row],[Order Date]])</f>
        <v>2</v>
      </c>
      <c r="T250" s="7" t="str">
        <f>TEXT(SalesDataTable[[#This Row],[Order Date]],"mmm")</f>
        <v>Feb</v>
      </c>
    </row>
    <row r="251" spans="1:20" ht="15.6">
      <c r="A251" s="2">
        <v>287</v>
      </c>
      <c r="B251" s="3">
        <v>46077</v>
      </c>
      <c r="C251" s="4" t="s">
        <v>6</v>
      </c>
      <c r="D251" s="4" t="s">
        <v>27</v>
      </c>
      <c r="E251" s="4" t="s">
        <v>28</v>
      </c>
      <c r="F251" s="4" t="s">
        <v>13</v>
      </c>
      <c r="G251" s="4" t="s">
        <v>14</v>
      </c>
      <c r="H251" s="4" t="s">
        <v>48</v>
      </c>
      <c r="I251" s="8">
        <v>1</v>
      </c>
      <c r="J251" s="10">
        <v>164.6</v>
      </c>
      <c r="K251" s="6">
        <v>0</v>
      </c>
      <c r="L251" s="10">
        <v>85.07</v>
      </c>
      <c r="M251" s="17">
        <f t="shared" si="12"/>
        <v>164.6</v>
      </c>
      <c r="N251" s="17">
        <f t="shared" si="13"/>
        <v>85.07</v>
      </c>
      <c r="O251" s="17">
        <f t="shared" si="14"/>
        <v>79.53</v>
      </c>
      <c r="P251" s="7">
        <f t="shared" si="15"/>
        <v>0.48317132442284327</v>
      </c>
      <c r="Q251" s="5">
        <f>YEAR(SalesDataTable[[#This Row],[Order Date]])</f>
        <v>2026</v>
      </c>
      <c r="R251" s="7" t="str">
        <f>"Q"&amp;ROUNDUP(MONTH(SalesDataTable[[#This Row],[Order Date]])/3,0)</f>
        <v>Q1</v>
      </c>
      <c r="S251" s="8">
        <f>MONTH(SalesDataTable[[#This Row],[Order Date]])</f>
        <v>2</v>
      </c>
      <c r="T251" s="7" t="str">
        <f>TEXT(SalesDataTable[[#This Row],[Order Date]],"mmm")</f>
        <v>Feb</v>
      </c>
    </row>
    <row r="252" spans="1:20" ht="15.6">
      <c r="A252" s="2">
        <v>794</v>
      </c>
      <c r="B252" s="3">
        <v>46077</v>
      </c>
      <c r="C252" s="4" t="s">
        <v>6</v>
      </c>
      <c r="D252" s="4" t="s">
        <v>49</v>
      </c>
      <c r="E252" s="4" t="s">
        <v>2</v>
      </c>
      <c r="F252" s="4" t="s">
        <v>13</v>
      </c>
      <c r="G252" s="4" t="s">
        <v>14</v>
      </c>
      <c r="H252" s="4" t="s">
        <v>44</v>
      </c>
      <c r="I252" s="8">
        <v>1</v>
      </c>
      <c r="J252" s="10">
        <v>132.19999999999999</v>
      </c>
      <c r="K252" s="6">
        <v>0</v>
      </c>
      <c r="L252" s="10">
        <v>67.180000000000007</v>
      </c>
      <c r="M252" s="17">
        <f t="shared" si="12"/>
        <v>132.19999999999999</v>
      </c>
      <c r="N252" s="17">
        <f t="shared" si="13"/>
        <v>67.180000000000007</v>
      </c>
      <c r="O252" s="17">
        <f t="shared" si="14"/>
        <v>65.019999999999982</v>
      </c>
      <c r="P252" s="7">
        <f t="shared" si="15"/>
        <v>0.49183055975794243</v>
      </c>
      <c r="Q252" s="5">
        <f>YEAR(SalesDataTable[[#This Row],[Order Date]])</f>
        <v>2026</v>
      </c>
      <c r="R252" s="7" t="str">
        <f>"Q"&amp;ROUNDUP(MONTH(SalesDataTable[[#This Row],[Order Date]])/3,0)</f>
        <v>Q1</v>
      </c>
      <c r="S252" s="8">
        <f>MONTH(SalesDataTable[[#This Row],[Order Date]])</f>
        <v>2</v>
      </c>
      <c r="T252" s="7" t="str">
        <f>TEXT(SalesDataTable[[#This Row],[Order Date]],"mmm")</f>
        <v>Feb</v>
      </c>
    </row>
    <row r="253" spans="1:20" ht="15.6">
      <c r="A253" s="2">
        <v>1609</v>
      </c>
      <c r="B253" s="3">
        <v>46077</v>
      </c>
      <c r="C253" s="4" t="s">
        <v>20</v>
      </c>
      <c r="D253" s="4" t="s">
        <v>21</v>
      </c>
      <c r="E253" s="4" t="s">
        <v>2</v>
      </c>
      <c r="F253" s="4" t="s">
        <v>3</v>
      </c>
      <c r="G253" s="4" t="s">
        <v>4</v>
      </c>
      <c r="H253" s="4" t="s">
        <v>26</v>
      </c>
      <c r="I253" s="8">
        <v>2</v>
      </c>
      <c r="J253" s="10">
        <v>40.700000000000003</v>
      </c>
      <c r="K253" s="6">
        <v>0</v>
      </c>
      <c r="L253" s="10">
        <v>16.63</v>
      </c>
      <c r="M253" s="17">
        <f t="shared" si="12"/>
        <v>81.400000000000006</v>
      </c>
      <c r="N253" s="17">
        <f t="shared" si="13"/>
        <v>33.26</v>
      </c>
      <c r="O253" s="17">
        <f t="shared" si="14"/>
        <v>48.140000000000008</v>
      </c>
      <c r="P253" s="7">
        <f t="shared" si="15"/>
        <v>0.59140049140049145</v>
      </c>
      <c r="Q253" s="5">
        <f>YEAR(SalesDataTable[[#This Row],[Order Date]])</f>
        <v>2026</v>
      </c>
      <c r="R253" s="7" t="str">
        <f>"Q"&amp;ROUNDUP(MONTH(SalesDataTable[[#This Row],[Order Date]])/3,0)</f>
        <v>Q1</v>
      </c>
      <c r="S253" s="8">
        <f>MONTH(SalesDataTable[[#This Row],[Order Date]])</f>
        <v>2</v>
      </c>
      <c r="T253" s="7" t="str">
        <f>TEXT(SalesDataTable[[#This Row],[Order Date]],"mmm")</f>
        <v>Feb</v>
      </c>
    </row>
    <row r="254" spans="1:20" ht="15.6">
      <c r="A254" s="2">
        <v>4921</v>
      </c>
      <c r="B254" s="3">
        <v>46077</v>
      </c>
      <c r="C254" s="4" t="s">
        <v>6</v>
      </c>
      <c r="D254" s="4" t="s">
        <v>43</v>
      </c>
      <c r="E254" s="4" t="s">
        <v>2</v>
      </c>
      <c r="F254" s="4" t="s">
        <v>3</v>
      </c>
      <c r="G254" s="4" t="s">
        <v>14</v>
      </c>
      <c r="H254" s="4" t="s">
        <v>15</v>
      </c>
      <c r="I254" s="8">
        <v>1</v>
      </c>
      <c r="J254" s="10">
        <v>35.39</v>
      </c>
      <c r="K254" s="6">
        <v>0</v>
      </c>
      <c r="L254" s="10">
        <v>13.93</v>
      </c>
      <c r="M254" s="17">
        <f t="shared" si="12"/>
        <v>35.39</v>
      </c>
      <c r="N254" s="17">
        <f t="shared" si="13"/>
        <v>13.93</v>
      </c>
      <c r="O254" s="17">
        <f t="shared" si="14"/>
        <v>21.46</v>
      </c>
      <c r="P254" s="7">
        <f t="shared" si="15"/>
        <v>0.60638598474145244</v>
      </c>
      <c r="Q254" s="5">
        <f>YEAR(SalesDataTable[[#This Row],[Order Date]])</f>
        <v>2026</v>
      </c>
      <c r="R254" s="7" t="str">
        <f>"Q"&amp;ROUNDUP(MONTH(SalesDataTable[[#This Row],[Order Date]])/3,0)</f>
        <v>Q1</v>
      </c>
      <c r="S254" s="8">
        <f>MONTH(SalesDataTable[[#This Row],[Order Date]])</f>
        <v>2</v>
      </c>
      <c r="T254" s="7" t="str">
        <f>TEXT(SalesDataTable[[#This Row],[Order Date]],"mmm")</f>
        <v>Feb</v>
      </c>
    </row>
    <row r="255" spans="1:20" ht="15.6">
      <c r="A255" s="2">
        <v>2209</v>
      </c>
      <c r="B255" s="3">
        <v>46078</v>
      </c>
      <c r="C255" s="4" t="s">
        <v>0</v>
      </c>
      <c r="D255" s="4" t="s">
        <v>1</v>
      </c>
      <c r="E255" s="4" t="s">
        <v>2</v>
      </c>
      <c r="F255" s="4" t="s">
        <v>16</v>
      </c>
      <c r="G255" s="4" t="s">
        <v>4</v>
      </c>
      <c r="H255" s="4" t="s">
        <v>22</v>
      </c>
      <c r="I255" s="8">
        <v>5</v>
      </c>
      <c r="J255" s="10">
        <v>50.58</v>
      </c>
      <c r="K255" s="6">
        <v>0.1</v>
      </c>
      <c r="L255" s="10">
        <v>22.42</v>
      </c>
      <c r="M255" s="17">
        <f t="shared" si="12"/>
        <v>227.60999999999999</v>
      </c>
      <c r="N255" s="17">
        <f t="shared" si="13"/>
        <v>112.10000000000001</v>
      </c>
      <c r="O255" s="17">
        <f t="shared" si="14"/>
        <v>115.50999999999998</v>
      </c>
      <c r="P255" s="7">
        <f t="shared" si="15"/>
        <v>0.50749088352884308</v>
      </c>
      <c r="Q255" s="5">
        <f>YEAR(SalesDataTable[[#This Row],[Order Date]])</f>
        <v>2026</v>
      </c>
      <c r="R255" s="7" t="str">
        <f>"Q"&amp;ROUNDUP(MONTH(SalesDataTable[[#This Row],[Order Date]])/3,0)</f>
        <v>Q1</v>
      </c>
      <c r="S255" s="8">
        <f>MONTH(SalesDataTable[[#This Row],[Order Date]])</f>
        <v>2</v>
      </c>
      <c r="T255" s="7" t="str">
        <f>TEXT(SalesDataTable[[#This Row],[Order Date]],"mmm")</f>
        <v>Feb</v>
      </c>
    </row>
    <row r="256" spans="1:20" ht="15.6">
      <c r="A256" s="2">
        <v>4757</v>
      </c>
      <c r="B256" s="3">
        <v>46078</v>
      </c>
      <c r="C256" s="4" t="s">
        <v>6</v>
      </c>
      <c r="D256" s="4" t="s">
        <v>41</v>
      </c>
      <c r="E256" s="4" t="s">
        <v>28</v>
      </c>
      <c r="F256" s="4" t="s">
        <v>16</v>
      </c>
      <c r="G256" s="4" t="s">
        <v>34</v>
      </c>
      <c r="H256" s="4" t="s">
        <v>45</v>
      </c>
      <c r="I256" s="8">
        <v>2</v>
      </c>
      <c r="J256" s="10">
        <v>49.48</v>
      </c>
      <c r="K256" s="6">
        <v>0</v>
      </c>
      <c r="L256" s="10">
        <v>21.37</v>
      </c>
      <c r="M256" s="17">
        <f t="shared" si="12"/>
        <v>98.96</v>
      </c>
      <c r="N256" s="17">
        <f t="shared" si="13"/>
        <v>42.74</v>
      </c>
      <c r="O256" s="17">
        <f t="shared" si="14"/>
        <v>56.219999999999992</v>
      </c>
      <c r="P256" s="7">
        <f t="shared" si="15"/>
        <v>0.5681083265966046</v>
      </c>
      <c r="Q256" s="5">
        <f>YEAR(SalesDataTable[[#This Row],[Order Date]])</f>
        <v>2026</v>
      </c>
      <c r="R256" s="7" t="str">
        <f>"Q"&amp;ROUNDUP(MONTH(SalesDataTable[[#This Row],[Order Date]])/3,0)</f>
        <v>Q1</v>
      </c>
      <c r="S256" s="8">
        <f>MONTH(SalesDataTable[[#This Row],[Order Date]])</f>
        <v>2</v>
      </c>
      <c r="T256" s="7" t="str">
        <f>TEXT(SalesDataTable[[#This Row],[Order Date]],"mmm")</f>
        <v>Feb</v>
      </c>
    </row>
    <row r="257" spans="1:20" ht="15.6">
      <c r="A257" s="2">
        <v>5155</v>
      </c>
      <c r="B257" s="3">
        <v>46078</v>
      </c>
      <c r="C257" s="4" t="s">
        <v>20</v>
      </c>
      <c r="D257" s="4" t="s">
        <v>47</v>
      </c>
      <c r="E257" s="4" t="s">
        <v>19</v>
      </c>
      <c r="F257" s="4" t="s">
        <v>13</v>
      </c>
      <c r="G257" s="4" t="s">
        <v>34</v>
      </c>
      <c r="H257" s="4" t="s">
        <v>45</v>
      </c>
      <c r="I257" s="8">
        <v>1</v>
      </c>
      <c r="J257" s="10">
        <v>50.51</v>
      </c>
      <c r="K257" s="6">
        <v>0</v>
      </c>
      <c r="L257" s="10">
        <v>21.4</v>
      </c>
      <c r="M257" s="17">
        <f t="shared" si="12"/>
        <v>50.51</v>
      </c>
      <c r="N257" s="17">
        <f t="shared" si="13"/>
        <v>21.4</v>
      </c>
      <c r="O257" s="17">
        <f t="shared" si="14"/>
        <v>29.11</v>
      </c>
      <c r="P257" s="7">
        <f t="shared" si="15"/>
        <v>0.57632152049099195</v>
      </c>
      <c r="Q257" s="5">
        <f>YEAR(SalesDataTable[[#This Row],[Order Date]])</f>
        <v>2026</v>
      </c>
      <c r="R257" s="7" t="str">
        <f>"Q"&amp;ROUNDUP(MONTH(SalesDataTable[[#This Row],[Order Date]])/3,0)</f>
        <v>Q1</v>
      </c>
      <c r="S257" s="8">
        <f>MONTH(SalesDataTable[[#This Row],[Order Date]])</f>
        <v>2</v>
      </c>
      <c r="T257" s="7" t="str">
        <f>TEXT(SalesDataTable[[#This Row],[Order Date]],"mmm")</f>
        <v>Feb</v>
      </c>
    </row>
    <row r="258" spans="1:20" ht="15.6">
      <c r="A258" s="2">
        <v>1737</v>
      </c>
      <c r="B258" s="3">
        <v>46079</v>
      </c>
      <c r="C258" s="4" t="s">
        <v>0</v>
      </c>
      <c r="D258" s="4" t="s">
        <v>50</v>
      </c>
      <c r="E258" s="4" t="s">
        <v>2</v>
      </c>
      <c r="F258" s="4" t="s">
        <v>13</v>
      </c>
      <c r="G258" s="4" t="s">
        <v>23</v>
      </c>
      <c r="H258" s="4" t="s">
        <v>51</v>
      </c>
      <c r="I258" s="8">
        <v>2</v>
      </c>
      <c r="J258" s="10">
        <v>122.16</v>
      </c>
      <c r="K258" s="6">
        <v>0</v>
      </c>
      <c r="L258" s="10">
        <v>61.31</v>
      </c>
      <c r="M258" s="17">
        <f t="shared" ref="M258:M321" si="16">I258*J258*(1-K258)</f>
        <v>244.32</v>
      </c>
      <c r="N258" s="17">
        <f t="shared" ref="N258:N321" si="17">I258*L258</f>
        <v>122.62</v>
      </c>
      <c r="O258" s="17">
        <f t="shared" ref="O258:O321" si="18">M258-N258</f>
        <v>121.69999999999999</v>
      </c>
      <c r="P258" s="7">
        <f t="shared" ref="P258:P321" si="19">IFERROR(O258/M258,0)</f>
        <v>0.49811722331368691</v>
      </c>
      <c r="Q258" s="5">
        <f>YEAR(SalesDataTable[[#This Row],[Order Date]])</f>
        <v>2026</v>
      </c>
      <c r="R258" s="7" t="str">
        <f>"Q"&amp;ROUNDUP(MONTH(SalesDataTable[[#This Row],[Order Date]])/3,0)</f>
        <v>Q1</v>
      </c>
      <c r="S258" s="8">
        <f>MONTH(SalesDataTable[[#This Row],[Order Date]])</f>
        <v>2</v>
      </c>
      <c r="T258" s="7" t="str">
        <f>TEXT(SalesDataTable[[#This Row],[Order Date]],"mmm")</f>
        <v>Feb</v>
      </c>
    </row>
    <row r="259" spans="1:20" ht="15.6">
      <c r="A259" s="2">
        <v>1905</v>
      </c>
      <c r="B259" s="3">
        <v>46079</v>
      </c>
      <c r="C259" s="4" t="s">
        <v>20</v>
      </c>
      <c r="D259" s="4" t="s">
        <v>31</v>
      </c>
      <c r="E259" s="4" t="s">
        <v>19</v>
      </c>
      <c r="F259" s="4" t="s">
        <v>3</v>
      </c>
      <c r="G259" s="4" t="s">
        <v>4</v>
      </c>
      <c r="H259" s="4" t="s">
        <v>22</v>
      </c>
      <c r="I259" s="8">
        <v>3</v>
      </c>
      <c r="J259" s="10">
        <v>51.32</v>
      </c>
      <c r="K259" s="6">
        <v>0.1</v>
      </c>
      <c r="L259" s="10">
        <v>22.62</v>
      </c>
      <c r="M259" s="17">
        <f t="shared" si="16"/>
        <v>138.56400000000002</v>
      </c>
      <c r="N259" s="17">
        <f t="shared" si="17"/>
        <v>67.86</v>
      </c>
      <c r="O259" s="17">
        <f t="shared" si="18"/>
        <v>70.704000000000022</v>
      </c>
      <c r="P259" s="7">
        <f t="shared" si="19"/>
        <v>0.51026240581969351</v>
      </c>
      <c r="Q259" s="5">
        <f>YEAR(SalesDataTable[[#This Row],[Order Date]])</f>
        <v>2026</v>
      </c>
      <c r="R259" s="7" t="str">
        <f>"Q"&amp;ROUNDUP(MONTH(SalesDataTable[[#This Row],[Order Date]])/3,0)</f>
        <v>Q1</v>
      </c>
      <c r="S259" s="8">
        <f>MONTH(SalesDataTable[[#This Row],[Order Date]])</f>
        <v>2</v>
      </c>
      <c r="T259" s="7" t="str">
        <f>TEXT(SalesDataTable[[#This Row],[Order Date]],"mmm")</f>
        <v>Feb</v>
      </c>
    </row>
    <row r="260" spans="1:20" ht="15.6">
      <c r="A260" s="2">
        <v>2359</v>
      </c>
      <c r="B260" s="3">
        <v>46079</v>
      </c>
      <c r="C260" s="4" t="s">
        <v>11</v>
      </c>
      <c r="D260" s="4" t="s">
        <v>39</v>
      </c>
      <c r="E260" s="4" t="s">
        <v>2</v>
      </c>
      <c r="F260" s="4" t="s">
        <v>3</v>
      </c>
      <c r="G260" s="4" t="s">
        <v>23</v>
      </c>
      <c r="H260" s="4" t="s">
        <v>29</v>
      </c>
      <c r="I260" s="8">
        <v>2</v>
      </c>
      <c r="J260" s="10">
        <v>195.92</v>
      </c>
      <c r="K260" s="6">
        <v>0.05</v>
      </c>
      <c r="L260" s="10">
        <v>104.13</v>
      </c>
      <c r="M260" s="17">
        <f t="shared" si="16"/>
        <v>372.24799999999993</v>
      </c>
      <c r="N260" s="17">
        <f t="shared" si="17"/>
        <v>208.26</v>
      </c>
      <c r="O260" s="17">
        <f t="shared" si="18"/>
        <v>163.98799999999994</v>
      </c>
      <c r="P260" s="7">
        <f t="shared" si="19"/>
        <v>0.4405342674775955</v>
      </c>
      <c r="Q260" s="5">
        <f>YEAR(SalesDataTable[[#This Row],[Order Date]])</f>
        <v>2026</v>
      </c>
      <c r="R260" s="7" t="str">
        <f>"Q"&amp;ROUNDUP(MONTH(SalesDataTable[[#This Row],[Order Date]])/3,0)</f>
        <v>Q1</v>
      </c>
      <c r="S260" s="8">
        <f>MONTH(SalesDataTable[[#This Row],[Order Date]])</f>
        <v>2</v>
      </c>
      <c r="T260" s="7" t="str">
        <f>TEXT(SalesDataTable[[#This Row],[Order Date]],"mmm")</f>
        <v>Feb</v>
      </c>
    </row>
    <row r="261" spans="1:20" ht="15.6">
      <c r="A261" s="2">
        <v>3666</v>
      </c>
      <c r="B261" s="3">
        <v>46079</v>
      </c>
      <c r="C261" s="4" t="s">
        <v>0</v>
      </c>
      <c r="D261" s="4" t="s">
        <v>50</v>
      </c>
      <c r="E261" s="4" t="s">
        <v>2</v>
      </c>
      <c r="F261" s="4" t="s">
        <v>3</v>
      </c>
      <c r="G261" s="4" t="s">
        <v>14</v>
      </c>
      <c r="H261" s="4" t="s">
        <v>15</v>
      </c>
      <c r="I261" s="8">
        <v>1</v>
      </c>
      <c r="J261" s="10">
        <v>36.19</v>
      </c>
      <c r="K261" s="6">
        <v>0.1</v>
      </c>
      <c r="L261" s="10">
        <v>13.62</v>
      </c>
      <c r="M261" s="17">
        <f t="shared" si="16"/>
        <v>32.570999999999998</v>
      </c>
      <c r="N261" s="17">
        <f t="shared" si="17"/>
        <v>13.62</v>
      </c>
      <c r="O261" s="17">
        <f t="shared" si="18"/>
        <v>18.951000000000001</v>
      </c>
      <c r="P261" s="7">
        <f t="shared" si="19"/>
        <v>0.58183660311319896</v>
      </c>
      <c r="Q261" s="5">
        <f>YEAR(SalesDataTable[[#This Row],[Order Date]])</f>
        <v>2026</v>
      </c>
      <c r="R261" s="7" t="str">
        <f>"Q"&amp;ROUNDUP(MONTH(SalesDataTable[[#This Row],[Order Date]])/3,0)</f>
        <v>Q1</v>
      </c>
      <c r="S261" s="8">
        <f>MONTH(SalesDataTable[[#This Row],[Order Date]])</f>
        <v>2</v>
      </c>
      <c r="T261" s="7" t="str">
        <f>TEXT(SalesDataTable[[#This Row],[Order Date]],"mmm")</f>
        <v>Feb</v>
      </c>
    </row>
    <row r="262" spans="1:20" ht="15.6">
      <c r="A262" s="2">
        <v>518</v>
      </c>
      <c r="B262" s="3">
        <v>46080</v>
      </c>
      <c r="C262" s="4" t="s">
        <v>11</v>
      </c>
      <c r="D262" s="4" t="s">
        <v>12</v>
      </c>
      <c r="E262" s="4" t="s">
        <v>2</v>
      </c>
      <c r="F262" s="4" t="s">
        <v>13</v>
      </c>
      <c r="G262" s="4" t="s">
        <v>9</v>
      </c>
      <c r="H262" s="4" t="s">
        <v>46</v>
      </c>
      <c r="I262" s="8">
        <v>1</v>
      </c>
      <c r="J262" s="10">
        <v>72.97</v>
      </c>
      <c r="K262" s="6">
        <v>0</v>
      </c>
      <c r="L262" s="10">
        <v>32.43</v>
      </c>
      <c r="M262" s="17">
        <f t="shared" si="16"/>
        <v>72.97</v>
      </c>
      <c r="N262" s="17">
        <f t="shared" si="17"/>
        <v>32.43</v>
      </c>
      <c r="O262" s="17">
        <f t="shared" si="18"/>
        <v>40.54</v>
      </c>
      <c r="P262" s="7">
        <f t="shared" si="19"/>
        <v>0.55557078251336167</v>
      </c>
      <c r="Q262" s="5">
        <f>YEAR(SalesDataTable[[#This Row],[Order Date]])</f>
        <v>2026</v>
      </c>
      <c r="R262" s="7" t="str">
        <f>"Q"&amp;ROUNDUP(MONTH(SalesDataTable[[#This Row],[Order Date]])/3,0)</f>
        <v>Q1</v>
      </c>
      <c r="S262" s="8">
        <f>MONTH(SalesDataTable[[#This Row],[Order Date]])</f>
        <v>2</v>
      </c>
      <c r="T262" s="7" t="str">
        <f>TEXT(SalesDataTable[[#This Row],[Order Date]],"mmm")</f>
        <v>Feb</v>
      </c>
    </row>
    <row r="263" spans="1:20" ht="15.6">
      <c r="A263" s="2">
        <v>892</v>
      </c>
      <c r="B263" s="3">
        <v>46080</v>
      </c>
      <c r="C263" s="4" t="s">
        <v>20</v>
      </c>
      <c r="D263" s="4" t="s">
        <v>31</v>
      </c>
      <c r="E263" s="4" t="s">
        <v>8</v>
      </c>
      <c r="F263" s="4" t="s">
        <v>16</v>
      </c>
      <c r="G263" s="4" t="s">
        <v>14</v>
      </c>
      <c r="H263" s="4" t="s">
        <v>32</v>
      </c>
      <c r="I263" s="8">
        <v>12</v>
      </c>
      <c r="J263" s="10">
        <v>47.15</v>
      </c>
      <c r="K263" s="6">
        <v>0.1</v>
      </c>
      <c r="L263" s="10">
        <v>17.829999999999998</v>
      </c>
      <c r="M263" s="17">
        <f t="shared" si="16"/>
        <v>509.21999999999997</v>
      </c>
      <c r="N263" s="17">
        <f t="shared" si="17"/>
        <v>213.95999999999998</v>
      </c>
      <c r="O263" s="17">
        <f t="shared" si="18"/>
        <v>295.26</v>
      </c>
      <c r="P263" s="7">
        <f t="shared" si="19"/>
        <v>0.57982797219276538</v>
      </c>
      <c r="Q263" s="5">
        <f>YEAR(SalesDataTable[[#This Row],[Order Date]])</f>
        <v>2026</v>
      </c>
      <c r="R263" s="7" t="str">
        <f>"Q"&amp;ROUNDUP(MONTH(SalesDataTable[[#This Row],[Order Date]])/3,0)</f>
        <v>Q1</v>
      </c>
      <c r="S263" s="8">
        <f>MONTH(SalesDataTable[[#This Row],[Order Date]])</f>
        <v>2</v>
      </c>
      <c r="T263" s="7" t="str">
        <f>TEXT(SalesDataTable[[#This Row],[Order Date]],"mmm")</f>
        <v>Feb</v>
      </c>
    </row>
    <row r="264" spans="1:20" ht="15.6">
      <c r="A264" s="2">
        <v>1115</v>
      </c>
      <c r="B264" s="3">
        <v>46080</v>
      </c>
      <c r="C264" s="4" t="s">
        <v>0</v>
      </c>
      <c r="D264" s="4" t="s">
        <v>1</v>
      </c>
      <c r="E264" s="4" t="s">
        <v>19</v>
      </c>
      <c r="F264" s="4" t="s">
        <v>16</v>
      </c>
      <c r="G264" s="4" t="s">
        <v>14</v>
      </c>
      <c r="H264" s="4" t="s">
        <v>48</v>
      </c>
      <c r="I264" s="8">
        <v>3</v>
      </c>
      <c r="J264" s="10">
        <v>161.19999999999999</v>
      </c>
      <c r="K264" s="6">
        <v>0.1</v>
      </c>
      <c r="L264" s="10">
        <v>87.37</v>
      </c>
      <c r="M264" s="17">
        <f t="shared" si="16"/>
        <v>435.23999999999995</v>
      </c>
      <c r="N264" s="17">
        <f t="shared" si="17"/>
        <v>262.11</v>
      </c>
      <c r="O264" s="17">
        <f t="shared" si="18"/>
        <v>173.12999999999994</v>
      </c>
      <c r="P264" s="7">
        <f t="shared" si="19"/>
        <v>0.39778053487730897</v>
      </c>
      <c r="Q264" s="5">
        <f>YEAR(SalesDataTable[[#This Row],[Order Date]])</f>
        <v>2026</v>
      </c>
      <c r="R264" s="7" t="str">
        <f>"Q"&amp;ROUNDUP(MONTH(SalesDataTable[[#This Row],[Order Date]])/3,0)</f>
        <v>Q1</v>
      </c>
      <c r="S264" s="8">
        <f>MONTH(SalesDataTable[[#This Row],[Order Date]])</f>
        <v>2</v>
      </c>
      <c r="T264" s="7" t="str">
        <f>TEXT(SalesDataTable[[#This Row],[Order Date]],"mmm")</f>
        <v>Feb</v>
      </c>
    </row>
    <row r="265" spans="1:20" ht="15.6">
      <c r="A265" s="2">
        <v>1186</v>
      </c>
      <c r="B265" s="3">
        <v>46080</v>
      </c>
      <c r="C265" s="4" t="s">
        <v>0</v>
      </c>
      <c r="D265" s="4" t="s">
        <v>36</v>
      </c>
      <c r="E265" s="4" t="s">
        <v>19</v>
      </c>
      <c r="F265" s="4" t="s">
        <v>16</v>
      </c>
      <c r="G265" s="4" t="s">
        <v>4</v>
      </c>
      <c r="H265" s="4" t="s">
        <v>22</v>
      </c>
      <c r="I265" s="8">
        <v>1</v>
      </c>
      <c r="J265" s="10">
        <v>49.73</v>
      </c>
      <c r="K265" s="6">
        <v>0</v>
      </c>
      <c r="L265" s="10">
        <v>22</v>
      </c>
      <c r="M265" s="17">
        <f t="shared" si="16"/>
        <v>49.73</v>
      </c>
      <c r="N265" s="17">
        <f t="shared" si="17"/>
        <v>22</v>
      </c>
      <c r="O265" s="17">
        <f t="shared" si="18"/>
        <v>27.729999999999997</v>
      </c>
      <c r="P265" s="7">
        <f t="shared" si="19"/>
        <v>0.55761109993967417</v>
      </c>
      <c r="Q265" s="5">
        <f>YEAR(SalesDataTable[[#This Row],[Order Date]])</f>
        <v>2026</v>
      </c>
      <c r="R265" s="7" t="str">
        <f>"Q"&amp;ROUNDUP(MONTH(SalesDataTable[[#This Row],[Order Date]])/3,0)</f>
        <v>Q1</v>
      </c>
      <c r="S265" s="8">
        <f>MONTH(SalesDataTable[[#This Row],[Order Date]])</f>
        <v>2</v>
      </c>
      <c r="T265" s="7" t="str">
        <f>TEXT(SalesDataTable[[#This Row],[Order Date]],"mmm")</f>
        <v>Feb</v>
      </c>
    </row>
    <row r="266" spans="1:20" ht="15.6">
      <c r="A266" s="2">
        <v>2093</v>
      </c>
      <c r="B266" s="3">
        <v>46080</v>
      </c>
      <c r="C266" s="4" t="s">
        <v>11</v>
      </c>
      <c r="D266" s="4" t="s">
        <v>52</v>
      </c>
      <c r="E266" s="4" t="s">
        <v>2</v>
      </c>
      <c r="F266" s="4" t="s">
        <v>3</v>
      </c>
      <c r="G266" s="4" t="s">
        <v>23</v>
      </c>
      <c r="H266" s="4" t="s">
        <v>51</v>
      </c>
      <c r="I266" s="8">
        <v>2</v>
      </c>
      <c r="J266" s="10">
        <v>126.19</v>
      </c>
      <c r="K266" s="6">
        <v>0</v>
      </c>
      <c r="L266" s="10">
        <v>58.99</v>
      </c>
      <c r="M266" s="17">
        <f t="shared" si="16"/>
        <v>252.38</v>
      </c>
      <c r="N266" s="17">
        <f t="shared" si="17"/>
        <v>117.98</v>
      </c>
      <c r="O266" s="17">
        <f t="shared" si="18"/>
        <v>134.39999999999998</v>
      </c>
      <c r="P266" s="7">
        <f t="shared" si="19"/>
        <v>0.5325303114351374</v>
      </c>
      <c r="Q266" s="5">
        <f>YEAR(SalesDataTable[[#This Row],[Order Date]])</f>
        <v>2026</v>
      </c>
      <c r="R266" s="7" t="str">
        <f>"Q"&amp;ROUNDUP(MONTH(SalesDataTable[[#This Row],[Order Date]])/3,0)</f>
        <v>Q1</v>
      </c>
      <c r="S266" s="8">
        <f>MONTH(SalesDataTable[[#This Row],[Order Date]])</f>
        <v>2</v>
      </c>
      <c r="T266" s="7" t="str">
        <f>TEXT(SalesDataTable[[#This Row],[Order Date]],"mmm")</f>
        <v>Feb</v>
      </c>
    </row>
    <row r="267" spans="1:20" ht="15.6">
      <c r="A267" s="2">
        <v>2136</v>
      </c>
      <c r="B267" s="3">
        <v>46080</v>
      </c>
      <c r="C267" s="4" t="s">
        <v>6</v>
      </c>
      <c r="D267" s="4" t="s">
        <v>43</v>
      </c>
      <c r="E267" s="4" t="s">
        <v>2</v>
      </c>
      <c r="F267" s="4" t="s">
        <v>3</v>
      </c>
      <c r="G267" s="4" t="s">
        <v>14</v>
      </c>
      <c r="H267" s="4" t="s">
        <v>44</v>
      </c>
      <c r="I267" s="8">
        <v>2</v>
      </c>
      <c r="J267" s="10">
        <v>135.38999999999999</v>
      </c>
      <c r="K267" s="6">
        <v>0.05</v>
      </c>
      <c r="L267" s="10">
        <v>65.69</v>
      </c>
      <c r="M267" s="17">
        <f t="shared" si="16"/>
        <v>257.24099999999999</v>
      </c>
      <c r="N267" s="17">
        <f t="shared" si="17"/>
        <v>131.38</v>
      </c>
      <c r="O267" s="17">
        <f t="shared" si="18"/>
        <v>125.86099999999999</v>
      </c>
      <c r="P267" s="7">
        <f t="shared" si="19"/>
        <v>0.48927270536189799</v>
      </c>
      <c r="Q267" s="5">
        <f>YEAR(SalesDataTable[[#This Row],[Order Date]])</f>
        <v>2026</v>
      </c>
      <c r="R267" s="7" t="str">
        <f>"Q"&amp;ROUNDUP(MONTH(SalesDataTable[[#This Row],[Order Date]])/3,0)</f>
        <v>Q1</v>
      </c>
      <c r="S267" s="8">
        <f>MONTH(SalesDataTable[[#This Row],[Order Date]])</f>
        <v>2</v>
      </c>
      <c r="T267" s="7" t="str">
        <f>TEXT(SalesDataTable[[#This Row],[Order Date]],"mmm")</f>
        <v>Feb</v>
      </c>
    </row>
    <row r="268" spans="1:20" ht="15.6">
      <c r="A268" s="2">
        <v>3538</v>
      </c>
      <c r="B268" s="3">
        <v>46080</v>
      </c>
      <c r="C268" s="4" t="s">
        <v>6</v>
      </c>
      <c r="D268" s="4" t="s">
        <v>49</v>
      </c>
      <c r="E268" s="4" t="s">
        <v>8</v>
      </c>
      <c r="F268" s="4" t="s">
        <v>16</v>
      </c>
      <c r="G268" s="4" t="s">
        <v>34</v>
      </c>
      <c r="H268" s="4" t="s">
        <v>35</v>
      </c>
      <c r="I268" s="8">
        <v>12</v>
      </c>
      <c r="J268" s="10">
        <v>41.27</v>
      </c>
      <c r="K268" s="6">
        <v>0.1</v>
      </c>
      <c r="L268" s="10">
        <v>14.71</v>
      </c>
      <c r="M268" s="17">
        <f t="shared" si="16"/>
        <v>445.71600000000001</v>
      </c>
      <c r="N268" s="17">
        <f t="shared" si="17"/>
        <v>176.52</v>
      </c>
      <c r="O268" s="17">
        <f t="shared" si="18"/>
        <v>269.19600000000003</v>
      </c>
      <c r="P268" s="7">
        <f t="shared" si="19"/>
        <v>0.60396306168053204</v>
      </c>
      <c r="Q268" s="5">
        <f>YEAR(SalesDataTable[[#This Row],[Order Date]])</f>
        <v>2026</v>
      </c>
      <c r="R268" s="7" t="str">
        <f>"Q"&amp;ROUNDUP(MONTH(SalesDataTable[[#This Row],[Order Date]])/3,0)</f>
        <v>Q1</v>
      </c>
      <c r="S268" s="8">
        <f>MONTH(SalesDataTable[[#This Row],[Order Date]])</f>
        <v>2</v>
      </c>
      <c r="T268" s="7" t="str">
        <f>TEXT(SalesDataTable[[#This Row],[Order Date]],"mmm")</f>
        <v>Feb</v>
      </c>
    </row>
    <row r="269" spans="1:20" ht="15.6">
      <c r="A269" s="2">
        <v>3891</v>
      </c>
      <c r="B269" s="3">
        <v>46080</v>
      </c>
      <c r="C269" s="4" t="s">
        <v>0</v>
      </c>
      <c r="D269" s="4" t="s">
        <v>1</v>
      </c>
      <c r="E269" s="4" t="s">
        <v>19</v>
      </c>
      <c r="F269" s="4" t="s">
        <v>3</v>
      </c>
      <c r="G269" s="4" t="s">
        <v>4</v>
      </c>
      <c r="H269" s="4" t="s">
        <v>5</v>
      </c>
      <c r="I269" s="8">
        <v>1</v>
      </c>
      <c r="J269" s="10">
        <v>82.04</v>
      </c>
      <c r="K269" s="6">
        <v>0.1</v>
      </c>
      <c r="L269" s="10">
        <v>41.46</v>
      </c>
      <c r="M269" s="17">
        <f t="shared" si="16"/>
        <v>73.836000000000013</v>
      </c>
      <c r="N269" s="17">
        <f t="shared" si="17"/>
        <v>41.46</v>
      </c>
      <c r="O269" s="17">
        <f t="shared" si="18"/>
        <v>32.376000000000012</v>
      </c>
      <c r="P269" s="7">
        <f t="shared" si="19"/>
        <v>0.43848529172761264</v>
      </c>
      <c r="Q269" s="5">
        <f>YEAR(SalesDataTable[[#This Row],[Order Date]])</f>
        <v>2026</v>
      </c>
      <c r="R269" s="7" t="str">
        <f>"Q"&amp;ROUNDUP(MONTH(SalesDataTable[[#This Row],[Order Date]])/3,0)</f>
        <v>Q1</v>
      </c>
      <c r="S269" s="8">
        <f>MONTH(SalesDataTable[[#This Row],[Order Date]])</f>
        <v>2</v>
      </c>
      <c r="T269" s="7" t="str">
        <f>TEXT(SalesDataTable[[#This Row],[Order Date]],"mmm")</f>
        <v>Feb</v>
      </c>
    </row>
    <row r="270" spans="1:20" ht="15.6">
      <c r="A270" s="2">
        <v>3917</v>
      </c>
      <c r="B270" s="3">
        <v>46080</v>
      </c>
      <c r="C270" s="4" t="s">
        <v>20</v>
      </c>
      <c r="D270" s="4" t="s">
        <v>21</v>
      </c>
      <c r="E270" s="4" t="s">
        <v>2</v>
      </c>
      <c r="F270" s="4" t="s">
        <v>3</v>
      </c>
      <c r="G270" s="4" t="s">
        <v>14</v>
      </c>
      <c r="H270" s="4" t="s">
        <v>15</v>
      </c>
      <c r="I270" s="8">
        <v>3</v>
      </c>
      <c r="J270" s="10">
        <v>36.630000000000003</v>
      </c>
      <c r="K270" s="6">
        <v>0</v>
      </c>
      <c r="L270" s="10">
        <v>13.26</v>
      </c>
      <c r="M270" s="17">
        <f t="shared" si="16"/>
        <v>109.89000000000001</v>
      </c>
      <c r="N270" s="17">
        <f t="shared" si="17"/>
        <v>39.78</v>
      </c>
      <c r="O270" s="17">
        <f t="shared" si="18"/>
        <v>70.110000000000014</v>
      </c>
      <c r="P270" s="7">
        <f t="shared" si="19"/>
        <v>0.63800163800163801</v>
      </c>
      <c r="Q270" s="5">
        <f>YEAR(SalesDataTable[[#This Row],[Order Date]])</f>
        <v>2026</v>
      </c>
      <c r="R270" s="7" t="str">
        <f>"Q"&amp;ROUNDUP(MONTH(SalesDataTable[[#This Row],[Order Date]])/3,0)</f>
        <v>Q1</v>
      </c>
      <c r="S270" s="8">
        <f>MONTH(SalesDataTable[[#This Row],[Order Date]])</f>
        <v>2</v>
      </c>
      <c r="T270" s="7" t="str">
        <f>TEXT(SalesDataTable[[#This Row],[Order Date]],"mmm")</f>
        <v>Feb</v>
      </c>
    </row>
    <row r="271" spans="1:20" ht="15.6">
      <c r="A271" s="2">
        <v>4594</v>
      </c>
      <c r="B271" s="3">
        <v>46080</v>
      </c>
      <c r="C271" s="4" t="s">
        <v>20</v>
      </c>
      <c r="D271" s="4" t="s">
        <v>31</v>
      </c>
      <c r="E271" s="4" t="s">
        <v>19</v>
      </c>
      <c r="F271" s="4" t="s">
        <v>3</v>
      </c>
      <c r="G271" s="4" t="s">
        <v>9</v>
      </c>
      <c r="H271" s="4" t="s">
        <v>10</v>
      </c>
      <c r="I271" s="8">
        <v>5</v>
      </c>
      <c r="J271" s="10">
        <v>92.94</v>
      </c>
      <c r="K271" s="6">
        <v>0.05</v>
      </c>
      <c r="L271" s="10">
        <v>46.47</v>
      </c>
      <c r="M271" s="17">
        <f t="shared" si="16"/>
        <v>441.46499999999997</v>
      </c>
      <c r="N271" s="17">
        <f t="shared" si="17"/>
        <v>232.35</v>
      </c>
      <c r="O271" s="17">
        <f t="shared" si="18"/>
        <v>209.11499999999998</v>
      </c>
      <c r="P271" s="7">
        <f t="shared" si="19"/>
        <v>0.47368421052631576</v>
      </c>
      <c r="Q271" s="5">
        <f>YEAR(SalesDataTable[[#This Row],[Order Date]])</f>
        <v>2026</v>
      </c>
      <c r="R271" s="7" t="str">
        <f>"Q"&amp;ROUNDUP(MONTH(SalesDataTable[[#This Row],[Order Date]])/3,0)</f>
        <v>Q1</v>
      </c>
      <c r="S271" s="8">
        <f>MONTH(SalesDataTable[[#This Row],[Order Date]])</f>
        <v>2</v>
      </c>
      <c r="T271" s="7" t="str">
        <f>TEXT(SalesDataTable[[#This Row],[Order Date]],"mmm")</f>
        <v>Feb</v>
      </c>
    </row>
    <row r="272" spans="1:20" ht="15.6">
      <c r="A272" s="2">
        <v>4750</v>
      </c>
      <c r="B272" s="3">
        <v>46080</v>
      </c>
      <c r="C272" s="4" t="s">
        <v>6</v>
      </c>
      <c r="D272" s="4" t="s">
        <v>43</v>
      </c>
      <c r="E272" s="4" t="s">
        <v>19</v>
      </c>
      <c r="F272" s="4" t="s">
        <v>3</v>
      </c>
      <c r="G272" s="4" t="s">
        <v>34</v>
      </c>
      <c r="H272" s="4" t="s">
        <v>38</v>
      </c>
      <c r="I272" s="8">
        <v>2</v>
      </c>
      <c r="J272" s="10">
        <v>120.44</v>
      </c>
      <c r="K272" s="6">
        <v>0.05</v>
      </c>
      <c r="L272" s="10">
        <v>68.98</v>
      </c>
      <c r="M272" s="17">
        <f t="shared" si="16"/>
        <v>228.83599999999998</v>
      </c>
      <c r="N272" s="17">
        <f t="shared" si="17"/>
        <v>137.96</v>
      </c>
      <c r="O272" s="17">
        <f t="shared" si="18"/>
        <v>90.875999999999976</v>
      </c>
      <c r="P272" s="7">
        <f t="shared" si="19"/>
        <v>0.3971228303239</v>
      </c>
      <c r="Q272" s="5">
        <f>YEAR(SalesDataTable[[#This Row],[Order Date]])</f>
        <v>2026</v>
      </c>
      <c r="R272" s="7" t="str">
        <f>"Q"&amp;ROUNDUP(MONTH(SalesDataTable[[#This Row],[Order Date]])/3,0)</f>
        <v>Q1</v>
      </c>
      <c r="S272" s="8">
        <f>MONTH(SalesDataTable[[#This Row],[Order Date]])</f>
        <v>2</v>
      </c>
      <c r="T272" s="7" t="str">
        <f>TEXT(SalesDataTable[[#This Row],[Order Date]],"mmm")</f>
        <v>Feb</v>
      </c>
    </row>
    <row r="273" spans="1:20" ht="15.6">
      <c r="A273" s="2">
        <v>4960</v>
      </c>
      <c r="B273" s="3">
        <v>46080</v>
      </c>
      <c r="C273" s="4" t="s">
        <v>6</v>
      </c>
      <c r="D273" s="4" t="s">
        <v>27</v>
      </c>
      <c r="E273" s="4" t="s">
        <v>28</v>
      </c>
      <c r="F273" s="4" t="s">
        <v>13</v>
      </c>
      <c r="G273" s="4" t="s">
        <v>14</v>
      </c>
      <c r="H273" s="4" t="s">
        <v>15</v>
      </c>
      <c r="I273" s="8">
        <v>2</v>
      </c>
      <c r="J273" s="10">
        <v>36.130000000000003</v>
      </c>
      <c r="K273" s="6">
        <v>0</v>
      </c>
      <c r="L273" s="10">
        <v>13.72</v>
      </c>
      <c r="M273" s="17">
        <f t="shared" si="16"/>
        <v>72.260000000000005</v>
      </c>
      <c r="N273" s="17">
        <f t="shared" si="17"/>
        <v>27.44</v>
      </c>
      <c r="O273" s="17">
        <f t="shared" si="18"/>
        <v>44.820000000000007</v>
      </c>
      <c r="P273" s="7">
        <f t="shared" si="19"/>
        <v>0.62026017160254643</v>
      </c>
      <c r="Q273" s="5">
        <f>YEAR(SalesDataTable[[#This Row],[Order Date]])</f>
        <v>2026</v>
      </c>
      <c r="R273" s="7" t="str">
        <f>"Q"&amp;ROUNDUP(MONTH(SalesDataTable[[#This Row],[Order Date]])/3,0)</f>
        <v>Q1</v>
      </c>
      <c r="S273" s="8">
        <f>MONTH(SalesDataTable[[#This Row],[Order Date]])</f>
        <v>2</v>
      </c>
      <c r="T273" s="7" t="str">
        <f>TEXT(SalesDataTable[[#This Row],[Order Date]],"mmm")</f>
        <v>Feb</v>
      </c>
    </row>
    <row r="274" spans="1:20" ht="15.6">
      <c r="A274" s="2">
        <v>4245</v>
      </c>
      <c r="B274" s="3">
        <v>46081</v>
      </c>
      <c r="C274" s="4" t="s">
        <v>6</v>
      </c>
      <c r="D274" s="4" t="s">
        <v>7</v>
      </c>
      <c r="E274" s="4" t="s">
        <v>19</v>
      </c>
      <c r="F274" s="4" t="s">
        <v>3</v>
      </c>
      <c r="G274" s="4" t="s">
        <v>34</v>
      </c>
      <c r="H274" s="4" t="s">
        <v>38</v>
      </c>
      <c r="I274" s="8">
        <v>1</v>
      </c>
      <c r="J274" s="10">
        <v>124.97</v>
      </c>
      <c r="K274" s="6">
        <v>0.1</v>
      </c>
      <c r="L274" s="10">
        <v>69.790000000000006</v>
      </c>
      <c r="M274" s="17">
        <f t="shared" si="16"/>
        <v>112.473</v>
      </c>
      <c r="N274" s="17">
        <f t="shared" si="17"/>
        <v>69.790000000000006</v>
      </c>
      <c r="O274" s="17">
        <f t="shared" si="18"/>
        <v>42.682999999999993</v>
      </c>
      <c r="P274" s="7">
        <f t="shared" si="19"/>
        <v>0.37949552337005321</v>
      </c>
      <c r="Q274" s="5">
        <f>YEAR(SalesDataTable[[#This Row],[Order Date]])</f>
        <v>2026</v>
      </c>
      <c r="R274" s="7" t="str">
        <f>"Q"&amp;ROUNDUP(MONTH(SalesDataTable[[#This Row],[Order Date]])/3,0)</f>
        <v>Q1</v>
      </c>
      <c r="S274" s="8">
        <f>MONTH(SalesDataTable[[#This Row],[Order Date]])</f>
        <v>2</v>
      </c>
      <c r="T274" s="7" t="str">
        <f>TEXT(SalesDataTable[[#This Row],[Order Date]],"mmm")</f>
        <v>Feb</v>
      </c>
    </row>
    <row r="275" spans="1:20" ht="15.6">
      <c r="A275" s="2">
        <v>4664</v>
      </c>
      <c r="B275" s="3">
        <v>46081</v>
      </c>
      <c r="C275" s="4" t="s">
        <v>20</v>
      </c>
      <c r="D275" s="4" t="s">
        <v>47</v>
      </c>
      <c r="E275" s="4" t="s">
        <v>2</v>
      </c>
      <c r="F275" s="4" t="s">
        <v>3</v>
      </c>
      <c r="G275" s="4" t="s">
        <v>14</v>
      </c>
      <c r="H275" s="4" t="s">
        <v>48</v>
      </c>
      <c r="I275" s="8">
        <v>1</v>
      </c>
      <c r="J275" s="10">
        <v>163.31</v>
      </c>
      <c r="K275" s="6">
        <v>0.05</v>
      </c>
      <c r="L275" s="10">
        <v>87.22</v>
      </c>
      <c r="M275" s="17">
        <f t="shared" si="16"/>
        <v>155.14449999999999</v>
      </c>
      <c r="N275" s="17">
        <f t="shared" si="17"/>
        <v>87.22</v>
      </c>
      <c r="O275" s="17">
        <f t="shared" si="18"/>
        <v>67.924499999999995</v>
      </c>
      <c r="P275" s="7">
        <f t="shared" si="19"/>
        <v>0.43781442461705056</v>
      </c>
      <c r="Q275" s="5">
        <f>YEAR(SalesDataTable[[#This Row],[Order Date]])</f>
        <v>2026</v>
      </c>
      <c r="R275" s="7" t="str">
        <f>"Q"&amp;ROUNDUP(MONTH(SalesDataTable[[#This Row],[Order Date]])/3,0)</f>
        <v>Q1</v>
      </c>
      <c r="S275" s="8">
        <f>MONTH(SalesDataTable[[#This Row],[Order Date]])</f>
        <v>2</v>
      </c>
      <c r="T275" s="7" t="str">
        <f>TEXT(SalesDataTable[[#This Row],[Order Date]],"mmm")</f>
        <v>Feb</v>
      </c>
    </row>
    <row r="276" spans="1:20" ht="15.6">
      <c r="A276" s="2">
        <v>383</v>
      </c>
      <c r="B276" s="3">
        <v>46082</v>
      </c>
      <c r="C276" s="4" t="s">
        <v>11</v>
      </c>
      <c r="D276" s="4" t="s">
        <v>12</v>
      </c>
      <c r="E276" s="4" t="s">
        <v>19</v>
      </c>
      <c r="F276" s="4" t="s">
        <v>3</v>
      </c>
      <c r="G276" s="4" t="s">
        <v>9</v>
      </c>
      <c r="H276" s="4" t="s">
        <v>10</v>
      </c>
      <c r="I276" s="8">
        <v>3</v>
      </c>
      <c r="J276" s="10">
        <v>92.76</v>
      </c>
      <c r="K276" s="6">
        <v>0</v>
      </c>
      <c r="L276" s="10">
        <v>45.84</v>
      </c>
      <c r="M276" s="17">
        <f t="shared" si="16"/>
        <v>278.28000000000003</v>
      </c>
      <c r="N276" s="17">
        <f t="shared" si="17"/>
        <v>137.52000000000001</v>
      </c>
      <c r="O276" s="17">
        <f t="shared" si="18"/>
        <v>140.76000000000002</v>
      </c>
      <c r="P276" s="7">
        <f t="shared" si="19"/>
        <v>0.50582147477360928</v>
      </c>
      <c r="Q276" s="5">
        <f>YEAR(SalesDataTable[[#This Row],[Order Date]])</f>
        <v>2026</v>
      </c>
      <c r="R276" s="7" t="str">
        <f>"Q"&amp;ROUNDUP(MONTH(SalesDataTable[[#This Row],[Order Date]])/3,0)</f>
        <v>Q1</v>
      </c>
      <c r="S276" s="8">
        <f>MONTH(SalesDataTable[[#This Row],[Order Date]])</f>
        <v>3</v>
      </c>
      <c r="T276" s="7" t="str">
        <f>TEXT(SalesDataTable[[#This Row],[Order Date]],"mmm")</f>
        <v>Mar</v>
      </c>
    </row>
    <row r="277" spans="1:20" ht="15.6">
      <c r="A277" s="2">
        <v>730</v>
      </c>
      <c r="B277" s="3">
        <v>46082</v>
      </c>
      <c r="C277" s="4" t="s">
        <v>0</v>
      </c>
      <c r="D277" s="4" t="s">
        <v>50</v>
      </c>
      <c r="E277" s="4" t="s">
        <v>8</v>
      </c>
      <c r="F277" s="4" t="s">
        <v>16</v>
      </c>
      <c r="G277" s="4" t="s">
        <v>34</v>
      </c>
      <c r="H277" s="4" t="s">
        <v>35</v>
      </c>
      <c r="I277" s="8">
        <v>5</v>
      </c>
      <c r="J277" s="10">
        <v>41.31</v>
      </c>
      <c r="K277" s="6">
        <v>0.1</v>
      </c>
      <c r="L277" s="10">
        <v>15.14</v>
      </c>
      <c r="M277" s="17">
        <f t="shared" si="16"/>
        <v>185.89500000000001</v>
      </c>
      <c r="N277" s="17">
        <f t="shared" si="17"/>
        <v>75.7</v>
      </c>
      <c r="O277" s="17">
        <f t="shared" si="18"/>
        <v>110.19500000000001</v>
      </c>
      <c r="P277" s="7">
        <f t="shared" si="19"/>
        <v>0.59278087092175691</v>
      </c>
      <c r="Q277" s="5">
        <f>YEAR(SalesDataTable[[#This Row],[Order Date]])</f>
        <v>2026</v>
      </c>
      <c r="R277" s="7" t="str">
        <f>"Q"&amp;ROUNDUP(MONTH(SalesDataTable[[#This Row],[Order Date]])/3,0)</f>
        <v>Q1</v>
      </c>
      <c r="S277" s="8">
        <f>MONTH(SalesDataTable[[#This Row],[Order Date]])</f>
        <v>3</v>
      </c>
      <c r="T277" s="7" t="str">
        <f>TEXT(SalesDataTable[[#This Row],[Order Date]],"mmm")</f>
        <v>Mar</v>
      </c>
    </row>
    <row r="278" spans="1:20" ht="15.6">
      <c r="A278" s="2">
        <v>985</v>
      </c>
      <c r="B278" s="3">
        <v>46082</v>
      </c>
      <c r="C278" s="4" t="s">
        <v>6</v>
      </c>
      <c r="D278" s="4" t="s">
        <v>49</v>
      </c>
      <c r="E278" s="4" t="s">
        <v>28</v>
      </c>
      <c r="F278" s="4" t="s">
        <v>13</v>
      </c>
      <c r="G278" s="4" t="s">
        <v>34</v>
      </c>
      <c r="H278" s="4" t="s">
        <v>35</v>
      </c>
      <c r="I278" s="8">
        <v>2</v>
      </c>
      <c r="J278" s="10">
        <v>41.23</v>
      </c>
      <c r="K278" s="6">
        <v>0</v>
      </c>
      <c r="L278" s="10">
        <v>14.28</v>
      </c>
      <c r="M278" s="17">
        <f t="shared" si="16"/>
        <v>82.46</v>
      </c>
      <c r="N278" s="17">
        <f t="shared" si="17"/>
        <v>28.56</v>
      </c>
      <c r="O278" s="17">
        <f t="shared" si="18"/>
        <v>53.899999999999991</v>
      </c>
      <c r="P278" s="7">
        <f t="shared" si="19"/>
        <v>0.65365025466893034</v>
      </c>
      <c r="Q278" s="5">
        <f>YEAR(SalesDataTable[[#This Row],[Order Date]])</f>
        <v>2026</v>
      </c>
      <c r="R278" s="7" t="str">
        <f>"Q"&amp;ROUNDUP(MONTH(SalesDataTable[[#This Row],[Order Date]])/3,0)</f>
        <v>Q1</v>
      </c>
      <c r="S278" s="8">
        <f>MONTH(SalesDataTable[[#This Row],[Order Date]])</f>
        <v>3</v>
      </c>
      <c r="T278" s="7" t="str">
        <f>TEXT(SalesDataTable[[#This Row],[Order Date]],"mmm")</f>
        <v>Mar</v>
      </c>
    </row>
    <row r="279" spans="1:20" ht="15.6">
      <c r="A279" s="2">
        <v>1457</v>
      </c>
      <c r="B279" s="3">
        <v>46082</v>
      </c>
      <c r="C279" s="4" t="s">
        <v>6</v>
      </c>
      <c r="D279" s="4" t="s">
        <v>7</v>
      </c>
      <c r="E279" s="4" t="s">
        <v>2</v>
      </c>
      <c r="F279" s="4" t="s">
        <v>13</v>
      </c>
      <c r="G279" s="4" t="s">
        <v>14</v>
      </c>
      <c r="H279" s="4" t="s">
        <v>15</v>
      </c>
      <c r="I279" s="8">
        <v>1</v>
      </c>
      <c r="J279" s="10">
        <v>36.47</v>
      </c>
      <c r="K279" s="6">
        <v>0.05</v>
      </c>
      <c r="L279" s="10">
        <v>13.21</v>
      </c>
      <c r="M279" s="17">
        <f t="shared" si="16"/>
        <v>34.646499999999996</v>
      </c>
      <c r="N279" s="17">
        <f t="shared" si="17"/>
        <v>13.21</v>
      </c>
      <c r="O279" s="17">
        <f t="shared" si="18"/>
        <v>21.436499999999995</v>
      </c>
      <c r="P279" s="7">
        <f t="shared" si="19"/>
        <v>0.61872050567878423</v>
      </c>
      <c r="Q279" s="5">
        <f>YEAR(SalesDataTable[[#This Row],[Order Date]])</f>
        <v>2026</v>
      </c>
      <c r="R279" s="7" t="str">
        <f>"Q"&amp;ROUNDUP(MONTH(SalesDataTable[[#This Row],[Order Date]])/3,0)</f>
        <v>Q1</v>
      </c>
      <c r="S279" s="8">
        <f>MONTH(SalesDataTable[[#This Row],[Order Date]])</f>
        <v>3</v>
      </c>
      <c r="T279" s="7" t="str">
        <f>TEXT(SalesDataTable[[#This Row],[Order Date]],"mmm")</f>
        <v>Mar</v>
      </c>
    </row>
    <row r="280" spans="1:20" ht="15.6">
      <c r="A280" s="2">
        <v>2558</v>
      </c>
      <c r="B280" s="3">
        <v>46082</v>
      </c>
      <c r="C280" s="4" t="s">
        <v>0</v>
      </c>
      <c r="D280" s="4" t="s">
        <v>50</v>
      </c>
      <c r="E280" s="4" t="s">
        <v>28</v>
      </c>
      <c r="F280" s="4" t="s">
        <v>13</v>
      </c>
      <c r="G280" s="4" t="s">
        <v>34</v>
      </c>
      <c r="H280" s="4" t="s">
        <v>42</v>
      </c>
      <c r="I280" s="8">
        <v>1</v>
      </c>
      <c r="J280" s="10">
        <v>36.67</v>
      </c>
      <c r="K280" s="6">
        <v>0</v>
      </c>
      <c r="L280" s="10">
        <v>13.97</v>
      </c>
      <c r="M280" s="17">
        <f t="shared" si="16"/>
        <v>36.67</v>
      </c>
      <c r="N280" s="17">
        <f t="shared" si="17"/>
        <v>13.97</v>
      </c>
      <c r="O280" s="17">
        <f t="shared" si="18"/>
        <v>22.700000000000003</v>
      </c>
      <c r="P280" s="7">
        <f t="shared" si="19"/>
        <v>0.61903463321516228</v>
      </c>
      <c r="Q280" s="5">
        <f>YEAR(SalesDataTable[[#This Row],[Order Date]])</f>
        <v>2026</v>
      </c>
      <c r="R280" s="7" t="str">
        <f>"Q"&amp;ROUNDUP(MONTH(SalesDataTable[[#This Row],[Order Date]])/3,0)</f>
        <v>Q1</v>
      </c>
      <c r="S280" s="8">
        <f>MONTH(SalesDataTable[[#This Row],[Order Date]])</f>
        <v>3</v>
      </c>
      <c r="T280" s="7" t="str">
        <f>TEXT(SalesDataTable[[#This Row],[Order Date]],"mmm")</f>
        <v>Mar</v>
      </c>
    </row>
    <row r="281" spans="1:20" ht="15.6">
      <c r="A281" s="2">
        <v>3024</v>
      </c>
      <c r="B281" s="3">
        <v>46082</v>
      </c>
      <c r="C281" s="4" t="s">
        <v>6</v>
      </c>
      <c r="D281" s="4" t="s">
        <v>41</v>
      </c>
      <c r="E281" s="4" t="s">
        <v>2</v>
      </c>
      <c r="F281" s="4" t="s">
        <v>16</v>
      </c>
      <c r="G281" s="4" t="s">
        <v>4</v>
      </c>
      <c r="H281" s="4" t="s">
        <v>22</v>
      </c>
      <c r="I281" s="8">
        <v>2</v>
      </c>
      <c r="J281" s="10">
        <v>51.87</v>
      </c>
      <c r="K281" s="6">
        <v>0.1</v>
      </c>
      <c r="L281" s="10">
        <v>22.95</v>
      </c>
      <c r="M281" s="17">
        <f t="shared" si="16"/>
        <v>93.366</v>
      </c>
      <c r="N281" s="17">
        <f t="shared" si="17"/>
        <v>45.9</v>
      </c>
      <c r="O281" s="17">
        <f t="shared" si="18"/>
        <v>47.466000000000001</v>
      </c>
      <c r="P281" s="7">
        <f t="shared" si="19"/>
        <v>0.50838635049161363</v>
      </c>
      <c r="Q281" s="5">
        <f>YEAR(SalesDataTable[[#This Row],[Order Date]])</f>
        <v>2026</v>
      </c>
      <c r="R281" s="7" t="str">
        <f>"Q"&amp;ROUNDUP(MONTH(SalesDataTable[[#This Row],[Order Date]])/3,0)</f>
        <v>Q1</v>
      </c>
      <c r="S281" s="8">
        <f>MONTH(SalesDataTable[[#This Row],[Order Date]])</f>
        <v>3</v>
      </c>
      <c r="T281" s="7" t="str">
        <f>TEXT(SalesDataTable[[#This Row],[Order Date]],"mmm")</f>
        <v>Mar</v>
      </c>
    </row>
    <row r="282" spans="1:20" ht="15.6">
      <c r="A282" s="2">
        <v>3225</v>
      </c>
      <c r="B282" s="3">
        <v>46082</v>
      </c>
      <c r="C282" s="4" t="s">
        <v>11</v>
      </c>
      <c r="D282" s="4" t="s">
        <v>12</v>
      </c>
      <c r="E282" s="4" t="s">
        <v>19</v>
      </c>
      <c r="F282" s="4" t="s">
        <v>16</v>
      </c>
      <c r="G282" s="4" t="s">
        <v>23</v>
      </c>
      <c r="H282" s="4" t="s">
        <v>29</v>
      </c>
      <c r="I282" s="8">
        <v>1</v>
      </c>
      <c r="J282" s="10">
        <v>195.06</v>
      </c>
      <c r="K282" s="6">
        <v>0.1</v>
      </c>
      <c r="L282" s="10">
        <v>106.68</v>
      </c>
      <c r="M282" s="17">
        <f t="shared" si="16"/>
        <v>175.554</v>
      </c>
      <c r="N282" s="17">
        <f t="shared" si="17"/>
        <v>106.68</v>
      </c>
      <c r="O282" s="17">
        <f t="shared" si="18"/>
        <v>68.873999999999995</v>
      </c>
      <c r="P282" s="7">
        <f t="shared" si="19"/>
        <v>0.39232372945076727</v>
      </c>
      <c r="Q282" s="5">
        <f>YEAR(SalesDataTable[[#This Row],[Order Date]])</f>
        <v>2026</v>
      </c>
      <c r="R282" s="7" t="str">
        <f>"Q"&amp;ROUNDUP(MONTH(SalesDataTable[[#This Row],[Order Date]])/3,0)</f>
        <v>Q1</v>
      </c>
      <c r="S282" s="8">
        <f>MONTH(SalesDataTable[[#This Row],[Order Date]])</f>
        <v>3</v>
      </c>
      <c r="T282" s="7" t="str">
        <f>TEXT(SalesDataTable[[#This Row],[Order Date]],"mmm")</f>
        <v>Mar</v>
      </c>
    </row>
    <row r="283" spans="1:20" ht="15.6">
      <c r="A283" s="2">
        <v>3551</v>
      </c>
      <c r="B283" s="3">
        <v>46082</v>
      </c>
      <c r="C283" s="4" t="s">
        <v>6</v>
      </c>
      <c r="D283" s="4" t="s">
        <v>41</v>
      </c>
      <c r="E283" s="4" t="s">
        <v>28</v>
      </c>
      <c r="F283" s="4" t="s">
        <v>3</v>
      </c>
      <c r="G283" s="4" t="s">
        <v>4</v>
      </c>
      <c r="H283" s="4" t="s">
        <v>30</v>
      </c>
      <c r="I283" s="8">
        <v>2</v>
      </c>
      <c r="J283" s="10">
        <v>100.79</v>
      </c>
      <c r="K283" s="6">
        <v>0.05</v>
      </c>
      <c r="L283" s="10">
        <v>49</v>
      </c>
      <c r="M283" s="17">
        <f t="shared" si="16"/>
        <v>191.501</v>
      </c>
      <c r="N283" s="17">
        <f t="shared" si="17"/>
        <v>98</v>
      </c>
      <c r="O283" s="17">
        <f t="shared" si="18"/>
        <v>93.501000000000005</v>
      </c>
      <c r="P283" s="7">
        <f t="shared" si="19"/>
        <v>0.48825332504791097</v>
      </c>
      <c r="Q283" s="5">
        <f>YEAR(SalesDataTable[[#This Row],[Order Date]])</f>
        <v>2026</v>
      </c>
      <c r="R283" s="7" t="str">
        <f>"Q"&amp;ROUNDUP(MONTH(SalesDataTable[[#This Row],[Order Date]])/3,0)</f>
        <v>Q1</v>
      </c>
      <c r="S283" s="8">
        <f>MONTH(SalesDataTable[[#This Row],[Order Date]])</f>
        <v>3</v>
      </c>
      <c r="T283" s="7" t="str">
        <f>TEXT(SalesDataTable[[#This Row],[Order Date]],"mmm")</f>
        <v>Mar</v>
      </c>
    </row>
    <row r="284" spans="1:20" ht="15.6">
      <c r="A284" s="2">
        <v>4157</v>
      </c>
      <c r="B284" s="3">
        <v>46082</v>
      </c>
      <c r="C284" s="4" t="s">
        <v>20</v>
      </c>
      <c r="D284" s="4" t="s">
        <v>33</v>
      </c>
      <c r="E284" s="4" t="s">
        <v>2</v>
      </c>
      <c r="F284" s="4" t="s">
        <v>13</v>
      </c>
      <c r="G284" s="4" t="s">
        <v>4</v>
      </c>
      <c r="H284" s="4" t="s">
        <v>22</v>
      </c>
      <c r="I284" s="8">
        <v>5</v>
      </c>
      <c r="J284" s="10">
        <v>51.92</v>
      </c>
      <c r="K284" s="6">
        <v>0.15</v>
      </c>
      <c r="L284" s="10">
        <v>22.24</v>
      </c>
      <c r="M284" s="17">
        <f t="shared" si="16"/>
        <v>220.66000000000003</v>
      </c>
      <c r="N284" s="17">
        <f t="shared" si="17"/>
        <v>111.19999999999999</v>
      </c>
      <c r="O284" s="17">
        <f t="shared" si="18"/>
        <v>109.46000000000004</v>
      </c>
      <c r="P284" s="7">
        <f t="shared" si="19"/>
        <v>0.49605728269736254</v>
      </c>
      <c r="Q284" s="5">
        <f>YEAR(SalesDataTable[[#This Row],[Order Date]])</f>
        <v>2026</v>
      </c>
      <c r="R284" s="7" t="str">
        <f>"Q"&amp;ROUNDUP(MONTH(SalesDataTable[[#This Row],[Order Date]])/3,0)</f>
        <v>Q1</v>
      </c>
      <c r="S284" s="8">
        <f>MONTH(SalesDataTable[[#This Row],[Order Date]])</f>
        <v>3</v>
      </c>
      <c r="T284" s="7" t="str">
        <f>TEXT(SalesDataTable[[#This Row],[Order Date]],"mmm")</f>
        <v>Mar</v>
      </c>
    </row>
    <row r="285" spans="1:20" ht="15.6">
      <c r="A285" s="2">
        <v>4398</v>
      </c>
      <c r="B285" s="3">
        <v>46082</v>
      </c>
      <c r="C285" s="4" t="s">
        <v>20</v>
      </c>
      <c r="D285" s="4" t="s">
        <v>31</v>
      </c>
      <c r="E285" s="4" t="s">
        <v>2</v>
      </c>
      <c r="F285" s="4" t="s">
        <v>13</v>
      </c>
      <c r="G285" s="4" t="s">
        <v>23</v>
      </c>
      <c r="H285" s="4" t="s">
        <v>51</v>
      </c>
      <c r="I285" s="8">
        <v>1</v>
      </c>
      <c r="J285" s="10">
        <v>123.99</v>
      </c>
      <c r="K285" s="6">
        <v>0.05</v>
      </c>
      <c r="L285" s="10">
        <v>61.67</v>
      </c>
      <c r="M285" s="17">
        <f t="shared" si="16"/>
        <v>117.79049999999999</v>
      </c>
      <c r="N285" s="17">
        <f t="shared" si="17"/>
        <v>61.67</v>
      </c>
      <c r="O285" s="17">
        <f t="shared" si="18"/>
        <v>56.120499999999993</v>
      </c>
      <c r="P285" s="7">
        <f t="shared" si="19"/>
        <v>0.47644334644984099</v>
      </c>
      <c r="Q285" s="5">
        <f>YEAR(SalesDataTable[[#This Row],[Order Date]])</f>
        <v>2026</v>
      </c>
      <c r="R285" s="7" t="str">
        <f>"Q"&amp;ROUNDUP(MONTH(SalesDataTable[[#This Row],[Order Date]])/3,0)</f>
        <v>Q1</v>
      </c>
      <c r="S285" s="8">
        <f>MONTH(SalesDataTable[[#This Row],[Order Date]])</f>
        <v>3</v>
      </c>
      <c r="T285" s="7" t="str">
        <f>TEXT(SalesDataTable[[#This Row],[Order Date]],"mmm")</f>
        <v>Mar</v>
      </c>
    </row>
    <row r="286" spans="1:20" ht="15.6">
      <c r="A286" s="2">
        <v>4951</v>
      </c>
      <c r="B286" s="3">
        <v>46082</v>
      </c>
      <c r="C286" s="4" t="s">
        <v>6</v>
      </c>
      <c r="D286" s="4" t="s">
        <v>49</v>
      </c>
      <c r="E286" s="4" t="s">
        <v>2</v>
      </c>
      <c r="F286" s="4" t="s">
        <v>13</v>
      </c>
      <c r="G286" s="4" t="s">
        <v>23</v>
      </c>
      <c r="H286" s="4" t="s">
        <v>24</v>
      </c>
      <c r="I286" s="8">
        <v>1</v>
      </c>
      <c r="J286" s="10">
        <v>344.8</v>
      </c>
      <c r="K286" s="6">
        <v>0.05</v>
      </c>
      <c r="L286" s="10">
        <v>196.14</v>
      </c>
      <c r="M286" s="17">
        <f t="shared" si="16"/>
        <v>327.56</v>
      </c>
      <c r="N286" s="17">
        <f t="shared" si="17"/>
        <v>196.14</v>
      </c>
      <c r="O286" s="17">
        <f t="shared" si="18"/>
        <v>131.42000000000002</v>
      </c>
      <c r="P286" s="7">
        <f t="shared" si="19"/>
        <v>0.40120893882036884</v>
      </c>
      <c r="Q286" s="5">
        <f>YEAR(SalesDataTable[[#This Row],[Order Date]])</f>
        <v>2026</v>
      </c>
      <c r="R286" s="7" t="str">
        <f>"Q"&amp;ROUNDUP(MONTH(SalesDataTable[[#This Row],[Order Date]])/3,0)</f>
        <v>Q1</v>
      </c>
      <c r="S286" s="8">
        <f>MONTH(SalesDataTable[[#This Row],[Order Date]])</f>
        <v>3</v>
      </c>
      <c r="T286" s="7" t="str">
        <f>TEXT(SalesDataTable[[#This Row],[Order Date]],"mmm")</f>
        <v>Mar</v>
      </c>
    </row>
    <row r="287" spans="1:20" ht="15.6">
      <c r="A287" s="2">
        <v>1354</v>
      </c>
      <c r="B287" s="3">
        <v>46083</v>
      </c>
      <c r="C287" s="4" t="s">
        <v>20</v>
      </c>
      <c r="D287" s="4" t="s">
        <v>33</v>
      </c>
      <c r="E287" s="4" t="s">
        <v>28</v>
      </c>
      <c r="F287" s="4" t="s">
        <v>3</v>
      </c>
      <c r="G287" s="4" t="s">
        <v>14</v>
      </c>
      <c r="H287" s="4" t="s">
        <v>44</v>
      </c>
      <c r="I287" s="8">
        <v>3</v>
      </c>
      <c r="J287" s="10">
        <v>131.91999999999999</v>
      </c>
      <c r="K287" s="6">
        <v>0.05</v>
      </c>
      <c r="L287" s="10">
        <v>67.47</v>
      </c>
      <c r="M287" s="17">
        <f t="shared" si="16"/>
        <v>375.97199999999998</v>
      </c>
      <c r="N287" s="17">
        <f t="shared" si="17"/>
        <v>202.41</v>
      </c>
      <c r="O287" s="17">
        <f t="shared" si="18"/>
        <v>173.56199999999998</v>
      </c>
      <c r="P287" s="7">
        <f t="shared" si="19"/>
        <v>0.46163544093709102</v>
      </c>
      <c r="Q287" s="5">
        <f>YEAR(SalesDataTable[[#This Row],[Order Date]])</f>
        <v>2026</v>
      </c>
      <c r="R287" s="7" t="str">
        <f>"Q"&amp;ROUNDUP(MONTH(SalesDataTable[[#This Row],[Order Date]])/3,0)</f>
        <v>Q1</v>
      </c>
      <c r="S287" s="8">
        <f>MONTH(SalesDataTable[[#This Row],[Order Date]])</f>
        <v>3</v>
      </c>
      <c r="T287" s="7" t="str">
        <f>TEXT(SalesDataTable[[#This Row],[Order Date]],"mmm")</f>
        <v>Mar</v>
      </c>
    </row>
    <row r="288" spans="1:20" ht="15.6">
      <c r="A288" s="2">
        <v>2042</v>
      </c>
      <c r="B288" s="3">
        <v>46083</v>
      </c>
      <c r="C288" s="4" t="s">
        <v>11</v>
      </c>
      <c r="D288" s="4" t="s">
        <v>52</v>
      </c>
      <c r="E288" s="4" t="s">
        <v>2</v>
      </c>
      <c r="F288" s="4" t="s">
        <v>16</v>
      </c>
      <c r="G288" s="4" t="s">
        <v>9</v>
      </c>
      <c r="H288" s="4" t="s">
        <v>17</v>
      </c>
      <c r="I288" s="8">
        <v>3</v>
      </c>
      <c r="J288" s="10">
        <v>146.99</v>
      </c>
      <c r="K288" s="6">
        <v>0</v>
      </c>
      <c r="L288" s="10">
        <v>80.069999999999993</v>
      </c>
      <c r="M288" s="17">
        <f t="shared" si="16"/>
        <v>440.97</v>
      </c>
      <c r="N288" s="17">
        <f t="shared" si="17"/>
        <v>240.20999999999998</v>
      </c>
      <c r="O288" s="17">
        <f t="shared" si="18"/>
        <v>200.76000000000005</v>
      </c>
      <c r="P288" s="7">
        <f t="shared" si="19"/>
        <v>0.45526906592285199</v>
      </c>
      <c r="Q288" s="5">
        <f>YEAR(SalesDataTable[[#This Row],[Order Date]])</f>
        <v>2026</v>
      </c>
      <c r="R288" s="7" t="str">
        <f>"Q"&amp;ROUNDUP(MONTH(SalesDataTable[[#This Row],[Order Date]])/3,0)</f>
        <v>Q1</v>
      </c>
      <c r="S288" s="8">
        <f>MONTH(SalesDataTable[[#This Row],[Order Date]])</f>
        <v>3</v>
      </c>
      <c r="T288" s="7" t="str">
        <f>TEXT(SalesDataTable[[#This Row],[Order Date]],"mmm")</f>
        <v>Mar</v>
      </c>
    </row>
    <row r="289" spans="1:20" ht="15.6">
      <c r="A289" s="2">
        <v>3895</v>
      </c>
      <c r="B289" s="3">
        <v>46083</v>
      </c>
      <c r="C289" s="4" t="s">
        <v>20</v>
      </c>
      <c r="D289" s="4" t="s">
        <v>31</v>
      </c>
      <c r="E289" s="4" t="s">
        <v>2</v>
      </c>
      <c r="F289" s="4" t="s">
        <v>16</v>
      </c>
      <c r="G289" s="4" t="s">
        <v>14</v>
      </c>
      <c r="H289" s="4" t="s">
        <v>48</v>
      </c>
      <c r="I289" s="8">
        <v>2</v>
      </c>
      <c r="J289" s="10">
        <v>164.74</v>
      </c>
      <c r="K289" s="6">
        <v>0.05</v>
      </c>
      <c r="L289" s="10">
        <v>89.9</v>
      </c>
      <c r="M289" s="17">
        <f t="shared" si="16"/>
        <v>313.00600000000003</v>
      </c>
      <c r="N289" s="17">
        <f t="shared" si="17"/>
        <v>179.8</v>
      </c>
      <c r="O289" s="17">
        <f t="shared" si="18"/>
        <v>133.20600000000002</v>
      </c>
      <c r="P289" s="7">
        <f t="shared" si="19"/>
        <v>0.42557011686676932</v>
      </c>
      <c r="Q289" s="5">
        <f>YEAR(SalesDataTable[[#This Row],[Order Date]])</f>
        <v>2026</v>
      </c>
      <c r="R289" s="7" t="str">
        <f>"Q"&amp;ROUNDUP(MONTH(SalesDataTable[[#This Row],[Order Date]])/3,0)</f>
        <v>Q1</v>
      </c>
      <c r="S289" s="8">
        <f>MONTH(SalesDataTable[[#This Row],[Order Date]])</f>
        <v>3</v>
      </c>
      <c r="T289" s="7" t="str">
        <f>TEXT(SalesDataTable[[#This Row],[Order Date]],"mmm")</f>
        <v>Mar</v>
      </c>
    </row>
    <row r="290" spans="1:20" ht="15.6">
      <c r="A290" s="2">
        <v>5074</v>
      </c>
      <c r="B290" s="3">
        <v>46083</v>
      </c>
      <c r="C290" s="4" t="s">
        <v>20</v>
      </c>
      <c r="D290" s="4" t="s">
        <v>31</v>
      </c>
      <c r="E290" s="4" t="s">
        <v>2</v>
      </c>
      <c r="F290" s="4" t="s">
        <v>3</v>
      </c>
      <c r="G290" s="4" t="s">
        <v>9</v>
      </c>
      <c r="H290" s="4" t="s">
        <v>10</v>
      </c>
      <c r="I290" s="8">
        <v>2</v>
      </c>
      <c r="J290" s="10">
        <v>89.81</v>
      </c>
      <c r="K290" s="6">
        <v>0</v>
      </c>
      <c r="L290" s="10">
        <v>46.44</v>
      </c>
      <c r="M290" s="17">
        <f t="shared" si="16"/>
        <v>179.62</v>
      </c>
      <c r="N290" s="17">
        <f t="shared" si="17"/>
        <v>92.88</v>
      </c>
      <c r="O290" s="17">
        <f t="shared" si="18"/>
        <v>86.740000000000009</v>
      </c>
      <c r="P290" s="7">
        <f t="shared" si="19"/>
        <v>0.482908362097762</v>
      </c>
      <c r="Q290" s="5">
        <f>YEAR(SalesDataTable[[#This Row],[Order Date]])</f>
        <v>2026</v>
      </c>
      <c r="R290" s="7" t="str">
        <f>"Q"&amp;ROUNDUP(MONTH(SalesDataTable[[#This Row],[Order Date]])/3,0)</f>
        <v>Q1</v>
      </c>
      <c r="S290" s="8">
        <f>MONTH(SalesDataTable[[#This Row],[Order Date]])</f>
        <v>3</v>
      </c>
      <c r="T290" s="7" t="str">
        <f>TEXT(SalesDataTable[[#This Row],[Order Date]],"mmm")</f>
        <v>Mar</v>
      </c>
    </row>
    <row r="291" spans="1:20" ht="15.6">
      <c r="A291" s="2">
        <v>179</v>
      </c>
      <c r="B291" s="3">
        <v>46084</v>
      </c>
      <c r="C291" s="4" t="s">
        <v>11</v>
      </c>
      <c r="D291" s="4" t="s">
        <v>52</v>
      </c>
      <c r="E291" s="4" t="s">
        <v>19</v>
      </c>
      <c r="F291" s="4" t="s">
        <v>3</v>
      </c>
      <c r="G291" s="4" t="s">
        <v>34</v>
      </c>
      <c r="H291" s="4" t="s">
        <v>42</v>
      </c>
      <c r="I291" s="8">
        <v>1</v>
      </c>
      <c r="J291" s="10">
        <v>35.369999999999997</v>
      </c>
      <c r="K291" s="6">
        <v>0</v>
      </c>
      <c r="L291" s="10">
        <v>13.88</v>
      </c>
      <c r="M291" s="17">
        <f t="shared" si="16"/>
        <v>35.369999999999997</v>
      </c>
      <c r="N291" s="17">
        <f t="shared" si="17"/>
        <v>13.88</v>
      </c>
      <c r="O291" s="17">
        <f t="shared" si="18"/>
        <v>21.489999999999995</v>
      </c>
      <c r="P291" s="7">
        <f t="shared" si="19"/>
        <v>0.60757704269154644</v>
      </c>
      <c r="Q291" s="5">
        <f>YEAR(SalesDataTable[[#This Row],[Order Date]])</f>
        <v>2026</v>
      </c>
      <c r="R291" s="7" t="str">
        <f>"Q"&amp;ROUNDUP(MONTH(SalesDataTable[[#This Row],[Order Date]])/3,0)</f>
        <v>Q1</v>
      </c>
      <c r="S291" s="8">
        <f>MONTH(SalesDataTable[[#This Row],[Order Date]])</f>
        <v>3</v>
      </c>
      <c r="T291" s="7" t="str">
        <f>TEXT(SalesDataTable[[#This Row],[Order Date]],"mmm")</f>
        <v>Mar</v>
      </c>
    </row>
    <row r="292" spans="1:20" ht="15.6">
      <c r="A292" s="2">
        <v>459</v>
      </c>
      <c r="B292" s="3">
        <v>46084</v>
      </c>
      <c r="C292" s="4" t="s">
        <v>6</v>
      </c>
      <c r="D292" s="4" t="s">
        <v>43</v>
      </c>
      <c r="E292" s="4" t="s">
        <v>28</v>
      </c>
      <c r="F292" s="4" t="s">
        <v>13</v>
      </c>
      <c r="G292" s="4" t="s">
        <v>4</v>
      </c>
      <c r="H292" s="4" t="s">
        <v>22</v>
      </c>
      <c r="I292" s="8">
        <v>4</v>
      </c>
      <c r="J292" s="10">
        <v>50.64</v>
      </c>
      <c r="K292" s="6">
        <v>0</v>
      </c>
      <c r="L292" s="10">
        <v>23.09</v>
      </c>
      <c r="M292" s="17">
        <f t="shared" si="16"/>
        <v>202.56</v>
      </c>
      <c r="N292" s="17">
        <f t="shared" si="17"/>
        <v>92.36</v>
      </c>
      <c r="O292" s="17">
        <f t="shared" si="18"/>
        <v>110.2</v>
      </c>
      <c r="P292" s="7">
        <f t="shared" si="19"/>
        <v>0.54403633491311221</v>
      </c>
      <c r="Q292" s="5">
        <f>YEAR(SalesDataTable[[#This Row],[Order Date]])</f>
        <v>2026</v>
      </c>
      <c r="R292" s="7" t="str">
        <f>"Q"&amp;ROUNDUP(MONTH(SalesDataTable[[#This Row],[Order Date]])/3,0)</f>
        <v>Q1</v>
      </c>
      <c r="S292" s="8">
        <f>MONTH(SalesDataTable[[#This Row],[Order Date]])</f>
        <v>3</v>
      </c>
      <c r="T292" s="7" t="str">
        <f>TEXT(SalesDataTable[[#This Row],[Order Date]],"mmm")</f>
        <v>Mar</v>
      </c>
    </row>
    <row r="293" spans="1:20" ht="15.6">
      <c r="A293" s="2">
        <v>525</v>
      </c>
      <c r="B293" s="3">
        <v>46084</v>
      </c>
      <c r="C293" s="4" t="s">
        <v>20</v>
      </c>
      <c r="D293" s="4" t="s">
        <v>31</v>
      </c>
      <c r="E293" s="4" t="s">
        <v>19</v>
      </c>
      <c r="F293" s="4" t="s">
        <v>3</v>
      </c>
      <c r="G293" s="4" t="s">
        <v>9</v>
      </c>
      <c r="H293" s="4" t="s">
        <v>17</v>
      </c>
      <c r="I293" s="8">
        <v>1</v>
      </c>
      <c r="J293" s="10">
        <v>146.37</v>
      </c>
      <c r="K293" s="6">
        <v>0</v>
      </c>
      <c r="L293" s="10">
        <v>78.3</v>
      </c>
      <c r="M293" s="17">
        <f t="shared" si="16"/>
        <v>146.37</v>
      </c>
      <c r="N293" s="17">
        <f t="shared" si="17"/>
        <v>78.3</v>
      </c>
      <c r="O293" s="17">
        <f t="shared" si="18"/>
        <v>68.070000000000007</v>
      </c>
      <c r="P293" s="7">
        <f t="shared" si="19"/>
        <v>0.46505431440869033</v>
      </c>
      <c r="Q293" s="5">
        <f>YEAR(SalesDataTable[[#This Row],[Order Date]])</f>
        <v>2026</v>
      </c>
      <c r="R293" s="7" t="str">
        <f>"Q"&amp;ROUNDUP(MONTH(SalesDataTable[[#This Row],[Order Date]])/3,0)</f>
        <v>Q1</v>
      </c>
      <c r="S293" s="8">
        <f>MONTH(SalesDataTable[[#This Row],[Order Date]])</f>
        <v>3</v>
      </c>
      <c r="T293" s="7" t="str">
        <f>TEXT(SalesDataTable[[#This Row],[Order Date]],"mmm")</f>
        <v>Mar</v>
      </c>
    </row>
    <row r="294" spans="1:20" ht="15.6">
      <c r="A294" s="2">
        <v>3374</v>
      </c>
      <c r="B294" s="3">
        <v>46084</v>
      </c>
      <c r="C294" s="4" t="s">
        <v>11</v>
      </c>
      <c r="D294" s="4" t="s">
        <v>12</v>
      </c>
      <c r="E294" s="4" t="s">
        <v>2</v>
      </c>
      <c r="F294" s="4" t="s">
        <v>3</v>
      </c>
      <c r="G294" s="4" t="s">
        <v>9</v>
      </c>
      <c r="H294" s="4" t="s">
        <v>17</v>
      </c>
      <c r="I294" s="8">
        <v>3</v>
      </c>
      <c r="J294" s="10">
        <v>143.74</v>
      </c>
      <c r="K294" s="6">
        <v>0</v>
      </c>
      <c r="L294" s="10">
        <v>81.58</v>
      </c>
      <c r="M294" s="17">
        <f t="shared" si="16"/>
        <v>431.22</v>
      </c>
      <c r="N294" s="17">
        <f t="shared" si="17"/>
        <v>244.74</v>
      </c>
      <c r="O294" s="17">
        <f t="shared" si="18"/>
        <v>186.48000000000002</v>
      </c>
      <c r="P294" s="7">
        <f t="shared" si="19"/>
        <v>0.43244747460692917</v>
      </c>
      <c r="Q294" s="5">
        <f>YEAR(SalesDataTable[[#This Row],[Order Date]])</f>
        <v>2026</v>
      </c>
      <c r="R294" s="7" t="str">
        <f>"Q"&amp;ROUNDUP(MONTH(SalesDataTable[[#This Row],[Order Date]])/3,0)</f>
        <v>Q1</v>
      </c>
      <c r="S294" s="8">
        <f>MONTH(SalesDataTable[[#This Row],[Order Date]])</f>
        <v>3</v>
      </c>
      <c r="T294" s="7" t="str">
        <f>TEXT(SalesDataTable[[#This Row],[Order Date]],"mmm")</f>
        <v>Mar</v>
      </c>
    </row>
    <row r="295" spans="1:20" ht="15.6">
      <c r="A295" s="2">
        <v>3850</v>
      </c>
      <c r="B295" s="3">
        <v>46084</v>
      </c>
      <c r="C295" s="4" t="s">
        <v>20</v>
      </c>
      <c r="D295" s="4" t="s">
        <v>31</v>
      </c>
      <c r="E295" s="4" t="s">
        <v>28</v>
      </c>
      <c r="F295" s="4" t="s">
        <v>13</v>
      </c>
      <c r="G295" s="4" t="s">
        <v>23</v>
      </c>
      <c r="H295" s="4" t="s">
        <v>40</v>
      </c>
      <c r="I295" s="8">
        <v>2</v>
      </c>
      <c r="J295" s="10">
        <v>81.94</v>
      </c>
      <c r="K295" s="6">
        <v>0.1</v>
      </c>
      <c r="L295" s="10">
        <v>39.9</v>
      </c>
      <c r="M295" s="17">
        <f t="shared" si="16"/>
        <v>147.49199999999999</v>
      </c>
      <c r="N295" s="17">
        <f t="shared" si="17"/>
        <v>79.8</v>
      </c>
      <c r="O295" s="17">
        <f t="shared" si="18"/>
        <v>67.691999999999993</v>
      </c>
      <c r="P295" s="7">
        <f t="shared" si="19"/>
        <v>0.45895370596371327</v>
      </c>
      <c r="Q295" s="5">
        <f>YEAR(SalesDataTable[[#This Row],[Order Date]])</f>
        <v>2026</v>
      </c>
      <c r="R295" s="7" t="str">
        <f>"Q"&amp;ROUNDUP(MONTH(SalesDataTable[[#This Row],[Order Date]])/3,0)</f>
        <v>Q1</v>
      </c>
      <c r="S295" s="8">
        <f>MONTH(SalesDataTable[[#This Row],[Order Date]])</f>
        <v>3</v>
      </c>
      <c r="T295" s="7" t="str">
        <f>TEXT(SalesDataTable[[#This Row],[Order Date]],"mmm")</f>
        <v>Mar</v>
      </c>
    </row>
    <row r="296" spans="1:20" ht="15.6">
      <c r="A296" s="2">
        <v>4004</v>
      </c>
      <c r="B296" s="3">
        <v>46084</v>
      </c>
      <c r="C296" s="4" t="s">
        <v>11</v>
      </c>
      <c r="D296" s="4" t="s">
        <v>25</v>
      </c>
      <c r="E296" s="4" t="s">
        <v>2</v>
      </c>
      <c r="F296" s="4" t="s">
        <v>13</v>
      </c>
      <c r="G296" s="4" t="s">
        <v>14</v>
      </c>
      <c r="H296" s="4" t="s">
        <v>32</v>
      </c>
      <c r="I296" s="8">
        <v>1</v>
      </c>
      <c r="J296" s="10">
        <v>46.46</v>
      </c>
      <c r="K296" s="6">
        <v>0.1</v>
      </c>
      <c r="L296" s="10">
        <v>17.989999999999998</v>
      </c>
      <c r="M296" s="17">
        <f t="shared" si="16"/>
        <v>41.814</v>
      </c>
      <c r="N296" s="17">
        <f t="shared" si="17"/>
        <v>17.989999999999998</v>
      </c>
      <c r="O296" s="17">
        <f t="shared" si="18"/>
        <v>23.824000000000002</v>
      </c>
      <c r="P296" s="7">
        <f t="shared" si="19"/>
        <v>0.56976132395848289</v>
      </c>
      <c r="Q296" s="5">
        <f>YEAR(SalesDataTable[[#This Row],[Order Date]])</f>
        <v>2026</v>
      </c>
      <c r="R296" s="7" t="str">
        <f>"Q"&amp;ROUNDUP(MONTH(SalesDataTable[[#This Row],[Order Date]])/3,0)</f>
        <v>Q1</v>
      </c>
      <c r="S296" s="8">
        <f>MONTH(SalesDataTable[[#This Row],[Order Date]])</f>
        <v>3</v>
      </c>
      <c r="T296" s="7" t="str">
        <f>TEXT(SalesDataTable[[#This Row],[Order Date]],"mmm")</f>
        <v>Mar</v>
      </c>
    </row>
    <row r="297" spans="1:20" ht="15.6">
      <c r="A297" s="2">
        <v>788</v>
      </c>
      <c r="B297" s="3">
        <v>46085</v>
      </c>
      <c r="C297" s="4" t="s">
        <v>6</v>
      </c>
      <c r="D297" s="4" t="s">
        <v>41</v>
      </c>
      <c r="E297" s="4" t="s">
        <v>2</v>
      </c>
      <c r="F297" s="4" t="s">
        <v>13</v>
      </c>
      <c r="G297" s="4" t="s">
        <v>4</v>
      </c>
      <c r="H297" s="4" t="s">
        <v>26</v>
      </c>
      <c r="I297" s="8">
        <v>3</v>
      </c>
      <c r="J297" s="10">
        <v>39.49</v>
      </c>
      <c r="K297" s="6">
        <v>0</v>
      </c>
      <c r="L297" s="10">
        <v>16.420000000000002</v>
      </c>
      <c r="M297" s="17">
        <f t="shared" si="16"/>
        <v>118.47</v>
      </c>
      <c r="N297" s="17">
        <f t="shared" si="17"/>
        <v>49.260000000000005</v>
      </c>
      <c r="O297" s="17">
        <f t="shared" si="18"/>
        <v>69.209999999999994</v>
      </c>
      <c r="P297" s="7">
        <f t="shared" si="19"/>
        <v>0.58419853127374011</v>
      </c>
      <c r="Q297" s="5">
        <f>YEAR(SalesDataTable[[#This Row],[Order Date]])</f>
        <v>2026</v>
      </c>
      <c r="R297" s="7" t="str">
        <f>"Q"&amp;ROUNDUP(MONTH(SalesDataTable[[#This Row],[Order Date]])/3,0)</f>
        <v>Q1</v>
      </c>
      <c r="S297" s="8">
        <f>MONTH(SalesDataTable[[#This Row],[Order Date]])</f>
        <v>3</v>
      </c>
      <c r="T297" s="7" t="str">
        <f>TEXT(SalesDataTable[[#This Row],[Order Date]],"mmm")</f>
        <v>Mar</v>
      </c>
    </row>
    <row r="298" spans="1:20" ht="15.6">
      <c r="A298" s="2">
        <v>1717</v>
      </c>
      <c r="B298" s="3">
        <v>46085</v>
      </c>
      <c r="C298" s="4" t="s">
        <v>20</v>
      </c>
      <c r="D298" s="4" t="s">
        <v>47</v>
      </c>
      <c r="E298" s="4" t="s">
        <v>2</v>
      </c>
      <c r="F298" s="4" t="s">
        <v>3</v>
      </c>
      <c r="G298" s="4" t="s">
        <v>34</v>
      </c>
      <c r="H298" s="4" t="s">
        <v>35</v>
      </c>
      <c r="I298" s="8">
        <v>1</v>
      </c>
      <c r="J298" s="10">
        <v>40.909999999999997</v>
      </c>
      <c r="K298" s="6">
        <v>0</v>
      </c>
      <c r="L298" s="10">
        <v>14.89</v>
      </c>
      <c r="M298" s="17">
        <f t="shared" si="16"/>
        <v>40.909999999999997</v>
      </c>
      <c r="N298" s="17">
        <f t="shared" si="17"/>
        <v>14.89</v>
      </c>
      <c r="O298" s="17">
        <f t="shared" si="18"/>
        <v>26.019999999999996</v>
      </c>
      <c r="P298" s="7">
        <f t="shared" si="19"/>
        <v>0.63603031043754577</v>
      </c>
      <c r="Q298" s="5">
        <f>YEAR(SalesDataTable[[#This Row],[Order Date]])</f>
        <v>2026</v>
      </c>
      <c r="R298" s="7" t="str">
        <f>"Q"&amp;ROUNDUP(MONTH(SalesDataTable[[#This Row],[Order Date]])/3,0)</f>
        <v>Q1</v>
      </c>
      <c r="S298" s="8">
        <f>MONTH(SalesDataTable[[#This Row],[Order Date]])</f>
        <v>3</v>
      </c>
      <c r="T298" s="7" t="str">
        <f>TEXT(SalesDataTable[[#This Row],[Order Date]],"mmm")</f>
        <v>Mar</v>
      </c>
    </row>
    <row r="299" spans="1:20" ht="15.6">
      <c r="A299" s="2">
        <v>1819</v>
      </c>
      <c r="B299" s="3">
        <v>46085</v>
      </c>
      <c r="C299" s="4" t="s">
        <v>20</v>
      </c>
      <c r="D299" s="4" t="s">
        <v>33</v>
      </c>
      <c r="E299" s="4" t="s">
        <v>28</v>
      </c>
      <c r="F299" s="4" t="s">
        <v>13</v>
      </c>
      <c r="G299" s="4" t="s">
        <v>4</v>
      </c>
      <c r="H299" s="4" t="s">
        <v>22</v>
      </c>
      <c r="I299" s="8">
        <v>1</v>
      </c>
      <c r="J299" s="10">
        <v>49.94</v>
      </c>
      <c r="K299" s="6">
        <v>0.1</v>
      </c>
      <c r="L299" s="10">
        <v>21.84</v>
      </c>
      <c r="M299" s="17">
        <f t="shared" si="16"/>
        <v>44.945999999999998</v>
      </c>
      <c r="N299" s="17">
        <f t="shared" si="17"/>
        <v>21.84</v>
      </c>
      <c r="O299" s="17">
        <f t="shared" si="18"/>
        <v>23.105999999999998</v>
      </c>
      <c r="P299" s="7">
        <f t="shared" si="19"/>
        <v>0.51408356694700308</v>
      </c>
      <c r="Q299" s="5">
        <f>YEAR(SalesDataTable[[#This Row],[Order Date]])</f>
        <v>2026</v>
      </c>
      <c r="R299" s="7" t="str">
        <f>"Q"&amp;ROUNDUP(MONTH(SalesDataTable[[#This Row],[Order Date]])/3,0)</f>
        <v>Q1</v>
      </c>
      <c r="S299" s="8">
        <f>MONTH(SalesDataTable[[#This Row],[Order Date]])</f>
        <v>3</v>
      </c>
      <c r="T299" s="7" t="str">
        <f>TEXT(SalesDataTable[[#This Row],[Order Date]],"mmm")</f>
        <v>Mar</v>
      </c>
    </row>
    <row r="300" spans="1:20" ht="15.6">
      <c r="A300" s="2">
        <v>1992</v>
      </c>
      <c r="B300" s="3">
        <v>46085</v>
      </c>
      <c r="C300" s="4" t="s">
        <v>11</v>
      </c>
      <c r="D300" s="4" t="s">
        <v>25</v>
      </c>
      <c r="E300" s="4" t="s">
        <v>2</v>
      </c>
      <c r="F300" s="4" t="s">
        <v>16</v>
      </c>
      <c r="G300" s="4" t="s">
        <v>14</v>
      </c>
      <c r="H300" s="4" t="s">
        <v>15</v>
      </c>
      <c r="I300" s="8">
        <v>1</v>
      </c>
      <c r="J300" s="10">
        <v>35.520000000000003</v>
      </c>
      <c r="K300" s="6">
        <v>0</v>
      </c>
      <c r="L300" s="10">
        <v>13.21</v>
      </c>
      <c r="M300" s="17">
        <f t="shared" si="16"/>
        <v>35.520000000000003</v>
      </c>
      <c r="N300" s="17">
        <f t="shared" si="17"/>
        <v>13.21</v>
      </c>
      <c r="O300" s="17">
        <f t="shared" si="18"/>
        <v>22.310000000000002</v>
      </c>
      <c r="P300" s="7">
        <f t="shared" si="19"/>
        <v>0.62809684684684686</v>
      </c>
      <c r="Q300" s="5">
        <f>YEAR(SalesDataTable[[#This Row],[Order Date]])</f>
        <v>2026</v>
      </c>
      <c r="R300" s="7" t="str">
        <f>"Q"&amp;ROUNDUP(MONTH(SalesDataTable[[#This Row],[Order Date]])/3,0)</f>
        <v>Q1</v>
      </c>
      <c r="S300" s="8">
        <f>MONTH(SalesDataTable[[#This Row],[Order Date]])</f>
        <v>3</v>
      </c>
      <c r="T300" s="7" t="str">
        <f>TEXT(SalesDataTable[[#This Row],[Order Date]],"mmm")</f>
        <v>Mar</v>
      </c>
    </row>
    <row r="301" spans="1:20" ht="15.6">
      <c r="A301" s="2">
        <v>2499</v>
      </c>
      <c r="B301" s="3">
        <v>46085</v>
      </c>
      <c r="C301" s="4" t="s">
        <v>20</v>
      </c>
      <c r="D301" s="4" t="s">
        <v>31</v>
      </c>
      <c r="E301" s="4" t="s">
        <v>19</v>
      </c>
      <c r="F301" s="4" t="s">
        <v>13</v>
      </c>
      <c r="G301" s="4" t="s">
        <v>23</v>
      </c>
      <c r="H301" s="4" t="s">
        <v>24</v>
      </c>
      <c r="I301" s="8">
        <v>2</v>
      </c>
      <c r="J301" s="10">
        <v>341.1</v>
      </c>
      <c r="K301" s="6">
        <v>0</v>
      </c>
      <c r="L301" s="10">
        <v>200.19</v>
      </c>
      <c r="M301" s="17">
        <f t="shared" si="16"/>
        <v>682.2</v>
      </c>
      <c r="N301" s="17">
        <f t="shared" si="17"/>
        <v>400.38</v>
      </c>
      <c r="O301" s="17">
        <f t="shared" si="18"/>
        <v>281.82000000000005</v>
      </c>
      <c r="P301" s="7">
        <f t="shared" si="19"/>
        <v>0.41310466138962187</v>
      </c>
      <c r="Q301" s="5">
        <f>YEAR(SalesDataTable[[#This Row],[Order Date]])</f>
        <v>2026</v>
      </c>
      <c r="R301" s="7" t="str">
        <f>"Q"&amp;ROUNDUP(MONTH(SalesDataTable[[#This Row],[Order Date]])/3,0)</f>
        <v>Q1</v>
      </c>
      <c r="S301" s="8">
        <f>MONTH(SalesDataTable[[#This Row],[Order Date]])</f>
        <v>3</v>
      </c>
      <c r="T301" s="7" t="str">
        <f>TEXT(SalesDataTable[[#This Row],[Order Date]],"mmm")</f>
        <v>Mar</v>
      </c>
    </row>
    <row r="302" spans="1:20" ht="15.6">
      <c r="A302" s="2">
        <v>2698</v>
      </c>
      <c r="B302" s="3">
        <v>46085</v>
      </c>
      <c r="C302" s="4" t="s">
        <v>11</v>
      </c>
      <c r="D302" s="4" t="s">
        <v>52</v>
      </c>
      <c r="E302" s="4" t="s">
        <v>28</v>
      </c>
      <c r="F302" s="4" t="s">
        <v>13</v>
      </c>
      <c r="G302" s="4" t="s">
        <v>34</v>
      </c>
      <c r="H302" s="4" t="s">
        <v>42</v>
      </c>
      <c r="I302" s="8">
        <v>4</v>
      </c>
      <c r="J302" s="10">
        <v>36.08</v>
      </c>
      <c r="K302" s="6">
        <v>0</v>
      </c>
      <c r="L302" s="10">
        <v>13.89</v>
      </c>
      <c r="M302" s="17">
        <f t="shared" si="16"/>
        <v>144.32</v>
      </c>
      <c r="N302" s="17">
        <f t="shared" si="17"/>
        <v>55.56</v>
      </c>
      <c r="O302" s="17">
        <f t="shared" si="18"/>
        <v>88.759999999999991</v>
      </c>
      <c r="P302" s="7">
        <f t="shared" si="19"/>
        <v>0.61502217294900219</v>
      </c>
      <c r="Q302" s="5">
        <f>YEAR(SalesDataTable[[#This Row],[Order Date]])</f>
        <v>2026</v>
      </c>
      <c r="R302" s="7" t="str">
        <f>"Q"&amp;ROUNDUP(MONTH(SalesDataTable[[#This Row],[Order Date]])/3,0)</f>
        <v>Q1</v>
      </c>
      <c r="S302" s="8">
        <f>MONTH(SalesDataTable[[#This Row],[Order Date]])</f>
        <v>3</v>
      </c>
      <c r="T302" s="7" t="str">
        <f>TEXT(SalesDataTable[[#This Row],[Order Date]],"mmm")</f>
        <v>Mar</v>
      </c>
    </row>
    <row r="303" spans="1:20" ht="15.6">
      <c r="A303" s="2">
        <v>4416</v>
      </c>
      <c r="B303" s="3">
        <v>46085</v>
      </c>
      <c r="C303" s="4" t="s">
        <v>20</v>
      </c>
      <c r="D303" s="4" t="s">
        <v>21</v>
      </c>
      <c r="E303" s="4" t="s">
        <v>2</v>
      </c>
      <c r="F303" s="4" t="s">
        <v>16</v>
      </c>
      <c r="G303" s="4" t="s">
        <v>9</v>
      </c>
      <c r="H303" s="4" t="s">
        <v>37</v>
      </c>
      <c r="I303" s="8">
        <v>2</v>
      </c>
      <c r="J303" s="10">
        <v>151.69999999999999</v>
      </c>
      <c r="K303" s="6">
        <v>0</v>
      </c>
      <c r="L303" s="10">
        <v>80.44</v>
      </c>
      <c r="M303" s="17">
        <f t="shared" si="16"/>
        <v>303.39999999999998</v>
      </c>
      <c r="N303" s="17">
        <f t="shared" si="17"/>
        <v>160.88</v>
      </c>
      <c r="O303" s="17">
        <f t="shared" si="18"/>
        <v>142.51999999999998</v>
      </c>
      <c r="P303" s="7">
        <f t="shared" si="19"/>
        <v>0.46974291364535264</v>
      </c>
      <c r="Q303" s="5">
        <f>YEAR(SalesDataTable[[#This Row],[Order Date]])</f>
        <v>2026</v>
      </c>
      <c r="R303" s="7" t="str">
        <f>"Q"&amp;ROUNDUP(MONTH(SalesDataTable[[#This Row],[Order Date]])/3,0)</f>
        <v>Q1</v>
      </c>
      <c r="S303" s="8">
        <f>MONTH(SalesDataTable[[#This Row],[Order Date]])</f>
        <v>3</v>
      </c>
      <c r="T303" s="7" t="str">
        <f>TEXT(SalesDataTable[[#This Row],[Order Date]],"mmm")</f>
        <v>Mar</v>
      </c>
    </row>
    <row r="304" spans="1:20" ht="15.6">
      <c r="A304" s="2">
        <v>4434</v>
      </c>
      <c r="B304" s="3">
        <v>46085</v>
      </c>
      <c r="C304" s="4" t="s">
        <v>6</v>
      </c>
      <c r="D304" s="4" t="s">
        <v>27</v>
      </c>
      <c r="E304" s="4" t="s">
        <v>28</v>
      </c>
      <c r="F304" s="4" t="s">
        <v>13</v>
      </c>
      <c r="G304" s="4" t="s">
        <v>9</v>
      </c>
      <c r="H304" s="4" t="s">
        <v>37</v>
      </c>
      <c r="I304" s="8">
        <v>2</v>
      </c>
      <c r="J304" s="10">
        <v>151.55000000000001</v>
      </c>
      <c r="K304" s="6">
        <v>0.1</v>
      </c>
      <c r="L304" s="10">
        <v>80.680000000000007</v>
      </c>
      <c r="M304" s="17">
        <f t="shared" si="16"/>
        <v>272.79000000000002</v>
      </c>
      <c r="N304" s="17">
        <f t="shared" si="17"/>
        <v>161.36000000000001</v>
      </c>
      <c r="O304" s="17">
        <f t="shared" si="18"/>
        <v>111.43</v>
      </c>
      <c r="P304" s="7">
        <f t="shared" si="19"/>
        <v>0.40848271564206901</v>
      </c>
      <c r="Q304" s="5">
        <f>YEAR(SalesDataTable[[#This Row],[Order Date]])</f>
        <v>2026</v>
      </c>
      <c r="R304" s="7" t="str">
        <f>"Q"&amp;ROUNDUP(MONTH(SalesDataTable[[#This Row],[Order Date]])/3,0)</f>
        <v>Q1</v>
      </c>
      <c r="S304" s="8">
        <f>MONTH(SalesDataTable[[#This Row],[Order Date]])</f>
        <v>3</v>
      </c>
      <c r="T304" s="7" t="str">
        <f>TEXT(SalesDataTable[[#This Row],[Order Date]],"mmm")</f>
        <v>Mar</v>
      </c>
    </row>
    <row r="305" spans="1:20" ht="15.6">
      <c r="A305" s="2">
        <v>4992</v>
      </c>
      <c r="B305" s="3">
        <v>46085</v>
      </c>
      <c r="C305" s="4" t="s">
        <v>11</v>
      </c>
      <c r="D305" s="4" t="s">
        <v>12</v>
      </c>
      <c r="E305" s="4" t="s">
        <v>8</v>
      </c>
      <c r="F305" s="4" t="s">
        <v>16</v>
      </c>
      <c r="G305" s="4" t="s">
        <v>4</v>
      </c>
      <c r="H305" s="4" t="s">
        <v>5</v>
      </c>
      <c r="I305" s="8">
        <v>5</v>
      </c>
      <c r="J305" s="10">
        <v>82.44</v>
      </c>
      <c r="K305" s="6">
        <v>0.1</v>
      </c>
      <c r="L305" s="10">
        <v>41.57</v>
      </c>
      <c r="M305" s="17">
        <f t="shared" si="16"/>
        <v>370.98</v>
      </c>
      <c r="N305" s="17">
        <f t="shared" si="17"/>
        <v>207.85</v>
      </c>
      <c r="O305" s="17">
        <f t="shared" si="18"/>
        <v>163.13000000000002</v>
      </c>
      <c r="P305" s="7">
        <f t="shared" si="19"/>
        <v>0.43972720901396306</v>
      </c>
      <c r="Q305" s="5">
        <f>YEAR(SalesDataTable[[#This Row],[Order Date]])</f>
        <v>2026</v>
      </c>
      <c r="R305" s="7" t="str">
        <f>"Q"&amp;ROUNDUP(MONTH(SalesDataTable[[#This Row],[Order Date]])/3,0)</f>
        <v>Q1</v>
      </c>
      <c r="S305" s="8">
        <f>MONTH(SalesDataTable[[#This Row],[Order Date]])</f>
        <v>3</v>
      </c>
      <c r="T305" s="7" t="str">
        <f>TEXT(SalesDataTable[[#This Row],[Order Date]],"mmm")</f>
        <v>Mar</v>
      </c>
    </row>
    <row r="306" spans="1:20" ht="15.6">
      <c r="A306" s="2">
        <v>388</v>
      </c>
      <c r="B306" s="3">
        <v>46086</v>
      </c>
      <c r="C306" s="4" t="s">
        <v>20</v>
      </c>
      <c r="D306" s="4" t="s">
        <v>33</v>
      </c>
      <c r="E306" s="4" t="s">
        <v>2</v>
      </c>
      <c r="F306" s="4" t="s">
        <v>3</v>
      </c>
      <c r="G306" s="4" t="s">
        <v>34</v>
      </c>
      <c r="H306" s="4" t="s">
        <v>42</v>
      </c>
      <c r="I306" s="8">
        <v>1</v>
      </c>
      <c r="J306" s="10">
        <v>35.61</v>
      </c>
      <c r="K306" s="6">
        <v>0.05</v>
      </c>
      <c r="L306" s="10">
        <v>13.8</v>
      </c>
      <c r="M306" s="17">
        <f t="shared" si="16"/>
        <v>33.829499999999996</v>
      </c>
      <c r="N306" s="17">
        <f t="shared" si="17"/>
        <v>13.8</v>
      </c>
      <c r="O306" s="17">
        <f t="shared" si="18"/>
        <v>20.029499999999995</v>
      </c>
      <c r="P306" s="7">
        <f t="shared" si="19"/>
        <v>0.59207200815855976</v>
      </c>
      <c r="Q306" s="5">
        <f>YEAR(SalesDataTable[[#This Row],[Order Date]])</f>
        <v>2026</v>
      </c>
      <c r="R306" s="7" t="str">
        <f>"Q"&amp;ROUNDUP(MONTH(SalesDataTable[[#This Row],[Order Date]])/3,0)</f>
        <v>Q1</v>
      </c>
      <c r="S306" s="8">
        <f>MONTH(SalesDataTable[[#This Row],[Order Date]])</f>
        <v>3</v>
      </c>
      <c r="T306" s="7" t="str">
        <f>TEXT(SalesDataTable[[#This Row],[Order Date]],"mmm")</f>
        <v>Mar</v>
      </c>
    </row>
    <row r="307" spans="1:20" ht="15.6">
      <c r="A307" s="2">
        <v>977</v>
      </c>
      <c r="B307" s="3">
        <v>46086</v>
      </c>
      <c r="C307" s="4" t="s">
        <v>0</v>
      </c>
      <c r="D307" s="4" t="s">
        <v>1</v>
      </c>
      <c r="E307" s="4" t="s">
        <v>28</v>
      </c>
      <c r="F307" s="4" t="s">
        <v>13</v>
      </c>
      <c r="G307" s="4" t="s">
        <v>9</v>
      </c>
      <c r="H307" s="4" t="s">
        <v>37</v>
      </c>
      <c r="I307" s="8">
        <v>5</v>
      </c>
      <c r="J307" s="10">
        <v>156.13</v>
      </c>
      <c r="K307" s="6">
        <v>0</v>
      </c>
      <c r="L307" s="10">
        <v>77.03</v>
      </c>
      <c r="M307" s="17">
        <f t="shared" si="16"/>
        <v>780.65</v>
      </c>
      <c r="N307" s="17">
        <f t="shared" si="17"/>
        <v>385.15</v>
      </c>
      <c r="O307" s="17">
        <f t="shared" si="18"/>
        <v>395.5</v>
      </c>
      <c r="P307" s="7">
        <f t="shared" si="19"/>
        <v>0.50662909114199706</v>
      </c>
      <c r="Q307" s="5">
        <f>YEAR(SalesDataTable[[#This Row],[Order Date]])</f>
        <v>2026</v>
      </c>
      <c r="R307" s="7" t="str">
        <f>"Q"&amp;ROUNDUP(MONTH(SalesDataTable[[#This Row],[Order Date]])/3,0)</f>
        <v>Q1</v>
      </c>
      <c r="S307" s="8">
        <f>MONTH(SalesDataTable[[#This Row],[Order Date]])</f>
        <v>3</v>
      </c>
      <c r="T307" s="7" t="str">
        <f>TEXT(SalesDataTable[[#This Row],[Order Date]],"mmm")</f>
        <v>Mar</v>
      </c>
    </row>
    <row r="308" spans="1:20" ht="15.6">
      <c r="A308" s="2">
        <v>996</v>
      </c>
      <c r="B308" s="3">
        <v>46086</v>
      </c>
      <c r="C308" s="4" t="s">
        <v>0</v>
      </c>
      <c r="D308" s="4" t="s">
        <v>50</v>
      </c>
      <c r="E308" s="4" t="s">
        <v>2</v>
      </c>
      <c r="F308" s="4" t="s">
        <v>3</v>
      </c>
      <c r="G308" s="4" t="s">
        <v>23</v>
      </c>
      <c r="H308" s="4" t="s">
        <v>51</v>
      </c>
      <c r="I308" s="8">
        <v>1</v>
      </c>
      <c r="J308" s="10">
        <v>124.31</v>
      </c>
      <c r="K308" s="6">
        <v>0</v>
      </c>
      <c r="L308" s="10">
        <v>61.16</v>
      </c>
      <c r="M308" s="17">
        <f t="shared" si="16"/>
        <v>124.31</v>
      </c>
      <c r="N308" s="17">
        <f t="shared" si="17"/>
        <v>61.16</v>
      </c>
      <c r="O308" s="17">
        <f t="shared" si="18"/>
        <v>63.150000000000006</v>
      </c>
      <c r="P308" s="7">
        <f t="shared" si="19"/>
        <v>0.50800418309066053</v>
      </c>
      <c r="Q308" s="5">
        <f>YEAR(SalesDataTable[[#This Row],[Order Date]])</f>
        <v>2026</v>
      </c>
      <c r="R308" s="7" t="str">
        <f>"Q"&amp;ROUNDUP(MONTH(SalesDataTable[[#This Row],[Order Date]])/3,0)</f>
        <v>Q1</v>
      </c>
      <c r="S308" s="8">
        <f>MONTH(SalesDataTable[[#This Row],[Order Date]])</f>
        <v>3</v>
      </c>
      <c r="T308" s="7" t="str">
        <f>TEXT(SalesDataTable[[#This Row],[Order Date]],"mmm")</f>
        <v>Mar</v>
      </c>
    </row>
    <row r="309" spans="1:20" ht="15.6">
      <c r="A309" s="2">
        <v>1923</v>
      </c>
      <c r="B309" s="3">
        <v>46086</v>
      </c>
      <c r="C309" s="4" t="s">
        <v>6</v>
      </c>
      <c r="D309" s="4" t="s">
        <v>49</v>
      </c>
      <c r="E309" s="4" t="s">
        <v>19</v>
      </c>
      <c r="F309" s="4" t="s">
        <v>16</v>
      </c>
      <c r="G309" s="4" t="s">
        <v>23</v>
      </c>
      <c r="H309" s="4" t="s">
        <v>40</v>
      </c>
      <c r="I309" s="8">
        <v>3</v>
      </c>
      <c r="J309" s="10">
        <v>82.9</v>
      </c>
      <c r="K309" s="6">
        <v>0.1</v>
      </c>
      <c r="L309" s="10">
        <v>38.31</v>
      </c>
      <c r="M309" s="17">
        <f t="shared" si="16"/>
        <v>223.83</v>
      </c>
      <c r="N309" s="17">
        <f t="shared" si="17"/>
        <v>114.93</v>
      </c>
      <c r="O309" s="17">
        <f t="shared" si="18"/>
        <v>108.9</v>
      </c>
      <c r="P309" s="7">
        <f t="shared" si="19"/>
        <v>0.48652995577000402</v>
      </c>
      <c r="Q309" s="5">
        <f>YEAR(SalesDataTable[[#This Row],[Order Date]])</f>
        <v>2026</v>
      </c>
      <c r="R309" s="7" t="str">
        <f>"Q"&amp;ROUNDUP(MONTH(SalesDataTable[[#This Row],[Order Date]])/3,0)</f>
        <v>Q1</v>
      </c>
      <c r="S309" s="8">
        <f>MONTH(SalesDataTable[[#This Row],[Order Date]])</f>
        <v>3</v>
      </c>
      <c r="T309" s="7" t="str">
        <f>TEXT(SalesDataTable[[#This Row],[Order Date]],"mmm")</f>
        <v>Mar</v>
      </c>
    </row>
    <row r="310" spans="1:20" ht="15.6">
      <c r="A310" s="2">
        <v>4904</v>
      </c>
      <c r="B310" s="3">
        <v>46086</v>
      </c>
      <c r="C310" s="4" t="s">
        <v>6</v>
      </c>
      <c r="D310" s="4" t="s">
        <v>41</v>
      </c>
      <c r="E310" s="4" t="s">
        <v>19</v>
      </c>
      <c r="F310" s="4" t="s">
        <v>16</v>
      </c>
      <c r="G310" s="4" t="s">
        <v>4</v>
      </c>
      <c r="H310" s="4" t="s">
        <v>26</v>
      </c>
      <c r="I310" s="8">
        <v>1</v>
      </c>
      <c r="J310" s="10">
        <v>41.1</v>
      </c>
      <c r="K310" s="6">
        <v>0</v>
      </c>
      <c r="L310" s="10">
        <v>16.34</v>
      </c>
      <c r="M310" s="17">
        <f t="shared" si="16"/>
        <v>41.1</v>
      </c>
      <c r="N310" s="17">
        <f t="shared" si="17"/>
        <v>16.34</v>
      </c>
      <c r="O310" s="17">
        <f t="shared" si="18"/>
        <v>24.76</v>
      </c>
      <c r="P310" s="7">
        <f t="shared" si="19"/>
        <v>0.60243309002433088</v>
      </c>
      <c r="Q310" s="5">
        <f>YEAR(SalesDataTable[[#This Row],[Order Date]])</f>
        <v>2026</v>
      </c>
      <c r="R310" s="7" t="str">
        <f>"Q"&amp;ROUNDUP(MONTH(SalesDataTable[[#This Row],[Order Date]])/3,0)</f>
        <v>Q1</v>
      </c>
      <c r="S310" s="8">
        <f>MONTH(SalesDataTable[[#This Row],[Order Date]])</f>
        <v>3</v>
      </c>
      <c r="T310" s="7" t="str">
        <f>TEXT(SalesDataTable[[#This Row],[Order Date]],"mmm")</f>
        <v>Mar</v>
      </c>
    </row>
    <row r="311" spans="1:20" ht="15.6">
      <c r="A311" s="2">
        <v>1036</v>
      </c>
      <c r="B311" s="3">
        <v>46087</v>
      </c>
      <c r="C311" s="4" t="s">
        <v>0</v>
      </c>
      <c r="D311" s="4" t="s">
        <v>1</v>
      </c>
      <c r="E311" s="4" t="s">
        <v>2</v>
      </c>
      <c r="F311" s="4" t="s">
        <v>16</v>
      </c>
      <c r="G311" s="4" t="s">
        <v>4</v>
      </c>
      <c r="H311" s="4" t="s">
        <v>26</v>
      </c>
      <c r="I311" s="8">
        <v>1</v>
      </c>
      <c r="J311" s="10">
        <v>40.380000000000003</v>
      </c>
      <c r="K311" s="6">
        <v>0</v>
      </c>
      <c r="L311" s="10">
        <v>16.41</v>
      </c>
      <c r="M311" s="17">
        <f t="shared" si="16"/>
        <v>40.380000000000003</v>
      </c>
      <c r="N311" s="17">
        <f t="shared" si="17"/>
        <v>16.41</v>
      </c>
      <c r="O311" s="17">
        <f t="shared" si="18"/>
        <v>23.970000000000002</v>
      </c>
      <c r="P311" s="7">
        <f t="shared" si="19"/>
        <v>0.59361069836552749</v>
      </c>
      <c r="Q311" s="5">
        <f>YEAR(SalesDataTable[[#This Row],[Order Date]])</f>
        <v>2026</v>
      </c>
      <c r="R311" s="7" t="str">
        <f>"Q"&amp;ROUNDUP(MONTH(SalesDataTable[[#This Row],[Order Date]])/3,0)</f>
        <v>Q1</v>
      </c>
      <c r="S311" s="8">
        <f>MONTH(SalesDataTable[[#This Row],[Order Date]])</f>
        <v>3</v>
      </c>
      <c r="T311" s="7" t="str">
        <f>TEXT(SalesDataTable[[#This Row],[Order Date]],"mmm")</f>
        <v>Mar</v>
      </c>
    </row>
    <row r="312" spans="1:20" ht="15.6">
      <c r="A312" s="2">
        <v>1470</v>
      </c>
      <c r="B312" s="3">
        <v>46087</v>
      </c>
      <c r="C312" s="4" t="s">
        <v>11</v>
      </c>
      <c r="D312" s="4" t="s">
        <v>12</v>
      </c>
      <c r="E312" s="4" t="s">
        <v>2</v>
      </c>
      <c r="F312" s="4" t="s">
        <v>3</v>
      </c>
      <c r="G312" s="4" t="s">
        <v>4</v>
      </c>
      <c r="H312" s="4" t="s">
        <v>5</v>
      </c>
      <c r="I312" s="8">
        <v>1</v>
      </c>
      <c r="J312" s="10">
        <v>80.349999999999994</v>
      </c>
      <c r="K312" s="6">
        <v>0.1</v>
      </c>
      <c r="L312" s="10">
        <v>42.43</v>
      </c>
      <c r="M312" s="17">
        <f t="shared" si="16"/>
        <v>72.314999999999998</v>
      </c>
      <c r="N312" s="17">
        <f t="shared" si="17"/>
        <v>42.43</v>
      </c>
      <c r="O312" s="17">
        <f t="shared" si="18"/>
        <v>29.884999999999998</v>
      </c>
      <c r="P312" s="7">
        <f t="shared" si="19"/>
        <v>0.41326142570697638</v>
      </c>
      <c r="Q312" s="5">
        <f>YEAR(SalesDataTable[[#This Row],[Order Date]])</f>
        <v>2026</v>
      </c>
      <c r="R312" s="7" t="str">
        <f>"Q"&amp;ROUNDUP(MONTH(SalesDataTable[[#This Row],[Order Date]])/3,0)</f>
        <v>Q1</v>
      </c>
      <c r="S312" s="8">
        <f>MONTH(SalesDataTable[[#This Row],[Order Date]])</f>
        <v>3</v>
      </c>
      <c r="T312" s="7" t="str">
        <f>TEXT(SalesDataTable[[#This Row],[Order Date]],"mmm")</f>
        <v>Mar</v>
      </c>
    </row>
    <row r="313" spans="1:20" ht="15.6">
      <c r="A313" s="2">
        <v>2907</v>
      </c>
      <c r="B313" s="3">
        <v>46087</v>
      </c>
      <c r="C313" s="4" t="s">
        <v>20</v>
      </c>
      <c r="D313" s="4" t="s">
        <v>47</v>
      </c>
      <c r="E313" s="4" t="s">
        <v>2</v>
      </c>
      <c r="F313" s="4" t="s">
        <v>3</v>
      </c>
      <c r="G313" s="4" t="s">
        <v>4</v>
      </c>
      <c r="H313" s="4" t="s">
        <v>26</v>
      </c>
      <c r="I313" s="8">
        <v>1</v>
      </c>
      <c r="J313" s="10">
        <v>40.44</v>
      </c>
      <c r="K313" s="6">
        <v>0.05</v>
      </c>
      <c r="L313" s="10">
        <v>16.829999999999998</v>
      </c>
      <c r="M313" s="17">
        <f t="shared" si="16"/>
        <v>38.417999999999999</v>
      </c>
      <c r="N313" s="17">
        <f t="shared" si="17"/>
        <v>16.829999999999998</v>
      </c>
      <c r="O313" s="17">
        <f t="shared" si="18"/>
        <v>21.588000000000001</v>
      </c>
      <c r="P313" s="7">
        <f t="shared" si="19"/>
        <v>0.56192409807902555</v>
      </c>
      <c r="Q313" s="5">
        <f>YEAR(SalesDataTable[[#This Row],[Order Date]])</f>
        <v>2026</v>
      </c>
      <c r="R313" s="7" t="str">
        <f>"Q"&amp;ROUNDUP(MONTH(SalesDataTable[[#This Row],[Order Date]])/3,0)</f>
        <v>Q1</v>
      </c>
      <c r="S313" s="8">
        <f>MONTH(SalesDataTable[[#This Row],[Order Date]])</f>
        <v>3</v>
      </c>
      <c r="T313" s="7" t="str">
        <f>TEXT(SalesDataTable[[#This Row],[Order Date]],"mmm")</f>
        <v>Mar</v>
      </c>
    </row>
    <row r="314" spans="1:20" ht="15.6">
      <c r="A314" s="2">
        <v>2997</v>
      </c>
      <c r="B314" s="3">
        <v>46087</v>
      </c>
      <c r="C314" s="4" t="s">
        <v>11</v>
      </c>
      <c r="D314" s="4" t="s">
        <v>52</v>
      </c>
      <c r="E314" s="4" t="s">
        <v>2</v>
      </c>
      <c r="F314" s="4" t="s">
        <v>3</v>
      </c>
      <c r="G314" s="4" t="s">
        <v>14</v>
      </c>
      <c r="H314" s="4" t="s">
        <v>15</v>
      </c>
      <c r="I314" s="8">
        <v>3</v>
      </c>
      <c r="J314" s="10">
        <v>35.89</v>
      </c>
      <c r="K314" s="6">
        <v>0</v>
      </c>
      <c r="L314" s="10">
        <v>13.25</v>
      </c>
      <c r="M314" s="17">
        <f t="shared" si="16"/>
        <v>107.67</v>
      </c>
      <c r="N314" s="17">
        <f t="shared" si="17"/>
        <v>39.75</v>
      </c>
      <c r="O314" s="17">
        <f t="shared" si="18"/>
        <v>67.92</v>
      </c>
      <c r="P314" s="7">
        <f t="shared" si="19"/>
        <v>0.63081638339370294</v>
      </c>
      <c r="Q314" s="5">
        <f>YEAR(SalesDataTable[[#This Row],[Order Date]])</f>
        <v>2026</v>
      </c>
      <c r="R314" s="7" t="str">
        <f>"Q"&amp;ROUNDUP(MONTH(SalesDataTable[[#This Row],[Order Date]])/3,0)</f>
        <v>Q1</v>
      </c>
      <c r="S314" s="8">
        <f>MONTH(SalesDataTable[[#This Row],[Order Date]])</f>
        <v>3</v>
      </c>
      <c r="T314" s="7" t="str">
        <f>TEXT(SalesDataTable[[#This Row],[Order Date]],"mmm")</f>
        <v>Mar</v>
      </c>
    </row>
    <row r="315" spans="1:20" ht="15.6">
      <c r="A315" s="2">
        <v>3056</v>
      </c>
      <c r="B315" s="3">
        <v>46087</v>
      </c>
      <c r="C315" s="4" t="s">
        <v>6</v>
      </c>
      <c r="D315" s="4" t="s">
        <v>43</v>
      </c>
      <c r="E315" s="4" t="s">
        <v>28</v>
      </c>
      <c r="F315" s="4" t="s">
        <v>3</v>
      </c>
      <c r="G315" s="4" t="s">
        <v>14</v>
      </c>
      <c r="H315" s="4" t="s">
        <v>48</v>
      </c>
      <c r="I315" s="8">
        <v>3</v>
      </c>
      <c r="J315" s="10">
        <v>163.44999999999999</v>
      </c>
      <c r="K315" s="6">
        <v>0</v>
      </c>
      <c r="L315" s="10">
        <v>86.88</v>
      </c>
      <c r="M315" s="17">
        <f t="shared" si="16"/>
        <v>490.34999999999997</v>
      </c>
      <c r="N315" s="17">
        <f t="shared" si="17"/>
        <v>260.64</v>
      </c>
      <c r="O315" s="17">
        <f t="shared" si="18"/>
        <v>229.70999999999998</v>
      </c>
      <c r="P315" s="7">
        <f t="shared" si="19"/>
        <v>0.46846130315081064</v>
      </c>
      <c r="Q315" s="5">
        <f>YEAR(SalesDataTable[[#This Row],[Order Date]])</f>
        <v>2026</v>
      </c>
      <c r="R315" s="7" t="str">
        <f>"Q"&amp;ROUNDUP(MONTH(SalesDataTable[[#This Row],[Order Date]])/3,0)</f>
        <v>Q1</v>
      </c>
      <c r="S315" s="8">
        <f>MONTH(SalesDataTable[[#This Row],[Order Date]])</f>
        <v>3</v>
      </c>
      <c r="T315" s="7" t="str">
        <f>TEXT(SalesDataTable[[#This Row],[Order Date]],"mmm")</f>
        <v>Mar</v>
      </c>
    </row>
    <row r="316" spans="1:20" ht="15.6">
      <c r="A316" s="2">
        <v>471</v>
      </c>
      <c r="B316" s="3">
        <v>46088</v>
      </c>
      <c r="C316" s="4" t="s">
        <v>6</v>
      </c>
      <c r="D316" s="4" t="s">
        <v>7</v>
      </c>
      <c r="E316" s="4" t="s">
        <v>19</v>
      </c>
      <c r="F316" s="4" t="s">
        <v>3</v>
      </c>
      <c r="G316" s="4" t="s">
        <v>34</v>
      </c>
      <c r="H316" s="4" t="s">
        <v>35</v>
      </c>
      <c r="I316" s="8">
        <v>2</v>
      </c>
      <c r="J316" s="10">
        <v>40.020000000000003</v>
      </c>
      <c r="K316" s="6">
        <v>0</v>
      </c>
      <c r="L316" s="10">
        <v>14.38</v>
      </c>
      <c r="M316" s="17">
        <f t="shared" si="16"/>
        <v>80.040000000000006</v>
      </c>
      <c r="N316" s="17">
        <f t="shared" si="17"/>
        <v>28.76</v>
      </c>
      <c r="O316" s="17">
        <f t="shared" si="18"/>
        <v>51.28</v>
      </c>
      <c r="P316" s="7">
        <f t="shared" si="19"/>
        <v>0.64067966016991496</v>
      </c>
      <c r="Q316" s="5">
        <f>YEAR(SalesDataTable[[#This Row],[Order Date]])</f>
        <v>2026</v>
      </c>
      <c r="R316" s="7" t="str">
        <f>"Q"&amp;ROUNDUP(MONTH(SalesDataTable[[#This Row],[Order Date]])/3,0)</f>
        <v>Q1</v>
      </c>
      <c r="S316" s="8">
        <f>MONTH(SalesDataTable[[#This Row],[Order Date]])</f>
        <v>3</v>
      </c>
      <c r="T316" s="7" t="str">
        <f>TEXT(SalesDataTable[[#This Row],[Order Date]],"mmm")</f>
        <v>Mar</v>
      </c>
    </row>
    <row r="317" spans="1:20" ht="15.6">
      <c r="A317" s="2">
        <v>842</v>
      </c>
      <c r="B317" s="3">
        <v>46088</v>
      </c>
      <c r="C317" s="4" t="s">
        <v>0</v>
      </c>
      <c r="D317" s="4" t="s">
        <v>50</v>
      </c>
      <c r="E317" s="4" t="s">
        <v>2</v>
      </c>
      <c r="F317" s="4" t="s">
        <v>13</v>
      </c>
      <c r="G317" s="4" t="s">
        <v>34</v>
      </c>
      <c r="H317" s="4" t="s">
        <v>35</v>
      </c>
      <c r="I317" s="8">
        <v>1</v>
      </c>
      <c r="J317" s="10">
        <v>40.01</v>
      </c>
      <c r="K317" s="6">
        <v>0.05</v>
      </c>
      <c r="L317" s="10">
        <v>14.35</v>
      </c>
      <c r="M317" s="17">
        <f t="shared" si="16"/>
        <v>38.009499999999996</v>
      </c>
      <c r="N317" s="17">
        <f t="shared" si="17"/>
        <v>14.35</v>
      </c>
      <c r="O317" s="17">
        <f t="shared" si="18"/>
        <v>23.659499999999994</v>
      </c>
      <c r="P317" s="7">
        <f t="shared" si="19"/>
        <v>0.62246280535129372</v>
      </c>
      <c r="Q317" s="5">
        <f>YEAR(SalesDataTable[[#This Row],[Order Date]])</f>
        <v>2026</v>
      </c>
      <c r="R317" s="7" t="str">
        <f>"Q"&amp;ROUNDUP(MONTH(SalesDataTable[[#This Row],[Order Date]])/3,0)</f>
        <v>Q1</v>
      </c>
      <c r="S317" s="8">
        <f>MONTH(SalesDataTable[[#This Row],[Order Date]])</f>
        <v>3</v>
      </c>
      <c r="T317" s="7" t="str">
        <f>TEXT(SalesDataTable[[#This Row],[Order Date]],"mmm")</f>
        <v>Mar</v>
      </c>
    </row>
    <row r="318" spans="1:20" ht="15.6">
      <c r="A318" s="2">
        <v>3386</v>
      </c>
      <c r="B318" s="3">
        <v>46088</v>
      </c>
      <c r="C318" s="4" t="s">
        <v>6</v>
      </c>
      <c r="D318" s="4" t="s">
        <v>43</v>
      </c>
      <c r="E318" s="4" t="s">
        <v>2</v>
      </c>
      <c r="F318" s="4" t="s">
        <v>3</v>
      </c>
      <c r="G318" s="4" t="s">
        <v>9</v>
      </c>
      <c r="H318" s="4" t="s">
        <v>37</v>
      </c>
      <c r="I318" s="8">
        <v>3</v>
      </c>
      <c r="J318" s="10">
        <v>155.16</v>
      </c>
      <c r="K318" s="6">
        <v>0</v>
      </c>
      <c r="L318" s="10">
        <v>76.849999999999994</v>
      </c>
      <c r="M318" s="17">
        <f t="shared" si="16"/>
        <v>465.48</v>
      </c>
      <c r="N318" s="17">
        <f t="shared" si="17"/>
        <v>230.54999999999998</v>
      </c>
      <c r="O318" s="17">
        <f t="shared" si="18"/>
        <v>234.93000000000004</v>
      </c>
      <c r="P318" s="7">
        <f t="shared" si="19"/>
        <v>0.50470482083011092</v>
      </c>
      <c r="Q318" s="5">
        <f>YEAR(SalesDataTable[[#This Row],[Order Date]])</f>
        <v>2026</v>
      </c>
      <c r="R318" s="7" t="str">
        <f>"Q"&amp;ROUNDUP(MONTH(SalesDataTable[[#This Row],[Order Date]])/3,0)</f>
        <v>Q1</v>
      </c>
      <c r="S318" s="8">
        <f>MONTH(SalesDataTable[[#This Row],[Order Date]])</f>
        <v>3</v>
      </c>
      <c r="T318" s="7" t="str">
        <f>TEXT(SalesDataTable[[#This Row],[Order Date]],"mmm")</f>
        <v>Mar</v>
      </c>
    </row>
    <row r="319" spans="1:20" ht="15.6">
      <c r="A319" s="2">
        <v>4505</v>
      </c>
      <c r="B319" s="3">
        <v>46088</v>
      </c>
      <c r="C319" s="4" t="s">
        <v>6</v>
      </c>
      <c r="D319" s="4" t="s">
        <v>49</v>
      </c>
      <c r="E319" s="4" t="s">
        <v>28</v>
      </c>
      <c r="F319" s="4" t="s">
        <v>13</v>
      </c>
      <c r="G319" s="4" t="s">
        <v>34</v>
      </c>
      <c r="H319" s="4" t="s">
        <v>35</v>
      </c>
      <c r="I319" s="8">
        <v>1</v>
      </c>
      <c r="J319" s="10">
        <v>39.96</v>
      </c>
      <c r="K319" s="6">
        <v>0</v>
      </c>
      <c r="L319" s="10">
        <v>14.5</v>
      </c>
      <c r="M319" s="17">
        <f t="shared" si="16"/>
        <v>39.96</v>
      </c>
      <c r="N319" s="17">
        <f t="shared" si="17"/>
        <v>14.5</v>
      </c>
      <c r="O319" s="17">
        <f t="shared" si="18"/>
        <v>25.46</v>
      </c>
      <c r="P319" s="7">
        <f t="shared" si="19"/>
        <v>0.63713713713713716</v>
      </c>
      <c r="Q319" s="5">
        <f>YEAR(SalesDataTable[[#This Row],[Order Date]])</f>
        <v>2026</v>
      </c>
      <c r="R319" s="7" t="str">
        <f>"Q"&amp;ROUNDUP(MONTH(SalesDataTable[[#This Row],[Order Date]])/3,0)</f>
        <v>Q1</v>
      </c>
      <c r="S319" s="8">
        <f>MONTH(SalesDataTable[[#This Row],[Order Date]])</f>
        <v>3</v>
      </c>
      <c r="T319" s="7" t="str">
        <f>TEXT(SalesDataTable[[#This Row],[Order Date]],"mmm")</f>
        <v>Mar</v>
      </c>
    </row>
    <row r="320" spans="1:20" ht="15.6">
      <c r="A320" s="2">
        <v>1286</v>
      </c>
      <c r="B320" s="3">
        <v>46089</v>
      </c>
      <c r="C320" s="4" t="s">
        <v>6</v>
      </c>
      <c r="D320" s="4" t="s">
        <v>7</v>
      </c>
      <c r="E320" s="4" t="s">
        <v>2</v>
      </c>
      <c r="F320" s="4" t="s">
        <v>13</v>
      </c>
      <c r="G320" s="4" t="s">
        <v>9</v>
      </c>
      <c r="H320" s="4" t="s">
        <v>17</v>
      </c>
      <c r="I320" s="8">
        <v>1</v>
      </c>
      <c r="J320" s="10">
        <v>146.6</v>
      </c>
      <c r="K320" s="6">
        <v>0</v>
      </c>
      <c r="L320" s="10">
        <v>78.92</v>
      </c>
      <c r="M320" s="17">
        <f t="shared" si="16"/>
        <v>146.6</v>
      </c>
      <c r="N320" s="17">
        <f t="shared" si="17"/>
        <v>78.92</v>
      </c>
      <c r="O320" s="17">
        <f t="shared" si="18"/>
        <v>67.679999999999993</v>
      </c>
      <c r="P320" s="7">
        <f t="shared" si="19"/>
        <v>0.46166439290586625</v>
      </c>
      <c r="Q320" s="5">
        <f>YEAR(SalesDataTable[[#This Row],[Order Date]])</f>
        <v>2026</v>
      </c>
      <c r="R320" s="7" t="str">
        <f>"Q"&amp;ROUNDUP(MONTH(SalesDataTable[[#This Row],[Order Date]])/3,0)</f>
        <v>Q1</v>
      </c>
      <c r="S320" s="8">
        <f>MONTH(SalesDataTable[[#This Row],[Order Date]])</f>
        <v>3</v>
      </c>
      <c r="T320" s="7" t="str">
        <f>TEXT(SalesDataTable[[#This Row],[Order Date]],"mmm")</f>
        <v>Mar</v>
      </c>
    </row>
    <row r="321" spans="1:20" ht="15.6">
      <c r="A321" s="2">
        <v>2653</v>
      </c>
      <c r="B321" s="3">
        <v>46089</v>
      </c>
      <c r="C321" s="4" t="s">
        <v>6</v>
      </c>
      <c r="D321" s="4" t="s">
        <v>49</v>
      </c>
      <c r="E321" s="4" t="s">
        <v>19</v>
      </c>
      <c r="F321" s="4" t="s">
        <v>3</v>
      </c>
      <c r="G321" s="4" t="s">
        <v>9</v>
      </c>
      <c r="H321" s="4" t="s">
        <v>10</v>
      </c>
      <c r="I321" s="8">
        <v>1</v>
      </c>
      <c r="J321" s="10">
        <v>94.38</v>
      </c>
      <c r="K321" s="6">
        <v>0</v>
      </c>
      <c r="L321" s="10">
        <v>44.78</v>
      </c>
      <c r="M321" s="17">
        <f t="shared" si="16"/>
        <v>94.38</v>
      </c>
      <c r="N321" s="17">
        <f t="shared" si="17"/>
        <v>44.78</v>
      </c>
      <c r="O321" s="17">
        <f t="shared" si="18"/>
        <v>49.599999999999994</v>
      </c>
      <c r="P321" s="7">
        <f t="shared" si="19"/>
        <v>0.52553507098961638</v>
      </c>
      <c r="Q321" s="5">
        <f>YEAR(SalesDataTable[[#This Row],[Order Date]])</f>
        <v>2026</v>
      </c>
      <c r="R321" s="7" t="str">
        <f>"Q"&amp;ROUNDUP(MONTH(SalesDataTable[[#This Row],[Order Date]])/3,0)</f>
        <v>Q1</v>
      </c>
      <c r="S321" s="8">
        <f>MONTH(SalesDataTable[[#This Row],[Order Date]])</f>
        <v>3</v>
      </c>
      <c r="T321" s="7" t="str">
        <f>TEXT(SalesDataTable[[#This Row],[Order Date]],"mmm")</f>
        <v>Mar</v>
      </c>
    </row>
    <row r="322" spans="1:20" ht="15.6">
      <c r="A322" s="2">
        <v>4465</v>
      </c>
      <c r="B322" s="3">
        <v>46089</v>
      </c>
      <c r="C322" s="4" t="s">
        <v>6</v>
      </c>
      <c r="D322" s="4" t="s">
        <v>43</v>
      </c>
      <c r="E322" s="4" t="s">
        <v>19</v>
      </c>
      <c r="F322" s="4" t="s">
        <v>3</v>
      </c>
      <c r="G322" s="4" t="s">
        <v>34</v>
      </c>
      <c r="H322" s="4" t="s">
        <v>38</v>
      </c>
      <c r="I322" s="8">
        <v>1</v>
      </c>
      <c r="J322" s="10">
        <v>121.77</v>
      </c>
      <c r="K322" s="6">
        <v>0</v>
      </c>
      <c r="L322" s="10">
        <v>67.52</v>
      </c>
      <c r="M322" s="17">
        <f t="shared" ref="M322:M385" si="20">I322*J322*(1-K322)</f>
        <v>121.77</v>
      </c>
      <c r="N322" s="17">
        <f t="shared" ref="N322:N385" si="21">I322*L322</f>
        <v>67.52</v>
      </c>
      <c r="O322" s="17">
        <f t="shared" ref="O322:O385" si="22">M322-N322</f>
        <v>54.25</v>
      </c>
      <c r="P322" s="7">
        <f t="shared" ref="P322:P385" si="23">IFERROR(O322/M322,0)</f>
        <v>0.44551203087788455</v>
      </c>
      <c r="Q322" s="5">
        <f>YEAR(SalesDataTable[[#This Row],[Order Date]])</f>
        <v>2026</v>
      </c>
      <c r="R322" s="7" t="str">
        <f>"Q"&amp;ROUNDUP(MONTH(SalesDataTable[[#This Row],[Order Date]])/3,0)</f>
        <v>Q1</v>
      </c>
      <c r="S322" s="8">
        <f>MONTH(SalesDataTable[[#This Row],[Order Date]])</f>
        <v>3</v>
      </c>
      <c r="T322" s="7" t="str">
        <f>TEXT(SalesDataTable[[#This Row],[Order Date]],"mmm")</f>
        <v>Mar</v>
      </c>
    </row>
    <row r="323" spans="1:20" ht="15.6">
      <c r="A323" s="2">
        <v>4576</v>
      </c>
      <c r="B323" s="3">
        <v>46089</v>
      </c>
      <c r="C323" s="4" t="s">
        <v>20</v>
      </c>
      <c r="D323" s="4" t="s">
        <v>33</v>
      </c>
      <c r="E323" s="4" t="s">
        <v>28</v>
      </c>
      <c r="F323" s="4" t="s">
        <v>3</v>
      </c>
      <c r="G323" s="4" t="s">
        <v>23</v>
      </c>
      <c r="H323" s="4" t="s">
        <v>51</v>
      </c>
      <c r="I323" s="8">
        <v>5</v>
      </c>
      <c r="J323" s="10">
        <v>123.29</v>
      </c>
      <c r="K323" s="6">
        <v>0</v>
      </c>
      <c r="L323" s="10">
        <v>61.34</v>
      </c>
      <c r="M323" s="17">
        <f t="shared" si="20"/>
        <v>616.45000000000005</v>
      </c>
      <c r="N323" s="17">
        <f t="shared" si="21"/>
        <v>306.70000000000005</v>
      </c>
      <c r="O323" s="17">
        <f t="shared" si="22"/>
        <v>309.75</v>
      </c>
      <c r="P323" s="7">
        <f t="shared" si="23"/>
        <v>0.50247384216075919</v>
      </c>
      <c r="Q323" s="5">
        <f>YEAR(SalesDataTable[[#This Row],[Order Date]])</f>
        <v>2026</v>
      </c>
      <c r="R323" s="7" t="str">
        <f>"Q"&amp;ROUNDUP(MONTH(SalesDataTable[[#This Row],[Order Date]])/3,0)</f>
        <v>Q1</v>
      </c>
      <c r="S323" s="8">
        <f>MONTH(SalesDataTable[[#This Row],[Order Date]])</f>
        <v>3</v>
      </c>
      <c r="T323" s="7" t="str">
        <f>TEXT(SalesDataTable[[#This Row],[Order Date]],"mmm")</f>
        <v>Mar</v>
      </c>
    </row>
    <row r="324" spans="1:20" ht="15.6">
      <c r="A324" s="2">
        <v>718</v>
      </c>
      <c r="B324" s="3">
        <v>46090</v>
      </c>
      <c r="C324" s="4" t="s">
        <v>6</v>
      </c>
      <c r="D324" s="4" t="s">
        <v>43</v>
      </c>
      <c r="E324" s="4" t="s">
        <v>2</v>
      </c>
      <c r="F324" s="4" t="s">
        <v>13</v>
      </c>
      <c r="G324" s="4" t="s">
        <v>34</v>
      </c>
      <c r="H324" s="4" t="s">
        <v>35</v>
      </c>
      <c r="I324" s="8">
        <v>1</v>
      </c>
      <c r="J324" s="10">
        <v>41.15</v>
      </c>
      <c r="K324" s="6">
        <v>0.05</v>
      </c>
      <c r="L324" s="10">
        <v>14.4</v>
      </c>
      <c r="M324" s="17">
        <f t="shared" si="20"/>
        <v>39.092499999999994</v>
      </c>
      <c r="N324" s="17">
        <f t="shared" si="21"/>
        <v>14.4</v>
      </c>
      <c r="O324" s="17">
        <f t="shared" si="22"/>
        <v>24.692499999999995</v>
      </c>
      <c r="P324" s="7">
        <f t="shared" si="23"/>
        <v>0.63164289825414077</v>
      </c>
      <c r="Q324" s="5">
        <f>YEAR(SalesDataTable[[#This Row],[Order Date]])</f>
        <v>2026</v>
      </c>
      <c r="R324" s="7" t="str">
        <f>"Q"&amp;ROUNDUP(MONTH(SalesDataTable[[#This Row],[Order Date]])/3,0)</f>
        <v>Q1</v>
      </c>
      <c r="S324" s="8">
        <f>MONTH(SalesDataTable[[#This Row],[Order Date]])</f>
        <v>3</v>
      </c>
      <c r="T324" s="7" t="str">
        <f>TEXT(SalesDataTable[[#This Row],[Order Date]],"mmm")</f>
        <v>Mar</v>
      </c>
    </row>
    <row r="325" spans="1:20" ht="15.6">
      <c r="A325" s="2">
        <v>1527</v>
      </c>
      <c r="B325" s="3">
        <v>46090</v>
      </c>
      <c r="C325" s="4" t="s">
        <v>20</v>
      </c>
      <c r="D325" s="4" t="s">
        <v>21</v>
      </c>
      <c r="E325" s="4" t="s">
        <v>28</v>
      </c>
      <c r="F325" s="4" t="s">
        <v>13</v>
      </c>
      <c r="G325" s="4" t="s">
        <v>14</v>
      </c>
      <c r="H325" s="4" t="s">
        <v>15</v>
      </c>
      <c r="I325" s="8">
        <v>4</v>
      </c>
      <c r="J325" s="10">
        <v>35.42</v>
      </c>
      <c r="K325" s="6">
        <v>0</v>
      </c>
      <c r="L325" s="10">
        <v>13.31</v>
      </c>
      <c r="M325" s="17">
        <f t="shared" si="20"/>
        <v>141.68</v>
      </c>
      <c r="N325" s="17">
        <f t="shared" si="21"/>
        <v>53.24</v>
      </c>
      <c r="O325" s="17">
        <f t="shared" si="22"/>
        <v>88.44</v>
      </c>
      <c r="P325" s="7">
        <f t="shared" si="23"/>
        <v>0.62422360248447195</v>
      </c>
      <c r="Q325" s="5">
        <f>YEAR(SalesDataTable[[#This Row],[Order Date]])</f>
        <v>2026</v>
      </c>
      <c r="R325" s="7" t="str">
        <f>"Q"&amp;ROUNDUP(MONTH(SalesDataTable[[#This Row],[Order Date]])/3,0)</f>
        <v>Q1</v>
      </c>
      <c r="S325" s="8">
        <f>MONTH(SalesDataTable[[#This Row],[Order Date]])</f>
        <v>3</v>
      </c>
      <c r="T325" s="7" t="str">
        <f>TEXT(SalesDataTable[[#This Row],[Order Date]],"mmm")</f>
        <v>Mar</v>
      </c>
    </row>
    <row r="326" spans="1:20" ht="15.6">
      <c r="A326" s="2">
        <v>1797</v>
      </c>
      <c r="B326" s="3">
        <v>46090</v>
      </c>
      <c r="C326" s="4" t="s">
        <v>6</v>
      </c>
      <c r="D326" s="4" t="s">
        <v>43</v>
      </c>
      <c r="E326" s="4" t="s">
        <v>2</v>
      </c>
      <c r="F326" s="4" t="s">
        <v>16</v>
      </c>
      <c r="G326" s="4" t="s">
        <v>4</v>
      </c>
      <c r="H326" s="4" t="s">
        <v>30</v>
      </c>
      <c r="I326" s="8">
        <v>1</v>
      </c>
      <c r="J326" s="10">
        <v>103.74</v>
      </c>
      <c r="K326" s="6">
        <v>0.1</v>
      </c>
      <c r="L326" s="10">
        <v>51.32</v>
      </c>
      <c r="M326" s="17">
        <f t="shared" si="20"/>
        <v>93.366</v>
      </c>
      <c r="N326" s="17">
        <f t="shared" si="21"/>
        <v>51.32</v>
      </c>
      <c r="O326" s="17">
        <f t="shared" si="22"/>
        <v>42.045999999999999</v>
      </c>
      <c r="P326" s="7">
        <f t="shared" si="23"/>
        <v>0.45033523980892404</v>
      </c>
      <c r="Q326" s="5">
        <f>YEAR(SalesDataTable[[#This Row],[Order Date]])</f>
        <v>2026</v>
      </c>
      <c r="R326" s="7" t="str">
        <f>"Q"&amp;ROUNDUP(MONTH(SalesDataTable[[#This Row],[Order Date]])/3,0)</f>
        <v>Q1</v>
      </c>
      <c r="S326" s="8">
        <f>MONTH(SalesDataTable[[#This Row],[Order Date]])</f>
        <v>3</v>
      </c>
      <c r="T326" s="7" t="str">
        <f>TEXT(SalesDataTable[[#This Row],[Order Date]],"mmm")</f>
        <v>Mar</v>
      </c>
    </row>
    <row r="327" spans="1:20" ht="15.6">
      <c r="A327" s="2">
        <v>2917</v>
      </c>
      <c r="B327" s="3">
        <v>46090</v>
      </c>
      <c r="C327" s="4" t="s">
        <v>11</v>
      </c>
      <c r="D327" s="4" t="s">
        <v>52</v>
      </c>
      <c r="E327" s="4" t="s">
        <v>28</v>
      </c>
      <c r="F327" s="4" t="s">
        <v>16</v>
      </c>
      <c r="G327" s="4" t="s">
        <v>14</v>
      </c>
      <c r="H327" s="4" t="s">
        <v>48</v>
      </c>
      <c r="I327" s="8">
        <v>2</v>
      </c>
      <c r="J327" s="10">
        <v>165.49</v>
      </c>
      <c r="K327" s="6">
        <v>0.05</v>
      </c>
      <c r="L327" s="10">
        <v>89.82</v>
      </c>
      <c r="M327" s="17">
        <f t="shared" si="20"/>
        <v>314.43099999999998</v>
      </c>
      <c r="N327" s="17">
        <f t="shared" si="21"/>
        <v>179.64</v>
      </c>
      <c r="O327" s="17">
        <f t="shared" si="22"/>
        <v>134.791</v>
      </c>
      <c r="P327" s="7">
        <f t="shared" si="23"/>
        <v>0.4286822864157796</v>
      </c>
      <c r="Q327" s="5">
        <f>YEAR(SalesDataTable[[#This Row],[Order Date]])</f>
        <v>2026</v>
      </c>
      <c r="R327" s="7" t="str">
        <f>"Q"&amp;ROUNDUP(MONTH(SalesDataTable[[#This Row],[Order Date]])/3,0)</f>
        <v>Q1</v>
      </c>
      <c r="S327" s="8">
        <f>MONTH(SalesDataTable[[#This Row],[Order Date]])</f>
        <v>3</v>
      </c>
      <c r="T327" s="7" t="str">
        <f>TEXT(SalesDataTable[[#This Row],[Order Date]],"mmm")</f>
        <v>Mar</v>
      </c>
    </row>
    <row r="328" spans="1:20" ht="15.6">
      <c r="A328" s="2">
        <v>4095</v>
      </c>
      <c r="B328" s="3">
        <v>46090</v>
      </c>
      <c r="C328" s="4" t="s">
        <v>6</v>
      </c>
      <c r="D328" s="4" t="s">
        <v>27</v>
      </c>
      <c r="E328" s="4" t="s">
        <v>28</v>
      </c>
      <c r="F328" s="4" t="s">
        <v>13</v>
      </c>
      <c r="G328" s="4" t="s">
        <v>9</v>
      </c>
      <c r="H328" s="4" t="s">
        <v>46</v>
      </c>
      <c r="I328" s="8">
        <v>1</v>
      </c>
      <c r="J328" s="10">
        <v>72.87</v>
      </c>
      <c r="K328" s="6">
        <v>0.05</v>
      </c>
      <c r="L328" s="10">
        <v>32</v>
      </c>
      <c r="M328" s="17">
        <f t="shared" si="20"/>
        <v>69.226500000000001</v>
      </c>
      <c r="N328" s="17">
        <f t="shared" si="21"/>
        <v>32</v>
      </c>
      <c r="O328" s="17">
        <f t="shared" si="22"/>
        <v>37.226500000000001</v>
      </c>
      <c r="P328" s="7">
        <f t="shared" si="23"/>
        <v>0.53774927231623726</v>
      </c>
      <c r="Q328" s="5">
        <f>YEAR(SalesDataTable[[#This Row],[Order Date]])</f>
        <v>2026</v>
      </c>
      <c r="R328" s="7" t="str">
        <f>"Q"&amp;ROUNDUP(MONTH(SalesDataTable[[#This Row],[Order Date]])/3,0)</f>
        <v>Q1</v>
      </c>
      <c r="S328" s="8">
        <f>MONTH(SalesDataTable[[#This Row],[Order Date]])</f>
        <v>3</v>
      </c>
      <c r="T328" s="7" t="str">
        <f>TEXT(SalesDataTable[[#This Row],[Order Date]],"mmm")</f>
        <v>Mar</v>
      </c>
    </row>
    <row r="329" spans="1:20" ht="15.6">
      <c r="A329" s="2">
        <v>5050</v>
      </c>
      <c r="B329" s="3">
        <v>46090</v>
      </c>
      <c r="C329" s="4" t="s">
        <v>20</v>
      </c>
      <c r="D329" s="4" t="s">
        <v>47</v>
      </c>
      <c r="E329" s="4" t="s">
        <v>19</v>
      </c>
      <c r="F329" s="4" t="s">
        <v>3</v>
      </c>
      <c r="G329" s="4" t="s">
        <v>14</v>
      </c>
      <c r="H329" s="4" t="s">
        <v>48</v>
      </c>
      <c r="I329" s="8">
        <v>1</v>
      </c>
      <c r="J329" s="10">
        <v>161.04</v>
      </c>
      <c r="K329" s="6">
        <v>0</v>
      </c>
      <c r="L329" s="10">
        <v>85.83</v>
      </c>
      <c r="M329" s="17">
        <f t="shared" si="20"/>
        <v>161.04</v>
      </c>
      <c r="N329" s="17">
        <f t="shared" si="21"/>
        <v>85.83</v>
      </c>
      <c r="O329" s="17">
        <f t="shared" si="22"/>
        <v>75.209999999999994</v>
      </c>
      <c r="P329" s="7">
        <f t="shared" si="23"/>
        <v>0.46702682563338299</v>
      </c>
      <c r="Q329" s="5">
        <f>YEAR(SalesDataTable[[#This Row],[Order Date]])</f>
        <v>2026</v>
      </c>
      <c r="R329" s="7" t="str">
        <f>"Q"&amp;ROUNDUP(MONTH(SalesDataTable[[#This Row],[Order Date]])/3,0)</f>
        <v>Q1</v>
      </c>
      <c r="S329" s="8">
        <f>MONTH(SalesDataTable[[#This Row],[Order Date]])</f>
        <v>3</v>
      </c>
      <c r="T329" s="7" t="str">
        <f>TEXT(SalesDataTable[[#This Row],[Order Date]],"mmm")</f>
        <v>Mar</v>
      </c>
    </row>
    <row r="330" spans="1:20" ht="15.6">
      <c r="A330" s="2">
        <v>709</v>
      </c>
      <c r="B330" s="3">
        <v>46091</v>
      </c>
      <c r="C330" s="4" t="s">
        <v>0</v>
      </c>
      <c r="D330" s="4" t="s">
        <v>1</v>
      </c>
      <c r="E330" s="4" t="s">
        <v>2</v>
      </c>
      <c r="F330" s="4" t="s">
        <v>13</v>
      </c>
      <c r="G330" s="4" t="s">
        <v>14</v>
      </c>
      <c r="H330" s="4" t="s">
        <v>44</v>
      </c>
      <c r="I330" s="8">
        <v>3</v>
      </c>
      <c r="J330" s="10">
        <v>130.6</v>
      </c>
      <c r="K330" s="6">
        <v>0.05</v>
      </c>
      <c r="L330" s="10">
        <v>65.62</v>
      </c>
      <c r="M330" s="17">
        <f t="shared" si="20"/>
        <v>372.20999999999992</v>
      </c>
      <c r="N330" s="17">
        <f t="shared" si="21"/>
        <v>196.86</v>
      </c>
      <c r="O330" s="17">
        <f t="shared" si="22"/>
        <v>175.34999999999991</v>
      </c>
      <c r="P330" s="7">
        <f t="shared" si="23"/>
        <v>0.47110502135891014</v>
      </c>
      <c r="Q330" s="5">
        <f>YEAR(SalesDataTable[[#This Row],[Order Date]])</f>
        <v>2026</v>
      </c>
      <c r="R330" s="7" t="str">
        <f>"Q"&amp;ROUNDUP(MONTH(SalesDataTable[[#This Row],[Order Date]])/3,0)</f>
        <v>Q1</v>
      </c>
      <c r="S330" s="8">
        <f>MONTH(SalesDataTable[[#This Row],[Order Date]])</f>
        <v>3</v>
      </c>
      <c r="T330" s="7" t="str">
        <f>TEXT(SalesDataTable[[#This Row],[Order Date]],"mmm")</f>
        <v>Mar</v>
      </c>
    </row>
    <row r="331" spans="1:20" ht="15.6">
      <c r="A331" s="2">
        <v>1073</v>
      </c>
      <c r="B331" s="3">
        <v>46091</v>
      </c>
      <c r="C331" s="4" t="s">
        <v>11</v>
      </c>
      <c r="D331" s="4" t="s">
        <v>39</v>
      </c>
      <c r="E331" s="4" t="s">
        <v>28</v>
      </c>
      <c r="F331" s="4" t="s">
        <v>3</v>
      </c>
      <c r="G331" s="4" t="s">
        <v>4</v>
      </c>
      <c r="H331" s="4" t="s">
        <v>5</v>
      </c>
      <c r="I331" s="8">
        <v>2</v>
      </c>
      <c r="J331" s="10">
        <v>81.290000000000006</v>
      </c>
      <c r="K331" s="6">
        <v>0</v>
      </c>
      <c r="L331" s="10">
        <v>43.9</v>
      </c>
      <c r="M331" s="17">
        <f t="shared" si="20"/>
        <v>162.58000000000001</v>
      </c>
      <c r="N331" s="17">
        <f t="shared" si="21"/>
        <v>87.8</v>
      </c>
      <c r="O331" s="17">
        <f t="shared" si="22"/>
        <v>74.780000000000015</v>
      </c>
      <c r="P331" s="7">
        <f t="shared" si="23"/>
        <v>0.45995817443720022</v>
      </c>
      <c r="Q331" s="5">
        <f>YEAR(SalesDataTable[[#This Row],[Order Date]])</f>
        <v>2026</v>
      </c>
      <c r="R331" s="7" t="str">
        <f>"Q"&amp;ROUNDUP(MONTH(SalesDataTable[[#This Row],[Order Date]])/3,0)</f>
        <v>Q1</v>
      </c>
      <c r="S331" s="8">
        <f>MONTH(SalesDataTable[[#This Row],[Order Date]])</f>
        <v>3</v>
      </c>
      <c r="T331" s="7" t="str">
        <f>TEXT(SalesDataTable[[#This Row],[Order Date]],"mmm")</f>
        <v>Mar</v>
      </c>
    </row>
    <row r="332" spans="1:20" ht="15.6">
      <c r="A332" s="2">
        <v>2623</v>
      </c>
      <c r="B332" s="3">
        <v>46091</v>
      </c>
      <c r="C332" s="4" t="s">
        <v>6</v>
      </c>
      <c r="D332" s="4" t="s">
        <v>43</v>
      </c>
      <c r="E332" s="4" t="s">
        <v>28</v>
      </c>
      <c r="F332" s="4" t="s">
        <v>13</v>
      </c>
      <c r="G332" s="4" t="s">
        <v>4</v>
      </c>
      <c r="H332" s="4" t="s">
        <v>30</v>
      </c>
      <c r="I332" s="8">
        <v>2</v>
      </c>
      <c r="J332" s="10">
        <v>103.33</v>
      </c>
      <c r="K332" s="6">
        <v>0.05</v>
      </c>
      <c r="L332" s="10">
        <v>51.58</v>
      </c>
      <c r="M332" s="17">
        <f t="shared" si="20"/>
        <v>196.327</v>
      </c>
      <c r="N332" s="17">
        <f t="shared" si="21"/>
        <v>103.16</v>
      </c>
      <c r="O332" s="17">
        <f t="shared" si="22"/>
        <v>93.167000000000002</v>
      </c>
      <c r="P332" s="7">
        <f t="shared" si="23"/>
        <v>0.47455011282197557</v>
      </c>
      <c r="Q332" s="5">
        <f>YEAR(SalesDataTable[[#This Row],[Order Date]])</f>
        <v>2026</v>
      </c>
      <c r="R332" s="7" t="str">
        <f>"Q"&amp;ROUNDUP(MONTH(SalesDataTable[[#This Row],[Order Date]])/3,0)</f>
        <v>Q1</v>
      </c>
      <c r="S332" s="8">
        <f>MONTH(SalesDataTable[[#This Row],[Order Date]])</f>
        <v>3</v>
      </c>
      <c r="T332" s="7" t="str">
        <f>TEXT(SalesDataTable[[#This Row],[Order Date]],"mmm")</f>
        <v>Mar</v>
      </c>
    </row>
    <row r="333" spans="1:20" ht="15.6">
      <c r="A333" s="2">
        <v>2625</v>
      </c>
      <c r="B333" s="3">
        <v>46091</v>
      </c>
      <c r="C333" s="4" t="s">
        <v>20</v>
      </c>
      <c r="D333" s="4" t="s">
        <v>31</v>
      </c>
      <c r="E333" s="4" t="s">
        <v>19</v>
      </c>
      <c r="F333" s="4" t="s">
        <v>16</v>
      </c>
      <c r="G333" s="4" t="s">
        <v>34</v>
      </c>
      <c r="H333" s="4" t="s">
        <v>45</v>
      </c>
      <c r="I333" s="8">
        <v>2</v>
      </c>
      <c r="J333" s="10">
        <v>51.14</v>
      </c>
      <c r="K333" s="6">
        <v>0</v>
      </c>
      <c r="L333" s="10">
        <v>21.58</v>
      </c>
      <c r="M333" s="17">
        <f t="shared" si="20"/>
        <v>102.28</v>
      </c>
      <c r="N333" s="17">
        <f t="shared" si="21"/>
        <v>43.16</v>
      </c>
      <c r="O333" s="17">
        <f t="shared" si="22"/>
        <v>59.120000000000005</v>
      </c>
      <c r="P333" s="7">
        <f t="shared" si="23"/>
        <v>0.57802111849824012</v>
      </c>
      <c r="Q333" s="5">
        <f>YEAR(SalesDataTable[[#This Row],[Order Date]])</f>
        <v>2026</v>
      </c>
      <c r="R333" s="7" t="str">
        <f>"Q"&amp;ROUNDUP(MONTH(SalesDataTable[[#This Row],[Order Date]])/3,0)</f>
        <v>Q1</v>
      </c>
      <c r="S333" s="8">
        <f>MONTH(SalesDataTable[[#This Row],[Order Date]])</f>
        <v>3</v>
      </c>
      <c r="T333" s="7" t="str">
        <f>TEXT(SalesDataTable[[#This Row],[Order Date]],"mmm")</f>
        <v>Mar</v>
      </c>
    </row>
    <row r="334" spans="1:20" ht="15.6">
      <c r="A334" s="2">
        <v>3304</v>
      </c>
      <c r="B334" s="3">
        <v>46091</v>
      </c>
      <c r="C334" s="4" t="s">
        <v>6</v>
      </c>
      <c r="D334" s="4" t="s">
        <v>43</v>
      </c>
      <c r="E334" s="4" t="s">
        <v>28</v>
      </c>
      <c r="F334" s="4" t="s">
        <v>3</v>
      </c>
      <c r="G334" s="4" t="s">
        <v>4</v>
      </c>
      <c r="H334" s="4" t="s">
        <v>22</v>
      </c>
      <c r="I334" s="8">
        <v>2</v>
      </c>
      <c r="J334" s="10">
        <v>49.7</v>
      </c>
      <c r="K334" s="6">
        <v>0</v>
      </c>
      <c r="L334" s="10">
        <v>23.14</v>
      </c>
      <c r="M334" s="17">
        <f t="shared" si="20"/>
        <v>99.4</v>
      </c>
      <c r="N334" s="17">
        <f t="shared" si="21"/>
        <v>46.28</v>
      </c>
      <c r="O334" s="17">
        <f t="shared" si="22"/>
        <v>53.120000000000005</v>
      </c>
      <c r="P334" s="7">
        <f t="shared" si="23"/>
        <v>0.53440643863179071</v>
      </c>
      <c r="Q334" s="5">
        <f>YEAR(SalesDataTable[[#This Row],[Order Date]])</f>
        <v>2026</v>
      </c>
      <c r="R334" s="7" t="str">
        <f>"Q"&amp;ROUNDUP(MONTH(SalesDataTable[[#This Row],[Order Date]])/3,0)</f>
        <v>Q1</v>
      </c>
      <c r="S334" s="8">
        <f>MONTH(SalesDataTable[[#This Row],[Order Date]])</f>
        <v>3</v>
      </c>
      <c r="T334" s="7" t="str">
        <f>TEXT(SalesDataTable[[#This Row],[Order Date]],"mmm")</f>
        <v>Mar</v>
      </c>
    </row>
    <row r="335" spans="1:20" ht="15.6">
      <c r="A335" s="2">
        <v>4876</v>
      </c>
      <c r="B335" s="3">
        <v>46091</v>
      </c>
      <c r="C335" s="4" t="s">
        <v>20</v>
      </c>
      <c r="D335" s="4" t="s">
        <v>21</v>
      </c>
      <c r="E335" s="4" t="s">
        <v>2</v>
      </c>
      <c r="F335" s="4" t="s">
        <v>3</v>
      </c>
      <c r="G335" s="4" t="s">
        <v>4</v>
      </c>
      <c r="H335" s="4" t="s">
        <v>26</v>
      </c>
      <c r="I335" s="8">
        <v>1</v>
      </c>
      <c r="J335" s="10">
        <v>39.659999999999997</v>
      </c>
      <c r="K335" s="6">
        <v>0.05</v>
      </c>
      <c r="L335" s="10">
        <v>16.93</v>
      </c>
      <c r="M335" s="17">
        <f t="shared" si="20"/>
        <v>37.676999999999992</v>
      </c>
      <c r="N335" s="17">
        <f t="shared" si="21"/>
        <v>16.93</v>
      </c>
      <c r="O335" s="17">
        <f t="shared" si="22"/>
        <v>20.746999999999993</v>
      </c>
      <c r="P335" s="7">
        <f t="shared" si="23"/>
        <v>0.5506542452955383</v>
      </c>
      <c r="Q335" s="5">
        <f>YEAR(SalesDataTable[[#This Row],[Order Date]])</f>
        <v>2026</v>
      </c>
      <c r="R335" s="7" t="str">
        <f>"Q"&amp;ROUNDUP(MONTH(SalesDataTable[[#This Row],[Order Date]])/3,0)</f>
        <v>Q1</v>
      </c>
      <c r="S335" s="8">
        <f>MONTH(SalesDataTable[[#This Row],[Order Date]])</f>
        <v>3</v>
      </c>
      <c r="T335" s="7" t="str">
        <f>TEXT(SalesDataTable[[#This Row],[Order Date]],"mmm")</f>
        <v>Mar</v>
      </c>
    </row>
    <row r="336" spans="1:20" ht="15.6">
      <c r="A336" s="2">
        <v>83</v>
      </c>
      <c r="B336" s="3">
        <v>46092</v>
      </c>
      <c r="C336" s="4" t="s">
        <v>6</v>
      </c>
      <c r="D336" s="4" t="s">
        <v>43</v>
      </c>
      <c r="E336" s="4" t="s">
        <v>8</v>
      </c>
      <c r="F336" s="4" t="s">
        <v>16</v>
      </c>
      <c r="G336" s="4" t="s">
        <v>34</v>
      </c>
      <c r="H336" s="4" t="s">
        <v>45</v>
      </c>
      <c r="I336" s="8">
        <v>4</v>
      </c>
      <c r="J336" s="10">
        <v>50.65</v>
      </c>
      <c r="K336" s="6">
        <v>0.15</v>
      </c>
      <c r="L336" s="10">
        <v>22</v>
      </c>
      <c r="M336" s="17">
        <f t="shared" si="20"/>
        <v>172.20999999999998</v>
      </c>
      <c r="N336" s="17">
        <f t="shared" si="21"/>
        <v>88</v>
      </c>
      <c r="O336" s="17">
        <f t="shared" si="22"/>
        <v>84.20999999999998</v>
      </c>
      <c r="P336" s="7">
        <f t="shared" si="23"/>
        <v>0.48899599326403803</v>
      </c>
      <c r="Q336" s="5">
        <f>YEAR(SalesDataTable[[#This Row],[Order Date]])</f>
        <v>2026</v>
      </c>
      <c r="R336" s="7" t="str">
        <f>"Q"&amp;ROUNDUP(MONTH(SalesDataTable[[#This Row],[Order Date]])/3,0)</f>
        <v>Q1</v>
      </c>
      <c r="S336" s="8">
        <f>MONTH(SalesDataTable[[#This Row],[Order Date]])</f>
        <v>3</v>
      </c>
      <c r="T336" s="7" t="str">
        <f>TEXT(SalesDataTable[[#This Row],[Order Date]],"mmm")</f>
        <v>Mar</v>
      </c>
    </row>
    <row r="337" spans="1:20" ht="15.6">
      <c r="A337" s="2">
        <v>863</v>
      </c>
      <c r="B337" s="3">
        <v>46092</v>
      </c>
      <c r="C337" s="4" t="s">
        <v>11</v>
      </c>
      <c r="D337" s="4" t="s">
        <v>12</v>
      </c>
      <c r="E337" s="4" t="s">
        <v>28</v>
      </c>
      <c r="F337" s="4" t="s">
        <v>3</v>
      </c>
      <c r="G337" s="4" t="s">
        <v>34</v>
      </c>
      <c r="H337" s="4" t="s">
        <v>45</v>
      </c>
      <c r="I337" s="8">
        <v>2</v>
      </c>
      <c r="J337" s="10">
        <v>50.72</v>
      </c>
      <c r="K337" s="6">
        <v>0</v>
      </c>
      <c r="L337" s="10">
        <v>21.88</v>
      </c>
      <c r="M337" s="17">
        <f t="shared" si="20"/>
        <v>101.44</v>
      </c>
      <c r="N337" s="17">
        <f t="shared" si="21"/>
        <v>43.76</v>
      </c>
      <c r="O337" s="17">
        <f t="shared" si="22"/>
        <v>57.68</v>
      </c>
      <c r="P337" s="7">
        <f t="shared" si="23"/>
        <v>0.56861198738170349</v>
      </c>
      <c r="Q337" s="5">
        <f>YEAR(SalesDataTable[[#This Row],[Order Date]])</f>
        <v>2026</v>
      </c>
      <c r="R337" s="7" t="str">
        <f>"Q"&amp;ROUNDUP(MONTH(SalesDataTable[[#This Row],[Order Date]])/3,0)</f>
        <v>Q1</v>
      </c>
      <c r="S337" s="8">
        <f>MONTH(SalesDataTable[[#This Row],[Order Date]])</f>
        <v>3</v>
      </c>
      <c r="T337" s="7" t="str">
        <f>TEXT(SalesDataTable[[#This Row],[Order Date]],"mmm")</f>
        <v>Mar</v>
      </c>
    </row>
    <row r="338" spans="1:20" ht="15.6">
      <c r="A338" s="2">
        <v>2323</v>
      </c>
      <c r="B338" s="3">
        <v>46092</v>
      </c>
      <c r="C338" s="4" t="s">
        <v>6</v>
      </c>
      <c r="D338" s="4" t="s">
        <v>43</v>
      </c>
      <c r="E338" s="4" t="s">
        <v>19</v>
      </c>
      <c r="F338" s="4" t="s">
        <v>13</v>
      </c>
      <c r="G338" s="4" t="s">
        <v>14</v>
      </c>
      <c r="H338" s="4" t="s">
        <v>15</v>
      </c>
      <c r="I338" s="8">
        <v>2</v>
      </c>
      <c r="J338" s="10">
        <v>36.08</v>
      </c>
      <c r="K338" s="6">
        <v>0.05</v>
      </c>
      <c r="L338" s="10">
        <v>13.19</v>
      </c>
      <c r="M338" s="17">
        <f t="shared" si="20"/>
        <v>68.551999999999992</v>
      </c>
      <c r="N338" s="17">
        <f t="shared" si="21"/>
        <v>26.38</v>
      </c>
      <c r="O338" s="17">
        <f t="shared" si="22"/>
        <v>42.171999999999997</v>
      </c>
      <c r="P338" s="7">
        <f t="shared" si="23"/>
        <v>0.61518263507993931</v>
      </c>
      <c r="Q338" s="5">
        <f>YEAR(SalesDataTable[[#This Row],[Order Date]])</f>
        <v>2026</v>
      </c>
      <c r="R338" s="7" t="str">
        <f>"Q"&amp;ROUNDUP(MONTH(SalesDataTable[[#This Row],[Order Date]])/3,0)</f>
        <v>Q1</v>
      </c>
      <c r="S338" s="8">
        <f>MONTH(SalesDataTable[[#This Row],[Order Date]])</f>
        <v>3</v>
      </c>
      <c r="T338" s="7" t="str">
        <f>TEXT(SalesDataTable[[#This Row],[Order Date]],"mmm")</f>
        <v>Mar</v>
      </c>
    </row>
    <row r="339" spans="1:20" ht="15.6">
      <c r="A339" s="2">
        <v>3064</v>
      </c>
      <c r="B339" s="3">
        <v>46092</v>
      </c>
      <c r="C339" s="4" t="s">
        <v>20</v>
      </c>
      <c r="D339" s="4" t="s">
        <v>33</v>
      </c>
      <c r="E339" s="4" t="s">
        <v>2</v>
      </c>
      <c r="F339" s="4" t="s">
        <v>3</v>
      </c>
      <c r="G339" s="4" t="s">
        <v>23</v>
      </c>
      <c r="H339" s="4" t="s">
        <v>51</v>
      </c>
      <c r="I339" s="8">
        <v>6</v>
      </c>
      <c r="J339" s="10">
        <v>124.04</v>
      </c>
      <c r="K339" s="6">
        <v>0.05</v>
      </c>
      <c r="L339" s="10">
        <v>61.17</v>
      </c>
      <c r="M339" s="17">
        <f t="shared" si="20"/>
        <v>707.02800000000002</v>
      </c>
      <c r="N339" s="17">
        <f t="shared" si="21"/>
        <v>367.02</v>
      </c>
      <c r="O339" s="17">
        <f t="shared" si="22"/>
        <v>340.00800000000004</v>
      </c>
      <c r="P339" s="7">
        <f t="shared" si="23"/>
        <v>0.48089750335205966</v>
      </c>
      <c r="Q339" s="5">
        <f>YEAR(SalesDataTable[[#This Row],[Order Date]])</f>
        <v>2026</v>
      </c>
      <c r="R339" s="7" t="str">
        <f>"Q"&amp;ROUNDUP(MONTH(SalesDataTable[[#This Row],[Order Date]])/3,0)</f>
        <v>Q1</v>
      </c>
      <c r="S339" s="8">
        <f>MONTH(SalesDataTable[[#This Row],[Order Date]])</f>
        <v>3</v>
      </c>
      <c r="T339" s="7" t="str">
        <f>TEXT(SalesDataTable[[#This Row],[Order Date]],"mmm")</f>
        <v>Mar</v>
      </c>
    </row>
    <row r="340" spans="1:20" ht="15.6">
      <c r="A340" s="2">
        <v>4995</v>
      </c>
      <c r="B340" s="3">
        <v>46092</v>
      </c>
      <c r="C340" s="4" t="s">
        <v>6</v>
      </c>
      <c r="D340" s="4" t="s">
        <v>43</v>
      </c>
      <c r="E340" s="4" t="s">
        <v>28</v>
      </c>
      <c r="F340" s="4" t="s">
        <v>13</v>
      </c>
      <c r="G340" s="4" t="s">
        <v>9</v>
      </c>
      <c r="H340" s="4" t="s">
        <v>10</v>
      </c>
      <c r="I340" s="8">
        <v>3</v>
      </c>
      <c r="J340" s="10">
        <v>90.31</v>
      </c>
      <c r="K340" s="6">
        <v>0</v>
      </c>
      <c r="L340" s="10">
        <v>44.58</v>
      </c>
      <c r="M340" s="17">
        <f t="shared" si="20"/>
        <v>270.93</v>
      </c>
      <c r="N340" s="17">
        <f t="shared" si="21"/>
        <v>133.74</v>
      </c>
      <c r="O340" s="17">
        <f t="shared" si="22"/>
        <v>137.19</v>
      </c>
      <c r="P340" s="7">
        <f t="shared" si="23"/>
        <v>0.50636695825489975</v>
      </c>
      <c r="Q340" s="5">
        <f>YEAR(SalesDataTable[[#This Row],[Order Date]])</f>
        <v>2026</v>
      </c>
      <c r="R340" s="7" t="str">
        <f>"Q"&amp;ROUNDUP(MONTH(SalesDataTable[[#This Row],[Order Date]])/3,0)</f>
        <v>Q1</v>
      </c>
      <c r="S340" s="8">
        <f>MONTH(SalesDataTable[[#This Row],[Order Date]])</f>
        <v>3</v>
      </c>
      <c r="T340" s="7" t="str">
        <f>TEXT(SalesDataTable[[#This Row],[Order Date]],"mmm")</f>
        <v>Mar</v>
      </c>
    </row>
    <row r="341" spans="1:20" ht="15.6">
      <c r="A341" s="2">
        <v>46</v>
      </c>
      <c r="B341" s="3">
        <v>46093</v>
      </c>
      <c r="C341" s="4" t="s">
        <v>20</v>
      </c>
      <c r="D341" s="4" t="s">
        <v>31</v>
      </c>
      <c r="E341" s="4" t="s">
        <v>2</v>
      </c>
      <c r="F341" s="4" t="s">
        <v>3</v>
      </c>
      <c r="G341" s="4" t="s">
        <v>9</v>
      </c>
      <c r="H341" s="4" t="s">
        <v>46</v>
      </c>
      <c r="I341" s="8">
        <v>4</v>
      </c>
      <c r="J341" s="10">
        <v>72.63</v>
      </c>
      <c r="K341" s="6">
        <v>0.1</v>
      </c>
      <c r="L341" s="10">
        <v>31.45</v>
      </c>
      <c r="M341" s="17">
        <f t="shared" si="20"/>
        <v>261.46800000000002</v>
      </c>
      <c r="N341" s="17">
        <f t="shared" si="21"/>
        <v>125.8</v>
      </c>
      <c r="O341" s="17">
        <f t="shared" si="22"/>
        <v>135.66800000000001</v>
      </c>
      <c r="P341" s="7">
        <f t="shared" si="23"/>
        <v>0.51887037801948999</v>
      </c>
      <c r="Q341" s="5">
        <f>YEAR(SalesDataTable[[#This Row],[Order Date]])</f>
        <v>2026</v>
      </c>
      <c r="R341" s="7" t="str">
        <f>"Q"&amp;ROUNDUP(MONTH(SalesDataTable[[#This Row],[Order Date]])/3,0)</f>
        <v>Q1</v>
      </c>
      <c r="S341" s="8">
        <f>MONTH(SalesDataTable[[#This Row],[Order Date]])</f>
        <v>3</v>
      </c>
      <c r="T341" s="7" t="str">
        <f>TEXT(SalesDataTable[[#This Row],[Order Date]],"mmm")</f>
        <v>Mar</v>
      </c>
    </row>
    <row r="342" spans="1:20" ht="15.6">
      <c r="A342" s="2">
        <v>443</v>
      </c>
      <c r="B342" s="3">
        <v>46093</v>
      </c>
      <c r="C342" s="4" t="s">
        <v>6</v>
      </c>
      <c r="D342" s="4" t="s">
        <v>49</v>
      </c>
      <c r="E342" s="4" t="s">
        <v>2</v>
      </c>
      <c r="F342" s="4" t="s">
        <v>3</v>
      </c>
      <c r="G342" s="4" t="s">
        <v>34</v>
      </c>
      <c r="H342" s="4" t="s">
        <v>35</v>
      </c>
      <c r="I342" s="8">
        <v>3</v>
      </c>
      <c r="J342" s="10">
        <v>39.9</v>
      </c>
      <c r="K342" s="6">
        <v>0</v>
      </c>
      <c r="L342" s="10">
        <v>14.49</v>
      </c>
      <c r="M342" s="17">
        <f t="shared" si="20"/>
        <v>119.69999999999999</v>
      </c>
      <c r="N342" s="17">
        <f t="shared" si="21"/>
        <v>43.47</v>
      </c>
      <c r="O342" s="17">
        <f t="shared" si="22"/>
        <v>76.22999999999999</v>
      </c>
      <c r="P342" s="7">
        <f t="shared" si="23"/>
        <v>0.63684210526315788</v>
      </c>
      <c r="Q342" s="5">
        <f>YEAR(SalesDataTable[[#This Row],[Order Date]])</f>
        <v>2026</v>
      </c>
      <c r="R342" s="7" t="str">
        <f>"Q"&amp;ROUNDUP(MONTH(SalesDataTable[[#This Row],[Order Date]])/3,0)</f>
        <v>Q1</v>
      </c>
      <c r="S342" s="8">
        <f>MONTH(SalesDataTable[[#This Row],[Order Date]])</f>
        <v>3</v>
      </c>
      <c r="T342" s="7" t="str">
        <f>TEXT(SalesDataTable[[#This Row],[Order Date]],"mmm")</f>
        <v>Mar</v>
      </c>
    </row>
    <row r="343" spans="1:20" ht="15.6">
      <c r="A343" s="2">
        <v>759</v>
      </c>
      <c r="B343" s="3">
        <v>46093</v>
      </c>
      <c r="C343" s="4" t="s">
        <v>6</v>
      </c>
      <c r="D343" s="4" t="s">
        <v>43</v>
      </c>
      <c r="E343" s="4" t="s">
        <v>2</v>
      </c>
      <c r="F343" s="4" t="s">
        <v>13</v>
      </c>
      <c r="G343" s="4" t="s">
        <v>34</v>
      </c>
      <c r="H343" s="4" t="s">
        <v>45</v>
      </c>
      <c r="I343" s="8">
        <v>1</v>
      </c>
      <c r="J343" s="10">
        <v>49.79</v>
      </c>
      <c r="K343" s="6">
        <v>0.1</v>
      </c>
      <c r="L343" s="10">
        <v>22.29</v>
      </c>
      <c r="M343" s="17">
        <f t="shared" si="20"/>
        <v>44.811</v>
      </c>
      <c r="N343" s="17">
        <f t="shared" si="21"/>
        <v>22.29</v>
      </c>
      <c r="O343" s="17">
        <f t="shared" si="22"/>
        <v>22.521000000000001</v>
      </c>
      <c r="P343" s="7">
        <f t="shared" si="23"/>
        <v>0.5025774921336279</v>
      </c>
      <c r="Q343" s="5">
        <f>YEAR(SalesDataTable[[#This Row],[Order Date]])</f>
        <v>2026</v>
      </c>
      <c r="R343" s="7" t="str">
        <f>"Q"&amp;ROUNDUP(MONTH(SalesDataTable[[#This Row],[Order Date]])/3,0)</f>
        <v>Q1</v>
      </c>
      <c r="S343" s="8">
        <f>MONTH(SalesDataTable[[#This Row],[Order Date]])</f>
        <v>3</v>
      </c>
      <c r="T343" s="7" t="str">
        <f>TEXT(SalesDataTable[[#This Row],[Order Date]],"mmm")</f>
        <v>Mar</v>
      </c>
    </row>
    <row r="344" spans="1:20" ht="15.6">
      <c r="A344" s="2">
        <v>1097</v>
      </c>
      <c r="B344" s="3">
        <v>46093</v>
      </c>
      <c r="C344" s="4" t="s">
        <v>11</v>
      </c>
      <c r="D344" s="4" t="s">
        <v>12</v>
      </c>
      <c r="E344" s="4" t="s">
        <v>28</v>
      </c>
      <c r="F344" s="4" t="s">
        <v>13</v>
      </c>
      <c r="G344" s="4" t="s">
        <v>4</v>
      </c>
      <c r="H344" s="4" t="s">
        <v>26</v>
      </c>
      <c r="I344" s="8">
        <v>1</v>
      </c>
      <c r="J344" s="10">
        <v>41.24</v>
      </c>
      <c r="K344" s="6">
        <v>0.05</v>
      </c>
      <c r="L344" s="10">
        <v>16.64</v>
      </c>
      <c r="M344" s="17">
        <f t="shared" si="20"/>
        <v>39.177999999999997</v>
      </c>
      <c r="N344" s="17">
        <f t="shared" si="21"/>
        <v>16.64</v>
      </c>
      <c r="O344" s="17">
        <f t="shared" si="22"/>
        <v>22.537999999999997</v>
      </c>
      <c r="P344" s="7">
        <f t="shared" si="23"/>
        <v>0.57527183623462141</v>
      </c>
      <c r="Q344" s="5">
        <f>YEAR(SalesDataTable[[#This Row],[Order Date]])</f>
        <v>2026</v>
      </c>
      <c r="R344" s="7" t="str">
        <f>"Q"&amp;ROUNDUP(MONTH(SalesDataTable[[#This Row],[Order Date]])/3,0)</f>
        <v>Q1</v>
      </c>
      <c r="S344" s="8">
        <f>MONTH(SalesDataTable[[#This Row],[Order Date]])</f>
        <v>3</v>
      </c>
      <c r="T344" s="7" t="str">
        <f>TEXT(SalesDataTable[[#This Row],[Order Date]],"mmm")</f>
        <v>Mar</v>
      </c>
    </row>
    <row r="345" spans="1:20" ht="15.6">
      <c r="A345" s="2">
        <v>2152</v>
      </c>
      <c r="B345" s="3">
        <v>46093</v>
      </c>
      <c r="C345" s="4" t="s">
        <v>0</v>
      </c>
      <c r="D345" s="4" t="s">
        <v>36</v>
      </c>
      <c r="E345" s="4" t="s">
        <v>2</v>
      </c>
      <c r="F345" s="4" t="s">
        <v>13</v>
      </c>
      <c r="G345" s="4" t="s">
        <v>9</v>
      </c>
      <c r="H345" s="4" t="s">
        <v>17</v>
      </c>
      <c r="I345" s="8">
        <v>1</v>
      </c>
      <c r="J345" s="10">
        <v>142.88999999999999</v>
      </c>
      <c r="K345" s="6">
        <v>0</v>
      </c>
      <c r="L345" s="10">
        <v>81.099999999999994</v>
      </c>
      <c r="M345" s="17">
        <f t="shared" si="20"/>
        <v>142.88999999999999</v>
      </c>
      <c r="N345" s="17">
        <f t="shared" si="21"/>
        <v>81.099999999999994</v>
      </c>
      <c r="O345" s="17">
        <f t="shared" si="22"/>
        <v>61.789999999999992</v>
      </c>
      <c r="P345" s="7">
        <f t="shared" si="23"/>
        <v>0.43243054097557559</v>
      </c>
      <c r="Q345" s="5">
        <f>YEAR(SalesDataTable[[#This Row],[Order Date]])</f>
        <v>2026</v>
      </c>
      <c r="R345" s="7" t="str">
        <f>"Q"&amp;ROUNDUP(MONTH(SalesDataTable[[#This Row],[Order Date]])/3,0)</f>
        <v>Q1</v>
      </c>
      <c r="S345" s="8">
        <f>MONTH(SalesDataTable[[#This Row],[Order Date]])</f>
        <v>3</v>
      </c>
      <c r="T345" s="7" t="str">
        <f>TEXT(SalesDataTable[[#This Row],[Order Date]],"mmm")</f>
        <v>Mar</v>
      </c>
    </row>
    <row r="346" spans="1:20" ht="15.6">
      <c r="A346" s="2">
        <v>2512</v>
      </c>
      <c r="B346" s="3">
        <v>46093</v>
      </c>
      <c r="C346" s="4" t="s">
        <v>6</v>
      </c>
      <c r="D346" s="4" t="s">
        <v>7</v>
      </c>
      <c r="E346" s="4" t="s">
        <v>2</v>
      </c>
      <c r="F346" s="4" t="s">
        <v>13</v>
      </c>
      <c r="G346" s="4" t="s">
        <v>23</v>
      </c>
      <c r="H346" s="4" t="s">
        <v>29</v>
      </c>
      <c r="I346" s="8">
        <v>2</v>
      </c>
      <c r="J346" s="10">
        <v>192.76</v>
      </c>
      <c r="K346" s="6">
        <v>0</v>
      </c>
      <c r="L346" s="10">
        <v>103.08</v>
      </c>
      <c r="M346" s="17">
        <f t="shared" si="20"/>
        <v>385.52</v>
      </c>
      <c r="N346" s="17">
        <f t="shared" si="21"/>
        <v>206.16</v>
      </c>
      <c r="O346" s="17">
        <f t="shared" si="22"/>
        <v>179.35999999999999</v>
      </c>
      <c r="P346" s="7">
        <f t="shared" si="23"/>
        <v>0.46524175140070551</v>
      </c>
      <c r="Q346" s="5">
        <f>YEAR(SalesDataTable[[#This Row],[Order Date]])</f>
        <v>2026</v>
      </c>
      <c r="R346" s="7" t="str">
        <f>"Q"&amp;ROUNDUP(MONTH(SalesDataTable[[#This Row],[Order Date]])/3,0)</f>
        <v>Q1</v>
      </c>
      <c r="S346" s="8">
        <f>MONTH(SalesDataTable[[#This Row],[Order Date]])</f>
        <v>3</v>
      </c>
      <c r="T346" s="7" t="str">
        <f>TEXT(SalesDataTable[[#This Row],[Order Date]],"mmm")</f>
        <v>Mar</v>
      </c>
    </row>
    <row r="347" spans="1:20" ht="15.6">
      <c r="A347" s="2">
        <v>2578</v>
      </c>
      <c r="B347" s="3">
        <v>46093</v>
      </c>
      <c r="C347" s="4" t="s">
        <v>11</v>
      </c>
      <c r="D347" s="4" t="s">
        <v>25</v>
      </c>
      <c r="E347" s="4" t="s">
        <v>2</v>
      </c>
      <c r="F347" s="4" t="s">
        <v>13</v>
      </c>
      <c r="G347" s="4" t="s">
        <v>14</v>
      </c>
      <c r="H347" s="4" t="s">
        <v>48</v>
      </c>
      <c r="I347" s="8">
        <v>1</v>
      </c>
      <c r="J347" s="10">
        <v>165.72</v>
      </c>
      <c r="K347" s="6">
        <v>0</v>
      </c>
      <c r="L347" s="10">
        <v>89.31</v>
      </c>
      <c r="M347" s="17">
        <f t="shared" si="20"/>
        <v>165.72</v>
      </c>
      <c r="N347" s="17">
        <f t="shared" si="21"/>
        <v>89.31</v>
      </c>
      <c r="O347" s="17">
        <f t="shared" si="22"/>
        <v>76.41</v>
      </c>
      <c r="P347" s="7">
        <f t="shared" si="23"/>
        <v>0.46107892831281677</v>
      </c>
      <c r="Q347" s="5">
        <f>YEAR(SalesDataTable[[#This Row],[Order Date]])</f>
        <v>2026</v>
      </c>
      <c r="R347" s="7" t="str">
        <f>"Q"&amp;ROUNDUP(MONTH(SalesDataTable[[#This Row],[Order Date]])/3,0)</f>
        <v>Q1</v>
      </c>
      <c r="S347" s="8">
        <f>MONTH(SalesDataTable[[#This Row],[Order Date]])</f>
        <v>3</v>
      </c>
      <c r="T347" s="7" t="str">
        <f>TEXT(SalesDataTable[[#This Row],[Order Date]],"mmm")</f>
        <v>Mar</v>
      </c>
    </row>
    <row r="348" spans="1:20" ht="15.6">
      <c r="A348" s="2">
        <v>3302</v>
      </c>
      <c r="B348" s="3">
        <v>46093</v>
      </c>
      <c r="C348" s="4" t="s">
        <v>20</v>
      </c>
      <c r="D348" s="4" t="s">
        <v>31</v>
      </c>
      <c r="E348" s="4" t="s">
        <v>19</v>
      </c>
      <c r="F348" s="4" t="s">
        <v>16</v>
      </c>
      <c r="G348" s="4" t="s">
        <v>14</v>
      </c>
      <c r="H348" s="4" t="s">
        <v>48</v>
      </c>
      <c r="I348" s="8">
        <v>2</v>
      </c>
      <c r="J348" s="10">
        <v>164.33</v>
      </c>
      <c r="K348" s="6">
        <v>0</v>
      </c>
      <c r="L348" s="10">
        <v>86.07</v>
      </c>
      <c r="M348" s="17">
        <f t="shared" si="20"/>
        <v>328.66</v>
      </c>
      <c r="N348" s="17">
        <f t="shared" si="21"/>
        <v>172.14</v>
      </c>
      <c r="O348" s="17">
        <f t="shared" si="22"/>
        <v>156.52000000000004</v>
      </c>
      <c r="P348" s="7">
        <f t="shared" si="23"/>
        <v>0.47623684050386428</v>
      </c>
      <c r="Q348" s="5">
        <f>YEAR(SalesDataTable[[#This Row],[Order Date]])</f>
        <v>2026</v>
      </c>
      <c r="R348" s="7" t="str">
        <f>"Q"&amp;ROUNDUP(MONTH(SalesDataTable[[#This Row],[Order Date]])/3,0)</f>
        <v>Q1</v>
      </c>
      <c r="S348" s="8">
        <f>MONTH(SalesDataTable[[#This Row],[Order Date]])</f>
        <v>3</v>
      </c>
      <c r="T348" s="7" t="str">
        <f>TEXT(SalesDataTable[[#This Row],[Order Date]],"mmm")</f>
        <v>Mar</v>
      </c>
    </row>
    <row r="349" spans="1:20" ht="15.6">
      <c r="A349" s="2">
        <v>3752</v>
      </c>
      <c r="B349" s="3">
        <v>46093</v>
      </c>
      <c r="C349" s="4" t="s">
        <v>20</v>
      </c>
      <c r="D349" s="4" t="s">
        <v>33</v>
      </c>
      <c r="E349" s="4" t="s">
        <v>8</v>
      </c>
      <c r="F349" s="4" t="s">
        <v>16</v>
      </c>
      <c r="G349" s="4" t="s">
        <v>14</v>
      </c>
      <c r="H349" s="4" t="s">
        <v>32</v>
      </c>
      <c r="I349" s="8">
        <v>3</v>
      </c>
      <c r="J349" s="10">
        <v>45.8</v>
      </c>
      <c r="K349" s="6">
        <v>0.15</v>
      </c>
      <c r="L349" s="10">
        <v>18.47</v>
      </c>
      <c r="M349" s="17">
        <f t="shared" si="20"/>
        <v>116.78999999999998</v>
      </c>
      <c r="N349" s="17">
        <f t="shared" si="21"/>
        <v>55.41</v>
      </c>
      <c r="O349" s="17">
        <f t="shared" si="22"/>
        <v>61.379999999999981</v>
      </c>
      <c r="P349" s="7">
        <f t="shared" si="23"/>
        <v>0.52555869509375797</v>
      </c>
      <c r="Q349" s="5">
        <f>YEAR(SalesDataTable[[#This Row],[Order Date]])</f>
        <v>2026</v>
      </c>
      <c r="R349" s="7" t="str">
        <f>"Q"&amp;ROUNDUP(MONTH(SalesDataTable[[#This Row],[Order Date]])/3,0)</f>
        <v>Q1</v>
      </c>
      <c r="S349" s="8">
        <f>MONTH(SalesDataTable[[#This Row],[Order Date]])</f>
        <v>3</v>
      </c>
      <c r="T349" s="7" t="str">
        <f>TEXT(SalesDataTable[[#This Row],[Order Date]],"mmm")</f>
        <v>Mar</v>
      </c>
    </row>
    <row r="350" spans="1:20" ht="15.6">
      <c r="A350" s="2">
        <v>4839</v>
      </c>
      <c r="B350" s="3">
        <v>46093</v>
      </c>
      <c r="C350" s="4" t="s">
        <v>6</v>
      </c>
      <c r="D350" s="4" t="s">
        <v>7</v>
      </c>
      <c r="E350" s="4" t="s">
        <v>2</v>
      </c>
      <c r="F350" s="4" t="s">
        <v>13</v>
      </c>
      <c r="G350" s="4" t="s">
        <v>4</v>
      </c>
      <c r="H350" s="4" t="s">
        <v>30</v>
      </c>
      <c r="I350" s="8">
        <v>2</v>
      </c>
      <c r="J350" s="10">
        <v>103.08</v>
      </c>
      <c r="K350" s="6">
        <v>0.05</v>
      </c>
      <c r="L350" s="10">
        <v>49.27</v>
      </c>
      <c r="M350" s="17">
        <f t="shared" si="20"/>
        <v>195.85199999999998</v>
      </c>
      <c r="N350" s="17">
        <f t="shared" si="21"/>
        <v>98.54</v>
      </c>
      <c r="O350" s="17">
        <f t="shared" si="22"/>
        <v>97.311999999999969</v>
      </c>
      <c r="P350" s="7">
        <f t="shared" si="23"/>
        <v>0.49686497967853266</v>
      </c>
      <c r="Q350" s="5">
        <f>YEAR(SalesDataTable[[#This Row],[Order Date]])</f>
        <v>2026</v>
      </c>
      <c r="R350" s="7" t="str">
        <f>"Q"&amp;ROUNDUP(MONTH(SalesDataTable[[#This Row],[Order Date]])/3,0)</f>
        <v>Q1</v>
      </c>
      <c r="S350" s="8">
        <f>MONTH(SalesDataTable[[#This Row],[Order Date]])</f>
        <v>3</v>
      </c>
      <c r="T350" s="7" t="str">
        <f>TEXT(SalesDataTable[[#This Row],[Order Date]],"mmm")</f>
        <v>Mar</v>
      </c>
    </row>
    <row r="351" spans="1:20" ht="15.6">
      <c r="A351" s="2">
        <v>264</v>
      </c>
      <c r="B351" s="3">
        <v>46094</v>
      </c>
      <c r="C351" s="4" t="s">
        <v>0</v>
      </c>
      <c r="D351" s="4" t="s">
        <v>1</v>
      </c>
      <c r="E351" s="4" t="s">
        <v>2</v>
      </c>
      <c r="F351" s="4" t="s">
        <v>16</v>
      </c>
      <c r="G351" s="4" t="s">
        <v>14</v>
      </c>
      <c r="H351" s="4" t="s">
        <v>32</v>
      </c>
      <c r="I351" s="8">
        <v>4</v>
      </c>
      <c r="J351" s="10">
        <v>47.33</v>
      </c>
      <c r="K351" s="6">
        <v>0</v>
      </c>
      <c r="L351" s="10">
        <v>18.739999999999998</v>
      </c>
      <c r="M351" s="17">
        <f t="shared" si="20"/>
        <v>189.32</v>
      </c>
      <c r="N351" s="17">
        <f t="shared" si="21"/>
        <v>74.959999999999994</v>
      </c>
      <c r="O351" s="17">
        <f t="shared" si="22"/>
        <v>114.36</v>
      </c>
      <c r="P351" s="7">
        <f t="shared" si="23"/>
        <v>0.60405662370589475</v>
      </c>
      <c r="Q351" s="5">
        <f>YEAR(SalesDataTable[[#This Row],[Order Date]])</f>
        <v>2026</v>
      </c>
      <c r="R351" s="7" t="str">
        <f>"Q"&amp;ROUNDUP(MONTH(SalesDataTable[[#This Row],[Order Date]])/3,0)</f>
        <v>Q1</v>
      </c>
      <c r="S351" s="8">
        <f>MONTH(SalesDataTable[[#This Row],[Order Date]])</f>
        <v>3</v>
      </c>
      <c r="T351" s="7" t="str">
        <f>TEXT(SalesDataTable[[#This Row],[Order Date]],"mmm")</f>
        <v>Mar</v>
      </c>
    </row>
    <row r="352" spans="1:20" ht="15.6">
      <c r="A352" s="2">
        <v>2498</v>
      </c>
      <c r="B352" s="3">
        <v>46094</v>
      </c>
      <c r="C352" s="4" t="s">
        <v>11</v>
      </c>
      <c r="D352" s="4" t="s">
        <v>18</v>
      </c>
      <c r="E352" s="4" t="s">
        <v>19</v>
      </c>
      <c r="F352" s="4" t="s">
        <v>13</v>
      </c>
      <c r="G352" s="4" t="s">
        <v>4</v>
      </c>
      <c r="H352" s="4" t="s">
        <v>22</v>
      </c>
      <c r="I352" s="8">
        <v>1</v>
      </c>
      <c r="J352" s="10">
        <v>50.04</v>
      </c>
      <c r="K352" s="6">
        <v>0</v>
      </c>
      <c r="L352" s="10">
        <v>22.64</v>
      </c>
      <c r="M352" s="17">
        <f t="shared" si="20"/>
        <v>50.04</v>
      </c>
      <c r="N352" s="17">
        <f t="shared" si="21"/>
        <v>22.64</v>
      </c>
      <c r="O352" s="17">
        <f t="shared" si="22"/>
        <v>27.4</v>
      </c>
      <c r="P352" s="7">
        <f t="shared" si="23"/>
        <v>0.54756195043964828</v>
      </c>
      <c r="Q352" s="5">
        <f>YEAR(SalesDataTable[[#This Row],[Order Date]])</f>
        <v>2026</v>
      </c>
      <c r="R352" s="7" t="str">
        <f>"Q"&amp;ROUNDUP(MONTH(SalesDataTable[[#This Row],[Order Date]])/3,0)</f>
        <v>Q1</v>
      </c>
      <c r="S352" s="8">
        <f>MONTH(SalesDataTable[[#This Row],[Order Date]])</f>
        <v>3</v>
      </c>
      <c r="T352" s="7" t="str">
        <f>TEXT(SalesDataTable[[#This Row],[Order Date]],"mmm")</f>
        <v>Mar</v>
      </c>
    </row>
    <row r="353" spans="1:20" ht="15.6">
      <c r="A353" s="2">
        <v>3929</v>
      </c>
      <c r="B353" s="3">
        <v>46094</v>
      </c>
      <c r="C353" s="4" t="s">
        <v>20</v>
      </c>
      <c r="D353" s="4" t="s">
        <v>47</v>
      </c>
      <c r="E353" s="4" t="s">
        <v>2</v>
      </c>
      <c r="F353" s="4" t="s">
        <v>13</v>
      </c>
      <c r="G353" s="4" t="s">
        <v>34</v>
      </c>
      <c r="H353" s="4" t="s">
        <v>38</v>
      </c>
      <c r="I353" s="8">
        <v>1</v>
      </c>
      <c r="J353" s="10">
        <v>125.69</v>
      </c>
      <c r="K353" s="6">
        <v>0</v>
      </c>
      <c r="L353" s="10">
        <v>67.150000000000006</v>
      </c>
      <c r="M353" s="17">
        <f t="shared" si="20"/>
        <v>125.69</v>
      </c>
      <c r="N353" s="17">
        <f t="shared" si="21"/>
        <v>67.150000000000006</v>
      </c>
      <c r="O353" s="17">
        <f t="shared" si="22"/>
        <v>58.539999999999992</v>
      </c>
      <c r="P353" s="7">
        <f t="shared" si="23"/>
        <v>0.465749065160315</v>
      </c>
      <c r="Q353" s="5">
        <f>YEAR(SalesDataTable[[#This Row],[Order Date]])</f>
        <v>2026</v>
      </c>
      <c r="R353" s="7" t="str">
        <f>"Q"&amp;ROUNDUP(MONTH(SalesDataTable[[#This Row],[Order Date]])/3,0)</f>
        <v>Q1</v>
      </c>
      <c r="S353" s="8">
        <f>MONTH(SalesDataTable[[#This Row],[Order Date]])</f>
        <v>3</v>
      </c>
      <c r="T353" s="7" t="str">
        <f>TEXT(SalesDataTable[[#This Row],[Order Date]],"mmm")</f>
        <v>Mar</v>
      </c>
    </row>
    <row r="354" spans="1:20" ht="15.6">
      <c r="A354" s="2">
        <v>4195</v>
      </c>
      <c r="B354" s="3">
        <v>46094</v>
      </c>
      <c r="C354" s="4" t="s">
        <v>20</v>
      </c>
      <c r="D354" s="4" t="s">
        <v>47</v>
      </c>
      <c r="E354" s="4" t="s">
        <v>28</v>
      </c>
      <c r="F354" s="4" t="s">
        <v>13</v>
      </c>
      <c r="G354" s="4" t="s">
        <v>9</v>
      </c>
      <c r="H354" s="4" t="s">
        <v>17</v>
      </c>
      <c r="I354" s="8">
        <v>2</v>
      </c>
      <c r="J354" s="10">
        <v>142.72999999999999</v>
      </c>
      <c r="K354" s="6">
        <v>0.1</v>
      </c>
      <c r="L354" s="10">
        <v>77.28</v>
      </c>
      <c r="M354" s="17">
        <f t="shared" si="20"/>
        <v>256.91399999999999</v>
      </c>
      <c r="N354" s="17">
        <f t="shared" si="21"/>
        <v>154.56</v>
      </c>
      <c r="O354" s="17">
        <f t="shared" si="22"/>
        <v>102.35399999999998</v>
      </c>
      <c r="P354" s="7">
        <f t="shared" si="23"/>
        <v>0.39839790747098247</v>
      </c>
      <c r="Q354" s="5">
        <f>YEAR(SalesDataTable[[#This Row],[Order Date]])</f>
        <v>2026</v>
      </c>
      <c r="R354" s="7" t="str">
        <f>"Q"&amp;ROUNDUP(MONTH(SalesDataTable[[#This Row],[Order Date]])/3,0)</f>
        <v>Q1</v>
      </c>
      <c r="S354" s="8">
        <f>MONTH(SalesDataTable[[#This Row],[Order Date]])</f>
        <v>3</v>
      </c>
      <c r="T354" s="7" t="str">
        <f>TEXT(SalesDataTable[[#This Row],[Order Date]],"mmm")</f>
        <v>Mar</v>
      </c>
    </row>
    <row r="355" spans="1:20" ht="15.6">
      <c r="A355" s="2">
        <v>4684</v>
      </c>
      <c r="B355" s="3">
        <v>46094</v>
      </c>
      <c r="C355" s="4" t="s">
        <v>6</v>
      </c>
      <c r="D355" s="4" t="s">
        <v>43</v>
      </c>
      <c r="E355" s="4" t="s">
        <v>2</v>
      </c>
      <c r="F355" s="4" t="s">
        <v>3</v>
      </c>
      <c r="G355" s="4" t="s">
        <v>34</v>
      </c>
      <c r="H355" s="4" t="s">
        <v>38</v>
      </c>
      <c r="I355" s="8">
        <v>4</v>
      </c>
      <c r="J355" s="10">
        <v>124.36</v>
      </c>
      <c r="K355" s="6">
        <v>0</v>
      </c>
      <c r="L355" s="10">
        <v>68.790000000000006</v>
      </c>
      <c r="M355" s="17">
        <f t="shared" si="20"/>
        <v>497.44</v>
      </c>
      <c r="N355" s="17">
        <f t="shared" si="21"/>
        <v>275.16000000000003</v>
      </c>
      <c r="O355" s="17">
        <f t="shared" si="22"/>
        <v>222.27999999999997</v>
      </c>
      <c r="P355" s="7">
        <f t="shared" si="23"/>
        <v>0.44684786104856861</v>
      </c>
      <c r="Q355" s="5">
        <f>YEAR(SalesDataTable[[#This Row],[Order Date]])</f>
        <v>2026</v>
      </c>
      <c r="R355" s="7" t="str">
        <f>"Q"&amp;ROUNDUP(MONTH(SalesDataTable[[#This Row],[Order Date]])/3,0)</f>
        <v>Q1</v>
      </c>
      <c r="S355" s="8">
        <f>MONTH(SalesDataTable[[#This Row],[Order Date]])</f>
        <v>3</v>
      </c>
      <c r="T355" s="7" t="str">
        <f>TEXT(SalesDataTable[[#This Row],[Order Date]],"mmm")</f>
        <v>Mar</v>
      </c>
    </row>
    <row r="356" spans="1:20" ht="15.6">
      <c r="A356" s="2">
        <v>313</v>
      </c>
      <c r="B356" s="3">
        <v>46095</v>
      </c>
      <c r="C356" s="4" t="s">
        <v>20</v>
      </c>
      <c r="D356" s="4" t="s">
        <v>33</v>
      </c>
      <c r="E356" s="4" t="s">
        <v>2</v>
      </c>
      <c r="F356" s="4" t="s">
        <v>13</v>
      </c>
      <c r="G356" s="4" t="s">
        <v>4</v>
      </c>
      <c r="H356" s="4" t="s">
        <v>26</v>
      </c>
      <c r="I356" s="8">
        <v>4</v>
      </c>
      <c r="J356" s="10">
        <v>40.42</v>
      </c>
      <c r="K356" s="6">
        <v>0.1</v>
      </c>
      <c r="L356" s="10">
        <v>16.25</v>
      </c>
      <c r="M356" s="17">
        <f t="shared" si="20"/>
        <v>145.512</v>
      </c>
      <c r="N356" s="17">
        <f t="shared" si="21"/>
        <v>65</v>
      </c>
      <c r="O356" s="17">
        <f t="shared" si="22"/>
        <v>80.512</v>
      </c>
      <c r="P356" s="7">
        <f t="shared" si="23"/>
        <v>0.5533014459288581</v>
      </c>
      <c r="Q356" s="5">
        <f>YEAR(SalesDataTable[[#This Row],[Order Date]])</f>
        <v>2026</v>
      </c>
      <c r="R356" s="7" t="str">
        <f>"Q"&amp;ROUNDUP(MONTH(SalesDataTable[[#This Row],[Order Date]])/3,0)</f>
        <v>Q1</v>
      </c>
      <c r="S356" s="8">
        <f>MONTH(SalesDataTable[[#This Row],[Order Date]])</f>
        <v>3</v>
      </c>
      <c r="T356" s="7" t="str">
        <f>TEXT(SalesDataTable[[#This Row],[Order Date]],"mmm")</f>
        <v>Mar</v>
      </c>
    </row>
    <row r="357" spans="1:20" ht="15.6">
      <c r="A357" s="2">
        <v>1056</v>
      </c>
      <c r="B357" s="3">
        <v>46095</v>
      </c>
      <c r="C357" s="4" t="s">
        <v>0</v>
      </c>
      <c r="D357" s="4" t="s">
        <v>50</v>
      </c>
      <c r="E357" s="4" t="s">
        <v>2</v>
      </c>
      <c r="F357" s="4" t="s">
        <v>3</v>
      </c>
      <c r="G357" s="4" t="s">
        <v>23</v>
      </c>
      <c r="H357" s="4" t="s">
        <v>29</v>
      </c>
      <c r="I357" s="8">
        <v>1</v>
      </c>
      <c r="J357" s="10">
        <v>192.86</v>
      </c>
      <c r="K357" s="6">
        <v>0</v>
      </c>
      <c r="L357" s="10">
        <v>101.13</v>
      </c>
      <c r="M357" s="17">
        <f t="shared" si="20"/>
        <v>192.86</v>
      </c>
      <c r="N357" s="17">
        <f t="shared" si="21"/>
        <v>101.13</v>
      </c>
      <c r="O357" s="17">
        <f t="shared" si="22"/>
        <v>91.730000000000018</v>
      </c>
      <c r="P357" s="7">
        <f t="shared" si="23"/>
        <v>0.475629990666805</v>
      </c>
      <c r="Q357" s="5">
        <f>YEAR(SalesDataTable[[#This Row],[Order Date]])</f>
        <v>2026</v>
      </c>
      <c r="R357" s="7" t="str">
        <f>"Q"&amp;ROUNDUP(MONTH(SalesDataTable[[#This Row],[Order Date]])/3,0)</f>
        <v>Q1</v>
      </c>
      <c r="S357" s="8">
        <f>MONTH(SalesDataTable[[#This Row],[Order Date]])</f>
        <v>3</v>
      </c>
      <c r="T357" s="7" t="str">
        <f>TEXT(SalesDataTable[[#This Row],[Order Date]],"mmm")</f>
        <v>Mar</v>
      </c>
    </row>
    <row r="358" spans="1:20" ht="15.6">
      <c r="A358" s="2">
        <v>2189</v>
      </c>
      <c r="B358" s="3">
        <v>46095</v>
      </c>
      <c r="C358" s="4" t="s">
        <v>20</v>
      </c>
      <c r="D358" s="4" t="s">
        <v>21</v>
      </c>
      <c r="E358" s="4" t="s">
        <v>28</v>
      </c>
      <c r="F358" s="4" t="s">
        <v>13</v>
      </c>
      <c r="G358" s="4" t="s">
        <v>9</v>
      </c>
      <c r="H358" s="4" t="s">
        <v>46</v>
      </c>
      <c r="I358" s="8">
        <v>2</v>
      </c>
      <c r="J358" s="10">
        <v>72.34</v>
      </c>
      <c r="K358" s="6">
        <v>0</v>
      </c>
      <c r="L358" s="10">
        <v>33.29</v>
      </c>
      <c r="M358" s="17">
        <f t="shared" si="20"/>
        <v>144.68</v>
      </c>
      <c r="N358" s="17">
        <f t="shared" si="21"/>
        <v>66.58</v>
      </c>
      <c r="O358" s="17">
        <f t="shared" si="22"/>
        <v>78.100000000000009</v>
      </c>
      <c r="P358" s="7">
        <f t="shared" si="23"/>
        <v>0.53981199889411113</v>
      </c>
      <c r="Q358" s="5">
        <f>YEAR(SalesDataTable[[#This Row],[Order Date]])</f>
        <v>2026</v>
      </c>
      <c r="R358" s="7" t="str">
        <f>"Q"&amp;ROUNDUP(MONTH(SalesDataTable[[#This Row],[Order Date]])/3,0)</f>
        <v>Q1</v>
      </c>
      <c r="S358" s="8">
        <f>MONTH(SalesDataTable[[#This Row],[Order Date]])</f>
        <v>3</v>
      </c>
      <c r="T358" s="7" t="str">
        <f>TEXT(SalesDataTable[[#This Row],[Order Date]],"mmm")</f>
        <v>Mar</v>
      </c>
    </row>
    <row r="359" spans="1:20" ht="15.6">
      <c r="A359" s="2">
        <v>2617</v>
      </c>
      <c r="B359" s="3">
        <v>46095</v>
      </c>
      <c r="C359" s="4" t="s">
        <v>20</v>
      </c>
      <c r="D359" s="4" t="s">
        <v>47</v>
      </c>
      <c r="E359" s="4" t="s">
        <v>2</v>
      </c>
      <c r="F359" s="4" t="s">
        <v>13</v>
      </c>
      <c r="G359" s="4" t="s">
        <v>14</v>
      </c>
      <c r="H359" s="4" t="s">
        <v>15</v>
      </c>
      <c r="I359" s="8">
        <v>2</v>
      </c>
      <c r="J359" s="10">
        <v>35.409999999999997</v>
      </c>
      <c r="K359" s="6">
        <v>0</v>
      </c>
      <c r="L359" s="10">
        <v>13.89</v>
      </c>
      <c r="M359" s="17">
        <f t="shared" si="20"/>
        <v>70.819999999999993</v>
      </c>
      <c r="N359" s="17">
        <f t="shared" si="21"/>
        <v>27.78</v>
      </c>
      <c r="O359" s="17">
        <f t="shared" si="22"/>
        <v>43.039999999999992</v>
      </c>
      <c r="P359" s="7">
        <f t="shared" si="23"/>
        <v>0.60773792713922614</v>
      </c>
      <c r="Q359" s="5">
        <f>YEAR(SalesDataTable[[#This Row],[Order Date]])</f>
        <v>2026</v>
      </c>
      <c r="R359" s="7" t="str">
        <f>"Q"&amp;ROUNDUP(MONTH(SalesDataTable[[#This Row],[Order Date]])/3,0)</f>
        <v>Q1</v>
      </c>
      <c r="S359" s="8">
        <f>MONTH(SalesDataTable[[#This Row],[Order Date]])</f>
        <v>3</v>
      </c>
      <c r="T359" s="7" t="str">
        <f>TEXT(SalesDataTable[[#This Row],[Order Date]],"mmm")</f>
        <v>Mar</v>
      </c>
    </row>
    <row r="360" spans="1:20" ht="15.6">
      <c r="A360" s="2">
        <v>2901</v>
      </c>
      <c r="B360" s="3">
        <v>46095</v>
      </c>
      <c r="C360" s="4" t="s">
        <v>20</v>
      </c>
      <c r="D360" s="4" t="s">
        <v>33</v>
      </c>
      <c r="E360" s="4" t="s">
        <v>8</v>
      </c>
      <c r="F360" s="4" t="s">
        <v>16</v>
      </c>
      <c r="G360" s="4" t="s">
        <v>4</v>
      </c>
      <c r="H360" s="4" t="s">
        <v>30</v>
      </c>
      <c r="I360" s="8">
        <v>12</v>
      </c>
      <c r="J360" s="10">
        <v>102.25</v>
      </c>
      <c r="K360" s="6">
        <v>0.1</v>
      </c>
      <c r="L360" s="10">
        <v>51.07</v>
      </c>
      <c r="M360" s="17">
        <f t="shared" si="20"/>
        <v>1104.3</v>
      </c>
      <c r="N360" s="17">
        <f t="shared" si="21"/>
        <v>612.84</v>
      </c>
      <c r="O360" s="17">
        <f t="shared" si="22"/>
        <v>491.45999999999992</v>
      </c>
      <c r="P360" s="7">
        <f t="shared" si="23"/>
        <v>0.44504210812279266</v>
      </c>
      <c r="Q360" s="5">
        <f>YEAR(SalesDataTable[[#This Row],[Order Date]])</f>
        <v>2026</v>
      </c>
      <c r="R360" s="7" t="str">
        <f>"Q"&amp;ROUNDUP(MONTH(SalesDataTable[[#This Row],[Order Date]])/3,0)</f>
        <v>Q1</v>
      </c>
      <c r="S360" s="8">
        <f>MONTH(SalesDataTable[[#This Row],[Order Date]])</f>
        <v>3</v>
      </c>
      <c r="T360" s="7" t="str">
        <f>TEXT(SalesDataTable[[#This Row],[Order Date]],"mmm")</f>
        <v>Mar</v>
      </c>
    </row>
    <row r="361" spans="1:20" ht="15.6">
      <c r="A361" s="2">
        <v>2952</v>
      </c>
      <c r="B361" s="3">
        <v>46095</v>
      </c>
      <c r="C361" s="4" t="s">
        <v>6</v>
      </c>
      <c r="D361" s="4" t="s">
        <v>7</v>
      </c>
      <c r="E361" s="4" t="s">
        <v>2</v>
      </c>
      <c r="F361" s="4" t="s">
        <v>13</v>
      </c>
      <c r="G361" s="4" t="s">
        <v>4</v>
      </c>
      <c r="H361" s="4" t="s">
        <v>22</v>
      </c>
      <c r="I361" s="8">
        <v>1</v>
      </c>
      <c r="J361" s="10">
        <v>51.86</v>
      </c>
      <c r="K361" s="6">
        <v>0.1</v>
      </c>
      <c r="L361" s="10">
        <v>22.34</v>
      </c>
      <c r="M361" s="17">
        <f t="shared" si="20"/>
        <v>46.673999999999999</v>
      </c>
      <c r="N361" s="17">
        <f t="shared" si="21"/>
        <v>22.34</v>
      </c>
      <c r="O361" s="17">
        <f t="shared" si="22"/>
        <v>24.334</v>
      </c>
      <c r="P361" s="7">
        <f t="shared" si="23"/>
        <v>0.52136092899687192</v>
      </c>
      <c r="Q361" s="5">
        <f>YEAR(SalesDataTable[[#This Row],[Order Date]])</f>
        <v>2026</v>
      </c>
      <c r="R361" s="7" t="str">
        <f>"Q"&amp;ROUNDUP(MONTH(SalesDataTable[[#This Row],[Order Date]])/3,0)</f>
        <v>Q1</v>
      </c>
      <c r="S361" s="8">
        <f>MONTH(SalesDataTable[[#This Row],[Order Date]])</f>
        <v>3</v>
      </c>
      <c r="T361" s="7" t="str">
        <f>TEXT(SalesDataTable[[#This Row],[Order Date]],"mmm")</f>
        <v>Mar</v>
      </c>
    </row>
    <row r="362" spans="1:20" ht="15.6">
      <c r="A362" s="2">
        <v>3421</v>
      </c>
      <c r="B362" s="3">
        <v>46095</v>
      </c>
      <c r="C362" s="4" t="s">
        <v>20</v>
      </c>
      <c r="D362" s="4" t="s">
        <v>33</v>
      </c>
      <c r="E362" s="4" t="s">
        <v>2</v>
      </c>
      <c r="F362" s="4" t="s">
        <v>3</v>
      </c>
      <c r="G362" s="4" t="s">
        <v>14</v>
      </c>
      <c r="H362" s="4" t="s">
        <v>15</v>
      </c>
      <c r="I362" s="8">
        <v>1</v>
      </c>
      <c r="J362" s="10">
        <v>36.520000000000003</v>
      </c>
      <c r="K362" s="6">
        <v>0.05</v>
      </c>
      <c r="L362" s="10">
        <v>13.23</v>
      </c>
      <c r="M362" s="17">
        <f t="shared" si="20"/>
        <v>34.694000000000003</v>
      </c>
      <c r="N362" s="17">
        <f t="shared" si="21"/>
        <v>13.23</v>
      </c>
      <c r="O362" s="17">
        <f t="shared" si="22"/>
        <v>21.464000000000002</v>
      </c>
      <c r="P362" s="7">
        <f t="shared" si="23"/>
        <v>0.61866605176687617</v>
      </c>
      <c r="Q362" s="5">
        <f>YEAR(SalesDataTable[[#This Row],[Order Date]])</f>
        <v>2026</v>
      </c>
      <c r="R362" s="7" t="str">
        <f>"Q"&amp;ROUNDUP(MONTH(SalesDataTable[[#This Row],[Order Date]])/3,0)</f>
        <v>Q1</v>
      </c>
      <c r="S362" s="8">
        <f>MONTH(SalesDataTable[[#This Row],[Order Date]])</f>
        <v>3</v>
      </c>
      <c r="T362" s="7" t="str">
        <f>TEXT(SalesDataTable[[#This Row],[Order Date]],"mmm")</f>
        <v>Mar</v>
      </c>
    </row>
    <row r="363" spans="1:20" ht="15.6">
      <c r="A363" s="2">
        <v>3536</v>
      </c>
      <c r="B363" s="3">
        <v>46095</v>
      </c>
      <c r="C363" s="4" t="s">
        <v>11</v>
      </c>
      <c r="D363" s="4" t="s">
        <v>39</v>
      </c>
      <c r="E363" s="4" t="s">
        <v>2</v>
      </c>
      <c r="F363" s="4" t="s">
        <v>13</v>
      </c>
      <c r="G363" s="4" t="s">
        <v>9</v>
      </c>
      <c r="H363" s="4" t="s">
        <v>37</v>
      </c>
      <c r="I363" s="8">
        <v>2</v>
      </c>
      <c r="J363" s="10">
        <v>153.66</v>
      </c>
      <c r="K363" s="6">
        <v>0.1</v>
      </c>
      <c r="L363" s="10">
        <v>78.430000000000007</v>
      </c>
      <c r="M363" s="17">
        <f t="shared" si="20"/>
        <v>276.58800000000002</v>
      </c>
      <c r="N363" s="17">
        <f t="shared" si="21"/>
        <v>156.86000000000001</v>
      </c>
      <c r="O363" s="17">
        <f t="shared" si="22"/>
        <v>119.72800000000001</v>
      </c>
      <c r="P363" s="7">
        <f t="shared" si="23"/>
        <v>0.43287488972768162</v>
      </c>
      <c r="Q363" s="5">
        <f>YEAR(SalesDataTable[[#This Row],[Order Date]])</f>
        <v>2026</v>
      </c>
      <c r="R363" s="7" t="str">
        <f>"Q"&amp;ROUNDUP(MONTH(SalesDataTable[[#This Row],[Order Date]])/3,0)</f>
        <v>Q1</v>
      </c>
      <c r="S363" s="8">
        <f>MONTH(SalesDataTable[[#This Row],[Order Date]])</f>
        <v>3</v>
      </c>
      <c r="T363" s="7" t="str">
        <f>TEXT(SalesDataTable[[#This Row],[Order Date]],"mmm")</f>
        <v>Mar</v>
      </c>
    </row>
    <row r="364" spans="1:20" ht="15.6">
      <c r="A364" s="2">
        <v>3878</v>
      </c>
      <c r="B364" s="3">
        <v>46095</v>
      </c>
      <c r="C364" s="4" t="s">
        <v>6</v>
      </c>
      <c r="D364" s="4" t="s">
        <v>49</v>
      </c>
      <c r="E364" s="4" t="s">
        <v>28</v>
      </c>
      <c r="F364" s="4" t="s">
        <v>3</v>
      </c>
      <c r="G364" s="4" t="s">
        <v>34</v>
      </c>
      <c r="H364" s="4" t="s">
        <v>35</v>
      </c>
      <c r="I364" s="8">
        <v>1</v>
      </c>
      <c r="J364" s="10">
        <v>41.05</v>
      </c>
      <c r="K364" s="6">
        <v>0.1</v>
      </c>
      <c r="L364" s="10">
        <v>14.94</v>
      </c>
      <c r="M364" s="17">
        <f t="shared" si="20"/>
        <v>36.945</v>
      </c>
      <c r="N364" s="17">
        <f t="shared" si="21"/>
        <v>14.94</v>
      </c>
      <c r="O364" s="17">
        <f t="shared" si="22"/>
        <v>22.005000000000003</v>
      </c>
      <c r="P364" s="7">
        <f t="shared" si="23"/>
        <v>0.59561510353227776</v>
      </c>
      <c r="Q364" s="5">
        <f>YEAR(SalesDataTable[[#This Row],[Order Date]])</f>
        <v>2026</v>
      </c>
      <c r="R364" s="7" t="str">
        <f>"Q"&amp;ROUNDUP(MONTH(SalesDataTable[[#This Row],[Order Date]])/3,0)</f>
        <v>Q1</v>
      </c>
      <c r="S364" s="8">
        <f>MONTH(SalesDataTable[[#This Row],[Order Date]])</f>
        <v>3</v>
      </c>
      <c r="T364" s="7" t="str">
        <f>TEXT(SalesDataTable[[#This Row],[Order Date]],"mmm")</f>
        <v>Mar</v>
      </c>
    </row>
    <row r="365" spans="1:20" ht="15.6">
      <c r="A365" s="2">
        <v>2027</v>
      </c>
      <c r="B365" s="3">
        <v>46096</v>
      </c>
      <c r="C365" s="4" t="s">
        <v>11</v>
      </c>
      <c r="D365" s="4" t="s">
        <v>12</v>
      </c>
      <c r="E365" s="4" t="s">
        <v>2</v>
      </c>
      <c r="F365" s="4" t="s">
        <v>3</v>
      </c>
      <c r="G365" s="4" t="s">
        <v>14</v>
      </c>
      <c r="H365" s="4" t="s">
        <v>44</v>
      </c>
      <c r="I365" s="8">
        <v>4</v>
      </c>
      <c r="J365" s="10">
        <v>136.21</v>
      </c>
      <c r="K365" s="6">
        <v>0.05</v>
      </c>
      <c r="L365" s="10">
        <v>68.55</v>
      </c>
      <c r="M365" s="17">
        <f t="shared" si="20"/>
        <v>517.59799999999996</v>
      </c>
      <c r="N365" s="17">
        <f t="shared" si="21"/>
        <v>274.2</v>
      </c>
      <c r="O365" s="17">
        <f t="shared" si="22"/>
        <v>243.39799999999997</v>
      </c>
      <c r="P365" s="7">
        <f t="shared" si="23"/>
        <v>0.4702452482428448</v>
      </c>
      <c r="Q365" s="5">
        <f>YEAR(SalesDataTable[[#This Row],[Order Date]])</f>
        <v>2026</v>
      </c>
      <c r="R365" s="7" t="str">
        <f>"Q"&amp;ROUNDUP(MONTH(SalesDataTable[[#This Row],[Order Date]])/3,0)</f>
        <v>Q1</v>
      </c>
      <c r="S365" s="8">
        <f>MONTH(SalesDataTable[[#This Row],[Order Date]])</f>
        <v>3</v>
      </c>
      <c r="T365" s="7" t="str">
        <f>TEXT(SalesDataTable[[#This Row],[Order Date]],"mmm")</f>
        <v>Mar</v>
      </c>
    </row>
    <row r="366" spans="1:20" ht="15.6">
      <c r="A366" s="2">
        <v>3280</v>
      </c>
      <c r="B366" s="3">
        <v>46096</v>
      </c>
      <c r="C366" s="4" t="s">
        <v>20</v>
      </c>
      <c r="D366" s="4" t="s">
        <v>21</v>
      </c>
      <c r="E366" s="4" t="s">
        <v>2</v>
      </c>
      <c r="F366" s="4" t="s">
        <v>3</v>
      </c>
      <c r="G366" s="4" t="s">
        <v>14</v>
      </c>
      <c r="H366" s="4" t="s">
        <v>32</v>
      </c>
      <c r="I366" s="8">
        <v>3</v>
      </c>
      <c r="J366" s="10">
        <v>46.68</v>
      </c>
      <c r="K366" s="6">
        <v>0</v>
      </c>
      <c r="L366" s="10">
        <v>18.760000000000002</v>
      </c>
      <c r="M366" s="17">
        <f t="shared" si="20"/>
        <v>140.04</v>
      </c>
      <c r="N366" s="17">
        <f t="shared" si="21"/>
        <v>56.28</v>
      </c>
      <c r="O366" s="17">
        <f t="shared" si="22"/>
        <v>83.759999999999991</v>
      </c>
      <c r="P366" s="7">
        <f t="shared" si="23"/>
        <v>0.59811482433590402</v>
      </c>
      <c r="Q366" s="5">
        <f>YEAR(SalesDataTable[[#This Row],[Order Date]])</f>
        <v>2026</v>
      </c>
      <c r="R366" s="7" t="str">
        <f>"Q"&amp;ROUNDUP(MONTH(SalesDataTable[[#This Row],[Order Date]])/3,0)</f>
        <v>Q1</v>
      </c>
      <c r="S366" s="8">
        <f>MONTH(SalesDataTable[[#This Row],[Order Date]])</f>
        <v>3</v>
      </c>
      <c r="T366" s="7" t="str">
        <f>TEXT(SalesDataTable[[#This Row],[Order Date]],"mmm")</f>
        <v>Mar</v>
      </c>
    </row>
    <row r="367" spans="1:20" ht="15.6">
      <c r="A367" s="2">
        <v>5149</v>
      </c>
      <c r="B367" s="3">
        <v>46096</v>
      </c>
      <c r="C367" s="4" t="s">
        <v>6</v>
      </c>
      <c r="D367" s="4" t="s">
        <v>43</v>
      </c>
      <c r="E367" s="4" t="s">
        <v>19</v>
      </c>
      <c r="F367" s="4" t="s">
        <v>13</v>
      </c>
      <c r="G367" s="4" t="s">
        <v>14</v>
      </c>
      <c r="H367" s="4" t="s">
        <v>15</v>
      </c>
      <c r="I367" s="8">
        <v>1</v>
      </c>
      <c r="J367" s="10">
        <v>35.340000000000003</v>
      </c>
      <c r="K367" s="6">
        <v>0.05</v>
      </c>
      <c r="L367" s="10">
        <v>13.37</v>
      </c>
      <c r="M367" s="17">
        <f t="shared" si="20"/>
        <v>33.573</v>
      </c>
      <c r="N367" s="17">
        <f t="shared" si="21"/>
        <v>13.37</v>
      </c>
      <c r="O367" s="17">
        <f t="shared" si="22"/>
        <v>20.203000000000003</v>
      </c>
      <c r="P367" s="7">
        <f t="shared" si="23"/>
        <v>0.60176332171685587</v>
      </c>
      <c r="Q367" s="5">
        <f>YEAR(SalesDataTable[[#This Row],[Order Date]])</f>
        <v>2026</v>
      </c>
      <c r="R367" s="7" t="str">
        <f>"Q"&amp;ROUNDUP(MONTH(SalesDataTable[[#This Row],[Order Date]])/3,0)</f>
        <v>Q1</v>
      </c>
      <c r="S367" s="8">
        <f>MONTH(SalesDataTable[[#This Row],[Order Date]])</f>
        <v>3</v>
      </c>
      <c r="T367" s="7" t="str">
        <f>TEXT(SalesDataTable[[#This Row],[Order Date]],"mmm")</f>
        <v>Mar</v>
      </c>
    </row>
    <row r="368" spans="1:20" ht="15.6">
      <c r="A368" s="2">
        <v>412</v>
      </c>
      <c r="B368" s="3">
        <v>46097</v>
      </c>
      <c r="C368" s="4" t="s">
        <v>20</v>
      </c>
      <c r="D368" s="4" t="s">
        <v>31</v>
      </c>
      <c r="E368" s="4" t="s">
        <v>19</v>
      </c>
      <c r="F368" s="4" t="s">
        <v>3</v>
      </c>
      <c r="G368" s="4" t="s">
        <v>34</v>
      </c>
      <c r="H368" s="4" t="s">
        <v>35</v>
      </c>
      <c r="I368" s="8">
        <v>2</v>
      </c>
      <c r="J368" s="10">
        <v>40.19</v>
      </c>
      <c r="K368" s="6">
        <v>0</v>
      </c>
      <c r="L368" s="10">
        <v>14.92</v>
      </c>
      <c r="M368" s="17">
        <f t="shared" si="20"/>
        <v>80.38</v>
      </c>
      <c r="N368" s="17">
        <f t="shared" si="21"/>
        <v>29.84</v>
      </c>
      <c r="O368" s="17">
        <f t="shared" si="22"/>
        <v>50.539999999999992</v>
      </c>
      <c r="P368" s="7">
        <f t="shared" si="23"/>
        <v>0.62876337397362525</v>
      </c>
      <c r="Q368" s="5">
        <f>YEAR(SalesDataTable[[#This Row],[Order Date]])</f>
        <v>2026</v>
      </c>
      <c r="R368" s="7" t="str">
        <f>"Q"&amp;ROUNDUP(MONTH(SalesDataTable[[#This Row],[Order Date]])/3,0)</f>
        <v>Q1</v>
      </c>
      <c r="S368" s="8">
        <f>MONTH(SalesDataTable[[#This Row],[Order Date]])</f>
        <v>3</v>
      </c>
      <c r="T368" s="7" t="str">
        <f>TEXT(SalesDataTable[[#This Row],[Order Date]],"mmm")</f>
        <v>Mar</v>
      </c>
    </row>
    <row r="369" spans="1:20" ht="15.6">
      <c r="A369" s="2">
        <v>1161</v>
      </c>
      <c r="B369" s="3">
        <v>46097</v>
      </c>
      <c r="C369" s="4" t="s">
        <v>6</v>
      </c>
      <c r="D369" s="4" t="s">
        <v>43</v>
      </c>
      <c r="E369" s="4" t="s">
        <v>2</v>
      </c>
      <c r="F369" s="4" t="s">
        <v>13</v>
      </c>
      <c r="G369" s="4" t="s">
        <v>4</v>
      </c>
      <c r="H369" s="4" t="s">
        <v>30</v>
      </c>
      <c r="I369" s="8">
        <v>2</v>
      </c>
      <c r="J369" s="10">
        <v>101.73</v>
      </c>
      <c r="K369" s="6">
        <v>0.05</v>
      </c>
      <c r="L369" s="10">
        <v>51.56</v>
      </c>
      <c r="M369" s="17">
        <f t="shared" si="20"/>
        <v>193.28700000000001</v>
      </c>
      <c r="N369" s="17">
        <f t="shared" si="21"/>
        <v>103.12</v>
      </c>
      <c r="O369" s="17">
        <f t="shared" si="22"/>
        <v>90.167000000000002</v>
      </c>
      <c r="P369" s="7">
        <f t="shared" si="23"/>
        <v>0.46649283190281809</v>
      </c>
      <c r="Q369" s="5">
        <f>YEAR(SalesDataTable[[#This Row],[Order Date]])</f>
        <v>2026</v>
      </c>
      <c r="R369" s="7" t="str">
        <f>"Q"&amp;ROUNDUP(MONTH(SalesDataTable[[#This Row],[Order Date]])/3,0)</f>
        <v>Q1</v>
      </c>
      <c r="S369" s="8">
        <f>MONTH(SalesDataTable[[#This Row],[Order Date]])</f>
        <v>3</v>
      </c>
      <c r="T369" s="7" t="str">
        <f>TEXT(SalesDataTable[[#This Row],[Order Date]],"mmm")</f>
        <v>Mar</v>
      </c>
    </row>
    <row r="370" spans="1:20" ht="15.6">
      <c r="A370" s="2">
        <v>1320</v>
      </c>
      <c r="B370" s="3">
        <v>46097</v>
      </c>
      <c r="C370" s="4" t="s">
        <v>11</v>
      </c>
      <c r="D370" s="4" t="s">
        <v>18</v>
      </c>
      <c r="E370" s="4" t="s">
        <v>19</v>
      </c>
      <c r="F370" s="4" t="s">
        <v>16</v>
      </c>
      <c r="G370" s="4" t="s">
        <v>23</v>
      </c>
      <c r="H370" s="4" t="s">
        <v>29</v>
      </c>
      <c r="I370" s="8">
        <v>1</v>
      </c>
      <c r="J370" s="10">
        <v>200.05</v>
      </c>
      <c r="K370" s="6">
        <v>0</v>
      </c>
      <c r="L370" s="10">
        <v>102.69</v>
      </c>
      <c r="M370" s="17">
        <f t="shared" si="20"/>
        <v>200.05</v>
      </c>
      <c r="N370" s="17">
        <f t="shared" si="21"/>
        <v>102.69</v>
      </c>
      <c r="O370" s="17">
        <f t="shared" si="22"/>
        <v>97.360000000000014</v>
      </c>
      <c r="P370" s="7">
        <f t="shared" si="23"/>
        <v>0.48667833041739567</v>
      </c>
      <c r="Q370" s="5">
        <f>YEAR(SalesDataTable[[#This Row],[Order Date]])</f>
        <v>2026</v>
      </c>
      <c r="R370" s="7" t="str">
        <f>"Q"&amp;ROUNDUP(MONTH(SalesDataTable[[#This Row],[Order Date]])/3,0)</f>
        <v>Q1</v>
      </c>
      <c r="S370" s="8">
        <f>MONTH(SalesDataTable[[#This Row],[Order Date]])</f>
        <v>3</v>
      </c>
      <c r="T370" s="7" t="str">
        <f>TEXT(SalesDataTable[[#This Row],[Order Date]],"mmm")</f>
        <v>Mar</v>
      </c>
    </row>
    <row r="371" spans="1:20" ht="15.6">
      <c r="A371" s="2">
        <v>2528</v>
      </c>
      <c r="B371" s="3">
        <v>46097</v>
      </c>
      <c r="C371" s="4" t="s">
        <v>20</v>
      </c>
      <c r="D371" s="4" t="s">
        <v>31</v>
      </c>
      <c r="E371" s="4" t="s">
        <v>2</v>
      </c>
      <c r="F371" s="4" t="s">
        <v>13</v>
      </c>
      <c r="G371" s="4" t="s">
        <v>9</v>
      </c>
      <c r="H371" s="4" t="s">
        <v>10</v>
      </c>
      <c r="I371" s="8">
        <v>1</v>
      </c>
      <c r="J371" s="10">
        <v>90.06</v>
      </c>
      <c r="K371" s="6">
        <v>0</v>
      </c>
      <c r="L371" s="10">
        <v>44.49</v>
      </c>
      <c r="M371" s="17">
        <f t="shared" si="20"/>
        <v>90.06</v>
      </c>
      <c r="N371" s="17">
        <f t="shared" si="21"/>
        <v>44.49</v>
      </c>
      <c r="O371" s="17">
        <f t="shared" si="22"/>
        <v>45.57</v>
      </c>
      <c r="P371" s="7">
        <f t="shared" si="23"/>
        <v>0.50599600266489009</v>
      </c>
      <c r="Q371" s="5">
        <f>YEAR(SalesDataTable[[#This Row],[Order Date]])</f>
        <v>2026</v>
      </c>
      <c r="R371" s="7" t="str">
        <f>"Q"&amp;ROUNDUP(MONTH(SalesDataTable[[#This Row],[Order Date]])/3,0)</f>
        <v>Q1</v>
      </c>
      <c r="S371" s="8">
        <f>MONTH(SalesDataTable[[#This Row],[Order Date]])</f>
        <v>3</v>
      </c>
      <c r="T371" s="7" t="str">
        <f>TEXT(SalesDataTable[[#This Row],[Order Date]],"mmm")</f>
        <v>Mar</v>
      </c>
    </row>
    <row r="372" spans="1:20" ht="15.6">
      <c r="A372" s="2">
        <v>2956</v>
      </c>
      <c r="B372" s="3">
        <v>46097</v>
      </c>
      <c r="C372" s="4" t="s">
        <v>6</v>
      </c>
      <c r="D372" s="4" t="s">
        <v>41</v>
      </c>
      <c r="E372" s="4" t="s">
        <v>2</v>
      </c>
      <c r="F372" s="4" t="s">
        <v>13</v>
      </c>
      <c r="G372" s="4" t="s">
        <v>14</v>
      </c>
      <c r="H372" s="4" t="s">
        <v>15</v>
      </c>
      <c r="I372" s="8">
        <v>1</v>
      </c>
      <c r="J372" s="10">
        <v>37.119999999999997</v>
      </c>
      <c r="K372" s="6">
        <v>0.1</v>
      </c>
      <c r="L372" s="10">
        <v>13.39</v>
      </c>
      <c r="M372" s="17">
        <f t="shared" si="20"/>
        <v>33.408000000000001</v>
      </c>
      <c r="N372" s="17">
        <f t="shared" si="21"/>
        <v>13.39</v>
      </c>
      <c r="O372" s="17">
        <f t="shared" si="22"/>
        <v>20.018000000000001</v>
      </c>
      <c r="P372" s="7">
        <f t="shared" si="23"/>
        <v>0.59919779693486586</v>
      </c>
      <c r="Q372" s="5">
        <f>YEAR(SalesDataTable[[#This Row],[Order Date]])</f>
        <v>2026</v>
      </c>
      <c r="R372" s="7" t="str">
        <f>"Q"&amp;ROUNDUP(MONTH(SalesDataTable[[#This Row],[Order Date]])/3,0)</f>
        <v>Q1</v>
      </c>
      <c r="S372" s="8">
        <f>MONTH(SalesDataTable[[#This Row],[Order Date]])</f>
        <v>3</v>
      </c>
      <c r="T372" s="7" t="str">
        <f>TEXT(SalesDataTable[[#This Row],[Order Date]],"mmm")</f>
        <v>Mar</v>
      </c>
    </row>
    <row r="373" spans="1:20" ht="15.6">
      <c r="A373" s="2">
        <v>2973</v>
      </c>
      <c r="B373" s="3">
        <v>46097</v>
      </c>
      <c r="C373" s="4" t="s">
        <v>0</v>
      </c>
      <c r="D373" s="4" t="s">
        <v>1</v>
      </c>
      <c r="E373" s="4" t="s">
        <v>19</v>
      </c>
      <c r="F373" s="4" t="s">
        <v>3</v>
      </c>
      <c r="G373" s="4" t="s">
        <v>9</v>
      </c>
      <c r="H373" s="4" t="s">
        <v>37</v>
      </c>
      <c r="I373" s="8">
        <v>2</v>
      </c>
      <c r="J373" s="10">
        <v>156.09</v>
      </c>
      <c r="K373" s="6">
        <v>0.1</v>
      </c>
      <c r="L373" s="10">
        <v>79.72</v>
      </c>
      <c r="M373" s="17">
        <f t="shared" si="20"/>
        <v>280.96199999999999</v>
      </c>
      <c r="N373" s="17">
        <f t="shared" si="21"/>
        <v>159.44</v>
      </c>
      <c r="O373" s="17">
        <f t="shared" si="22"/>
        <v>121.52199999999999</v>
      </c>
      <c r="P373" s="7">
        <f t="shared" si="23"/>
        <v>0.43252112385304775</v>
      </c>
      <c r="Q373" s="5">
        <f>YEAR(SalesDataTable[[#This Row],[Order Date]])</f>
        <v>2026</v>
      </c>
      <c r="R373" s="7" t="str">
        <f>"Q"&amp;ROUNDUP(MONTH(SalesDataTable[[#This Row],[Order Date]])/3,0)</f>
        <v>Q1</v>
      </c>
      <c r="S373" s="8">
        <f>MONTH(SalesDataTable[[#This Row],[Order Date]])</f>
        <v>3</v>
      </c>
      <c r="T373" s="7" t="str">
        <f>TEXT(SalesDataTable[[#This Row],[Order Date]],"mmm")</f>
        <v>Mar</v>
      </c>
    </row>
    <row r="374" spans="1:20" ht="15.6">
      <c r="A374" s="2">
        <v>3358</v>
      </c>
      <c r="B374" s="3">
        <v>46097</v>
      </c>
      <c r="C374" s="4" t="s">
        <v>0</v>
      </c>
      <c r="D374" s="4" t="s">
        <v>1</v>
      </c>
      <c r="E374" s="4" t="s">
        <v>8</v>
      </c>
      <c r="F374" s="4" t="s">
        <v>16</v>
      </c>
      <c r="G374" s="4" t="s">
        <v>34</v>
      </c>
      <c r="H374" s="4" t="s">
        <v>42</v>
      </c>
      <c r="I374" s="8">
        <v>12</v>
      </c>
      <c r="J374" s="10">
        <v>36.44</v>
      </c>
      <c r="K374" s="6">
        <v>0.05</v>
      </c>
      <c r="L374" s="10">
        <v>13.65</v>
      </c>
      <c r="M374" s="17">
        <f t="shared" si="20"/>
        <v>415.41599999999994</v>
      </c>
      <c r="N374" s="17">
        <f t="shared" si="21"/>
        <v>163.80000000000001</v>
      </c>
      <c r="O374" s="17">
        <f t="shared" si="22"/>
        <v>251.61599999999993</v>
      </c>
      <c r="P374" s="7">
        <f t="shared" si="23"/>
        <v>0.60569645848980291</v>
      </c>
      <c r="Q374" s="5">
        <f>YEAR(SalesDataTable[[#This Row],[Order Date]])</f>
        <v>2026</v>
      </c>
      <c r="R374" s="7" t="str">
        <f>"Q"&amp;ROUNDUP(MONTH(SalesDataTable[[#This Row],[Order Date]])/3,0)</f>
        <v>Q1</v>
      </c>
      <c r="S374" s="8">
        <f>MONTH(SalesDataTable[[#This Row],[Order Date]])</f>
        <v>3</v>
      </c>
      <c r="T374" s="7" t="str">
        <f>TEXT(SalesDataTable[[#This Row],[Order Date]],"mmm")</f>
        <v>Mar</v>
      </c>
    </row>
    <row r="375" spans="1:20" ht="15.6">
      <c r="A375" s="2">
        <v>164</v>
      </c>
      <c r="B375" s="3">
        <v>46098</v>
      </c>
      <c r="C375" s="4" t="s">
        <v>0</v>
      </c>
      <c r="D375" s="4" t="s">
        <v>50</v>
      </c>
      <c r="E375" s="4" t="s">
        <v>28</v>
      </c>
      <c r="F375" s="4" t="s">
        <v>16</v>
      </c>
      <c r="G375" s="4" t="s">
        <v>23</v>
      </c>
      <c r="H375" s="4" t="s">
        <v>51</v>
      </c>
      <c r="I375" s="8">
        <v>5</v>
      </c>
      <c r="J375" s="10">
        <v>123.95</v>
      </c>
      <c r="K375" s="6">
        <v>0.05</v>
      </c>
      <c r="L375" s="10">
        <v>59.23</v>
      </c>
      <c r="M375" s="17">
        <f t="shared" si="20"/>
        <v>588.76249999999993</v>
      </c>
      <c r="N375" s="17">
        <f t="shared" si="21"/>
        <v>296.14999999999998</v>
      </c>
      <c r="O375" s="17">
        <f t="shared" si="22"/>
        <v>292.61249999999995</v>
      </c>
      <c r="P375" s="7">
        <f t="shared" si="23"/>
        <v>0.49699581749856692</v>
      </c>
      <c r="Q375" s="5">
        <f>YEAR(SalesDataTable[[#This Row],[Order Date]])</f>
        <v>2026</v>
      </c>
      <c r="R375" s="7" t="str">
        <f>"Q"&amp;ROUNDUP(MONTH(SalesDataTable[[#This Row],[Order Date]])/3,0)</f>
        <v>Q1</v>
      </c>
      <c r="S375" s="8">
        <f>MONTH(SalesDataTable[[#This Row],[Order Date]])</f>
        <v>3</v>
      </c>
      <c r="T375" s="7" t="str">
        <f>TEXT(SalesDataTable[[#This Row],[Order Date]],"mmm")</f>
        <v>Mar</v>
      </c>
    </row>
    <row r="376" spans="1:20" ht="15.6">
      <c r="A376" s="2">
        <v>995</v>
      </c>
      <c r="B376" s="3">
        <v>46098</v>
      </c>
      <c r="C376" s="4" t="s">
        <v>11</v>
      </c>
      <c r="D376" s="4" t="s">
        <v>52</v>
      </c>
      <c r="E376" s="4" t="s">
        <v>28</v>
      </c>
      <c r="F376" s="4" t="s">
        <v>16</v>
      </c>
      <c r="G376" s="4" t="s">
        <v>23</v>
      </c>
      <c r="H376" s="4" t="s">
        <v>29</v>
      </c>
      <c r="I376" s="8">
        <v>1</v>
      </c>
      <c r="J376" s="10">
        <v>192.84</v>
      </c>
      <c r="K376" s="6">
        <v>0.15</v>
      </c>
      <c r="L376" s="10">
        <v>101.42</v>
      </c>
      <c r="M376" s="17">
        <f t="shared" si="20"/>
        <v>163.91399999999999</v>
      </c>
      <c r="N376" s="17">
        <f t="shared" si="21"/>
        <v>101.42</v>
      </c>
      <c r="O376" s="17">
        <f t="shared" si="22"/>
        <v>62.493999999999986</v>
      </c>
      <c r="P376" s="7">
        <f t="shared" si="23"/>
        <v>0.38126090510877647</v>
      </c>
      <c r="Q376" s="5">
        <f>YEAR(SalesDataTable[[#This Row],[Order Date]])</f>
        <v>2026</v>
      </c>
      <c r="R376" s="7" t="str">
        <f>"Q"&amp;ROUNDUP(MONTH(SalesDataTable[[#This Row],[Order Date]])/3,0)</f>
        <v>Q1</v>
      </c>
      <c r="S376" s="8">
        <f>MONTH(SalesDataTable[[#This Row],[Order Date]])</f>
        <v>3</v>
      </c>
      <c r="T376" s="7" t="str">
        <f>TEXT(SalesDataTable[[#This Row],[Order Date]],"mmm")</f>
        <v>Mar</v>
      </c>
    </row>
    <row r="377" spans="1:20" ht="15.6">
      <c r="A377" s="2">
        <v>4912</v>
      </c>
      <c r="B377" s="3">
        <v>46098</v>
      </c>
      <c r="C377" s="4" t="s">
        <v>6</v>
      </c>
      <c r="D377" s="4" t="s">
        <v>41</v>
      </c>
      <c r="E377" s="4" t="s">
        <v>2</v>
      </c>
      <c r="F377" s="4" t="s">
        <v>13</v>
      </c>
      <c r="G377" s="4" t="s">
        <v>9</v>
      </c>
      <c r="H377" s="4" t="s">
        <v>37</v>
      </c>
      <c r="I377" s="8">
        <v>1</v>
      </c>
      <c r="J377" s="10">
        <v>152.57</v>
      </c>
      <c r="K377" s="6">
        <v>0.1</v>
      </c>
      <c r="L377" s="10">
        <v>80.319999999999993</v>
      </c>
      <c r="M377" s="17">
        <f t="shared" si="20"/>
        <v>137.31299999999999</v>
      </c>
      <c r="N377" s="17">
        <f t="shared" si="21"/>
        <v>80.319999999999993</v>
      </c>
      <c r="O377" s="17">
        <f t="shared" si="22"/>
        <v>56.992999999999995</v>
      </c>
      <c r="P377" s="7">
        <f t="shared" si="23"/>
        <v>0.41505902572953762</v>
      </c>
      <c r="Q377" s="5">
        <f>YEAR(SalesDataTable[[#This Row],[Order Date]])</f>
        <v>2026</v>
      </c>
      <c r="R377" s="7" t="str">
        <f>"Q"&amp;ROUNDUP(MONTH(SalesDataTable[[#This Row],[Order Date]])/3,0)</f>
        <v>Q1</v>
      </c>
      <c r="S377" s="8">
        <f>MONTH(SalesDataTable[[#This Row],[Order Date]])</f>
        <v>3</v>
      </c>
      <c r="T377" s="7" t="str">
        <f>TEXT(SalesDataTable[[#This Row],[Order Date]],"mmm")</f>
        <v>Mar</v>
      </c>
    </row>
    <row r="378" spans="1:20" ht="15.6">
      <c r="A378" s="2">
        <v>29</v>
      </c>
      <c r="B378" s="3">
        <v>46099</v>
      </c>
      <c r="C378" s="4" t="s">
        <v>20</v>
      </c>
      <c r="D378" s="4" t="s">
        <v>21</v>
      </c>
      <c r="E378" s="4" t="s">
        <v>2</v>
      </c>
      <c r="F378" s="4" t="s">
        <v>16</v>
      </c>
      <c r="G378" s="4" t="s">
        <v>14</v>
      </c>
      <c r="H378" s="4" t="s">
        <v>44</v>
      </c>
      <c r="I378" s="8">
        <v>2</v>
      </c>
      <c r="J378" s="10">
        <v>130.4</v>
      </c>
      <c r="K378" s="6">
        <v>0</v>
      </c>
      <c r="L378" s="10">
        <v>67.599999999999994</v>
      </c>
      <c r="M378" s="17">
        <f t="shared" si="20"/>
        <v>260.8</v>
      </c>
      <c r="N378" s="17">
        <f t="shared" si="21"/>
        <v>135.19999999999999</v>
      </c>
      <c r="O378" s="17">
        <f t="shared" si="22"/>
        <v>125.60000000000002</v>
      </c>
      <c r="P378" s="7">
        <f t="shared" si="23"/>
        <v>0.48159509202453993</v>
      </c>
      <c r="Q378" s="5">
        <f>YEAR(SalesDataTable[[#This Row],[Order Date]])</f>
        <v>2026</v>
      </c>
      <c r="R378" s="7" t="str">
        <f>"Q"&amp;ROUNDUP(MONTH(SalesDataTable[[#This Row],[Order Date]])/3,0)</f>
        <v>Q1</v>
      </c>
      <c r="S378" s="8">
        <f>MONTH(SalesDataTable[[#This Row],[Order Date]])</f>
        <v>3</v>
      </c>
      <c r="T378" s="7" t="str">
        <f>TEXT(SalesDataTable[[#This Row],[Order Date]],"mmm")</f>
        <v>Mar</v>
      </c>
    </row>
    <row r="379" spans="1:20" ht="15.6">
      <c r="A379" s="2">
        <v>891</v>
      </c>
      <c r="B379" s="3">
        <v>46099</v>
      </c>
      <c r="C379" s="4" t="s">
        <v>11</v>
      </c>
      <c r="D379" s="4" t="s">
        <v>18</v>
      </c>
      <c r="E379" s="4" t="s">
        <v>2</v>
      </c>
      <c r="F379" s="4" t="s">
        <v>13</v>
      </c>
      <c r="G379" s="4" t="s">
        <v>9</v>
      </c>
      <c r="H379" s="4" t="s">
        <v>10</v>
      </c>
      <c r="I379" s="8">
        <v>2</v>
      </c>
      <c r="J379" s="10">
        <v>94.25</v>
      </c>
      <c r="K379" s="6">
        <v>0.1</v>
      </c>
      <c r="L379" s="10">
        <v>44.99</v>
      </c>
      <c r="M379" s="17">
        <f t="shared" si="20"/>
        <v>169.65</v>
      </c>
      <c r="N379" s="17">
        <f t="shared" si="21"/>
        <v>89.98</v>
      </c>
      <c r="O379" s="17">
        <f t="shared" si="22"/>
        <v>79.67</v>
      </c>
      <c r="P379" s="7">
        <f t="shared" si="23"/>
        <v>0.46961391099322131</v>
      </c>
      <c r="Q379" s="5">
        <f>YEAR(SalesDataTable[[#This Row],[Order Date]])</f>
        <v>2026</v>
      </c>
      <c r="R379" s="7" t="str">
        <f>"Q"&amp;ROUNDUP(MONTH(SalesDataTable[[#This Row],[Order Date]])/3,0)</f>
        <v>Q1</v>
      </c>
      <c r="S379" s="8">
        <f>MONTH(SalesDataTable[[#This Row],[Order Date]])</f>
        <v>3</v>
      </c>
      <c r="T379" s="7" t="str">
        <f>TEXT(SalesDataTable[[#This Row],[Order Date]],"mmm")</f>
        <v>Mar</v>
      </c>
    </row>
    <row r="380" spans="1:20" ht="15.6">
      <c r="A380" s="2">
        <v>1143</v>
      </c>
      <c r="B380" s="3">
        <v>46099</v>
      </c>
      <c r="C380" s="4" t="s">
        <v>6</v>
      </c>
      <c r="D380" s="4" t="s">
        <v>43</v>
      </c>
      <c r="E380" s="4" t="s">
        <v>2</v>
      </c>
      <c r="F380" s="4" t="s">
        <v>16</v>
      </c>
      <c r="G380" s="4" t="s">
        <v>23</v>
      </c>
      <c r="H380" s="4" t="s">
        <v>51</v>
      </c>
      <c r="I380" s="8">
        <v>5</v>
      </c>
      <c r="J380" s="10">
        <v>125.91</v>
      </c>
      <c r="K380" s="6">
        <v>0</v>
      </c>
      <c r="L380" s="10">
        <v>59.36</v>
      </c>
      <c r="M380" s="17">
        <f t="shared" si="20"/>
        <v>629.54999999999995</v>
      </c>
      <c r="N380" s="17">
        <f t="shared" si="21"/>
        <v>296.8</v>
      </c>
      <c r="O380" s="17">
        <f t="shared" si="22"/>
        <v>332.74999999999994</v>
      </c>
      <c r="P380" s="7">
        <f t="shared" si="23"/>
        <v>0.52855214041775866</v>
      </c>
      <c r="Q380" s="5">
        <f>YEAR(SalesDataTable[[#This Row],[Order Date]])</f>
        <v>2026</v>
      </c>
      <c r="R380" s="7" t="str">
        <f>"Q"&amp;ROUNDUP(MONTH(SalesDataTable[[#This Row],[Order Date]])/3,0)</f>
        <v>Q1</v>
      </c>
      <c r="S380" s="8">
        <f>MONTH(SalesDataTable[[#This Row],[Order Date]])</f>
        <v>3</v>
      </c>
      <c r="T380" s="7" t="str">
        <f>TEXT(SalesDataTable[[#This Row],[Order Date]],"mmm")</f>
        <v>Mar</v>
      </c>
    </row>
    <row r="381" spans="1:20" ht="15.6">
      <c r="A381" s="2">
        <v>2478</v>
      </c>
      <c r="B381" s="3">
        <v>46099</v>
      </c>
      <c r="C381" s="4" t="s">
        <v>20</v>
      </c>
      <c r="D381" s="4" t="s">
        <v>31</v>
      </c>
      <c r="E381" s="4" t="s">
        <v>19</v>
      </c>
      <c r="F381" s="4" t="s">
        <v>3</v>
      </c>
      <c r="G381" s="4" t="s">
        <v>34</v>
      </c>
      <c r="H381" s="4" t="s">
        <v>35</v>
      </c>
      <c r="I381" s="8">
        <v>2</v>
      </c>
      <c r="J381" s="10">
        <v>39.619999999999997</v>
      </c>
      <c r="K381" s="6">
        <v>0</v>
      </c>
      <c r="L381" s="10">
        <v>14.78</v>
      </c>
      <c r="M381" s="17">
        <f t="shared" si="20"/>
        <v>79.239999999999995</v>
      </c>
      <c r="N381" s="17">
        <f t="shared" si="21"/>
        <v>29.56</v>
      </c>
      <c r="O381" s="17">
        <f t="shared" si="22"/>
        <v>49.679999999999993</v>
      </c>
      <c r="P381" s="7">
        <f t="shared" si="23"/>
        <v>0.62695608278647141</v>
      </c>
      <c r="Q381" s="5">
        <f>YEAR(SalesDataTable[[#This Row],[Order Date]])</f>
        <v>2026</v>
      </c>
      <c r="R381" s="7" t="str">
        <f>"Q"&amp;ROUNDUP(MONTH(SalesDataTable[[#This Row],[Order Date]])/3,0)</f>
        <v>Q1</v>
      </c>
      <c r="S381" s="8">
        <f>MONTH(SalesDataTable[[#This Row],[Order Date]])</f>
        <v>3</v>
      </c>
      <c r="T381" s="7" t="str">
        <f>TEXT(SalesDataTable[[#This Row],[Order Date]],"mmm")</f>
        <v>Mar</v>
      </c>
    </row>
    <row r="382" spans="1:20" ht="15.6">
      <c r="A382" s="2">
        <v>3961</v>
      </c>
      <c r="B382" s="3">
        <v>46099</v>
      </c>
      <c r="C382" s="4" t="s">
        <v>0</v>
      </c>
      <c r="D382" s="4" t="s">
        <v>36</v>
      </c>
      <c r="E382" s="4" t="s">
        <v>2</v>
      </c>
      <c r="F382" s="4" t="s">
        <v>16</v>
      </c>
      <c r="G382" s="4" t="s">
        <v>34</v>
      </c>
      <c r="H382" s="4" t="s">
        <v>42</v>
      </c>
      <c r="I382" s="8">
        <v>3</v>
      </c>
      <c r="J382" s="10">
        <v>36.32</v>
      </c>
      <c r="K382" s="6">
        <v>0</v>
      </c>
      <c r="L382" s="10">
        <v>14.18</v>
      </c>
      <c r="M382" s="17">
        <f t="shared" si="20"/>
        <v>108.96000000000001</v>
      </c>
      <c r="N382" s="17">
        <f t="shared" si="21"/>
        <v>42.54</v>
      </c>
      <c r="O382" s="17">
        <f t="shared" si="22"/>
        <v>66.420000000000016</v>
      </c>
      <c r="P382" s="7">
        <f t="shared" si="23"/>
        <v>0.60958149779735693</v>
      </c>
      <c r="Q382" s="5">
        <f>YEAR(SalesDataTable[[#This Row],[Order Date]])</f>
        <v>2026</v>
      </c>
      <c r="R382" s="7" t="str">
        <f>"Q"&amp;ROUNDUP(MONTH(SalesDataTable[[#This Row],[Order Date]])/3,0)</f>
        <v>Q1</v>
      </c>
      <c r="S382" s="8">
        <f>MONTH(SalesDataTable[[#This Row],[Order Date]])</f>
        <v>3</v>
      </c>
      <c r="T382" s="7" t="str">
        <f>TEXT(SalesDataTable[[#This Row],[Order Date]],"mmm")</f>
        <v>Mar</v>
      </c>
    </row>
    <row r="383" spans="1:20" ht="15.6">
      <c r="A383" s="2">
        <v>4724</v>
      </c>
      <c r="B383" s="3">
        <v>46099</v>
      </c>
      <c r="C383" s="4" t="s">
        <v>0</v>
      </c>
      <c r="D383" s="4" t="s">
        <v>50</v>
      </c>
      <c r="E383" s="4" t="s">
        <v>19</v>
      </c>
      <c r="F383" s="4" t="s">
        <v>13</v>
      </c>
      <c r="G383" s="4" t="s">
        <v>34</v>
      </c>
      <c r="H383" s="4" t="s">
        <v>45</v>
      </c>
      <c r="I383" s="8">
        <v>1</v>
      </c>
      <c r="J383" s="10">
        <v>51.16</v>
      </c>
      <c r="K383" s="6">
        <v>0</v>
      </c>
      <c r="L383" s="10">
        <v>22.39</v>
      </c>
      <c r="M383" s="17">
        <f t="shared" si="20"/>
        <v>51.16</v>
      </c>
      <c r="N383" s="17">
        <f t="shared" si="21"/>
        <v>22.39</v>
      </c>
      <c r="O383" s="17">
        <f t="shared" si="22"/>
        <v>28.769999999999996</v>
      </c>
      <c r="P383" s="7">
        <f t="shared" si="23"/>
        <v>0.56235340109460508</v>
      </c>
      <c r="Q383" s="5">
        <f>YEAR(SalesDataTable[[#This Row],[Order Date]])</f>
        <v>2026</v>
      </c>
      <c r="R383" s="7" t="str">
        <f>"Q"&amp;ROUNDUP(MONTH(SalesDataTable[[#This Row],[Order Date]])/3,0)</f>
        <v>Q1</v>
      </c>
      <c r="S383" s="8">
        <f>MONTH(SalesDataTable[[#This Row],[Order Date]])</f>
        <v>3</v>
      </c>
      <c r="T383" s="7" t="str">
        <f>TEXT(SalesDataTable[[#This Row],[Order Date]],"mmm")</f>
        <v>Mar</v>
      </c>
    </row>
    <row r="384" spans="1:20" ht="15.6">
      <c r="A384" s="2">
        <v>2171</v>
      </c>
      <c r="B384" s="3">
        <v>46100</v>
      </c>
      <c r="C384" s="4" t="s">
        <v>20</v>
      </c>
      <c r="D384" s="4" t="s">
        <v>47</v>
      </c>
      <c r="E384" s="4" t="s">
        <v>8</v>
      </c>
      <c r="F384" s="4" t="s">
        <v>16</v>
      </c>
      <c r="G384" s="4" t="s">
        <v>34</v>
      </c>
      <c r="H384" s="4" t="s">
        <v>42</v>
      </c>
      <c r="I384" s="8">
        <v>5</v>
      </c>
      <c r="J384" s="10">
        <v>35.65</v>
      </c>
      <c r="K384" s="6">
        <v>0.1</v>
      </c>
      <c r="L384" s="10">
        <v>13.64</v>
      </c>
      <c r="M384" s="17">
        <f t="shared" si="20"/>
        <v>160.42500000000001</v>
      </c>
      <c r="N384" s="17">
        <f t="shared" si="21"/>
        <v>68.2</v>
      </c>
      <c r="O384" s="17">
        <f t="shared" si="22"/>
        <v>92.225000000000009</v>
      </c>
      <c r="P384" s="7">
        <f t="shared" si="23"/>
        <v>0.5748792270531401</v>
      </c>
      <c r="Q384" s="5">
        <f>YEAR(SalesDataTable[[#This Row],[Order Date]])</f>
        <v>2026</v>
      </c>
      <c r="R384" s="7" t="str">
        <f>"Q"&amp;ROUNDUP(MONTH(SalesDataTable[[#This Row],[Order Date]])/3,0)</f>
        <v>Q1</v>
      </c>
      <c r="S384" s="8">
        <f>MONTH(SalesDataTable[[#This Row],[Order Date]])</f>
        <v>3</v>
      </c>
      <c r="T384" s="7" t="str">
        <f>TEXT(SalesDataTable[[#This Row],[Order Date]],"mmm")</f>
        <v>Mar</v>
      </c>
    </row>
    <row r="385" spans="1:20" ht="15.6">
      <c r="A385" s="2">
        <v>2311</v>
      </c>
      <c r="B385" s="3">
        <v>46100</v>
      </c>
      <c r="C385" s="4" t="s">
        <v>20</v>
      </c>
      <c r="D385" s="4" t="s">
        <v>33</v>
      </c>
      <c r="E385" s="4" t="s">
        <v>2</v>
      </c>
      <c r="F385" s="4" t="s">
        <v>13</v>
      </c>
      <c r="G385" s="4" t="s">
        <v>9</v>
      </c>
      <c r="H385" s="4" t="s">
        <v>17</v>
      </c>
      <c r="I385" s="8">
        <v>1</v>
      </c>
      <c r="J385" s="10">
        <v>145.19</v>
      </c>
      <c r="K385" s="6">
        <v>0</v>
      </c>
      <c r="L385" s="10">
        <v>80.67</v>
      </c>
      <c r="M385" s="17">
        <f t="shared" si="20"/>
        <v>145.19</v>
      </c>
      <c r="N385" s="17">
        <f t="shared" si="21"/>
        <v>80.67</v>
      </c>
      <c r="O385" s="17">
        <f t="shared" si="22"/>
        <v>64.52</v>
      </c>
      <c r="P385" s="7">
        <f t="shared" si="23"/>
        <v>0.44438322198498514</v>
      </c>
      <c r="Q385" s="5">
        <f>YEAR(SalesDataTable[[#This Row],[Order Date]])</f>
        <v>2026</v>
      </c>
      <c r="R385" s="7" t="str">
        <f>"Q"&amp;ROUNDUP(MONTH(SalesDataTable[[#This Row],[Order Date]])/3,0)</f>
        <v>Q1</v>
      </c>
      <c r="S385" s="8">
        <f>MONTH(SalesDataTable[[#This Row],[Order Date]])</f>
        <v>3</v>
      </c>
      <c r="T385" s="7" t="str">
        <f>TEXT(SalesDataTable[[#This Row],[Order Date]],"mmm")</f>
        <v>Mar</v>
      </c>
    </row>
    <row r="386" spans="1:20" ht="15.6">
      <c r="A386" s="2">
        <v>3563</v>
      </c>
      <c r="B386" s="3">
        <v>46100</v>
      </c>
      <c r="C386" s="4" t="s">
        <v>20</v>
      </c>
      <c r="D386" s="4" t="s">
        <v>33</v>
      </c>
      <c r="E386" s="4" t="s">
        <v>2</v>
      </c>
      <c r="F386" s="4" t="s">
        <v>3</v>
      </c>
      <c r="G386" s="4" t="s">
        <v>4</v>
      </c>
      <c r="H386" s="4" t="s">
        <v>26</v>
      </c>
      <c r="I386" s="8">
        <v>2</v>
      </c>
      <c r="J386" s="10">
        <v>40.090000000000003</v>
      </c>
      <c r="K386" s="6">
        <v>0</v>
      </c>
      <c r="L386" s="10">
        <v>17.2</v>
      </c>
      <c r="M386" s="17">
        <f t="shared" ref="M386:M449" si="24">I386*J386*(1-K386)</f>
        <v>80.180000000000007</v>
      </c>
      <c r="N386" s="17">
        <f t="shared" ref="N386:N449" si="25">I386*L386</f>
        <v>34.4</v>
      </c>
      <c r="O386" s="17">
        <f t="shared" ref="O386:O449" si="26">M386-N386</f>
        <v>45.780000000000008</v>
      </c>
      <c r="P386" s="7">
        <f t="shared" ref="P386:P449" si="27">IFERROR(O386/M386,0)</f>
        <v>0.57096532801197308</v>
      </c>
      <c r="Q386" s="5">
        <f>YEAR(SalesDataTable[[#This Row],[Order Date]])</f>
        <v>2026</v>
      </c>
      <c r="R386" s="7" t="str">
        <f>"Q"&amp;ROUNDUP(MONTH(SalesDataTable[[#This Row],[Order Date]])/3,0)</f>
        <v>Q1</v>
      </c>
      <c r="S386" s="8">
        <f>MONTH(SalesDataTable[[#This Row],[Order Date]])</f>
        <v>3</v>
      </c>
      <c r="T386" s="7" t="str">
        <f>TEXT(SalesDataTable[[#This Row],[Order Date]],"mmm")</f>
        <v>Mar</v>
      </c>
    </row>
    <row r="387" spans="1:20" ht="15.6">
      <c r="A387" s="2">
        <v>3587</v>
      </c>
      <c r="B387" s="3">
        <v>46100</v>
      </c>
      <c r="C387" s="4" t="s">
        <v>20</v>
      </c>
      <c r="D387" s="4" t="s">
        <v>31</v>
      </c>
      <c r="E387" s="4" t="s">
        <v>2</v>
      </c>
      <c r="F387" s="4" t="s">
        <v>3</v>
      </c>
      <c r="G387" s="4" t="s">
        <v>34</v>
      </c>
      <c r="H387" s="4" t="s">
        <v>35</v>
      </c>
      <c r="I387" s="8">
        <v>1</v>
      </c>
      <c r="J387" s="10">
        <v>39.47</v>
      </c>
      <c r="K387" s="6">
        <v>0</v>
      </c>
      <c r="L387" s="10">
        <v>15.02</v>
      </c>
      <c r="M387" s="17">
        <f t="shared" si="24"/>
        <v>39.47</v>
      </c>
      <c r="N387" s="17">
        <f t="shared" si="25"/>
        <v>15.02</v>
      </c>
      <c r="O387" s="17">
        <f t="shared" si="26"/>
        <v>24.45</v>
      </c>
      <c r="P387" s="7">
        <f t="shared" si="27"/>
        <v>0.61945781606283257</v>
      </c>
      <c r="Q387" s="5">
        <f>YEAR(SalesDataTable[[#This Row],[Order Date]])</f>
        <v>2026</v>
      </c>
      <c r="R387" s="7" t="str">
        <f>"Q"&amp;ROUNDUP(MONTH(SalesDataTable[[#This Row],[Order Date]])/3,0)</f>
        <v>Q1</v>
      </c>
      <c r="S387" s="8">
        <f>MONTH(SalesDataTable[[#This Row],[Order Date]])</f>
        <v>3</v>
      </c>
      <c r="T387" s="7" t="str">
        <f>TEXT(SalesDataTable[[#This Row],[Order Date]],"mmm")</f>
        <v>Mar</v>
      </c>
    </row>
    <row r="388" spans="1:20" ht="15.6">
      <c r="A388" s="2">
        <v>3706</v>
      </c>
      <c r="B388" s="3">
        <v>46100</v>
      </c>
      <c r="C388" s="4" t="s">
        <v>0</v>
      </c>
      <c r="D388" s="4" t="s">
        <v>1</v>
      </c>
      <c r="E388" s="4" t="s">
        <v>2</v>
      </c>
      <c r="F388" s="4" t="s">
        <v>3</v>
      </c>
      <c r="G388" s="4" t="s">
        <v>4</v>
      </c>
      <c r="H388" s="4" t="s">
        <v>30</v>
      </c>
      <c r="I388" s="8">
        <v>2</v>
      </c>
      <c r="J388" s="10">
        <v>103.42</v>
      </c>
      <c r="K388" s="6">
        <v>0</v>
      </c>
      <c r="L388" s="10">
        <v>49.51</v>
      </c>
      <c r="M388" s="17">
        <f t="shared" si="24"/>
        <v>206.84</v>
      </c>
      <c r="N388" s="17">
        <f t="shared" si="25"/>
        <v>99.02</v>
      </c>
      <c r="O388" s="17">
        <f t="shared" si="26"/>
        <v>107.82000000000001</v>
      </c>
      <c r="P388" s="7">
        <f t="shared" si="27"/>
        <v>0.52127248114484626</v>
      </c>
      <c r="Q388" s="5">
        <f>YEAR(SalesDataTable[[#This Row],[Order Date]])</f>
        <v>2026</v>
      </c>
      <c r="R388" s="7" t="str">
        <f>"Q"&amp;ROUNDUP(MONTH(SalesDataTable[[#This Row],[Order Date]])/3,0)</f>
        <v>Q1</v>
      </c>
      <c r="S388" s="8">
        <f>MONTH(SalesDataTable[[#This Row],[Order Date]])</f>
        <v>3</v>
      </c>
      <c r="T388" s="7" t="str">
        <f>TEXT(SalesDataTable[[#This Row],[Order Date]],"mmm")</f>
        <v>Mar</v>
      </c>
    </row>
    <row r="389" spans="1:20" ht="15.6">
      <c r="A389" s="2">
        <v>4121</v>
      </c>
      <c r="B389" s="3">
        <v>46100</v>
      </c>
      <c r="C389" s="4" t="s">
        <v>0</v>
      </c>
      <c r="D389" s="4" t="s">
        <v>1</v>
      </c>
      <c r="E389" s="4" t="s">
        <v>2</v>
      </c>
      <c r="F389" s="4" t="s">
        <v>3</v>
      </c>
      <c r="G389" s="4" t="s">
        <v>14</v>
      </c>
      <c r="H389" s="4" t="s">
        <v>48</v>
      </c>
      <c r="I389" s="8">
        <v>4</v>
      </c>
      <c r="J389" s="10">
        <v>161.93</v>
      </c>
      <c r="K389" s="6">
        <v>0.15</v>
      </c>
      <c r="L389" s="10">
        <v>88</v>
      </c>
      <c r="M389" s="17">
        <f t="shared" si="24"/>
        <v>550.56200000000001</v>
      </c>
      <c r="N389" s="17">
        <f t="shared" si="25"/>
        <v>352</v>
      </c>
      <c r="O389" s="17">
        <f t="shared" si="26"/>
        <v>198.56200000000001</v>
      </c>
      <c r="P389" s="7">
        <f t="shared" si="27"/>
        <v>0.36065329608654428</v>
      </c>
      <c r="Q389" s="5">
        <f>YEAR(SalesDataTable[[#This Row],[Order Date]])</f>
        <v>2026</v>
      </c>
      <c r="R389" s="7" t="str">
        <f>"Q"&amp;ROUNDUP(MONTH(SalesDataTable[[#This Row],[Order Date]])/3,0)</f>
        <v>Q1</v>
      </c>
      <c r="S389" s="8">
        <f>MONTH(SalesDataTable[[#This Row],[Order Date]])</f>
        <v>3</v>
      </c>
      <c r="T389" s="7" t="str">
        <f>TEXT(SalesDataTable[[#This Row],[Order Date]],"mmm")</f>
        <v>Mar</v>
      </c>
    </row>
    <row r="390" spans="1:20" ht="15.6">
      <c r="A390" s="2">
        <v>1047</v>
      </c>
      <c r="B390" s="3">
        <v>46101</v>
      </c>
      <c r="C390" s="4" t="s">
        <v>0</v>
      </c>
      <c r="D390" s="4" t="s">
        <v>1</v>
      </c>
      <c r="E390" s="4" t="s">
        <v>2</v>
      </c>
      <c r="F390" s="4" t="s">
        <v>3</v>
      </c>
      <c r="G390" s="4" t="s">
        <v>14</v>
      </c>
      <c r="H390" s="4" t="s">
        <v>32</v>
      </c>
      <c r="I390" s="8">
        <v>2</v>
      </c>
      <c r="J390" s="10">
        <v>46.21</v>
      </c>
      <c r="K390" s="6">
        <v>0.05</v>
      </c>
      <c r="L390" s="10">
        <v>18.37</v>
      </c>
      <c r="M390" s="17">
        <f t="shared" si="24"/>
        <v>87.798999999999992</v>
      </c>
      <c r="N390" s="17">
        <f t="shared" si="25"/>
        <v>36.74</v>
      </c>
      <c r="O390" s="17">
        <f t="shared" si="26"/>
        <v>51.05899999999999</v>
      </c>
      <c r="P390" s="7">
        <f t="shared" si="27"/>
        <v>0.58154420893176451</v>
      </c>
      <c r="Q390" s="5">
        <f>YEAR(SalesDataTable[[#This Row],[Order Date]])</f>
        <v>2026</v>
      </c>
      <c r="R390" s="7" t="str">
        <f>"Q"&amp;ROUNDUP(MONTH(SalesDataTable[[#This Row],[Order Date]])/3,0)</f>
        <v>Q1</v>
      </c>
      <c r="S390" s="8">
        <f>MONTH(SalesDataTable[[#This Row],[Order Date]])</f>
        <v>3</v>
      </c>
      <c r="T390" s="7" t="str">
        <f>TEXT(SalesDataTable[[#This Row],[Order Date]],"mmm")</f>
        <v>Mar</v>
      </c>
    </row>
    <row r="391" spans="1:20" ht="15.6">
      <c r="A391" s="2">
        <v>1142</v>
      </c>
      <c r="B391" s="3">
        <v>46101</v>
      </c>
      <c r="C391" s="4" t="s">
        <v>6</v>
      </c>
      <c r="D391" s="4" t="s">
        <v>41</v>
      </c>
      <c r="E391" s="4" t="s">
        <v>2</v>
      </c>
      <c r="F391" s="4" t="s">
        <v>13</v>
      </c>
      <c r="G391" s="4" t="s">
        <v>23</v>
      </c>
      <c r="H391" s="4" t="s">
        <v>51</v>
      </c>
      <c r="I391" s="8">
        <v>3</v>
      </c>
      <c r="J391" s="10">
        <v>125.85</v>
      </c>
      <c r="K391" s="6">
        <v>0</v>
      </c>
      <c r="L391" s="10">
        <v>59.19</v>
      </c>
      <c r="M391" s="17">
        <f t="shared" si="24"/>
        <v>377.54999999999995</v>
      </c>
      <c r="N391" s="17">
        <f t="shared" si="25"/>
        <v>177.57</v>
      </c>
      <c r="O391" s="17">
        <f t="shared" si="26"/>
        <v>199.97999999999996</v>
      </c>
      <c r="P391" s="7">
        <f t="shared" si="27"/>
        <v>0.52967818831942781</v>
      </c>
      <c r="Q391" s="5">
        <f>YEAR(SalesDataTable[[#This Row],[Order Date]])</f>
        <v>2026</v>
      </c>
      <c r="R391" s="7" t="str">
        <f>"Q"&amp;ROUNDUP(MONTH(SalesDataTable[[#This Row],[Order Date]])/3,0)</f>
        <v>Q1</v>
      </c>
      <c r="S391" s="8">
        <f>MONTH(SalesDataTable[[#This Row],[Order Date]])</f>
        <v>3</v>
      </c>
      <c r="T391" s="7" t="str">
        <f>TEXT(SalesDataTable[[#This Row],[Order Date]],"mmm")</f>
        <v>Mar</v>
      </c>
    </row>
    <row r="392" spans="1:20" ht="15.6">
      <c r="A392" s="2">
        <v>2232</v>
      </c>
      <c r="B392" s="3">
        <v>46101</v>
      </c>
      <c r="C392" s="4" t="s">
        <v>20</v>
      </c>
      <c r="D392" s="4" t="s">
        <v>47</v>
      </c>
      <c r="E392" s="4" t="s">
        <v>19</v>
      </c>
      <c r="F392" s="4" t="s">
        <v>13</v>
      </c>
      <c r="G392" s="4" t="s">
        <v>14</v>
      </c>
      <c r="H392" s="4" t="s">
        <v>15</v>
      </c>
      <c r="I392" s="8">
        <v>2</v>
      </c>
      <c r="J392" s="10">
        <v>36.340000000000003</v>
      </c>
      <c r="K392" s="6">
        <v>0</v>
      </c>
      <c r="L392" s="10">
        <v>13.8</v>
      </c>
      <c r="M392" s="17">
        <f t="shared" si="24"/>
        <v>72.680000000000007</v>
      </c>
      <c r="N392" s="17">
        <f t="shared" si="25"/>
        <v>27.6</v>
      </c>
      <c r="O392" s="17">
        <f t="shared" si="26"/>
        <v>45.080000000000005</v>
      </c>
      <c r="P392" s="7">
        <f t="shared" si="27"/>
        <v>0.620253164556962</v>
      </c>
      <c r="Q392" s="5">
        <f>YEAR(SalesDataTable[[#This Row],[Order Date]])</f>
        <v>2026</v>
      </c>
      <c r="R392" s="7" t="str">
        <f>"Q"&amp;ROUNDUP(MONTH(SalesDataTable[[#This Row],[Order Date]])/3,0)</f>
        <v>Q1</v>
      </c>
      <c r="S392" s="8">
        <f>MONTH(SalesDataTable[[#This Row],[Order Date]])</f>
        <v>3</v>
      </c>
      <c r="T392" s="7" t="str">
        <f>TEXT(SalesDataTable[[#This Row],[Order Date]],"mmm")</f>
        <v>Mar</v>
      </c>
    </row>
    <row r="393" spans="1:20" ht="15.6">
      <c r="A393" s="2">
        <v>2339</v>
      </c>
      <c r="B393" s="3">
        <v>46101</v>
      </c>
      <c r="C393" s="4" t="s">
        <v>6</v>
      </c>
      <c r="D393" s="4" t="s">
        <v>43</v>
      </c>
      <c r="E393" s="4" t="s">
        <v>28</v>
      </c>
      <c r="F393" s="4" t="s">
        <v>13</v>
      </c>
      <c r="G393" s="4" t="s">
        <v>4</v>
      </c>
      <c r="H393" s="4" t="s">
        <v>22</v>
      </c>
      <c r="I393" s="8">
        <v>2</v>
      </c>
      <c r="J393" s="10">
        <v>51.29</v>
      </c>
      <c r="K393" s="6">
        <v>0</v>
      </c>
      <c r="L393" s="10">
        <v>23.15</v>
      </c>
      <c r="M393" s="17">
        <f t="shared" si="24"/>
        <v>102.58</v>
      </c>
      <c r="N393" s="17">
        <f t="shared" si="25"/>
        <v>46.3</v>
      </c>
      <c r="O393" s="17">
        <f t="shared" si="26"/>
        <v>56.28</v>
      </c>
      <c r="P393" s="7">
        <f t="shared" si="27"/>
        <v>0.54864496003119523</v>
      </c>
      <c r="Q393" s="5">
        <f>YEAR(SalesDataTable[[#This Row],[Order Date]])</f>
        <v>2026</v>
      </c>
      <c r="R393" s="7" t="str">
        <f>"Q"&amp;ROUNDUP(MONTH(SalesDataTable[[#This Row],[Order Date]])/3,0)</f>
        <v>Q1</v>
      </c>
      <c r="S393" s="8">
        <f>MONTH(SalesDataTable[[#This Row],[Order Date]])</f>
        <v>3</v>
      </c>
      <c r="T393" s="7" t="str">
        <f>TEXT(SalesDataTable[[#This Row],[Order Date]],"mmm")</f>
        <v>Mar</v>
      </c>
    </row>
    <row r="394" spans="1:20" ht="15.6">
      <c r="A394" s="2">
        <v>3611</v>
      </c>
      <c r="B394" s="3">
        <v>46101</v>
      </c>
      <c r="C394" s="4" t="s">
        <v>6</v>
      </c>
      <c r="D394" s="4" t="s">
        <v>7</v>
      </c>
      <c r="E394" s="4" t="s">
        <v>8</v>
      </c>
      <c r="F394" s="4" t="s">
        <v>16</v>
      </c>
      <c r="G394" s="4" t="s">
        <v>4</v>
      </c>
      <c r="H394" s="4" t="s">
        <v>26</v>
      </c>
      <c r="I394" s="8">
        <v>6</v>
      </c>
      <c r="J394" s="10">
        <v>40.89</v>
      </c>
      <c r="K394" s="6">
        <v>0.1</v>
      </c>
      <c r="L394" s="10">
        <v>16.84</v>
      </c>
      <c r="M394" s="17">
        <f t="shared" si="24"/>
        <v>220.80600000000001</v>
      </c>
      <c r="N394" s="17">
        <f t="shared" si="25"/>
        <v>101.03999999999999</v>
      </c>
      <c r="O394" s="17">
        <f t="shared" si="26"/>
        <v>119.76600000000002</v>
      </c>
      <c r="P394" s="7">
        <f t="shared" si="27"/>
        <v>0.54240373902883077</v>
      </c>
      <c r="Q394" s="5">
        <f>YEAR(SalesDataTable[[#This Row],[Order Date]])</f>
        <v>2026</v>
      </c>
      <c r="R394" s="7" t="str">
        <f>"Q"&amp;ROUNDUP(MONTH(SalesDataTable[[#This Row],[Order Date]])/3,0)</f>
        <v>Q1</v>
      </c>
      <c r="S394" s="8">
        <f>MONTH(SalesDataTable[[#This Row],[Order Date]])</f>
        <v>3</v>
      </c>
      <c r="T394" s="7" t="str">
        <f>TEXT(SalesDataTable[[#This Row],[Order Date]],"mmm")</f>
        <v>Mar</v>
      </c>
    </row>
    <row r="395" spans="1:20" ht="15.6">
      <c r="A395" s="2">
        <v>3953</v>
      </c>
      <c r="B395" s="3">
        <v>46101</v>
      </c>
      <c r="C395" s="4" t="s">
        <v>6</v>
      </c>
      <c r="D395" s="4" t="s">
        <v>49</v>
      </c>
      <c r="E395" s="4" t="s">
        <v>2</v>
      </c>
      <c r="F395" s="4" t="s">
        <v>13</v>
      </c>
      <c r="G395" s="4" t="s">
        <v>34</v>
      </c>
      <c r="H395" s="4" t="s">
        <v>38</v>
      </c>
      <c r="I395" s="8">
        <v>1</v>
      </c>
      <c r="J395" s="10">
        <v>120.63</v>
      </c>
      <c r="K395" s="6">
        <v>0</v>
      </c>
      <c r="L395" s="10">
        <v>70.28</v>
      </c>
      <c r="M395" s="17">
        <f t="shared" si="24"/>
        <v>120.63</v>
      </c>
      <c r="N395" s="17">
        <f t="shared" si="25"/>
        <v>70.28</v>
      </c>
      <c r="O395" s="17">
        <f t="shared" si="26"/>
        <v>50.349999999999994</v>
      </c>
      <c r="P395" s="7">
        <f t="shared" si="27"/>
        <v>0.41739202520102792</v>
      </c>
      <c r="Q395" s="5">
        <f>YEAR(SalesDataTable[[#This Row],[Order Date]])</f>
        <v>2026</v>
      </c>
      <c r="R395" s="7" t="str">
        <f>"Q"&amp;ROUNDUP(MONTH(SalesDataTable[[#This Row],[Order Date]])/3,0)</f>
        <v>Q1</v>
      </c>
      <c r="S395" s="8">
        <f>MONTH(SalesDataTable[[#This Row],[Order Date]])</f>
        <v>3</v>
      </c>
      <c r="T395" s="7" t="str">
        <f>TEXT(SalesDataTable[[#This Row],[Order Date]],"mmm")</f>
        <v>Mar</v>
      </c>
    </row>
    <row r="396" spans="1:20" ht="15.6">
      <c r="A396" s="2">
        <v>4253</v>
      </c>
      <c r="B396" s="3">
        <v>46101</v>
      </c>
      <c r="C396" s="4" t="s">
        <v>20</v>
      </c>
      <c r="D396" s="4" t="s">
        <v>47</v>
      </c>
      <c r="E396" s="4" t="s">
        <v>8</v>
      </c>
      <c r="F396" s="4" t="s">
        <v>13</v>
      </c>
      <c r="G396" s="4" t="s">
        <v>4</v>
      </c>
      <c r="H396" s="4" t="s">
        <v>5</v>
      </c>
      <c r="I396" s="8">
        <v>5</v>
      </c>
      <c r="J396" s="10">
        <v>82.64</v>
      </c>
      <c r="K396" s="6">
        <v>0.1</v>
      </c>
      <c r="L396" s="10">
        <v>43.52</v>
      </c>
      <c r="M396" s="17">
        <f t="shared" si="24"/>
        <v>371.88</v>
      </c>
      <c r="N396" s="17">
        <f t="shared" si="25"/>
        <v>217.60000000000002</v>
      </c>
      <c r="O396" s="17">
        <f t="shared" si="26"/>
        <v>154.27999999999997</v>
      </c>
      <c r="P396" s="7">
        <f t="shared" si="27"/>
        <v>0.41486501021834993</v>
      </c>
      <c r="Q396" s="5">
        <f>YEAR(SalesDataTable[[#This Row],[Order Date]])</f>
        <v>2026</v>
      </c>
      <c r="R396" s="7" t="str">
        <f>"Q"&amp;ROUNDUP(MONTH(SalesDataTable[[#This Row],[Order Date]])/3,0)</f>
        <v>Q1</v>
      </c>
      <c r="S396" s="8">
        <f>MONTH(SalesDataTable[[#This Row],[Order Date]])</f>
        <v>3</v>
      </c>
      <c r="T396" s="7" t="str">
        <f>TEXT(SalesDataTable[[#This Row],[Order Date]],"mmm")</f>
        <v>Mar</v>
      </c>
    </row>
    <row r="397" spans="1:20" ht="15.6">
      <c r="A397" s="2">
        <v>4952</v>
      </c>
      <c r="B397" s="3">
        <v>46101</v>
      </c>
      <c r="C397" s="4" t="s">
        <v>6</v>
      </c>
      <c r="D397" s="4" t="s">
        <v>27</v>
      </c>
      <c r="E397" s="4" t="s">
        <v>2</v>
      </c>
      <c r="F397" s="4" t="s">
        <v>16</v>
      </c>
      <c r="G397" s="4" t="s">
        <v>9</v>
      </c>
      <c r="H397" s="4" t="s">
        <v>46</v>
      </c>
      <c r="I397" s="8">
        <v>2</v>
      </c>
      <c r="J397" s="10">
        <v>72.459999999999994</v>
      </c>
      <c r="K397" s="6">
        <v>0</v>
      </c>
      <c r="L397" s="10">
        <v>33.31</v>
      </c>
      <c r="M397" s="17">
        <f t="shared" si="24"/>
        <v>144.91999999999999</v>
      </c>
      <c r="N397" s="17">
        <f t="shared" si="25"/>
        <v>66.62</v>
      </c>
      <c r="O397" s="17">
        <f t="shared" si="26"/>
        <v>78.299999999999983</v>
      </c>
      <c r="P397" s="7">
        <f t="shared" si="27"/>
        <v>0.54029809550096597</v>
      </c>
      <c r="Q397" s="5">
        <f>YEAR(SalesDataTable[[#This Row],[Order Date]])</f>
        <v>2026</v>
      </c>
      <c r="R397" s="7" t="str">
        <f>"Q"&amp;ROUNDUP(MONTH(SalesDataTable[[#This Row],[Order Date]])/3,0)</f>
        <v>Q1</v>
      </c>
      <c r="S397" s="8">
        <f>MONTH(SalesDataTable[[#This Row],[Order Date]])</f>
        <v>3</v>
      </c>
      <c r="T397" s="7" t="str">
        <f>TEXT(SalesDataTable[[#This Row],[Order Date]],"mmm")</f>
        <v>Mar</v>
      </c>
    </row>
    <row r="398" spans="1:20" ht="15.6">
      <c r="A398" s="2">
        <v>5016</v>
      </c>
      <c r="B398" s="3">
        <v>46101</v>
      </c>
      <c r="C398" s="4" t="s">
        <v>6</v>
      </c>
      <c r="D398" s="4" t="s">
        <v>43</v>
      </c>
      <c r="E398" s="4" t="s">
        <v>28</v>
      </c>
      <c r="F398" s="4" t="s">
        <v>13</v>
      </c>
      <c r="G398" s="4" t="s">
        <v>34</v>
      </c>
      <c r="H398" s="4" t="s">
        <v>35</v>
      </c>
      <c r="I398" s="8">
        <v>2</v>
      </c>
      <c r="J398" s="10">
        <v>40.659999999999997</v>
      </c>
      <c r="K398" s="6">
        <v>0.1</v>
      </c>
      <c r="L398" s="10">
        <v>14.63</v>
      </c>
      <c r="M398" s="17">
        <f t="shared" si="24"/>
        <v>73.188000000000002</v>
      </c>
      <c r="N398" s="17">
        <f t="shared" si="25"/>
        <v>29.26</v>
      </c>
      <c r="O398" s="17">
        <f t="shared" si="26"/>
        <v>43.927999999999997</v>
      </c>
      <c r="P398" s="7">
        <f t="shared" si="27"/>
        <v>0.60020768431983385</v>
      </c>
      <c r="Q398" s="5">
        <f>YEAR(SalesDataTable[[#This Row],[Order Date]])</f>
        <v>2026</v>
      </c>
      <c r="R398" s="7" t="str">
        <f>"Q"&amp;ROUNDUP(MONTH(SalesDataTable[[#This Row],[Order Date]])/3,0)</f>
        <v>Q1</v>
      </c>
      <c r="S398" s="8">
        <f>MONTH(SalesDataTable[[#This Row],[Order Date]])</f>
        <v>3</v>
      </c>
      <c r="T398" s="7" t="str">
        <f>TEXT(SalesDataTable[[#This Row],[Order Date]],"mmm")</f>
        <v>Mar</v>
      </c>
    </row>
    <row r="399" spans="1:20" ht="15.6">
      <c r="A399" s="2">
        <v>839</v>
      </c>
      <c r="B399" s="3">
        <v>46102</v>
      </c>
      <c r="C399" s="4" t="s">
        <v>6</v>
      </c>
      <c r="D399" s="4" t="s">
        <v>43</v>
      </c>
      <c r="E399" s="4" t="s">
        <v>28</v>
      </c>
      <c r="F399" s="4" t="s">
        <v>13</v>
      </c>
      <c r="G399" s="4" t="s">
        <v>4</v>
      </c>
      <c r="H399" s="4" t="s">
        <v>26</v>
      </c>
      <c r="I399" s="8">
        <v>1</v>
      </c>
      <c r="J399" s="10">
        <v>40.5</v>
      </c>
      <c r="K399" s="6">
        <v>0.05</v>
      </c>
      <c r="L399" s="10">
        <v>17.16</v>
      </c>
      <c r="M399" s="17">
        <f t="shared" si="24"/>
        <v>38.475000000000001</v>
      </c>
      <c r="N399" s="17">
        <f t="shared" si="25"/>
        <v>17.16</v>
      </c>
      <c r="O399" s="17">
        <f t="shared" si="26"/>
        <v>21.315000000000001</v>
      </c>
      <c r="P399" s="7">
        <f t="shared" si="27"/>
        <v>0.55399610136452238</v>
      </c>
      <c r="Q399" s="5">
        <f>YEAR(SalesDataTable[[#This Row],[Order Date]])</f>
        <v>2026</v>
      </c>
      <c r="R399" s="7" t="str">
        <f>"Q"&amp;ROUNDUP(MONTH(SalesDataTable[[#This Row],[Order Date]])/3,0)</f>
        <v>Q1</v>
      </c>
      <c r="S399" s="8">
        <f>MONTH(SalesDataTable[[#This Row],[Order Date]])</f>
        <v>3</v>
      </c>
      <c r="T399" s="7" t="str">
        <f>TEXT(SalesDataTable[[#This Row],[Order Date]],"mmm")</f>
        <v>Mar</v>
      </c>
    </row>
    <row r="400" spans="1:20" ht="15.6">
      <c r="A400" s="2">
        <v>1382</v>
      </c>
      <c r="B400" s="3">
        <v>46102</v>
      </c>
      <c r="C400" s="4" t="s">
        <v>11</v>
      </c>
      <c r="D400" s="4" t="s">
        <v>12</v>
      </c>
      <c r="E400" s="4" t="s">
        <v>2</v>
      </c>
      <c r="F400" s="4" t="s">
        <v>16</v>
      </c>
      <c r="G400" s="4" t="s">
        <v>9</v>
      </c>
      <c r="H400" s="4" t="s">
        <v>46</v>
      </c>
      <c r="I400" s="8">
        <v>1</v>
      </c>
      <c r="J400" s="10">
        <v>72.16</v>
      </c>
      <c r="K400" s="6">
        <v>0</v>
      </c>
      <c r="L400" s="10">
        <v>33.11</v>
      </c>
      <c r="M400" s="17">
        <f t="shared" si="24"/>
        <v>72.16</v>
      </c>
      <c r="N400" s="17">
        <f t="shared" si="25"/>
        <v>33.11</v>
      </c>
      <c r="O400" s="17">
        <f t="shared" si="26"/>
        <v>39.049999999999997</v>
      </c>
      <c r="P400" s="7">
        <f t="shared" si="27"/>
        <v>0.54115853658536583</v>
      </c>
      <c r="Q400" s="5">
        <f>YEAR(SalesDataTable[[#This Row],[Order Date]])</f>
        <v>2026</v>
      </c>
      <c r="R400" s="7" t="str">
        <f>"Q"&amp;ROUNDUP(MONTH(SalesDataTable[[#This Row],[Order Date]])/3,0)</f>
        <v>Q1</v>
      </c>
      <c r="S400" s="8">
        <f>MONTH(SalesDataTable[[#This Row],[Order Date]])</f>
        <v>3</v>
      </c>
      <c r="T400" s="7" t="str">
        <f>TEXT(SalesDataTable[[#This Row],[Order Date]],"mmm")</f>
        <v>Mar</v>
      </c>
    </row>
    <row r="401" spans="1:20" ht="15.6">
      <c r="A401" s="2">
        <v>1452</v>
      </c>
      <c r="B401" s="3">
        <v>46102</v>
      </c>
      <c r="C401" s="4" t="s">
        <v>11</v>
      </c>
      <c r="D401" s="4" t="s">
        <v>25</v>
      </c>
      <c r="E401" s="4" t="s">
        <v>28</v>
      </c>
      <c r="F401" s="4" t="s">
        <v>16</v>
      </c>
      <c r="G401" s="4" t="s">
        <v>14</v>
      </c>
      <c r="H401" s="4" t="s">
        <v>48</v>
      </c>
      <c r="I401" s="8">
        <v>1</v>
      </c>
      <c r="J401" s="10">
        <v>161.93</v>
      </c>
      <c r="K401" s="6">
        <v>0.15</v>
      </c>
      <c r="L401" s="10">
        <v>87.5</v>
      </c>
      <c r="M401" s="17">
        <f t="shared" si="24"/>
        <v>137.6405</v>
      </c>
      <c r="N401" s="17">
        <f t="shared" si="25"/>
        <v>87.5</v>
      </c>
      <c r="O401" s="17">
        <f t="shared" si="26"/>
        <v>50.140500000000003</v>
      </c>
      <c r="P401" s="7">
        <f t="shared" si="27"/>
        <v>0.36428594781332529</v>
      </c>
      <c r="Q401" s="5">
        <f>YEAR(SalesDataTable[[#This Row],[Order Date]])</f>
        <v>2026</v>
      </c>
      <c r="R401" s="7" t="str">
        <f>"Q"&amp;ROUNDUP(MONTH(SalesDataTable[[#This Row],[Order Date]])/3,0)</f>
        <v>Q1</v>
      </c>
      <c r="S401" s="8">
        <f>MONTH(SalesDataTable[[#This Row],[Order Date]])</f>
        <v>3</v>
      </c>
      <c r="T401" s="7" t="str">
        <f>TEXT(SalesDataTable[[#This Row],[Order Date]],"mmm")</f>
        <v>Mar</v>
      </c>
    </row>
    <row r="402" spans="1:20" ht="15.6">
      <c r="A402" s="2">
        <v>1845</v>
      </c>
      <c r="B402" s="3">
        <v>46102</v>
      </c>
      <c r="C402" s="4" t="s">
        <v>0</v>
      </c>
      <c r="D402" s="4" t="s">
        <v>36</v>
      </c>
      <c r="E402" s="4" t="s">
        <v>2</v>
      </c>
      <c r="F402" s="4" t="s">
        <v>3</v>
      </c>
      <c r="G402" s="4" t="s">
        <v>23</v>
      </c>
      <c r="H402" s="4" t="s">
        <v>24</v>
      </c>
      <c r="I402" s="8">
        <v>3</v>
      </c>
      <c r="J402" s="10">
        <v>348.54</v>
      </c>
      <c r="K402" s="6">
        <v>0.1</v>
      </c>
      <c r="L402" s="10">
        <v>200.3</v>
      </c>
      <c r="M402" s="17">
        <f t="shared" si="24"/>
        <v>941.05800000000011</v>
      </c>
      <c r="N402" s="17">
        <f t="shared" si="25"/>
        <v>600.90000000000009</v>
      </c>
      <c r="O402" s="17">
        <f t="shared" si="26"/>
        <v>340.15800000000002</v>
      </c>
      <c r="P402" s="7">
        <f t="shared" si="27"/>
        <v>0.36146337420222768</v>
      </c>
      <c r="Q402" s="5">
        <f>YEAR(SalesDataTable[[#This Row],[Order Date]])</f>
        <v>2026</v>
      </c>
      <c r="R402" s="7" t="str">
        <f>"Q"&amp;ROUNDUP(MONTH(SalesDataTable[[#This Row],[Order Date]])/3,0)</f>
        <v>Q1</v>
      </c>
      <c r="S402" s="8">
        <f>MONTH(SalesDataTable[[#This Row],[Order Date]])</f>
        <v>3</v>
      </c>
      <c r="T402" s="7" t="str">
        <f>TEXT(SalesDataTable[[#This Row],[Order Date]],"mmm")</f>
        <v>Mar</v>
      </c>
    </row>
    <row r="403" spans="1:20" ht="15.6">
      <c r="A403" s="2">
        <v>3560</v>
      </c>
      <c r="B403" s="3">
        <v>46102</v>
      </c>
      <c r="C403" s="4" t="s">
        <v>11</v>
      </c>
      <c r="D403" s="4" t="s">
        <v>52</v>
      </c>
      <c r="E403" s="4" t="s">
        <v>2</v>
      </c>
      <c r="F403" s="4" t="s">
        <v>3</v>
      </c>
      <c r="G403" s="4" t="s">
        <v>34</v>
      </c>
      <c r="H403" s="4" t="s">
        <v>45</v>
      </c>
      <c r="I403" s="8">
        <v>3</v>
      </c>
      <c r="J403" s="10">
        <v>50.46</v>
      </c>
      <c r="K403" s="6">
        <v>0.1</v>
      </c>
      <c r="L403" s="10">
        <v>21.9</v>
      </c>
      <c r="M403" s="17">
        <f t="shared" si="24"/>
        <v>136.24199999999999</v>
      </c>
      <c r="N403" s="17">
        <f t="shared" si="25"/>
        <v>65.699999999999989</v>
      </c>
      <c r="O403" s="17">
        <f t="shared" si="26"/>
        <v>70.542000000000002</v>
      </c>
      <c r="P403" s="7">
        <f t="shared" si="27"/>
        <v>0.51776985070683057</v>
      </c>
      <c r="Q403" s="5">
        <f>YEAR(SalesDataTable[[#This Row],[Order Date]])</f>
        <v>2026</v>
      </c>
      <c r="R403" s="7" t="str">
        <f>"Q"&amp;ROUNDUP(MONTH(SalesDataTable[[#This Row],[Order Date]])/3,0)</f>
        <v>Q1</v>
      </c>
      <c r="S403" s="8">
        <f>MONTH(SalesDataTable[[#This Row],[Order Date]])</f>
        <v>3</v>
      </c>
      <c r="T403" s="7" t="str">
        <f>TEXT(SalesDataTable[[#This Row],[Order Date]],"mmm")</f>
        <v>Mar</v>
      </c>
    </row>
    <row r="404" spans="1:20" ht="15.6">
      <c r="A404" s="2">
        <v>4059</v>
      </c>
      <c r="B404" s="3">
        <v>46102</v>
      </c>
      <c r="C404" s="4" t="s">
        <v>20</v>
      </c>
      <c r="D404" s="4" t="s">
        <v>47</v>
      </c>
      <c r="E404" s="4" t="s">
        <v>28</v>
      </c>
      <c r="F404" s="4" t="s">
        <v>13</v>
      </c>
      <c r="G404" s="4" t="s">
        <v>23</v>
      </c>
      <c r="H404" s="4" t="s">
        <v>40</v>
      </c>
      <c r="I404" s="8">
        <v>1</v>
      </c>
      <c r="J404" s="10">
        <v>83.62</v>
      </c>
      <c r="K404" s="6">
        <v>0</v>
      </c>
      <c r="L404" s="10">
        <v>39.15</v>
      </c>
      <c r="M404" s="17">
        <f t="shared" si="24"/>
        <v>83.62</v>
      </c>
      <c r="N404" s="17">
        <f t="shared" si="25"/>
        <v>39.15</v>
      </c>
      <c r="O404" s="17">
        <f t="shared" si="26"/>
        <v>44.470000000000006</v>
      </c>
      <c r="P404" s="7">
        <f t="shared" si="27"/>
        <v>0.53181057163358048</v>
      </c>
      <c r="Q404" s="5">
        <f>YEAR(SalesDataTable[[#This Row],[Order Date]])</f>
        <v>2026</v>
      </c>
      <c r="R404" s="7" t="str">
        <f>"Q"&amp;ROUNDUP(MONTH(SalesDataTable[[#This Row],[Order Date]])/3,0)</f>
        <v>Q1</v>
      </c>
      <c r="S404" s="8">
        <f>MONTH(SalesDataTable[[#This Row],[Order Date]])</f>
        <v>3</v>
      </c>
      <c r="T404" s="7" t="str">
        <f>TEXT(SalesDataTable[[#This Row],[Order Date]],"mmm")</f>
        <v>Mar</v>
      </c>
    </row>
    <row r="405" spans="1:20" ht="15.6">
      <c r="A405" s="2">
        <v>4731</v>
      </c>
      <c r="B405" s="3">
        <v>46102</v>
      </c>
      <c r="C405" s="4" t="s">
        <v>6</v>
      </c>
      <c r="D405" s="4" t="s">
        <v>43</v>
      </c>
      <c r="E405" s="4" t="s">
        <v>8</v>
      </c>
      <c r="F405" s="4" t="s">
        <v>16</v>
      </c>
      <c r="G405" s="4" t="s">
        <v>4</v>
      </c>
      <c r="H405" s="4" t="s">
        <v>22</v>
      </c>
      <c r="I405" s="8">
        <v>6</v>
      </c>
      <c r="J405" s="10">
        <v>51.07</v>
      </c>
      <c r="K405" s="6">
        <v>0.1</v>
      </c>
      <c r="L405" s="10">
        <v>22.68</v>
      </c>
      <c r="M405" s="17">
        <f t="shared" si="24"/>
        <v>275.77800000000002</v>
      </c>
      <c r="N405" s="17">
        <f t="shared" si="25"/>
        <v>136.07999999999998</v>
      </c>
      <c r="O405" s="17">
        <f t="shared" si="26"/>
        <v>139.69800000000004</v>
      </c>
      <c r="P405" s="7">
        <f t="shared" si="27"/>
        <v>0.50655962404542798</v>
      </c>
      <c r="Q405" s="5">
        <f>YEAR(SalesDataTable[[#This Row],[Order Date]])</f>
        <v>2026</v>
      </c>
      <c r="R405" s="7" t="str">
        <f>"Q"&amp;ROUNDUP(MONTH(SalesDataTable[[#This Row],[Order Date]])/3,0)</f>
        <v>Q1</v>
      </c>
      <c r="S405" s="8">
        <f>MONTH(SalesDataTable[[#This Row],[Order Date]])</f>
        <v>3</v>
      </c>
      <c r="T405" s="7" t="str">
        <f>TEXT(SalesDataTable[[#This Row],[Order Date]],"mmm")</f>
        <v>Mar</v>
      </c>
    </row>
    <row r="406" spans="1:20" ht="15.6">
      <c r="A406" s="2">
        <v>693</v>
      </c>
      <c r="B406" s="3">
        <v>46103</v>
      </c>
      <c r="C406" s="4" t="s">
        <v>6</v>
      </c>
      <c r="D406" s="4" t="s">
        <v>41</v>
      </c>
      <c r="E406" s="4" t="s">
        <v>2</v>
      </c>
      <c r="F406" s="4" t="s">
        <v>13</v>
      </c>
      <c r="G406" s="4" t="s">
        <v>14</v>
      </c>
      <c r="H406" s="4" t="s">
        <v>32</v>
      </c>
      <c r="I406" s="8">
        <v>3</v>
      </c>
      <c r="J406" s="10">
        <v>47.02</v>
      </c>
      <c r="K406" s="6">
        <v>0.1</v>
      </c>
      <c r="L406" s="10">
        <v>17.989999999999998</v>
      </c>
      <c r="M406" s="17">
        <f t="shared" si="24"/>
        <v>126.95400000000001</v>
      </c>
      <c r="N406" s="17">
        <f t="shared" si="25"/>
        <v>53.97</v>
      </c>
      <c r="O406" s="17">
        <f t="shared" si="26"/>
        <v>72.984000000000009</v>
      </c>
      <c r="P406" s="7">
        <f t="shared" si="27"/>
        <v>0.57488539155914742</v>
      </c>
      <c r="Q406" s="5">
        <f>YEAR(SalesDataTable[[#This Row],[Order Date]])</f>
        <v>2026</v>
      </c>
      <c r="R406" s="7" t="str">
        <f>"Q"&amp;ROUNDUP(MONTH(SalesDataTable[[#This Row],[Order Date]])/3,0)</f>
        <v>Q1</v>
      </c>
      <c r="S406" s="8">
        <f>MONTH(SalesDataTable[[#This Row],[Order Date]])</f>
        <v>3</v>
      </c>
      <c r="T406" s="7" t="str">
        <f>TEXT(SalesDataTable[[#This Row],[Order Date]],"mmm")</f>
        <v>Mar</v>
      </c>
    </row>
    <row r="407" spans="1:20" ht="15.6">
      <c r="A407" s="2">
        <v>1672</v>
      </c>
      <c r="B407" s="3">
        <v>46103</v>
      </c>
      <c r="C407" s="4" t="s">
        <v>11</v>
      </c>
      <c r="D407" s="4" t="s">
        <v>25</v>
      </c>
      <c r="E407" s="4" t="s">
        <v>28</v>
      </c>
      <c r="F407" s="4" t="s">
        <v>3</v>
      </c>
      <c r="G407" s="4" t="s">
        <v>14</v>
      </c>
      <c r="H407" s="4" t="s">
        <v>32</v>
      </c>
      <c r="I407" s="8">
        <v>1</v>
      </c>
      <c r="J407" s="10">
        <v>47.1</v>
      </c>
      <c r="K407" s="6">
        <v>0.05</v>
      </c>
      <c r="L407" s="10">
        <v>18.48</v>
      </c>
      <c r="M407" s="17">
        <f t="shared" si="24"/>
        <v>44.744999999999997</v>
      </c>
      <c r="N407" s="17">
        <f t="shared" si="25"/>
        <v>18.48</v>
      </c>
      <c r="O407" s="17">
        <f t="shared" si="26"/>
        <v>26.264999999999997</v>
      </c>
      <c r="P407" s="7">
        <f t="shared" si="27"/>
        <v>0.58699296010727453</v>
      </c>
      <c r="Q407" s="5">
        <f>YEAR(SalesDataTable[[#This Row],[Order Date]])</f>
        <v>2026</v>
      </c>
      <c r="R407" s="7" t="str">
        <f>"Q"&amp;ROUNDUP(MONTH(SalesDataTable[[#This Row],[Order Date]])/3,0)</f>
        <v>Q1</v>
      </c>
      <c r="S407" s="8">
        <f>MONTH(SalesDataTable[[#This Row],[Order Date]])</f>
        <v>3</v>
      </c>
      <c r="T407" s="7" t="str">
        <f>TEXT(SalesDataTable[[#This Row],[Order Date]],"mmm")</f>
        <v>Mar</v>
      </c>
    </row>
    <row r="408" spans="1:20" ht="15.6">
      <c r="A408" s="2">
        <v>2347</v>
      </c>
      <c r="B408" s="3">
        <v>46103</v>
      </c>
      <c r="C408" s="4" t="s">
        <v>20</v>
      </c>
      <c r="D408" s="4" t="s">
        <v>47</v>
      </c>
      <c r="E408" s="4" t="s">
        <v>2</v>
      </c>
      <c r="F408" s="4" t="s">
        <v>3</v>
      </c>
      <c r="G408" s="4" t="s">
        <v>14</v>
      </c>
      <c r="H408" s="4" t="s">
        <v>44</v>
      </c>
      <c r="I408" s="8">
        <v>2</v>
      </c>
      <c r="J408" s="10">
        <v>131.38999999999999</v>
      </c>
      <c r="K408" s="6">
        <v>0</v>
      </c>
      <c r="L408" s="10">
        <v>66.91</v>
      </c>
      <c r="M408" s="17">
        <f t="shared" si="24"/>
        <v>262.77999999999997</v>
      </c>
      <c r="N408" s="17">
        <f t="shared" si="25"/>
        <v>133.82</v>
      </c>
      <c r="O408" s="17">
        <f t="shared" si="26"/>
        <v>128.95999999999998</v>
      </c>
      <c r="P408" s="7">
        <f t="shared" si="27"/>
        <v>0.49075272090722277</v>
      </c>
      <c r="Q408" s="5">
        <f>YEAR(SalesDataTable[[#This Row],[Order Date]])</f>
        <v>2026</v>
      </c>
      <c r="R408" s="7" t="str">
        <f>"Q"&amp;ROUNDUP(MONTH(SalesDataTable[[#This Row],[Order Date]])/3,0)</f>
        <v>Q1</v>
      </c>
      <c r="S408" s="8">
        <f>MONTH(SalesDataTable[[#This Row],[Order Date]])</f>
        <v>3</v>
      </c>
      <c r="T408" s="7" t="str">
        <f>TEXT(SalesDataTable[[#This Row],[Order Date]],"mmm")</f>
        <v>Mar</v>
      </c>
    </row>
    <row r="409" spans="1:20" ht="15.6">
      <c r="A409" s="2">
        <v>2582</v>
      </c>
      <c r="B409" s="3">
        <v>46103</v>
      </c>
      <c r="C409" s="4" t="s">
        <v>6</v>
      </c>
      <c r="D409" s="4" t="s">
        <v>7</v>
      </c>
      <c r="E409" s="4" t="s">
        <v>28</v>
      </c>
      <c r="F409" s="4" t="s">
        <v>13</v>
      </c>
      <c r="G409" s="4" t="s">
        <v>34</v>
      </c>
      <c r="H409" s="4" t="s">
        <v>38</v>
      </c>
      <c r="I409" s="8">
        <v>1</v>
      </c>
      <c r="J409" s="10">
        <v>120.16</v>
      </c>
      <c r="K409" s="6">
        <v>0.15</v>
      </c>
      <c r="L409" s="10">
        <v>68.33</v>
      </c>
      <c r="M409" s="17">
        <f t="shared" si="24"/>
        <v>102.136</v>
      </c>
      <c r="N409" s="17">
        <f t="shared" si="25"/>
        <v>68.33</v>
      </c>
      <c r="O409" s="17">
        <f t="shared" si="26"/>
        <v>33.805999999999997</v>
      </c>
      <c r="P409" s="7">
        <f t="shared" si="27"/>
        <v>0.33099005247904756</v>
      </c>
      <c r="Q409" s="5">
        <f>YEAR(SalesDataTable[[#This Row],[Order Date]])</f>
        <v>2026</v>
      </c>
      <c r="R409" s="7" t="str">
        <f>"Q"&amp;ROUNDUP(MONTH(SalesDataTable[[#This Row],[Order Date]])/3,0)</f>
        <v>Q1</v>
      </c>
      <c r="S409" s="8">
        <f>MONTH(SalesDataTable[[#This Row],[Order Date]])</f>
        <v>3</v>
      </c>
      <c r="T409" s="7" t="str">
        <f>TEXT(SalesDataTable[[#This Row],[Order Date]],"mmm")</f>
        <v>Mar</v>
      </c>
    </row>
    <row r="410" spans="1:20" ht="15.6">
      <c r="A410" s="2">
        <v>2762</v>
      </c>
      <c r="B410" s="3">
        <v>46103</v>
      </c>
      <c r="C410" s="4" t="s">
        <v>20</v>
      </c>
      <c r="D410" s="4" t="s">
        <v>33</v>
      </c>
      <c r="E410" s="4" t="s">
        <v>19</v>
      </c>
      <c r="F410" s="4" t="s">
        <v>3</v>
      </c>
      <c r="G410" s="4" t="s">
        <v>23</v>
      </c>
      <c r="H410" s="4" t="s">
        <v>29</v>
      </c>
      <c r="I410" s="8">
        <v>1</v>
      </c>
      <c r="J410" s="10">
        <v>196.48</v>
      </c>
      <c r="K410" s="6">
        <v>0</v>
      </c>
      <c r="L410" s="10">
        <v>101.29</v>
      </c>
      <c r="M410" s="17">
        <f t="shared" si="24"/>
        <v>196.48</v>
      </c>
      <c r="N410" s="17">
        <f t="shared" si="25"/>
        <v>101.29</v>
      </c>
      <c r="O410" s="17">
        <f t="shared" si="26"/>
        <v>95.189999999999984</v>
      </c>
      <c r="P410" s="7">
        <f t="shared" si="27"/>
        <v>0.48447679153094458</v>
      </c>
      <c r="Q410" s="5">
        <f>YEAR(SalesDataTable[[#This Row],[Order Date]])</f>
        <v>2026</v>
      </c>
      <c r="R410" s="7" t="str">
        <f>"Q"&amp;ROUNDUP(MONTH(SalesDataTable[[#This Row],[Order Date]])/3,0)</f>
        <v>Q1</v>
      </c>
      <c r="S410" s="8">
        <f>MONTH(SalesDataTable[[#This Row],[Order Date]])</f>
        <v>3</v>
      </c>
      <c r="T410" s="7" t="str">
        <f>TEXT(SalesDataTable[[#This Row],[Order Date]],"mmm")</f>
        <v>Mar</v>
      </c>
    </row>
    <row r="411" spans="1:20" ht="15.6">
      <c r="A411" s="2">
        <v>4090</v>
      </c>
      <c r="B411" s="3">
        <v>46103</v>
      </c>
      <c r="C411" s="4" t="s">
        <v>6</v>
      </c>
      <c r="D411" s="4" t="s">
        <v>41</v>
      </c>
      <c r="E411" s="4" t="s">
        <v>28</v>
      </c>
      <c r="F411" s="4" t="s">
        <v>16</v>
      </c>
      <c r="G411" s="4" t="s">
        <v>14</v>
      </c>
      <c r="H411" s="4" t="s">
        <v>15</v>
      </c>
      <c r="I411" s="8">
        <v>1</v>
      </c>
      <c r="J411" s="10">
        <v>36.520000000000003</v>
      </c>
      <c r="K411" s="6">
        <v>0</v>
      </c>
      <c r="L411" s="10">
        <v>13.96</v>
      </c>
      <c r="M411" s="17">
        <f t="shared" si="24"/>
        <v>36.520000000000003</v>
      </c>
      <c r="N411" s="17">
        <f t="shared" si="25"/>
        <v>13.96</v>
      </c>
      <c r="O411" s="17">
        <f t="shared" si="26"/>
        <v>22.560000000000002</v>
      </c>
      <c r="P411" s="7">
        <f t="shared" si="27"/>
        <v>0.61774370208105145</v>
      </c>
      <c r="Q411" s="5">
        <f>YEAR(SalesDataTable[[#This Row],[Order Date]])</f>
        <v>2026</v>
      </c>
      <c r="R411" s="7" t="str">
        <f>"Q"&amp;ROUNDUP(MONTH(SalesDataTable[[#This Row],[Order Date]])/3,0)</f>
        <v>Q1</v>
      </c>
      <c r="S411" s="8">
        <f>MONTH(SalesDataTable[[#This Row],[Order Date]])</f>
        <v>3</v>
      </c>
      <c r="T411" s="7" t="str">
        <f>TEXT(SalesDataTable[[#This Row],[Order Date]],"mmm")</f>
        <v>Mar</v>
      </c>
    </row>
    <row r="412" spans="1:20" ht="15.6">
      <c r="A412" s="2">
        <v>4491</v>
      </c>
      <c r="B412" s="3">
        <v>46103</v>
      </c>
      <c r="C412" s="4" t="s">
        <v>6</v>
      </c>
      <c r="D412" s="4" t="s">
        <v>43</v>
      </c>
      <c r="E412" s="4" t="s">
        <v>19</v>
      </c>
      <c r="F412" s="4" t="s">
        <v>16</v>
      </c>
      <c r="G412" s="4" t="s">
        <v>34</v>
      </c>
      <c r="H412" s="4" t="s">
        <v>45</v>
      </c>
      <c r="I412" s="8">
        <v>4</v>
      </c>
      <c r="J412" s="10">
        <v>49.71</v>
      </c>
      <c r="K412" s="6">
        <v>0.1</v>
      </c>
      <c r="L412" s="10">
        <v>22.46</v>
      </c>
      <c r="M412" s="17">
        <f t="shared" si="24"/>
        <v>178.95600000000002</v>
      </c>
      <c r="N412" s="17">
        <f t="shared" si="25"/>
        <v>89.84</v>
      </c>
      <c r="O412" s="17">
        <f t="shared" si="26"/>
        <v>89.116000000000014</v>
      </c>
      <c r="P412" s="7">
        <f t="shared" si="27"/>
        <v>0.49797715639598561</v>
      </c>
      <c r="Q412" s="5">
        <f>YEAR(SalesDataTable[[#This Row],[Order Date]])</f>
        <v>2026</v>
      </c>
      <c r="R412" s="7" t="str">
        <f>"Q"&amp;ROUNDUP(MONTH(SalesDataTable[[#This Row],[Order Date]])/3,0)</f>
        <v>Q1</v>
      </c>
      <c r="S412" s="8">
        <f>MONTH(SalesDataTable[[#This Row],[Order Date]])</f>
        <v>3</v>
      </c>
      <c r="T412" s="7" t="str">
        <f>TEXT(SalesDataTable[[#This Row],[Order Date]],"mmm")</f>
        <v>Mar</v>
      </c>
    </row>
    <row r="413" spans="1:20" ht="15.6">
      <c r="A413" s="2">
        <v>4678</v>
      </c>
      <c r="B413" s="3">
        <v>46103</v>
      </c>
      <c r="C413" s="4" t="s">
        <v>0</v>
      </c>
      <c r="D413" s="4" t="s">
        <v>1</v>
      </c>
      <c r="E413" s="4" t="s">
        <v>2</v>
      </c>
      <c r="F413" s="4" t="s">
        <v>3</v>
      </c>
      <c r="G413" s="4" t="s">
        <v>23</v>
      </c>
      <c r="H413" s="4" t="s">
        <v>40</v>
      </c>
      <c r="I413" s="8">
        <v>1</v>
      </c>
      <c r="J413" s="10">
        <v>81.209999999999994</v>
      </c>
      <c r="K413" s="6">
        <v>0.05</v>
      </c>
      <c r="L413" s="10">
        <v>40.44</v>
      </c>
      <c r="M413" s="17">
        <f t="shared" si="24"/>
        <v>77.149499999999989</v>
      </c>
      <c r="N413" s="17">
        <f t="shared" si="25"/>
        <v>40.44</v>
      </c>
      <c r="O413" s="17">
        <f t="shared" si="26"/>
        <v>36.709499999999991</v>
      </c>
      <c r="P413" s="7">
        <f t="shared" si="27"/>
        <v>0.47582291524896464</v>
      </c>
      <c r="Q413" s="5">
        <f>YEAR(SalesDataTable[[#This Row],[Order Date]])</f>
        <v>2026</v>
      </c>
      <c r="R413" s="7" t="str">
        <f>"Q"&amp;ROUNDUP(MONTH(SalesDataTable[[#This Row],[Order Date]])/3,0)</f>
        <v>Q1</v>
      </c>
      <c r="S413" s="8">
        <f>MONTH(SalesDataTable[[#This Row],[Order Date]])</f>
        <v>3</v>
      </c>
      <c r="T413" s="7" t="str">
        <f>TEXT(SalesDataTable[[#This Row],[Order Date]],"mmm")</f>
        <v>Mar</v>
      </c>
    </row>
    <row r="414" spans="1:20" ht="15.6">
      <c r="A414" s="2">
        <v>1189</v>
      </c>
      <c r="B414" s="3">
        <v>46104</v>
      </c>
      <c r="C414" s="4" t="s">
        <v>20</v>
      </c>
      <c r="D414" s="4" t="s">
        <v>47</v>
      </c>
      <c r="E414" s="4" t="s">
        <v>2</v>
      </c>
      <c r="F414" s="4" t="s">
        <v>13</v>
      </c>
      <c r="G414" s="4" t="s">
        <v>4</v>
      </c>
      <c r="H414" s="4" t="s">
        <v>30</v>
      </c>
      <c r="I414" s="8">
        <v>2</v>
      </c>
      <c r="J414" s="10">
        <v>103.22</v>
      </c>
      <c r="K414" s="6">
        <v>0</v>
      </c>
      <c r="L414" s="10">
        <v>51.33</v>
      </c>
      <c r="M414" s="17">
        <f t="shared" si="24"/>
        <v>206.44</v>
      </c>
      <c r="N414" s="17">
        <f t="shared" si="25"/>
        <v>102.66</v>
      </c>
      <c r="O414" s="17">
        <f t="shared" si="26"/>
        <v>103.78</v>
      </c>
      <c r="P414" s="7">
        <f t="shared" si="27"/>
        <v>0.50271265258670805</v>
      </c>
      <c r="Q414" s="5">
        <f>YEAR(SalesDataTable[[#This Row],[Order Date]])</f>
        <v>2026</v>
      </c>
      <c r="R414" s="7" t="str">
        <f>"Q"&amp;ROUNDUP(MONTH(SalesDataTable[[#This Row],[Order Date]])/3,0)</f>
        <v>Q1</v>
      </c>
      <c r="S414" s="8">
        <f>MONTH(SalesDataTable[[#This Row],[Order Date]])</f>
        <v>3</v>
      </c>
      <c r="T414" s="7" t="str">
        <f>TEXT(SalesDataTable[[#This Row],[Order Date]],"mmm")</f>
        <v>Mar</v>
      </c>
    </row>
    <row r="415" spans="1:20" ht="15.6">
      <c r="A415" s="2">
        <v>1590</v>
      </c>
      <c r="B415" s="3">
        <v>46104</v>
      </c>
      <c r="C415" s="4" t="s">
        <v>0</v>
      </c>
      <c r="D415" s="4" t="s">
        <v>50</v>
      </c>
      <c r="E415" s="4" t="s">
        <v>28</v>
      </c>
      <c r="F415" s="4" t="s">
        <v>13</v>
      </c>
      <c r="G415" s="4" t="s">
        <v>9</v>
      </c>
      <c r="H415" s="4" t="s">
        <v>37</v>
      </c>
      <c r="I415" s="8">
        <v>1</v>
      </c>
      <c r="J415" s="10">
        <v>153.47</v>
      </c>
      <c r="K415" s="6">
        <v>0</v>
      </c>
      <c r="L415" s="10">
        <v>78.19</v>
      </c>
      <c r="M415" s="17">
        <f t="shared" si="24"/>
        <v>153.47</v>
      </c>
      <c r="N415" s="17">
        <f t="shared" si="25"/>
        <v>78.19</v>
      </c>
      <c r="O415" s="17">
        <f t="shared" si="26"/>
        <v>75.28</v>
      </c>
      <c r="P415" s="7">
        <f t="shared" si="27"/>
        <v>0.49051931973675639</v>
      </c>
      <c r="Q415" s="5">
        <f>YEAR(SalesDataTable[[#This Row],[Order Date]])</f>
        <v>2026</v>
      </c>
      <c r="R415" s="7" t="str">
        <f>"Q"&amp;ROUNDUP(MONTH(SalesDataTable[[#This Row],[Order Date]])/3,0)</f>
        <v>Q1</v>
      </c>
      <c r="S415" s="8">
        <f>MONTH(SalesDataTable[[#This Row],[Order Date]])</f>
        <v>3</v>
      </c>
      <c r="T415" s="7" t="str">
        <f>TEXT(SalesDataTable[[#This Row],[Order Date]],"mmm")</f>
        <v>Mar</v>
      </c>
    </row>
    <row r="416" spans="1:20" ht="15.6">
      <c r="A416" s="2">
        <v>2309</v>
      </c>
      <c r="B416" s="3">
        <v>46104</v>
      </c>
      <c r="C416" s="4" t="s">
        <v>20</v>
      </c>
      <c r="D416" s="4" t="s">
        <v>31</v>
      </c>
      <c r="E416" s="4" t="s">
        <v>2</v>
      </c>
      <c r="F416" s="4" t="s">
        <v>3</v>
      </c>
      <c r="G416" s="4" t="s">
        <v>23</v>
      </c>
      <c r="H416" s="4" t="s">
        <v>29</v>
      </c>
      <c r="I416" s="8">
        <v>6</v>
      </c>
      <c r="J416" s="10">
        <v>199.75</v>
      </c>
      <c r="K416" s="6">
        <v>0</v>
      </c>
      <c r="L416" s="10">
        <v>105.84</v>
      </c>
      <c r="M416" s="17">
        <f t="shared" si="24"/>
        <v>1198.5</v>
      </c>
      <c r="N416" s="17">
        <f t="shared" si="25"/>
        <v>635.04</v>
      </c>
      <c r="O416" s="17">
        <f t="shared" si="26"/>
        <v>563.46</v>
      </c>
      <c r="P416" s="7">
        <f t="shared" si="27"/>
        <v>0.47013767209011265</v>
      </c>
      <c r="Q416" s="5">
        <f>YEAR(SalesDataTable[[#This Row],[Order Date]])</f>
        <v>2026</v>
      </c>
      <c r="R416" s="7" t="str">
        <f>"Q"&amp;ROUNDUP(MONTH(SalesDataTable[[#This Row],[Order Date]])/3,0)</f>
        <v>Q1</v>
      </c>
      <c r="S416" s="8">
        <f>MONTH(SalesDataTable[[#This Row],[Order Date]])</f>
        <v>3</v>
      </c>
      <c r="T416" s="7" t="str">
        <f>TEXT(SalesDataTable[[#This Row],[Order Date]],"mmm")</f>
        <v>Mar</v>
      </c>
    </row>
    <row r="417" spans="1:20" ht="15.6">
      <c r="A417" s="2">
        <v>3628</v>
      </c>
      <c r="B417" s="3">
        <v>46104</v>
      </c>
      <c r="C417" s="4" t="s">
        <v>6</v>
      </c>
      <c r="D417" s="4" t="s">
        <v>43</v>
      </c>
      <c r="E417" s="4" t="s">
        <v>28</v>
      </c>
      <c r="F417" s="4" t="s">
        <v>13</v>
      </c>
      <c r="G417" s="4" t="s">
        <v>14</v>
      </c>
      <c r="H417" s="4" t="s">
        <v>32</v>
      </c>
      <c r="I417" s="8">
        <v>1</v>
      </c>
      <c r="J417" s="10">
        <v>45.84</v>
      </c>
      <c r="K417" s="6">
        <v>0</v>
      </c>
      <c r="L417" s="10">
        <v>18.079999999999998</v>
      </c>
      <c r="M417" s="17">
        <f t="shared" si="24"/>
        <v>45.84</v>
      </c>
      <c r="N417" s="17">
        <f t="shared" si="25"/>
        <v>18.079999999999998</v>
      </c>
      <c r="O417" s="17">
        <f t="shared" si="26"/>
        <v>27.760000000000005</v>
      </c>
      <c r="P417" s="7">
        <f t="shared" si="27"/>
        <v>0.605584642233857</v>
      </c>
      <c r="Q417" s="5">
        <f>YEAR(SalesDataTable[[#This Row],[Order Date]])</f>
        <v>2026</v>
      </c>
      <c r="R417" s="7" t="str">
        <f>"Q"&amp;ROUNDUP(MONTH(SalesDataTable[[#This Row],[Order Date]])/3,0)</f>
        <v>Q1</v>
      </c>
      <c r="S417" s="8">
        <f>MONTH(SalesDataTable[[#This Row],[Order Date]])</f>
        <v>3</v>
      </c>
      <c r="T417" s="7" t="str">
        <f>TEXT(SalesDataTable[[#This Row],[Order Date]],"mmm")</f>
        <v>Mar</v>
      </c>
    </row>
    <row r="418" spans="1:20" ht="15.6">
      <c r="A418" s="2">
        <v>3718</v>
      </c>
      <c r="B418" s="3">
        <v>46104</v>
      </c>
      <c r="C418" s="4" t="s">
        <v>6</v>
      </c>
      <c r="D418" s="4" t="s">
        <v>43</v>
      </c>
      <c r="E418" s="4" t="s">
        <v>28</v>
      </c>
      <c r="F418" s="4" t="s">
        <v>13</v>
      </c>
      <c r="G418" s="4" t="s">
        <v>23</v>
      </c>
      <c r="H418" s="4" t="s">
        <v>51</v>
      </c>
      <c r="I418" s="8">
        <v>2</v>
      </c>
      <c r="J418" s="10">
        <v>122.07</v>
      </c>
      <c r="K418" s="6">
        <v>0.05</v>
      </c>
      <c r="L418" s="10">
        <v>59.16</v>
      </c>
      <c r="M418" s="17">
        <f t="shared" si="24"/>
        <v>231.93299999999996</v>
      </c>
      <c r="N418" s="17">
        <f t="shared" si="25"/>
        <v>118.32</v>
      </c>
      <c r="O418" s="17">
        <f t="shared" si="26"/>
        <v>113.61299999999997</v>
      </c>
      <c r="P418" s="7">
        <f t="shared" si="27"/>
        <v>0.48985267297021118</v>
      </c>
      <c r="Q418" s="5">
        <f>YEAR(SalesDataTable[[#This Row],[Order Date]])</f>
        <v>2026</v>
      </c>
      <c r="R418" s="7" t="str">
        <f>"Q"&amp;ROUNDUP(MONTH(SalesDataTable[[#This Row],[Order Date]])/3,0)</f>
        <v>Q1</v>
      </c>
      <c r="S418" s="8">
        <f>MONTH(SalesDataTable[[#This Row],[Order Date]])</f>
        <v>3</v>
      </c>
      <c r="T418" s="7" t="str">
        <f>TEXT(SalesDataTable[[#This Row],[Order Date]],"mmm")</f>
        <v>Mar</v>
      </c>
    </row>
    <row r="419" spans="1:20" ht="15.6">
      <c r="A419" s="2">
        <v>4198</v>
      </c>
      <c r="B419" s="3">
        <v>46104</v>
      </c>
      <c r="C419" s="4" t="s">
        <v>6</v>
      </c>
      <c r="D419" s="4" t="s">
        <v>49</v>
      </c>
      <c r="E419" s="4" t="s">
        <v>28</v>
      </c>
      <c r="F419" s="4" t="s">
        <v>13</v>
      </c>
      <c r="G419" s="4" t="s">
        <v>34</v>
      </c>
      <c r="H419" s="4" t="s">
        <v>38</v>
      </c>
      <c r="I419" s="8">
        <v>3</v>
      </c>
      <c r="J419" s="10">
        <v>122.4</v>
      </c>
      <c r="K419" s="6">
        <v>0.15</v>
      </c>
      <c r="L419" s="10">
        <v>71.150000000000006</v>
      </c>
      <c r="M419" s="17">
        <f t="shared" si="24"/>
        <v>312.12</v>
      </c>
      <c r="N419" s="17">
        <f t="shared" si="25"/>
        <v>213.45000000000002</v>
      </c>
      <c r="O419" s="17">
        <f t="shared" si="26"/>
        <v>98.669999999999987</v>
      </c>
      <c r="P419" s="7">
        <f t="shared" si="27"/>
        <v>0.31612841214917337</v>
      </c>
      <c r="Q419" s="5">
        <f>YEAR(SalesDataTable[[#This Row],[Order Date]])</f>
        <v>2026</v>
      </c>
      <c r="R419" s="7" t="str">
        <f>"Q"&amp;ROUNDUP(MONTH(SalesDataTable[[#This Row],[Order Date]])/3,0)</f>
        <v>Q1</v>
      </c>
      <c r="S419" s="8">
        <f>MONTH(SalesDataTable[[#This Row],[Order Date]])</f>
        <v>3</v>
      </c>
      <c r="T419" s="7" t="str">
        <f>TEXT(SalesDataTable[[#This Row],[Order Date]],"mmm")</f>
        <v>Mar</v>
      </c>
    </row>
    <row r="420" spans="1:20" ht="15.6">
      <c r="A420" s="2">
        <v>4784</v>
      </c>
      <c r="B420" s="3">
        <v>46104</v>
      </c>
      <c r="C420" s="4" t="s">
        <v>0</v>
      </c>
      <c r="D420" s="4" t="s">
        <v>50</v>
      </c>
      <c r="E420" s="4" t="s">
        <v>2</v>
      </c>
      <c r="F420" s="4" t="s">
        <v>13</v>
      </c>
      <c r="G420" s="4" t="s">
        <v>4</v>
      </c>
      <c r="H420" s="4" t="s">
        <v>30</v>
      </c>
      <c r="I420" s="8">
        <v>1</v>
      </c>
      <c r="J420" s="10">
        <v>101.43</v>
      </c>
      <c r="K420" s="6">
        <v>0</v>
      </c>
      <c r="L420" s="10">
        <v>51.78</v>
      </c>
      <c r="M420" s="17">
        <f t="shared" si="24"/>
        <v>101.43</v>
      </c>
      <c r="N420" s="17">
        <f t="shared" si="25"/>
        <v>51.78</v>
      </c>
      <c r="O420" s="17">
        <f t="shared" si="26"/>
        <v>49.650000000000006</v>
      </c>
      <c r="P420" s="7">
        <f t="shared" si="27"/>
        <v>0.4895001478852411</v>
      </c>
      <c r="Q420" s="5">
        <f>YEAR(SalesDataTable[[#This Row],[Order Date]])</f>
        <v>2026</v>
      </c>
      <c r="R420" s="7" t="str">
        <f>"Q"&amp;ROUNDUP(MONTH(SalesDataTable[[#This Row],[Order Date]])/3,0)</f>
        <v>Q1</v>
      </c>
      <c r="S420" s="8">
        <f>MONTH(SalesDataTable[[#This Row],[Order Date]])</f>
        <v>3</v>
      </c>
      <c r="T420" s="7" t="str">
        <f>TEXT(SalesDataTable[[#This Row],[Order Date]],"mmm")</f>
        <v>Mar</v>
      </c>
    </row>
    <row r="421" spans="1:20" ht="15.6">
      <c r="A421" s="2">
        <v>86</v>
      </c>
      <c r="B421" s="3">
        <v>46105</v>
      </c>
      <c r="C421" s="4" t="s">
        <v>6</v>
      </c>
      <c r="D421" s="4" t="s">
        <v>43</v>
      </c>
      <c r="E421" s="4" t="s">
        <v>8</v>
      </c>
      <c r="F421" s="4" t="s">
        <v>16</v>
      </c>
      <c r="G421" s="4" t="s">
        <v>4</v>
      </c>
      <c r="H421" s="4" t="s">
        <v>30</v>
      </c>
      <c r="I421" s="8">
        <v>8</v>
      </c>
      <c r="J421" s="10">
        <v>104.7</v>
      </c>
      <c r="K421" s="6">
        <v>0.05</v>
      </c>
      <c r="L421" s="10">
        <v>49.91</v>
      </c>
      <c r="M421" s="17">
        <f t="shared" si="24"/>
        <v>795.72</v>
      </c>
      <c r="N421" s="17">
        <f t="shared" si="25"/>
        <v>399.28</v>
      </c>
      <c r="O421" s="17">
        <f t="shared" si="26"/>
        <v>396.44000000000005</v>
      </c>
      <c r="P421" s="7">
        <f t="shared" si="27"/>
        <v>0.49821545267179412</v>
      </c>
      <c r="Q421" s="5">
        <f>YEAR(SalesDataTable[[#This Row],[Order Date]])</f>
        <v>2026</v>
      </c>
      <c r="R421" s="7" t="str">
        <f>"Q"&amp;ROUNDUP(MONTH(SalesDataTable[[#This Row],[Order Date]])/3,0)</f>
        <v>Q1</v>
      </c>
      <c r="S421" s="8">
        <f>MONTH(SalesDataTable[[#This Row],[Order Date]])</f>
        <v>3</v>
      </c>
      <c r="T421" s="7" t="str">
        <f>TEXT(SalesDataTable[[#This Row],[Order Date]],"mmm")</f>
        <v>Mar</v>
      </c>
    </row>
    <row r="422" spans="1:20" ht="15.6">
      <c r="A422" s="2">
        <v>1813</v>
      </c>
      <c r="B422" s="3">
        <v>46105</v>
      </c>
      <c r="C422" s="4" t="s">
        <v>0</v>
      </c>
      <c r="D422" s="4" t="s">
        <v>1</v>
      </c>
      <c r="E422" s="4" t="s">
        <v>19</v>
      </c>
      <c r="F422" s="4" t="s">
        <v>3</v>
      </c>
      <c r="G422" s="4" t="s">
        <v>9</v>
      </c>
      <c r="H422" s="4" t="s">
        <v>17</v>
      </c>
      <c r="I422" s="8">
        <v>4</v>
      </c>
      <c r="J422" s="10">
        <v>146.34</v>
      </c>
      <c r="K422" s="6">
        <v>0</v>
      </c>
      <c r="L422" s="10">
        <v>79.37</v>
      </c>
      <c r="M422" s="17">
        <f t="shared" si="24"/>
        <v>585.36</v>
      </c>
      <c r="N422" s="17">
        <f t="shared" si="25"/>
        <v>317.48</v>
      </c>
      <c r="O422" s="17">
        <f t="shared" si="26"/>
        <v>267.88</v>
      </c>
      <c r="P422" s="7">
        <f t="shared" si="27"/>
        <v>0.45763290966242992</v>
      </c>
      <c r="Q422" s="5">
        <f>YEAR(SalesDataTable[[#This Row],[Order Date]])</f>
        <v>2026</v>
      </c>
      <c r="R422" s="7" t="str">
        <f>"Q"&amp;ROUNDUP(MONTH(SalesDataTable[[#This Row],[Order Date]])/3,0)</f>
        <v>Q1</v>
      </c>
      <c r="S422" s="8">
        <f>MONTH(SalesDataTable[[#This Row],[Order Date]])</f>
        <v>3</v>
      </c>
      <c r="T422" s="7" t="str">
        <f>TEXT(SalesDataTable[[#This Row],[Order Date]],"mmm")</f>
        <v>Mar</v>
      </c>
    </row>
    <row r="423" spans="1:20" ht="15.6">
      <c r="A423" s="2">
        <v>2212</v>
      </c>
      <c r="B423" s="3">
        <v>46105</v>
      </c>
      <c r="C423" s="4" t="s">
        <v>6</v>
      </c>
      <c r="D423" s="4" t="s">
        <v>27</v>
      </c>
      <c r="E423" s="4" t="s">
        <v>2</v>
      </c>
      <c r="F423" s="4" t="s">
        <v>3</v>
      </c>
      <c r="G423" s="4" t="s">
        <v>34</v>
      </c>
      <c r="H423" s="4" t="s">
        <v>38</v>
      </c>
      <c r="I423" s="8">
        <v>2</v>
      </c>
      <c r="J423" s="10">
        <v>122.92</v>
      </c>
      <c r="K423" s="6">
        <v>0.05</v>
      </c>
      <c r="L423" s="10">
        <v>70.31</v>
      </c>
      <c r="M423" s="17">
        <f t="shared" si="24"/>
        <v>233.548</v>
      </c>
      <c r="N423" s="17">
        <f t="shared" si="25"/>
        <v>140.62</v>
      </c>
      <c r="O423" s="17">
        <f t="shared" si="26"/>
        <v>92.927999999999997</v>
      </c>
      <c r="P423" s="7">
        <f t="shared" si="27"/>
        <v>0.39789679209413054</v>
      </c>
      <c r="Q423" s="5">
        <f>YEAR(SalesDataTable[[#This Row],[Order Date]])</f>
        <v>2026</v>
      </c>
      <c r="R423" s="7" t="str">
        <f>"Q"&amp;ROUNDUP(MONTH(SalesDataTable[[#This Row],[Order Date]])/3,0)</f>
        <v>Q1</v>
      </c>
      <c r="S423" s="8">
        <f>MONTH(SalesDataTable[[#This Row],[Order Date]])</f>
        <v>3</v>
      </c>
      <c r="T423" s="7" t="str">
        <f>TEXT(SalesDataTable[[#This Row],[Order Date]],"mmm")</f>
        <v>Mar</v>
      </c>
    </row>
    <row r="424" spans="1:20" ht="15.6">
      <c r="A424" s="2">
        <v>4466</v>
      </c>
      <c r="B424" s="3">
        <v>46105</v>
      </c>
      <c r="C424" s="4" t="s">
        <v>11</v>
      </c>
      <c r="D424" s="4" t="s">
        <v>12</v>
      </c>
      <c r="E424" s="4" t="s">
        <v>2</v>
      </c>
      <c r="F424" s="4" t="s">
        <v>13</v>
      </c>
      <c r="G424" s="4" t="s">
        <v>9</v>
      </c>
      <c r="H424" s="4" t="s">
        <v>10</v>
      </c>
      <c r="I424" s="8">
        <v>1</v>
      </c>
      <c r="J424" s="10">
        <v>91.35</v>
      </c>
      <c r="K424" s="6">
        <v>0.05</v>
      </c>
      <c r="L424" s="10">
        <v>45.24</v>
      </c>
      <c r="M424" s="17">
        <f t="shared" si="24"/>
        <v>86.782499999999985</v>
      </c>
      <c r="N424" s="17">
        <f t="shared" si="25"/>
        <v>45.24</v>
      </c>
      <c r="O424" s="17">
        <f t="shared" si="26"/>
        <v>41.542499999999983</v>
      </c>
      <c r="P424" s="7">
        <f t="shared" si="27"/>
        <v>0.47869674185463645</v>
      </c>
      <c r="Q424" s="5">
        <f>YEAR(SalesDataTable[[#This Row],[Order Date]])</f>
        <v>2026</v>
      </c>
      <c r="R424" s="7" t="str">
        <f>"Q"&amp;ROUNDUP(MONTH(SalesDataTable[[#This Row],[Order Date]])/3,0)</f>
        <v>Q1</v>
      </c>
      <c r="S424" s="8">
        <f>MONTH(SalesDataTable[[#This Row],[Order Date]])</f>
        <v>3</v>
      </c>
      <c r="T424" s="7" t="str">
        <f>TEXT(SalesDataTable[[#This Row],[Order Date]],"mmm")</f>
        <v>Mar</v>
      </c>
    </row>
    <row r="425" spans="1:20" ht="15.6">
      <c r="A425" s="2">
        <v>4483</v>
      </c>
      <c r="B425" s="3">
        <v>46105</v>
      </c>
      <c r="C425" s="4" t="s">
        <v>6</v>
      </c>
      <c r="D425" s="4" t="s">
        <v>43</v>
      </c>
      <c r="E425" s="4" t="s">
        <v>2</v>
      </c>
      <c r="F425" s="4" t="s">
        <v>13</v>
      </c>
      <c r="G425" s="4" t="s">
        <v>4</v>
      </c>
      <c r="H425" s="4" t="s">
        <v>22</v>
      </c>
      <c r="I425" s="8">
        <v>3</v>
      </c>
      <c r="J425" s="10">
        <v>51.01</v>
      </c>
      <c r="K425" s="6">
        <v>0.15</v>
      </c>
      <c r="L425" s="10">
        <v>22.84</v>
      </c>
      <c r="M425" s="17">
        <f t="shared" si="24"/>
        <v>130.07550000000001</v>
      </c>
      <c r="N425" s="17">
        <f t="shared" si="25"/>
        <v>68.52</v>
      </c>
      <c r="O425" s="17">
        <f t="shared" si="26"/>
        <v>61.555500000000009</v>
      </c>
      <c r="P425" s="7">
        <f t="shared" si="27"/>
        <v>0.47322900930613382</v>
      </c>
      <c r="Q425" s="5">
        <f>YEAR(SalesDataTable[[#This Row],[Order Date]])</f>
        <v>2026</v>
      </c>
      <c r="R425" s="7" t="str">
        <f>"Q"&amp;ROUNDUP(MONTH(SalesDataTable[[#This Row],[Order Date]])/3,0)</f>
        <v>Q1</v>
      </c>
      <c r="S425" s="8">
        <f>MONTH(SalesDataTable[[#This Row],[Order Date]])</f>
        <v>3</v>
      </c>
      <c r="T425" s="7" t="str">
        <f>TEXT(SalesDataTable[[#This Row],[Order Date]],"mmm")</f>
        <v>Mar</v>
      </c>
    </row>
    <row r="426" spans="1:20" ht="15.6">
      <c r="A426" s="2">
        <v>273</v>
      </c>
      <c r="B426" s="3">
        <v>46106</v>
      </c>
      <c r="C426" s="4" t="s">
        <v>20</v>
      </c>
      <c r="D426" s="4" t="s">
        <v>33</v>
      </c>
      <c r="E426" s="4" t="s">
        <v>2</v>
      </c>
      <c r="F426" s="4" t="s">
        <v>13</v>
      </c>
      <c r="G426" s="4" t="s">
        <v>34</v>
      </c>
      <c r="H426" s="4" t="s">
        <v>38</v>
      </c>
      <c r="I426" s="8">
        <v>2</v>
      </c>
      <c r="J426" s="10">
        <v>125.04</v>
      </c>
      <c r="K426" s="6">
        <v>0.05</v>
      </c>
      <c r="L426" s="10">
        <v>67.680000000000007</v>
      </c>
      <c r="M426" s="17">
        <f t="shared" si="24"/>
        <v>237.57599999999999</v>
      </c>
      <c r="N426" s="17">
        <f t="shared" si="25"/>
        <v>135.36000000000001</v>
      </c>
      <c r="O426" s="17">
        <f t="shared" si="26"/>
        <v>102.21599999999998</v>
      </c>
      <c r="P426" s="7">
        <f t="shared" si="27"/>
        <v>0.43024547934134755</v>
      </c>
      <c r="Q426" s="5">
        <f>YEAR(SalesDataTable[[#This Row],[Order Date]])</f>
        <v>2026</v>
      </c>
      <c r="R426" s="7" t="str">
        <f>"Q"&amp;ROUNDUP(MONTH(SalesDataTable[[#This Row],[Order Date]])/3,0)</f>
        <v>Q1</v>
      </c>
      <c r="S426" s="8">
        <f>MONTH(SalesDataTable[[#This Row],[Order Date]])</f>
        <v>3</v>
      </c>
      <c r="T426" s="7" t="str">
        <f>TEXT(SalesDataTable[[#This Row],[Order Date]],"mmm")</f>
        <v>Mar</v>
      </c>
    </row>
    <row r="427" spans="1:20" ht="15.6">
      <c r="A427" s="2">
        <v>578</v>
      </c>
      <c r="B427" s="3">
        <v>46106</v>
      </c>
      <c r="C427" s="4" t="s">
        <v>11</v>
      </c>
      <c r="D427" s="4" t="s">
        <v>25</v>
      </c>
      <c r="E427" s="4" t="s">
        <v>28</v>
      </c>
      <c r="F427" s="4" t="s">
        <v>3</v>
      </c>
      <c r="G427" s="4" t="s">
        <v>4</v>
      </c>
      <c r="H427" s="4" t="s">
        <v>22</v>
      </c>
      <c r="I427" s="8">
        <v>2</v>
      </c>
      <c r="J427" s="10">
        <v>50.22</v>
      </c>
      <c r="K427" s="6">
        <v>0.05</v>
      </c>
      <c r="L427" s="10">
        <v>23.16</v>
      </c>
      <c r="M427" s="17">
        <f t="shared" si="24"/>
        <v>95.417999999999992</v>
      </c>
      <c r="N427" s="17">
        <f t="shared" si="25"/>
        <v>46.32</v>
      </c>
      <c r="O427" s="17">
        <f t="shared" si="26"/>
        <v>49.097999999999992</v>
      </c>
      <c r="P427" s="7">
        <f t="shared" si="27"/>
        <v>0.51455700182355524</v>
      </c>
      <c r="Q427" s="5">
        <f>YEAR(SalesDataTable[[#This Row],[Order Date]])</f>
        <v>2026</v>
      </c>
      <c r="R427" s="7" t="str">
        <f>"Q"&amp;ROUNDUP(MONTH(SalesDataTable[[#This Row],[Order Date]])/3,0)</f>
        <v>Q1</v>
      </c>
      <c r="S427" s="8">
        <f>MONTH(SalesDataTable[[#This Row],[Order Date]])</f>
        <v>3</v>
      </c>
      <c r="T427" s="7" t="str">
        <f>TEXT(SalesDataTable[[#This Row],[Order Date]],"mmm")</f>
        <v>Mar</v>
      </c>
    </row>
    <row r="428" spans="1:20" ht="15.6">
      <c r="A428" s="2">
        <v>1290</v>
      </c>
      <c r="B428" s="3">
        <v>46106</v>
      </c>
      <c r="C428" s="4" t="s">
        <v>6</v>
      </c>
      <c r="D428" s="4" t="s">
        <v>7</v>
      </c>
      <c r="E428" s="4" t="s">
        <v>2</v>
      </c>
      <c r="F428" s="4" t="s">
        <v>16</v>
      </c>
      <c r="G428" s="4" t="s">
        <v>34</v>
      </c>
      <c r="H428" s="4" t="s">
        <v>42</v>
      </c>
      <c r="I428" s="8">
        <v>5</v>
      </c>
      <c r="J428" s="10">
        <v>36.369999999999997</v>
      </c>
      <c r="K428" s="6">
        <v>0.05</v>
      </c>
      <c r="L428" s="10">
        <v>13.81</v>
      </c>
      <c r="M428" s="17">
        <f t="shared" si="24"/>
        <v>172.75749999999999</v>
      </c>
      <c r="N428" s="17">
        <f t="shared" si="25"/>
        <v>69.05</v>
      </c>
      <c r="O428" s="17">
        <f t="shared" si="26"/>
        <v>103.7075</v>
      </c>
      <c r="P428" s="7">
        <f t="shared" si="27"/>
        <v>0.60030678841729013</v>
      </c>
      <c r="Q428" s="5">
        <f>YEAR(SalesDataTable[[#This Row],[Order Date]])</f>
        <v>2026</v>
      </c>
      <c r="R428" s="7" t="str">
        <f>"Q"&amp;ROUNDUP(MONTH(SalesDataTable[[#This Row],[Order Date]])/3,0)</f>
        <v>Q1</v>
      </c>
      <c r="S428" s="8">
        <f>MONTH(SalesDataTable[[#This Row],[Order Date]])</f>
        <v>3</v>
      </c>
      <c r="T428" s="7" t="str">
        <f>TEXT(SalesDataTable[[#This Row],[Order Date]],"mmm")</f>
        <v>Mar</v>
      </c>
    </row>
    <row r="429" spans="1:20" ht="15.6">
      <c r="A429" s="2">
        <v>1501</v>
      </c>
      <c r="B429" s="3">
        <v>46106</v>
      </c>
      <c r="C429" s="4" t="s">
        <v>20</v>
      </c>
      <c r="D429" s="4" t="s">
        <v>31</v>
      </c>
      <c r="E429" s="4" t="s">
        <v>8</v>
      </c>
      <c r="F429" s="4" t="s">
        <v>13</v>
      </c>
      <c r="G429" s="4" t="s">
        <v>14</v>
      </c>
      <c r="H429" s="4" t="s">
        <v>15</v>
      </c>
      <c r="I429" s="8">
        <v>3</v>
      </c>
      <c r="J429" s="10">
        <v>36.43</v>
      </c>
      <c r="K429" s="6">
        <v>0.1</v>
      </c>
      <c r="L429" s="10">
        <v>13.23</v>
      </c>
      <c r="M429" s="17">
        <f t="shared" si="24"/>
        <v>98.36099999999999</v>
      </c>
      <c r="N429" s="17">
        <f t="shared" si="25"/>
        <v>39.69</v>
      </c>
      <c r="O429" s="17">
        <f t="shared" si="26"/>
        <v>58.670999999999992</v>
      </c>
      <c r="P429" s="7">
        <f t="shared" si="27"/>
        <v>0.59648641229755694</v>
      </c>
      <c r="Q429" s="5">
        <f>YEAR(SalesDataTable[[#This Row],[Order Date]])</f>
        <v>2026</v>
      </c>
      <c r="R429" s="7" t="str">
        <f>"Q"&amp;ROUNDUP(MONTH(SalesDataTable[[#This Row],[Order Date]])/3,0)</f>
        <v>Q1</v>
      </c>
      <c r="S429" s="8">
        <f>MONTH(SalesDataTable[[#This Row],[Order Date]])</f>
        <v>3</v>
      </c>
      <c r="T429" s="7" t="str">
        <f>TEXT(SalesDataTable[[#This Row],[Order Date]],"mmm")</f>
        <v>Mar</v>
      </c>
    </row>
    <row r="430" spans="1:20" ht="15.6">
      <c r="A430" s="2">
        <v>1540</v>
      </c>
      <c r="B430" s="3">
        <v>46106</v>
      </c>
      <c r="C430" s="4" t="s">
        <v>6</v>
      </c>
      <c r="D430" s="4" t="s">
        <v>43</v>
      </c>
      <c r="E430" s="4" t="s">
        <v>8</v>
      </c>
      <c r="F430" s="4" t="s">
        <v>16</v>
      </c>
      <c r="G430" s="4" t="s">
        <v>4</v>
      </c>
      <c r="H430" s="4" t="s">
        <v>22</v>
      </c>
      <c r="I430" s="8">
        <v>10</v>
      </c>
      <c r="J430" s="10">
        <v>49.7</v>
      </c>
      <c r="K430" s="6">
        <v>0.1</v>
      </c>
      <c r="L430" s="10">
        <v>21.96</v>
      </c>
      <c r="M430" s="17">
        <f t="shared" si="24"/>
        <v>447.3</v>
      </c>
      <c r="N430" s="17">
        <f t="shared" si="25"/>
        <v>219.60000000000002</v>
      </c>
      <c r="O430" s="17">
        <f t="shared" si="26"/>
        <v>227.7</v>
      </c>
      <c r="P430" s="7">
        <f t="shared" si="27"/>
        <v>0.50905432595573441</v>
      </c>
      <c r="Q430" s="5">
        <f>YEAR(SalesDataTable[[#This Row],[Order Date]])</f>
        <v>2026</v>
      </c>
      <c r="R430" s="7" t="str">
        <f>"Q"&amp;ROUNDUP(MONTH(SalesDataTable[[#This Row],[Order Date]])/3,0)</f>
        <v>Q1</v>
      </c>
      <c r="S430" s="8">
        <f>MONTH(SalesDataTable[[#This Row],[Order Date]])</f>
        <v>3</v>
      </c>
      <c r="T430" s="7" t="str">
        <f>TEXT(SalesDataTable[[#This Row],[Order Date]],"mmm")</f>
        <v>Mar</v>
      </c>
    </row>
    <row r="431" spans="1:20" ht="15.6">
      <c r="A431" s="2">
        <v>2541</v>
      </c>
      <c r="B431" s="3">
        <v>46106</v>
      </c>
      <c r="C431" s="4" t="s">
        <v>6</v>
      </c>
      <c r="D431" s="4" t="s">
        <v>43</v>
      </c>
      <c r="E431" s="4" t="s">
        <v>2</v>
      </c>
      <c r="F431" s="4" t="s">
        <v>3</v>
      </c>
      <c r="G431" s="4" t="s">
        <v>14</v>
      </c>
      <c r="H431" s="4" t="s">
        <v>32</v>
      </c>
      <c r="I431" s="8">
        <v>2</v>
      </c>
      <c r="J431" s="10">
        <v>46.61</v>
      </c>
      <c r="K431" s="6">
        <v>0</v>
      </c>
      <c r="L431" s="10">
        <v>17.97</v>
      </c>
      <c r="M431" s="17">
        <f t="shared" si="24"/>
        <v>93.22</v>
      </c>
      <c r="N431" s="17">
        <f t="shared" si="25"/>
        <v>35.94</v>
      </c>
      <c r="O431" s="17">
        <f t="shared" si="26"/>
        <v>57.28</v>
      </c>
      <c r="P431" s="7">
        <f t="shared" si="27"/>
        <v>0.61446041621969538</v>
      </c>
      <c r="Q431" s="5">
        <f>YEAR(SalesDataTable[[#This Row],[Order Date]])</f>
        <v>2026</v>
      </c>
      <c r="R431" s="7" t="str">
        <f>"Q"&amp;ROUNDUP(MONTH(SalesDataTable[[#This Row],[Order Date]])/3,0)</f>
        <v>Q1</v>
      </c>
      <c r="S431" s="8">
        <f>MONTH(SalesDataTable[[#This Row],[Order Date]])</f>
        <v>3</v>
      </c>
      <c r="T431" s="7" t="str">
        <f>TEXT(SalesDataTable[[#This Row],[Order Date]],"mmm")</f>
        <v>Mar</v>
      </c>
    </row>
    <row r="432" spans="1:20" ht="15.6">
      <c r="A432" s="2">
        <v>4264</v>
      </c>
      <c r="B432" s="3">
        <v>46106</v>
      </c>
      <c r="C432" s="4" t="s">
        <v>11</v>
      </c>
      <c r="D432" s="4" t="s">
        <v>25</v>
      </c>
      <c r="E432" s="4" t="s">
        <v>2</v>
      </c>
      <c r="F432" s="4" t="s">
        <v>13</v>
      </c>
      <c r="G432" s="4" t="s">
        <v>14</v>
      </c>
      <c r="H432" s="4" t="s">
        <v>32</v>
      </c>
      <c r="I432" s="8">
        <v>1</v>
      </c>
      <c r="J432" s="10">
        <v>47.61</v>
      </c>
      <c r="K432" s="6">
        <v>0</v>
      </c>
      <c r="L432" s="10">
        <v>18.89</v>
      </c>
      <c r="M432" s="17">
        <f t="shared" si="24"/>
        <v>47.61</v>
      </c>
      <c r="N432" s="17">
        <f t="shared" si="25"/>
        <v>18.89</v>
      </c>
      <c r="O432" s="17">
        <f t="shared" si="26"/>
        <v>28.72</v>
      </c>
      <c r="P432" s="7">
        <f t="shared" si="27"/>
        <v>0.60323461457676952</v>
      </c>
      <c r="Q432" s="5">
        <f>YEAR(SalesDataTable[[#This Row],[Order Date]])</f>
        <v>2026</v>
      </c>
      <c r="R432" s="7" t="str">
        <f>"Q"&amp;ROUNDUP(MONTH(SalesDataTable[[#This Row],[Order Date]])/3,0)</f>
        <v>Q1</v>
      </c>
      <c r="S432" s="8">
        <f>MONTH(SalesDataTable[[#This Row],[Order Date]])</f>
        <v>3</v>
      </c>
      <c r="T432" s="7" t="str">
        <f>TEXT(SalesDataTable[[#This Row],[Order Date]],"mmm")</f>
        <v>Mar</v>
      </c>
    </row>
    <row r="433" spans="1:20" ht="15.6">
      <c r="A433" s="2">
        <v>4311</v>
      </c>
      <c r="B433" s="3">
        <v>46106</v>
      </c>
      <c r="C433" s="4" t="s">
        <v>11</v>
      </c>
      <c r="D433" s="4" t="s">
        <v>12</v>
      </c>
      <c r="E433" s="4" t="s">
        <v>2</v>
      </c>
      <c r="F433" s="4" t="s">
        <v>13</v>
      </c>
      <c r="G433" s="4" t="s">
        <v>4</v>
      </c>
      <c r="H433" s="4" t="s">
        <v>26</v>
      </c>
      <c r="I433" s="8">
        <v>2</v>
      </c>
      <c r="J433" s="10">
        <v>40.880000000000003</v>
      </c>
      <c r="K433" s="6">
        <v>0.05</v>
      </c>
      <c r="L433" s="10">
        <v>16.39</v>
      </c>
      <c r="M433" s="17">
        <f t="shared" si="24"/>
        <v>77.671999999999997</v>
      </c>
      <c r="N433" s="17">
        <f t="shared" si="25"/>
        <v>32.78</v>
      </c>
      <c r="O433" s="17">
        <f t="shared" si="26"/>
        <v>44.891999999999996</v>
      </c>
      <c r="P433" s="7">
        <f t="shared" si="27"/>
        <v>0.57796889483983926</v>
      </c>
      <c r="Q433" s="5">
        <f>YEAR(SalesDataTable[[#This Row],[Order Date]])</f>
        <v>2026</v>
      </c>
      <c r="R433" s="7" t="str">
        <f>"Q"&amp;ROUNDUP(MONTH(SalesDataTable[[#This Row],[Order Date]])/3,0)</f>
        <v>Q1</v>
      </c>
      <c r="S433" s="8">
        <f>MONTH(SalesDataTable[[#This Row],[Order Date]])</f>
        <v>3</v>
      </c>
      <c r="T433" s="7" t="str">
        <f>TEXT(SalesDataTable[[#This Row],[Order Date]],"mmm")</f>
        <v>Mar</v>
      </c>
    </row>
    <row r="434" spans="1:20" ht="15.6">
      <c r="A434" s="2">
        <v>4796</v>
      </c>
      <c r="B434" s="3">
        <v>46106</v>
      </c>
      <c r="C434" s="4" t="s">
        <v>6</v>
      </c>
      <c r="D434" s="4" t="s">
        <v>43</v>
      </c>
      <c r="E434" s="4" t="s">
        <v>2</v>
      </c>
      <c r="F434" s="4" t="s">
        <v>13</v>
      </c>
      <c r="G434" s="4" t="s">
        <v>34</v>
      </c>
      <c r="H434" s="4" t="s">
        <v>35</v>
      </c>
      <c r="I434" s="8">
        <v>2</v>
      </c>
      <c r="J434" s="10">
        <v>39.409999999999997</v>
      </c>
      <c r="K434" s="6">
        <v>0.15</v>
      </c>
      <c r="L434" s="10">
        <v>14.91</v>
      </c>
      <c r="M434" s="17">
        <f t="shared" si="24"/>
        <v>66.996999999999986</v>
      </c>
      <c r="N434" s="17">
        <f t="shared" si="25"/>
        <v>29.82</v>
      </c>
      <c r="O434" s="17">
        <f t="shared" si="26"/>
        <v>37.176999999999985</v>
      </c>
      <c r="P434" s="7">
        <f t="shared" si="27"/>
        <v>0.55490544352732207</v>
      </c>
      <c r="Q434" s="5">
        <f>YEAR(SalesDataTable[[#This Row],[Order Date]])</f>
        <v>2026</v>
      </c>
      <c r="R434" s="7" t="str">
        <f>"Q"&amp;ROUNDUP(MONTH(SalesDataTable[[#This Row],[Order Date]])/3,0)</f>
        <v>Q1</v>
      </c>
      <c r="S434" s="8">
        <f>MONTH(SalesDataTable[[#This Row],[Order Date]])</f>
        <v>3</v>
      </c>
      <c r="T434" s="7" t="str">
        <f>TEXT(SalesDataTable[[#This Row],[Order Date]],"mmm")</f>
        <v>Mar</v>
      </c>
    </row>
    <row r="435" spans="1:20" ht="15.6">
      <c r="A435" s="2">
        <v>89</v>
      </c>
      <c r="B435" s="3">
        <v>46107</v>
      </c>
      <c r="C435" s="4" t="s">
        <v>11</v>
      </c>
      <c r="D435" s="4" t="s">
        <v>39</v>
      </c>
      <c r="E435" s="4" t="s">
        <v>2</v>
      </c>
      <c r="F435" s="4" t="s">
        <v>3</v>
      </c>
      <c r="G435" s="4" t="s">
        <v>4</v>
      </c>
      <c r="H435" s="4" t="s">
        <v>26</v>
      </c>
      <c r="I435" s="8">
        <v>1</v>
      </c>
      <c r="J435" s="10">
        <v>40.82</v>
      </c>
      <c r="K435" s="6">
        <v>0.05</v>
      </c>
      <c r="L435" s="10">
        <v>16.940000000000001</v>
      </c>
      <c r="M435" s="17">
        <f t="shared" si="24"/>
        <v>38.778999999999996</v>
      </c>
      <c r="N435" s="17">
        <f t="shared" si="25"/>
        <v>16.940000000000001</v>
      </c>
      <c r="O435" s="17">
        <f t="shared" si="26"/>
        <v>21.838999999999995</v>
      </c>
      <c r="P435" s="7">
        <f t="shared" si="27"/>
        <v>0.56316563088269411</v>
      </c>
      <c r="Q435" s="5">
        <f>YEAR(SalesDataTable[[#This Row],[Order Date]])</f>
        <v>2026</v>
      </c>
      <c r="R435" s="7" t="str">
        <f>"Q"&amp;ROUNDUP(MONTH(SalesDataTable[[#This Row],[Order Date]])/3,0)</f>
        <v>Q1</v>
      </c>
      <c r="S435" s="8">
        <f>MONTH(SalesDataTable[[#This Row],[Order Date]])</f>
        <v>3</v>
      </c>
      <c r="T435" s="7" t="str">
        <f>TEXT(SalesDataTable[[#This Row],[Order Date]],"mmm")</f>
        <v>Mar</v>
      </c>
    </row>
    <row r="436" spans="1:20" ht="15.6">
      <c r="A436" s="2">
        <v>487</v>
      </c>
      <c r="B436" s="3">
        <v>46107</v>
      </c>
      <c r="C436" s="4" t="s">
        <v>20</v>
      </c>
      <c r="D436" s="4" t="s">
        <v>33</v>
      </c>
      <c r="E436" s="4" t="s">
        <v>19</v>
      </c>
      <c r="F436" s="4" t="s">
        <v>16</v>
      </c>
      <c r="G436" s="4" t="s">
        <v>14</v>
      </c>
      <c r="H436" s="4" t="s">
        <v>15</v>
      </c>
      <c r="I436" s="8">
        <v>3</v>
      </c>
      <c r="J436" s="10">
        <v>36.979999999999997</v>
      </c>
      <c r="K436" s="6">
        <v>0.1</v>
      </c>
      <c r="L436" s="10">
        <v>13.65</v>
      </c>
      <c r="M436" s="17">
        <f t="shared" si="24"/>
        <v>99.846000000000004</v>
      </c>
      <c r="N436" s="17">
        <f t="shared" si="25"/>
        <v>40.950000000000003</v>
      </c>
      <c r="O436" s="17">
        <f t="shared" si="26"/>
        <v>58.896000000000001</v>
      </c>
      <c r="P436" s="7">
        <f t="shared" si="27"/>
        <v>0.58986839733189111</v>
      </c>
      <c r="Q436" s="5">
        <f>YEAR(SalesDataTable[[#This Row],[Order Date]])</f>
        <v>2026</v>
      </c>
      <c r="R436" s="7" t="str">
        <f>"Q"&amp;ROUNDUP(MONTH(SalesDataTable[[#This Row],[Order Date]])/3,0)</f>
        <v>Q1</v>
      </c>
      <c r="S436" s="8">
        <f>MONTH(SalesDataTable[[#This Row],[Order Date]])</f>
        <v>3</v>
      </c>
      <c r="T436" s="7" t="str">
        <f>TEXT(SalesDataTable[[#This Row],[Order Date]],"mmm")</f>
        <v>Mar</v>
      </c>
    </row>
    <row r="437" spans="1:20" ht="15.6">
      <c r="A437" s="2">
        <v>1476</v>
      </c>
      <c r="B437" s="3">
        <v>46107</v>
      </c>
      <c r="C437" s="4" t="s">
        <v>6</v>
      </c>
      <c r="D437" s="4" t="s">
        <v>43</v>
      </c>
      <c r="E437" s="4" t="s">
        <v>28</v>
      </c>
      <c r="F437" s="4" t="s">
        <v>13</v>
      </c>
      <c r="G437" s="4" t="s">
        <v>14</v>
      </c>
      <c r="H437" s="4" t="s">
        <v>15</v>
      </c>
      <c r="I437" s="8">
        <v>1</v>
      </c>
      <c r="J437" s="10">
        <v>35.700000000000003</v>
      </c>
      <c r="K437" s="6">
        <v>0.05</v>
      </c>
      <c r="L437" s="10">
        <v>13.91</v>
      </c>
      <c r="M437" s="17">
        <f t="shared" si="24"/>
        <v>33.914999999999999</v>
      </c>
      <c r="N437" s="17">
        <f t="shared" si="25"/>
        <v>13.91</v>
      </c>
      <c r="O437" s="17">
        <f t="shared" si="26"/>
        <v>20.004999999999999</v>
      </c>
      <c r="P437" s="7">
        <f t="shared" si="27"/>
        <v>0.58985699542975079</v>
      </c>
      <c r="Q437" s="5">
        <f>YEAR(SalesDataTable[[#This Row],[Order Date]])</f>
        <v>2026</v>
      </c>
      <c r="R437" s="7" t="str">
        <f>"Q"&amp;ROUNDUP(MONTH(SalesDataTable[[#This Row],[Order Date]])/3,0)</f>
        <v>Q1</v>
      </c>
      <c r="S437" s="8">
        <f>MONTH(SalesDataTable[[#This Row],[Order Date]])</f>
        <v>3</v>
      </c>
      <c r="T437" s="7" t="str">
        <f>TEXT(SalesDataTable[[#This Row],[Order Date]],"mmm")</f>
        <v>Mar</v>
      </c>
    </row>
    <row r="438" spans="1:20" ht="15.6">
      <c r="A438" s="2">
        <v>2145</v>
      </c>
      <c r="B438" s="3">
        <v>46107</v>
      </c>
      <c r="C438" s="4" t="s">
        <v>20</v>
      </c>
      <c r="D438" s="4" t="s">
        <v>33</v>
      </c>
      <c r="E438" s="4" t="s">
        <v>19</v>
      </c>
      <c r="F438" s="4" t="s">
        <v>3</v>
      </c>
      <c r="G438" s="4" t="s">
        <v>4</v>
      </c>
      <c r="H438" s="4" t="s">
        <v>26</v>
      </c>
      <c r="I438" s="8">
        <v>1</v>
      </c>
      <c r="J438" s="10">
        <v>39.53</v>
      </c>
      <c r="K438" s="6">
        <v>0.05</v>
      </c>
      <c r="L438" s="10">
        <v>17.170000000000002</v>
      </c>
      <c r="M438" s="17">
        <f t="shared" si="24"/>
        <v>37.5535</v>
      </c>
      <c r="N438" s="17">
        <f t="shared" si="25"/>
        <v>17.170000000000002</v>
      </c>
      <c r="O438" s="17">
        <f t="shared" si="26"/>
        <v>20.383499999999998</v>
      </c>
      <c r="P438" s="7">
        <f t="shared" si="27"/>
        <v>0.54278562584046752</v>
      </c>
      <c r="Q438" s="5">
        <f>YEAR(SalesDataTable[[#This Row],[Order Date]])</f>
        <v>2026</v>
      </c>
      <c r="R438" s="7" t="str">
        <f>"Q"&amp;ROUNDUP(MONTH(SalesDataTable[[#This Row],[Order Date]])/3,0)</f>
        <v>Q1</v>
      </c>
      <c r="S438" s="8">
        <f>MONTH(SalesDataTable[[#This Row],[Order Date]])</f>
        <v>3</v>
      </c>
      <c r="T438" s="7" t="str">
        <f>TEXT(SalesDataTable[[#This Row],[Order Date]],"mmm")</f>
        <v>Mar</v>
      </c>
    </row>
    <row r="439" spans="1:20" ht="15.6">
      <c r="A439" s="2">
        <v>2999</v>
      </c>
      <c r="B439" s="3">
        <v>46107</v>
      </c>
      <c r="C439" s="4" t="s">
        <v>11</v>
      </c>
      <c r="D439" s="4" t="s">
        <v>18</v>
      </c>
      <c r="E439" s="4" t="s">
        <v>19</v>
      </c>
      <c r="F439" s="4" t="s">
        <v>3</v>
      </c>
      <c r="G439" s="4" t="s">
        <v>14</v>
      </c>
      <c r="H439" s="4" t="s">
        <v>15</v>
      </c>
      <c r="I439" s="8">
        <v>2</v>
      </c>
      <c r="J439" s="10">
        <v>35.75</v>
      </c>
      <c r="K439" s="6">
        <v>0</v>
      </c>
      <c r="L439" s="10">
        <v>13.28</v>
      </c>
      <c r="M439" s="17">
        <f t="shared" si="24"/>
        <v>71.5</v>
      </c>
      <c r="N439" s="17">
        <f t="shared" si="25"/>
        <v>26.56</v>
      </c>
      <c r="O439" s="17">
        <f t="shared" si="26"/>
        <v>44.94</v>
      </c>
      <c r="P439" s="7">
        <f t="shared" si="27"/>
        <v>0.62853146853146846</v>
      </c>
      <c r="Q439" s="5">
        <f>YEAR(SalesDataTable[[#This Row],[Order Date]])</f>
        <v>2026</v>
      </c>
      <c r="R439" s="7" t="str">
        <f>"Q"&amp;ROUNDUP(MONTH(SalesDataTable[[#This Row],[Order Date]])/3,0)</f>
        <v>Q1</v>
      </c>
      <c r="S439" s="8">
        <f>MONTH(SalesDataTable[[#This Row],[Order Date]])</f>
        <v>3</v>
      </c>
      <c r="T439" s="7" t="str">
        <f>TEXT(SalesDataTable[[#This Row],[Order Date]],"mmm")</f>
        <v>Mar</v>
      </c>
    </row>
    <row r="440" spans="1:20" ht="15.6">
      <c r="A440" s="2">
        <v>4464</v>
      </c>
      <c r="B440" s="3">
        <v>46107</v>
      </c>
      <c r="C440" s="4" t="s">
        <v>11</v>
      </c>
      <c r="D440" s="4" t="s">
        <v>12</v>
      </c>
      <c r="E440" s="4" t="s">
        <v>2</v>
      </c>
      <c r="F440" s="4" t="s">
        <v>16</v>
      </c>
      <c r="G440" s="4" t="s">
        <v>34</v>
      </c>
      <c r="H440" s="4" t="s">
        <v>45</v>
      </c>
      <c r="I440" s="8">
        <v>2</v>
      </c>
      <c r="J440" s="10">
        <v>50.17</v>
      </c>
      <c r="K440" s="6">
        <v>0</v>
      </c>
      <c r="L440" s="10">
        <v>22.37</v>
      </c>
      <c r="M440" s="17">
        <f t="shared" si="24"/>
        <v>100.34</v>
      </c>
      <c r="N440" s="17">
        <f t="shared" si="25"/>
        <v>44.74</v>
      </c>
      <c r="O440" s="17">
        <f t="shared" si="26"/>
        <v>55.6</v>
      </c>
      <c r="P440" s="7">
        <f t="shared" si="27"/>
        <v>0.55411600558102447</v>
      </c>
      <c r="Q440" s="5">
        <f>YEAR(SalesDataTable[[#This Row],[Order Date]])</f>
        <v>2026</v>
      </c>
      <c r="R440" s="7" t="str">
        <f>"Q"&amp;ROUNDUP(MONTH(SalesDataTable[[#This Row],[Order Date]])/3,0)</f>
        <v>Q1</v>
      </c>
      <c r="S440" s="8">
        <f>MONTH(SalesDataTable[[#This Row],[Order Date]])</f>
        <v>3</v>
      </c>
      <c r="T440" s="7" t="str">
        <f>TEXT(SalesDataTable[[#This Row],[Order Date]],"mmm")</f>
        <v>Mar</v>
      </c>
    </row>
    <row r="441" spans="1:20" ht="15.6">
      <c r="A441" s="2">
        <v>4978</v>
      </c>
      <c r="B441" s="3">
        <v>46107</v>
      </c>
      <c r="C441" s="4" t="s">
        <v>0</v>
      </c>
      <c r="D441" s="4" t="s">
        <v>36</v>
      </c>
      <c r="E441" s="4" t="s">
        <v>2</v>
      </c>
      <c r="F441" s="4" t="s">
        <v>13</v>
      </c>
      <c r="G441" s="4" t="s">
        <v>34</v>
      </c>
      <c r="H441" s="4" t="s">
        <v>35</v>
      </c>
      <c r="I441" s="8">
        <v>5</v>
      </c>
      <c r="J441" s="10">
        <v>41.32</v>
      </c>
      <c r="K441" s="6">
        <v>0</v>
      </c>
      <c r="L441" s="10">
        <v>15.09</v>
      </c>
      <c r="M441" s="17">
        <f t="shared" si="24"/>
        <v>206.6</v>
      </c>
      <c r="N441" s="17">
        <f t="shared" si="25"/>
        <v>75.45</v>
      </c>
      <c r="O441" s="17">
        <f t="shared" si="26"/>
        <v>131.14999999999998</v>
      </c>
      <c r="P441" s="7">
        <f t="shared" si="27"/>
        <v>0.63480154888673757</v>
      </c>
      <c r="Q441" s="5">
        <f>YEAR(SalesDataTable[[#This Row],[Order Date]])</f>
        <v>2026</v>
      </c>
      <c r="R441" s="7" t="str">
        <f>"Q"&amp;ROUNDUP(MONTH(SalesDataTable[[#This Row],[Order Date]])/3,0)</f>
        <v>Q1</v>
      </c>
      <c r="S441" s="8">
        <f>MONTH(SalesDataTable[[#This Row],[Order Date]])</f>
        <v>3</v>
      </c>
      <c r="T441" s="7" t="str">
        <f>TEXT(SalesDataTable[[#This Row],[Order Date]],"mmm")</f>
        <v>Mar</v>
      </c>
    </row>
    <row r="442" spans="1:20" ht="15.6">
      <c r="A442" s="2">
        <v>130</v>
      </c>
      <c r="B442" s="3">
        <v>46108</v>
      </c>
      <c r="C442" s="4" t="s">
        <v>20</v>
      </c>
      <c r="D442" s="4" t="s">
        <v>31</v>
      </c>
      <c r="E442" s="4" t="s">
        <v>28</v>
      </c>
      <c r="F442" s="4" t="s">
        <v>13</v>
      </c>
      <c r="G442" s="4" t="s">
        <v>9</v>
      </c>
      <c r="H442" s="4" t="s">
        <v>37</v>
      </c>
      <c r="I442" s="8">
        <v>3</v>
      </c>
      <c r="J442" s="10">
        <v>152.4</v>
      </c>
      <c r="K442" s="6">
        <v>0.05</v>
      </c>
      <c r="L442" s="10">
        <v>79.97</v>
      </c>
      <c r="M442" s="17">
        <f t="shared" si="24"/>
        <v>434.34000000000003</v>
      </c>
      <c r="N442" s="17">
        <f t="shared" si="25"/>
        <v>239.91</v>
      </c>
      <c r="O442" s="17">
        <f t="shared" si="26"/>
        <v>194.43000000000004</v>
      </c>
      <c r="P442" s="7">
        <f t="shared" si="27"/>
        <v>0.44764470230694853</v>
      </c>
      <c r="Q442" s="5">
        <f>YEAR(SalesDataTable[[#This Row],[Order Date]])</f>
        <v>2026</v>
      </c>
      <c r="R442" s="7" t="str">
        <f>"Q"&amp;ROUNDUP(MONTH(SalesDataTable[[#This Row],[Order Date]])/3,0)</f>
        <v>Q1</v>
      </c>
      <c r="S442" s="8">
        <f>MONTH(SalesDataTable[[#This Row],[Order Date]])</f>
        <v>3</v>
      </c>
      <c r="T442" s="7" t="str">
        <f>TEXT(SalesDataTable[[#This Row],[Order Date]],"mmm")</f>
        <v>Mar</v>
      </c>
    </row>
    <row r="443" spans="1:20" ht="15.6">
      <c r="A443" s="2">
        <v>848</v>
      </c>
      <c r="B443" s="3">
        <v>46108</v>
      </c>
      <c r="C443" s="4" t="s">
        <v>0</v>
      </c>
      <c r="D443" s="4" t="s">
        <v>1</v>
      </c>
      <c r="E443" s="4" t="s">
        <v>2</v>
      </c>
      <c r="F443" s="4" t="s">
        <v>13</v>
      </c>
      <c r="G443" s="4" t="s">
        <v>34</v>
      </c>
      <c r="H443" s="4" t="s">
        <v>42</v>
      </c>
      <c r="I443" s="8">
        <v>1</v>
      </c>
      <c r="J443" s="10">
        <v>36.299999999999997</v>
      </c>
      <c r="K443" s="6">
        <v>0</v>
      </c>
      <c r="L443" s="10">
        <v>14.1</v>
      </c>
      <c r="M443" s="17">
        <f t="shared" si="24"/>
        <v>36.299999999999997</v>
      </c>
      <c r="N443" s="17">
        <f t="shared" si="25"/>
        <v>14.1</v>
      </c>
      <c r="O443" s="17">
        <f t="shared" si="26"/>
        <v>22.199999999999996</v>
      </c>
      <c r="P443" s="7">
        <f t="shared" si="27"/>
        <v>0.61157024793388426</v>
      </c>
      <c r="Q443" s="5">
        <f>YEAR(SalesDataTable[[#This Row],[Order Date]])</f>
        <v>2026</v>
      </c>
      <c r="R443" s="7" t="str">
        <f>"Q"&amp;ROUNDUP(MONTH(SalesDataTable[[#This Row],[Order Date]])/3,0)</f>
        <v>Q1</v>
      </c>
      <c r="S443" s="8">
        <f>MONTH(SalesDataTable[[#This Row],[Order Date]])</f>
        <v>3</v>
      </c>
      <c r="T443" s="7" t="str">
        <f>TEXT(SalesDataTable[[#This Row],[Order Date]],"mmm")</f>
        <v>Mar</v>
      </c>
    </row>
    <row r="444" spans="1:20" ht="15.6">
      <c r="A444" s="2">
        <v>1359</v>
      </c>
      <c r="B444" s="3">
        <v>46108</v>
      </c>
      <c r="C444" s="4" t="s">
        <v>11</v>
      </c>
      <c r="D444" s="4" t="s">
        <v>25</v>
      </c>
      <c r="E444" s="4" t="s">
        <v>2</v>
      </c>
      <c r="F444" s="4" t="s">
        <v>3</v>
      </c>
      <c r="G444" s="4" t="s">
        <v>14</v>
      </c>
      <c r="H444" s="4" t="s">
        <v>32</v>
      </c>
      <c r="I444" s="8">
        <v>3</v>
      </c>
      <c r="J444" s="10">
        <v>46.24</v>
      </c>
      <c r="K444" s="6">
        <v>0.1</v>
      </c>
      <c r="L444" s="10">
        <v>18.2</v>
      </c>
      <c r="M444" s="17">
        <f t="shared" si="24"/>
        <v>124.848</v>
      </c>
      <c r="N444" s="17">
        <f t="shared" si="25"/>
        <v>54.599999999999994</v>
      </c>
      <c r="O444" s="17">
        <f t="shared" si="26"/>
        <v>70.248000000000005</v>
      </c>
      <c r="P444" s="7">
        <f t="shared" si="27"/>
        <v>0.56266820453671673</v>
      </c>
      <c r="Q444" s="5">
        <f>YEAR(SalesDataTable[[#This Row],[Order Date]])</f>
        <v>2026</v>
      </c>
      <c r="R444" s="7" t="str">
        <f>"Q"&amp;ROUNDUP(MONTH(SalesDataTable[[#This Row],[Order Date]])/3,0)</f>
        <v>Q1</v>
      </c>
      <c r="S444" s="8">
        <f>MONTH(SalesDataTable[[#This Row],[Order Date]])</f>
        <v>3</v>
      </c>
      <c r="T444" s="7" t="str">
        <f>TEXT(SalesDataTable[[#This Row],[Order Date]],"mmm")</f>
        <v>Mar</v>
      </c>
    </row>
    <row r="445" spans="1:20" ht="15.6">
      <c r="A445" s="2">
        <v>2379</v>
      </c>
      <c r="B445" s="3">
        <v>46108</v>
      </c>
      <c r="C445" s="4" t="s">
        <v>0</v>
      </c>
      <c r="D445" s="4" t="s">
        <v>1</v>
      </c>
      <c r="E445" s="4" t="s">
        <v>19</v>
      </c>
      <c r="F445" s="4" t="s">
        <v>3</v>
      </c>
      <c r="G445" s="4" t="s">
        <v>14</v>
      </c>
      <c r="H445" s="4" t="s">
        <v>48</v>
      </c>
      <c r="I445" s="8">
        <v>2</v>
      </c>
      <c r="J445" s="10">
        <v>165.58</v>
      </c>
      <c r="K445" s="6">
        <v>0</v>
      </c>
      <c r="L445" s="10">
        <v>86.16</v>
      </c>
      <c r="M445" s="17">
        <f t="shared" si="24"/>
        <v>331.16</v>
      </c>
      <c r="N445" s="17">
        <f t="shared" si="25"/>
        <v>172.32</v>
      </c>
      <c r="O445" s="17">
        <f t="shared" si="26"/>
        <v>158.84000000000003</v>
      </c>
      <c r="P445" s="7">
        <f t="shared" si="27"/>
        <v>0.47964730039859893</v>
      </c>
      <c r="Q445" s="5">
        <f>YEAR(SalesDataTable[[#This Row],[Order Date]])</f>
        <v>2026</v>
      </c>
      <c r="R445" s="7" t="str">
        <f>"Q"&amp;ROUNDUP(MONTH(SalesDataTable[[#This Row],[Order Date]])/3,0)</f>
        <v>Q1</v>
      </c>
      <c r="S445" s="8">
        <f>MONTH(SalesDataTable[[#This Row],[Order Date]])</f>
        <v>3</v>
      </c>
      <c r="T445" s="7" t="str">
        <f>TEXT(SalesDataTable[[#This Row],[Order Date]],"mmm")</f>
        <v>Mar</v>
      </c>
    </row>
    <row r="446" spans="1:20" ht="15.6">
      <c r="A446" s="2">
        <v>2987</v>
      </c>
      <c r="B446" s="3">
        <v>46108</v>
      </c>
      <c r="C446" s="4" t="s">
        <v>0</v>
      </c>
      <c r="D446" s="4" t="s">
        <v>36</v>
      </c>
      <c r="E446" s="4" t="s">
        <v>2</v>
      </c>
      <c r="F446" s="4" t="s">
        <v>3</v>
      </c>
      <c r="G446" s="4" t="s">
        <v>23</v>
      </c>
      <c r="H446" s="4" t="s">
        <v>51</v>
      </c>
      <c r="I446" s="8">
        <v>4</v>
      </c>
      <c r="J446" s="10">
        <v>121.49</v>
      </c>
      <c r="K446" s="6">
        <v>0</v>
      </c>
      <c r="L446" s="10">
        <v>62.01</v>
      </c>
      <c r="M446" s="17">
        <f t="shared" si="24"/>
        <v>485.96</v>
      </c>
      <c r="N446" s="17">
        <f t="shared" si="25"/>
        <v>248.04</v>
      </c>
      <c r="O446" s="17">
        <f t="shared" si="26"/>
        <v>237.92</v>
      </c>
      <c r="P446" s="7">
        <f t="shared" si="27"/>
        <v>0.4895876203802782</v>
      </c>
      <c r="Q446" s="5">
        <f>YEAR(SalesDataTable[[#This Row],[Order Date]])</f>
        <v>2026</v>
      </c>
      <c r="R446" s="7" t="str">
        <f>"Q"&amp;ROUNDUP(MONTH(SalesDataTable[[#This Row],[Order Date]])/3,0)</f>
        <v>Q1</v>
      </c>
      <c r="S446" s="8">
        <f>MONTH(SalesDataTable[[#This Row],[Order Date]])</f>
        <v>3</v>
      </c>
      <c r="T446" s="7" t="str">
        <f>TEXT(SalesDataTable[[#This Row],[Order Date]],"mmm")</f>
        <v>Mar</v>
      </c>
    </row>
    <row r="447" spans="1:20" ht="15.6">
      <c r="A447" s="2">
        <v>3121</v>
      </c>
      <c r="B447" s="3">
        <v>46108</v>
      </c>
      <c r="C447" s="4" t="s">
        <v>6</v>
      </c>
      <c r="D447" s="4" t="s">
        <v>43</v>
      </c>
      <c r="E447" s="4" t="s">
        <v>19</v>
      </c>
      <c r="F447" s="4" t="s">
        <v>13</v>
      </c>
      <c r="G447" s="4" t="s">
        <v>4</v>
      </c>
      <c r="H447" s="4" t="s">
        <v>5</v>
      </c>
      <c r="I447" s="8">
        <v>5</v>
      </c>
      <c r="J447" s="10">
        <v>81.84</v>
      </c>
      <c r="K447" s="6">
        <v>0.1</v>
      </c>
      <c r="L447" s="10">
        <v>42.7</v>
      </c>
      <c r="M447" s="17">
        <f t="shared" si="24"/>
        <v>368.28000000000003</v>
      </c>
      <c r="N447" s="17">
        <f t="shared" si="25"/>
        <v>213.5</v>
      </c>
      <c r="O447" s="17">
        <f t="shared" si="26"/>
        <v>154.78000000000003</v>
      </c>
      <c r="P447" s="7">
        <f t="shared" si="27"/>
        <v>0.42027804931030743</v>
      </c>
      <c r="Q447" s="5">
        <f>YEAR(SalesDataTable[[#This Row],[Order Date]])</f>
        <v>2026</v>
      </c>
      <c r="R447" s="7" t="str">
        <f>"Q"&amp;ROUNDUP(MONTH(SalesDataTable[[#This Row],[Order Date]])/3,0)</f>
        <v>Q1</v>
      </c>
      <c r="S447" s="8">
        <f>MONTH(SalesDataTable[[#This Row],[Order Date]])</f>
        <v>3</v>
      </c>
      <c r="T447" s="7" t="str">
        <f>TEXT(SalesDataTable[[#This Row],[Order Date]],"mmm")</f>
        <v>Mar</v>
      </c>
    </row>
    <row r="448" spans="1:20" ht="15.6">
      <c r="A448" s="2">
        <v>4445</v>
      </c>
      <c r="B448" s="3">
        <v>46108</v>
      </c>
      <c r="C448" s="4" t="s">
        <v>6</v>
      </c>
      <c r="D448" s="4" t="s">
        <v>41</v>
      </c>
      <c r="E448" s="4" t="s">
        <v>2</v>
      </c>
      <c r="F448" s="4" t="s">
        <v>13</v>
      </c>
      <c r="G448" s="4" t="s">
        <v>9</v>
      </c>
      <c r="H448" s="4" t="s">
        <v>37</v>
      </c>
      <c r="I448" s="8">
        <v>1</v>
      </c>
      <c r="J448" s="10">
        <v>151.47999999999999</v>
      </c>
      <c r="K448" s="6">
        <v>0</v>
      </c>
      <c r="L448" s="10">
        <v>79.41</v>
      </c>
      <c r="M448" s="17">
        <f t="shared" si="24"/>
        <v>151.47999999999999</v>
      </c>
      <c r="N448" s="17">
        <f t="shared" si="25"/>
        <v>79.41</v>
      </c>
      <c r="O448" s="17">
        <f t="shared" si="26"/>
        <v>72.069999999999993</v>
      </c>
      <c r="P448" s="7">
        <f t="shared" si="27"/>
        <v>0.47577237919197252</v>
      </c>
      <c r="Q448" s="5">
        <f>YEAR(SalesDataTable[[#This Row],[Order Date]])</f>
        <v>2026</v>
      </c>
      <c r="R448" s="7" t="str">
        <f>"Q"&amp;ROUNDUP(MONTH(SalesDataTable[[#This Row],[Order Date]])/3,0)</f>
        <v>Q1</v>
      </c>
      <c r="S448" s="8">
        <f>MONTH(SalesDataTable[[#This Row],[Order Date]])</f>
        <v>3</v>
      </c>
      <c r="T448" s="7" t="str">
        <f>TEXT(SalesDataTable[[#This Row],[Order Date]],"mmm")</f>
        <v>Mar</v>
      </c>
    </row>
    <row r="449" spans="1:20" ht="15.6">
      <c r="A449" s="2">
        <v>441</v>
      </c>
      <c r="B449" s="3">
        <v>46109</v>
      </c>
      <c r="C449" s="4" t="s">
        <v>0</v>
      </c>
      <c r="D449" s="4" t="s">
        <v>50</v>
      </c>
      <c r="E449" s="4" t="s">
        <v>19</v>
      </c>
      <c r="F449" s="4" t="s">
        <v>13</v>
      </c>
      <c r="G449" s="4" t="s">
        <v>34</v>
      </c>
      <c r="H449" s="4" t="s">
        <v>45</v>
      </c>
      <c r="I449" s="8">
        <v>1</v>
      </c>
      <c r="J449" s="10">
        <v>51.02</v>
      </c>
      <c r="K449" s="6">
        <v>0.05</v>
      </c>
      <c r="L449" s="10">
        <v>21.94</v>
      </c>
      <c r="M449" s="17">
        <f t="shared" si="24"/>
        <v>48.469000000000001</v>
      </c>
      <c r="N449" s="17">
        <f t="shared" si="25"/>
        <v>21.94</v>
      </c>
      <c r="O449" s="17">
        <f t="shared" si="26"/>
        <v>26.529</v>
      </c>
      <c r="P449" s="7">
        <f t="shared" si="27"/>
        <v>0.54733953661102974</v>
      </c>
      <c r="Q449" s="5">
        <f>YEAR(SalesDataTable[[#This Row],[Order Date]])</f>
        <v>2026</v>
      </c>
      <c r="R449" s="7" t="str">
        <f>"Q"&amp;ROUNDUP(MONTH(SalesDataTable[[#This Row],[Order Date]])/3,0)</f>
        <v>Q1</v>
      </c>
      <c r="S449" s="8">
        <f>MONTH(SalesDataTable[[#This Row],[Order Date]])</f>
        <v>3</v>
      </c>
      <c r="T449" s="7" t="str">
        <f>TEXT(SalesDataTable[[#This Row],[Order Date]],"mmm")</f>
        <v>Mar</v>
      </c>
    </row>
    <row r="450" spans="1:20" ht="15.6">
      <c r="A450" s="2">
        <v>4608</v>
      </c>
      <c r="B450" s="3">
        <v>46109</v>
      </c>
      <c r="C450" s="4" t="s">
        <v>11</v>
      </c>
      <c r="D450" s="4" t="s">
        <v>12</v>
      </c>
      <c r="E450" s="4" t="s">
        <v>8</v>
      </c>
      <c r="F450" s="4" t="s">
        <v>16</v>
      </c>
      <c r="G450" s="4" t="s">
        <v>4</v>
      </c>
      <c r="H450" s="4" t="s">
        <v>26</v>
      </c>
      <c r="I450" s="8">
        <v>8</v>
      </c>
      <c r="J450" s="10">
        <v>40.86</v>
      </c>
      <c r="K450" s="6">
        <v>0.1</v>
      </c>
      <c r="L450" s="10">
        <v>16.34</v>
      </c>
      <c r="M450" s="17">
        <f t="shared" ref="M450:M513" si="28">I450*J450*(1-K450)</f>
        <v>294.19200000000001</v>
      </c>
      <c r="N450" s="17">
        <f t="shared" ref="N450:N513" si="29">I450*L450</f>
        <v>130.72</v>
      </c>
      <c r="O450" s="17">
        <f t="shared" ref="O450:O513" si="30">M450-N450</f>
        <v>163.47200000000001</v>
      </c>
      <c r="P450" s="7">
        <f t="shared" ref="P450:P513" si="31">IFERROR(O450/M450,0)</f>
        <v>0.55566432805786703</v>
      </c>
      <c r="Q450" s="5">
        <f>YEAR(SalesDataTable[[#This Row],[Order Date]])</f>
        <v>2026</v>
      </c>
      <c r="R450" s="7" t="str">
        <f>"Q"&amp;ROUNDUP(MONTH(SalesDataTable[[#This Row],[Order Date]])/3,0)</f>
        <v>Q1</v>
      </c>
      <c r="S450" s="8">
        <f>MONTH(SalesDataTable[[#This Row],[Order Date]])</f>
        <v>3</v>
      </c>
      <c r="T450" s="7" t="str">
        <f>TEXT(SalesDataTable[[#This Row],[Order Date]],"mmm")</f>
        <v>Mar</v>
      </c>
    </row>
    <row r="451" spans="1:20" ht="15.6">
      <c r="A451" s="2">
        <v>4914</v>
      </c>
      <c r="B451" s="3">
        <v>46109</v>
      </c>
      <c r="C451" s="4" t="s">
        <v>0</v>
      </c>
      <c r="D451" s="4" t="s">
        <v>36</v>
      </c>
      <c r="E451" s="4" t="s">
        <v>2</v>
      </c>
      <c r="F451" s="4" t="s">
        <v>13</v>
      </c>
      <c r="G451" s="4" t="s">
        <v>14</v>
      </c>
      <c r="H451" s="4" t="s">
        <v>48</v>
      </c>
      <c r="I451" s="8">
        <v>5</v>
      </c>
      <c r="J451" s="10">
        <v>163.33000000000001</v>
      </c>
      <c r="K451" s="6">
        <v>0</v>
      </c>
      <c r="L451" s="10">
        <v>87.05</v>
      </c>
      <c r="M451" s="17">
        <f t="shared" si="28"/>
        <v>816.65000000000009</v>
      </c>
      <c r="N451" s="17">
        <f t="shared" si="29"/>
        <v>435.25</v>
      </c>
      <c r="O451" s="17">
        <f t="shared" si="30"/>
        <v>381.40000000000009</v>
      </c>
      <c r="P451" s="7">
        <f t="shared" si="31"/>
        <v>0.46702993938651816</v>
      </c>
      <c r="Q451" s="5">
        <f>YEAR(SalesDataTable[[#This Row],[Order Date]])</f>
        <v>2026</v>
      </c>
      <c r="R451" s="7" t="str">
        <f>"Q"&amp;ROUNDUP(MONTH(SalesDataTable[[#This Row],[Order Date]])/3,0)</f>
        <v>Q1</v>
      </c>
      <c r="S451" s="8">
        <f>MONTH(SalesDataTable[[#This Row],[Order Date]])</f>
        <v>3</v>
      </c>
      <c r="T451" s="7" t="str">
        <f>TEXT(SalesDataTable[[#This Row],[Order Date]],"mmm")</f>
        <v>Mar</v>
      </c>
    </row>
    <row r="452" spans="1:20" ht="15.6">
      <c r="A452" s="2">
        <v>860</v>
      </c>
      <c r="B452" s="3">
        <v>46110</v>
      </c>
      <c r="C452" s="4" t="s">
        <v>6</v>
      </c>
      <c r="D452" s="4" t="s">
        <v>49</v>
      </c>
      <c r="E452" s="4" t="s">
        <v>28</v>
      </c>
      <c r="F452" s="4" t="s">
        <v>13</v>
      </c>
      <c r="G452" s="4" t="s">
        <v>9</v>
      </c>
      <c r="H452" s="4" t="s">
        <v>10</v>
      </c>
      <c r="I452" s="8">
        <v>1</v>
      </c>
      <c r="J452" s="10">
        <v>90.27</v>
      </c>
      <c r="K452" s="6">
        <v>0</v>
      </c>
      <c r="L452" s="10">
        <v>46.38</v>
      </c>
      <c r="M452" s="17">
        <f t="shared" si="28"/>
        <v>90.27</v>
      </c>
      <c r="N452" s="17">
        <f t="shared" si="29"/>
        <v>46.38</v>
      </c>
      <c r="O452" s="17">
        <f t="shared" si="30"/>
        <v>43.889999999999993</v>
      </c>
      <c r="P452" s="7">
        <f t="shared" si="31"/>
        <v>0.48620804253904948</v>
      </c>
      <c r="Q452" s="5">
        <f>YEAR(SalesDataTable[[#This Row],[Order Date]])</f>
        <v>2026</v>
      </c>
      <c r="R452" s="7" t="str">
        <f>"Q"&amp;ROUNDUP(MONTH(SalesDataTable[[#This Row],[Order Date]])/3,0)</f>
        <v>Q1</v>
      </c>
      <c r="S452" s="8">
        <f>MONTH(SalesDataTable[[#This Row],[Order Date]])</f>
        <v>3</v>
      </c>
      <c r="T452" s="7" t="str">
        <f>TEXT(SalesDataTable[[#This Row],[Order Date]],"mmm")</f>
        <v>Mar</v>
      </c>
    </row>
    <row r="453" spans="1:20" ht="15.6">
      <c r="A453" s="2">
        <v>920</v>
      </c>
      <c r="B453" s="3">
        <v>46110</v>
      </c>
      <c r="C453" s="4" t="s">
        <v>0</v>
      </c>
      <c r="D453" s="4" t="s">
        <v>36</v>
      </c>
      <c r="E453" s="4" t="s">
        <v>8</v>
      </c>
      <c r="F453" s="4" t="s">
        <v>16</v>
      </c>
      <c r="G453" s="4" t="s">
        <v>14</v>
      </c>
      <c r="H453" s="4" t="s">
        <v>44</v>
      </c>
      <c r="I453" s="8">
        <v>12</v>
      </c>
      <c r="J453" s="10">
        <v>131.31</v>
      </c>
      <c r="K453" s="6">
        <v>0.05</v>
      </c>
      <c r="L453" s="10">
        <v>68.459999999999994</v>
      </c>
      <c r="M453" s="17">
        <f t="shared" si="28"/>
        <v>1496.934</v>
      </c>
      <c r="N453" s="17">
        <f t="shared" si="29"/>
        <v>821.52</v>
      </c>
      <c r="O453" s="17">
        <f t="shared" si="30"/>
        <v>675.41399999999999</v>
      </c>
      <c r="P453" s="7">
        <f t="shared" si="31"/>
        <v>0.45119824922140855</v>
      </c>
      <c r="Q453" s="5">
        <f>YEAR(SalesDataTable[[#This Row],[Order Date]])</f>
        <v>2026</v>
      </c>
      <c r="R453" s="7" t="str">
        <f>"Q"&amp;ROUNDUP(MONTH(SalesDataTable[[#This Row],[Order Date]])/3,0)</f>
        <v>Q1</v>
      </c>
      <c r="S453" s="8">
        <f>MONTH(SalesDataTable[[#This Row],[Order Date]])</f>
        <v>3</v>
      </c>
      <c r="T453" s="7" t="str">
        <f>TEXT(SalesDataTable[[#This Row],[Order Date]],"mmm")</f>
        <v>Mar</v>
      </c>
    </row>
    <row r="454" spans="1:20" ht="15.6">
      <c r="A454" s="2">
        <v>1700</v>
      </c>
      <c r="B454" s="3">
        <v>46110</v>
      </c>
      <c r="C454" s="4" t="s">
        <v>6</v>
      </c>
      <c r="D454" s="4" t="s">
        <v>43</v>
      </c>
      <c r="E454" s="4" t="s">
        <v>28</v>
      </c>
      <c r="F454" s="4" t="s">
        <v>13</v>
      </c>
      <c r="G454" s="4" t="s">
        <v>14</v>
      </c>
      <c r="H454" s="4" t="s">
        <v>48</v>
      </c>
      <c r="I454" s="8">
        <v>1</v>
      </c>
      <c r="J454" s="10">
        <v>167.27</v>
      </c>
      <c r="K454" s="6">
        <v>0.05</v>
      </c>
      <c r="L454" s="10">
        <v>88.19</v>
      </c>
      <c r="M454" s="17">
        <f t="shared" si="28"/>
        <v>158.90649999999999</v>
      </c>
      <c r="N454" s="17">
        <f t="shared" si="29"/>
        <v>88.19</v>
      </c>
      <c r="O454" s="17">
        <f t="shared" si="30"/>
        <v>70.716499999999996</v>
      </c>
      <c r="P454" s="7">
        <f t="shared" si="31"/>
        <v>0.44501955552478972</v>
      </c>
      <c r="Q454" s="5">
        <f>YEAR(SalesDataTable[[#This Row],[Order Date]])</f>
        <v>2026</v>
      </c>
      <c r="R454" s="7" t="str">
        <f>"Q"&amp;ROUNDUP(MONTH(SalesDataTable[[#This Row],[Order Date]])/3,0)</f>
        <v>Q1</v>
      </c>
      <c r="S454" s="8">
        <f>MONTH(SalesDataTable[[#This Row],[Order Date]])</f>
        <v>3</v>
      </c>
      <c r="T454" s="7" t="str">
        <f>TEXT(SalesDataTable[[#This Row],[Order Date]],"mmm")</f>
        <v>Mar</v>
      </c>
    </row>
    <row r="455" spans="1:20" ht="15.6">
      <c r="A455" s="2">
        <v>1768</v>
      </c>
      <c r="B455" s="3">
        <v>46110</v>
      </c>
      <c r="C455" s="4" t="s">
        <v>6</v>
      </c>
      <c r="D455" s="4" t="s">
        <v>43</v>
      </c>
      <c r="E455" s="4" t="s">
        <v>28</v>
      </c>
      <c r="F455" s="4" t="s">
        <v>3</v>
      </c>
      <c r="G455" s="4" t="s">
        <v>9</v>
      </c>
      <c r="H455" s="4" t="s">
        <v>46</v>
      </c>
      <c r="I455" s="8">
        <v>4</v>
      </c>
      <c r="J455" s="10">
        <v>70.510000000000005</v>
      </c>
      <c r="K455" s="6">
        <v>0</v>
      </c>
      <c r="L455" s="10">
        <v>31.93</v>
      </c>
      <c r="M455" s="17">
        <f t="shared" si="28"/>
        <v>282.04000000000002</v>
      </c>
      <c r="N455" s="17">
        <f t="shared" si="29"/>
        <v>127.72</v>
      </c>
      <c r="O455" s="17">
        <f t="shared" si="30"/>
        <v>154.32000000000002</v>
      </c>
      <c r="P455" s="7">
        <f t="shared" si="31"/>
        <v>0.54715643171181394</v>
      </c>
      <c r="Q455" s="5">
        <f>YEAR(SalesDataTable[[#This Row],[Order Date]])</f>
        <v>2026</v>
      </c>
      <c r="R455" s="7" t="str">
        <f>"Q"&amp;ROUNDUP(MONTH(SalesDataTable[[#This Row],[Order Date]])/3,0)</f>
        <v>Q1</v>
      </c>
      <c r="S455" s="8">
        <f>MONTH(SalesDataTable[[#This Row],[Order Date]])</f>
        <v>3</v>
      </c>
      <c r="T455" s="7" t="str">
        <f>TEXT(SalesDataTable[[#This Row],[Order Date]],"mmm")</f>
        <v>Mar</v>
      </c>
    </row>
    <row r="456" spans="1:20" ht="15.6">
      <c r="A456" s="2">
        <v>1876</v>
      </c>
      <c r="B456" s="3">
        <v>46110</v>
      </c>
      <c r="C456" s="4" t="s">
        <v>6</v>
      </c>
      <c r="D456" s="4" t="s">
        <v>27</v>
      </c>
      <c r="E456" s="4" t="s">
        <v>8</v>
      </c>
      <c r="F456" s="4" t="s">
        <v>13</v>
      </c>
      <c r="G456" s="4" t="s">
        <v>4</v>
      </c>
      <c r="H456" s="4" t="s">
        <v>30</v>
      </c>
      <c r="I456" s="8">
        <v>12</v>
      </c>
      <c r="J456" s="10">
        <v>101.06</v>
      </c>
      <c r="K456" s="6">
        <v>0.1</v>
      </c>
      <c r="L456" s="10">
        <v>50.59</v>
      </c>
      <c r="M456" s="17">
        <f t="shared" si="28"/>
        <v>1091.4480000000001</v>
      </c>
      <c r="N456" s="17">
        <f t="shared" si="29"/>
        <v>607.08000000000004</v>
      </c>
      <c r="O456" s="17">
        <f t="shared" si="30"/>
        <v>484.36800000000005</v>
      </c>
      <c r="P456" s="7">
        <f t="shared" si="31"/>
        <v>0.4437847703234602</v>
      </c>
      <c r="Q456" s="5">
        <f>YEAR(SalesDataTable[[#This Row],[Order Date]])</f>
        <v>2026</v>
      </c>
      <c r="R456" s="7" t="str">
        <f>"Q"&amp;ROUNDUP(MONTH(SalesDataTable[[#This Row],[Order Date]])/3,0)</f>
        <v>Q1</v>
      </c>
      <c r="S456" s="8">
        <f>MONTH(SalesDataTable[[#This Row],[Order Date]])</f>
        <v>3</v>
      </c>
      <c r="T456" s="7" t="str">
        <f>TEXT(SalesDataTable[[#This Row],[Order Date]],"mmm")</f>
        <v>Mar</v>
      </c>
    </row>
    <row r="457" spans="1:20" ht="15.6">
      <c r="A457" s="2">
        <v>2453</v>
      </c>
      <c r="B457" s="3">
        <v>46110</v>
      </c>
      <c r="C457" s="4" t="s">
        <v>20</v>
      </c>
      <c r="D457" s="4" t="s">
        <v>33</v>
      </c>
      <c r="E457" s="4" t="s">
        <v>2</v>
      </c>
      <c r="F457" s="4" t="s">
        <v>16</v>
      </c>
      <c r="G457" s="4" t="s">
        <v>4</v>
      </c>
      <c r="H457" s="4" t="s">
        <v>5</v>
      </c>
      <c r="I457" s="8">
        <v>2</v>
      </c>
      <c r="J457" s="10">
        <v>79.849999999999994</v>
      </c>
      <c r="K457" s="6">
        <v>0.05</v>
      </c>
      <c r="L457" s="10">
        <v>43.78</v>
      </c>
      <c r="M457" s="17">
        <f t="shared" si="28"/>
        <v>151.71499999999997</v>
      </c>
      <c r="N457" s="17">
        <f t="shared" si="29"/>
        <v>87.56</v>
      </c>
      <c r="O457" s="17">
        <f t="shared" si="30"/>
        <v>64.154999999999973</v>
      </c>
      <c r="P457" s="7">
        <f t="shared" si="31"/>
        <v>0.42286524074745402</v>
      </c>
      <c r="Q457" s="5">
        <f>YEAR(SalesDataTable[[#This Row],[Order Date]])</f>
        <v>2026</v>
      </c>
      <c r="R457" s="7" t="str">
        <f>"Q"&amp;ROUNDUP(MONTH(SalesDataTable[[#This Row],[Order Date]])/3,0)</f>
        <v>Q1</v>
      </c>
      <c r="S457" s="8">
        <f>MONTH(SalesDataTable[[#This Row],[Order Date]])</f>
        <v>3</v>
      </c>
      <c r="T457" s="7" t="str">
        <f>TEXT(SalesDataTable[[#This Row],[Order Date]],"mmm")</f>
        <v>Mar</v>
      </c>
    </row>
    <row r="458" spans="1:20" ht="15.6">
      <c r="A458" s="2">
        <v>2676</v>
      </c>
      <c r="B458" s="3">
        <v>46110</v>
      </c>
      <c r="C458" s="4" t="s">
        <v>11</v>
      </c>
      <c r="D458" s="4" t="s">
        <v>25</v>
      </c>
      <c r="E458" s="4" t="s">
        <v>19</v>
      </c>
      <c r="F458" s="4" t="s">
        <v>13</v>
      </c>
      <c r="G458" s="4" t="s">
        <v>23</v>
      </c>
      <c r="H458" s="4" t="s">
        <v>29</v>
      </c>
      <c r="I458" s="8">
        <v>4</v>
      </c>
      <c r="J458" s="10">
        <v>191.99</v>
      </c>
      <c r="K458" s="6">
        <v>0</v>
      </c>
      <c r="L458" s="10">
        <v>104.44</v>
      </c>
      <c r="M458" s="17">
        <f t="shared" si="28"/>
        <v>767.96</v>
      </c>
      <c r="N458" s="17">
        <f t="shared" si="29"/>
        <v>417.76</v>
      </c>
      <c r="O458" s="17">
        <f t="shared" si="30"/>
        <v>350.20000000000005</v>
      </c>
      <c r="P458" s="7">
        <f t="shared" si="31"/>
        <v>0.45601333402781397</v>
      </c>
      <c r="Q458" s="5">
        <f>YEAR(SalesDataTable[[#This Row],[Order Date]])</f>
        <v>2026</v>
      </c>
      <c r="R458" s="7" t="str">
        <f>"Q"&amp;ROUNDUP(MONTH(SalesDataTable[[#This Row],[Order Date]])/3,0)</f>
        <v>Q1</v>
      </c>
      <c r="S458" s="8">
        <f>MONTH(SalesDataTable[[#This Row],[Order Date]])</f>
        <v>3</v>
      </c>
      <c r="T458" s="7" t="str">
        <f>TEXT(SalesDataTable[[#This Row],[Order Date]],"mmm")</f>
        <v>Mar</v>
      </c>
    </row>
    <row r="459" spans="1:20" ht="15.6">
      <c r="A459" s="2">
        <v>2800</v>
      </c>
      <c r="B459" s="3">
        <v>46110</v>
      </c>
      <c r="C459" s="4" t="s">
        <v>6</v>
      </c>
      <c r="D459" s="4" t="s">
        <v>41</v>
      </c>
      <c r="E459" s="4" t="s">
        <v>2</v>
      </c>
      <c r="F459" s="4" t="s">
        <v>13</v>
      </c>
      <c r="G459" s="4" t="s">
        <v>4</v>
      </c>
      <c r="H459" s="4" t="s">
        <v>22</v>
      </c>
      <c r="I459" s="8">
        <v>1</v>
      </c>
      <c r="J459" s="10">
        <v>49.81</v>
      </c>
      <c r="K459" s="6">
        <v>0.05</v>
      </c>
      <c r="L459" s="10">
        <v>23.12</v>
      </c>
      <c r="M459" s="17">
        <f t="shared" si="28"/>
        <v>47.319499999999998</v>
      </c>
      <c r="N459" s="17">
        <f t="shared" si="29"/>
        <v>23.12</v>
      </c>
      <c r="O459" s="17">
        <f t="shared" si="30"/>
        <v>24.199499999999997</v>
      </c>
      <c r="P459" s="7">
        <f t="shared" si="31"/>
        <v>0.51140650260463438</v>
      </c>
      <c r="Q459" s="5">
        <f>YEAR(SalesDataTable[[#This Row],[Order Date]])</f>
        <v>2026</v>
      </c>
      <c r="R459" s="7" t="str">
        <f>"Q"&amp;ROUNDUP(MONTH(SalesDataTable[[#This Row],[Order Date]])/3,0)</f>
        <v>Q1</v>
      </c>
      <c r="S459" s="8">
        <f>MONTH(SalesDataTable[[#This Row],[Order Date]])</f>
        <v>3</v>
      </c>
      <c r="T459" s="7" t="str">
        <f>TEXT(SalesDataTable[[#This Row],[Order Date]],"mmm")</f>
        <v>Mar</v>
      </c>
    </row>
    <row r="460" spans="1:20" ht="15.6">
      <c r="A460" s="2">
        <v>2857</v>
      </c>
      <c r="B460" s="3">
        <v>46110</v>
      </c>
      <c r="C460" s="4" t="s">
        <v>0</v>
      </c>
      <c r="D460" s="4" t="s">
        <v>50</v>
      </c>
      <c r="E460" s="4" t="s">
        <v>19</v>
      </c>
      <c r="F460" s="4" t="s">
        <v>13</v>
      </c>
      <c r="G460" s="4" t="s">
        <v>34</v>
      </c>
      <c r="H460" s="4" t="s">
        <v>35</v>
      </c>
      <c r="I460" s="8">
        <v>1</v>
      </c>
      <c r="J460" s="10">
        <v>40.39</v>
      </c>
      <c r="K460" s="6">
        <v>0.1</v>
      </c>
      <c r="L460" s="10">
        <v>14.97</v>
      </c>
      <c r="M460" s="17">
        <f t="shared" si="28"/>
        <v>36.350999999999999</v>
      </c>
      <c r="N460" s="17">
        <f t="shared" si="29"/>
        <v>14.97</v>
      </c>
      <c r="O460" s="17">
        <f t="shared" si="30"/>
        <v>21.381</v>
      </c>
      <c r="P460" s="7">
        <f t="shared" si="31"/>
        <v>0.58818189320788972</v>
      </c>
      <c r="Q460" s="5">
        <f>YEAR(SalesDataTable[[#This Row],[Order Date]])</f>
        <v>2026</v>
      </c>
      <c r="R460" s="7" t="str">
        <f>"Q"&amp;ROUNDUP(MONTH(SalesDataTable[[#This Row],[Order Date]])/3,0)</f>
        <v>Q1</v>
      </c>
      <c r="S460" s="8">
        <f>MONTH(SalesDataTable[[#This Row],[Order Date]])</f>
        <v>3</v>
      </c>
      <c r="T460" s="7" t="str">
        <f>TEXT(SalesDataTable[[#This Row],[Order Date]],"mmm")</f>
        <v>Mar</v>
      </c>
    </row>
    <row r="461" spans="1:20" ht="15.6">
      <c r="A461" s="2">
        <v>3584</v>
      </c>
      <c r="B461" s="3">
        <v>46110</v>
      </c>
      <c r="C461" s="4" t="s">
        <v>0</v>
      </c>
      <c r="D461" s="4" t="s">
        <v>1</v>
      </c>
      <c r="E461" s="4" t="s">
        <v>2</v>
      </c>
      <c r="F461" s="4" t="s">
        <v>3</v>
      </c>
      <c r="G461" s="4" t="s">
        <v>14</v>
      </c>
      <c r="H461" s="4" t="s">
        <v>15</v>
      </c>
      <c r="I461" s="8">
        <v>1</v>
      </c>
      <c r="J461" s="10">
        <v>35.700000000000003</v>
      </c>
      <c r="K461" s="6">
        <v>0.05</v>
      </c>
      <c r="L461" s="10">
        <v>13.85</v>
      </c>
      <c r="M461" s="17">
        <f t="shared" si="28"/>
        <v>33.914999999999999</v>
      </c>
      <c r="N461" s="17">
        <f t="shared" si="29"/>
        <v>13.85</v>
      </c>
      <c r="O461" s="17">
        <f t="shared" si="30"/>
        <v>20.064999999999998</v>
      </c>
      <c r="P461" s="7">
        <f t="shared" si="31"/>
        <v>0.59162612413386406</v>
      </c>
      <c r="Q461" s="5">
        <f>YEAR(SalesDataTable[[#This Row],[Order Date]])</f>
        <v>2026</v>
      </c>
      <c r="R461" s="7" t="str">
        <f>"Q"&amp;ROUNDUP(MONTH(SalesDataTable[[#This Row],[Order Date]])/3,0)</f>
        <v>Q1</v>
      </c>
      <c r="S461" s="8">
        <f>MONTH(SalesDataTable[[#This Row],[Order Date]])</f>
        <v>3</v>
      </c>
      <c r="T461" s="7" t="str">
        <f>TEXT(SalesDataTable[[#This Row],[Order Date]],"mmm")</f>
        <v>Mar</v>
      </c>
    </row>
    <row r="462" spans="1:20" ht="15.6">
      <c r="A462" s="2">
        <v>3669</v>
      </c>
      <c r="B462" s="3">
        <v>46110</v>
      </c>
      <c r="C462" s="4" t="s">
        <v>11</v>
      </c>
      <c r="D462" s="4" t="s">
        <v>39</v>
      </c>
      <c r="E462" s="4" t="s">
        <v>28</v>
      </c>
      <c r="F462" s="4" t="s">
        <v>3</v>
      </c>
      <c r="G462" s="4" t="s">
        <v>23</v>
      </c>
      <c r="H462" s="4" t="s">
        <v>40</v>
      </c>
      <c r="I462" s="8">
        <v>1</v>
      </c>
      <c r="J462" s="10">
        <v>80.09</v>
      </c>
      <c r="K462" s="6">
        <v>0</v>
      </c>
      <c r="L462" s="10">
        <v>40.61</v>
      </c>
      <c r="M462" s="17">
        <f t="shared" si="28"/>
        <v>80.09</v>
      </c>
      <c r="N462" s="17">
        <f t="shared" si="29"/>
        <v>40.61</v>
      </c>
      <c r="O462" s="17">
        <f t="shared" si="30"/>
        <v>39.480000000000004</v>
      </c>
      <c r="P462" s="7">
        <f t="shared" si="31"/>
        <v>0.49294543638406796</v>
      </c>
      <c r="Q462" s="5">
        <f>YEAR(SalesDataTable[[#This Row],[Order Date]])</f>
        <v>2026</v>
      </c>
      <c r="R462" s="7" t="str">
        <f>"Q"&amp;ROUNDUP(MONTH(SalesDataTable[[#This Row],[Order Date]])/3,0)</f>
        <v>Q1</v>
      </c>
      <c r="S462" s="8">
        <f>MONTH(SalesDataTable[[#This Row],[Order Date]])</f>
        <v>3</v>
      </c>
      <c r="T462" s="7" t="str">
        <f>TEXT(SalesDataTable[[#This Row],[Order Date]],"mmm")</f>
        <v>Mar</v>
      </c>
    </row>
    <row r="463" spans="1:20" ht="15.6">
      <c r="A463" s="2">
        <v>4787</v>
      </c>
      <c r="B463" s="3">
        <v>46110</v>
      </c>
      <c r="C463" s="4" t="s">
        <v>20</v>
      </c>
      <c r="D463" s="4" t="s">
        <v>47</v>
      </c>
      <c r="E463" s="4" t="s">
        <v>28</v>
      </c>
      <c r="F463" s="4" t="s">
        <v>13</v>
      </c>
      <c r="G463" s="4" t="s">
        <v>9</v>
      </c>
      <c r="H463" s="4" t="s">
        <v>17</v>
      </c>
      <c r="I463" s="8">
        <v>1</v>
      </c>
      <c r="J463" s="10">
        <v>142.87</v>
      </c>
      <c r="K463" s="6">
        <v>0.1</v>
      </c>
      <c r="L463" s="10">
        <v>77.33</v>
      </c>
      <c r="M463" s="17">
        <f t="shared" si="28"/>
        <v>128.583</v>
      </c>
      <c r="N463" s="17">
        <f t="shared" si="29"/>
        <v>77.33</v>
      </c>
      <c r="O463" s="17">
        <f t="shared" si="30"/>
        <v>51.253</v>
      </c>
      <c r="P463" s="7">
        <f t="shared" si="31"/>
        <v>0.39859857057309289</v>
      </c>
      <c r="Q463" s="5">
        <f>YEAR(SalesDataTable[[#This Row],[Order Date]])</f>
        <v>2026</v>
      </c>
      <c r="R463" s="7" t="str">
        <f>"Q"&amp;ROUNDUP(MONTH(SalesDataTable[[#This Row],[Order Date]])/3,0)</f>
        <v>Q1</v>
      </c>
      <c r="S463" s="8">
        <f>MONTH(SalesDataTable[[#This Row],[Order Date]])</f>
        <v>3</v>
      </c>
      <c r="T463" s="7" t="str">
        <f>TEXT(SalesDataTable[[#This Row],[Order Date]],"mmm")</f>
        <v>Mar</v>
      </c>
    </row>
    <row r="464" spans="1:20" ht="15.6">
      <c r="A464" s="2">
        <v>769</v>
      </c>
      <c r="B464" s="3">
        <v>46111</v>
      </c>
      <c r="C464" s="4" t="s">
        <v>20</v>
      </c>
      <c r="D464" s="4" t="s">
        <v>33</v>
      </c>
      <c r="E464" s="4" t="s">
        <v>2</v>
      </c>
      <c r="F464" s="4" t="s">
        <v>3</v>
      </c>
      <c r="G464" s="4" t="s">
        <v>34</v>
      </c>
      <c r="H464" s="4" t="s">
        <v>35</v>
      </c>
      <c r="I464" s="8">
        <v>1</v>
      </c>
      <c r="J464" s="10">
        <v>40.53</v>
      </c>
      <c r="K464" s="6">
        <v>0</v>
      </c>
      <c r="L464" s="10">
        <v>14.32</v>
      </c>
      <c r="M464" s="17">
        <f t="shared" si="28"/>
        <v>40.53</v>
      </c>
      <c r="N464" s="17">
        <f t="shared" si="29"/>
        <v>14.32</v>
      </c>
      <c r="O464" s="17">
        <f t="shared" si="30"/>
        <v>26.21</v>
      </c>
      <c r="P464" s="7">
        <f t="shared" si="31"/>
        <v>0.64668147051566738</v>
      </c>
      <c r="Q464" s="5">
        <f>YEAR(SalesDataTable[[#This Row],[Order Date]])</f>
        <v>2026</v>
      </c>
      <c r="R464" s="7" t="str">
        <f>"Q"&amp;ROUNDUP(MONTH(SalesDataTable[[#This Row],[Order Date]])/3,0)</f>
        <v>Q1</v>
      </c>
      <c r="S464" s="8">
        <f>MONTH(SalesDataTable[[#This Row],[Order Date]])</f>
        <v>3</v>
      </c>
      <c r="T464" s="7" t="str">
        <f>TEXT(SalesDataTable[[#This Row],[Order Date]],"mmm")</f>
        <v>Mar</v>
      </c>
    </row>
    <row r="465" spans="1:20" ht="15.6">
      <c r="A465" s="2">
        <v>1184</v>
      </c>
      <c r="B465" s="3">
        <v>46111</v>
      </c>
      <c r="C465" s="4" t="s">
        <v>20</v>
      </c>
      <c r="D465" s="4" t="s">
        <v>33</v>
      </c>
      <c r="E465" s="4" t="s">
        <v>2</v>
      </c>
      <c r="F465" s="4" t="s">
        <v>3</v>
      </c>
      <c r="G465" s="4" t="s">
        <v>4</v>
      </c>
      <c r="H465" s="4" t="s">
        <v>22</v>
      </c>
      <c r="I465" s="8">
        <v>1</v>
      </c>
      <c r="J465" s="10">
        <v>49.46</v>
      </c>
      <c r="K465" s="6">
        <v>0</v>
      </c>
      <c r="L465" s="10">
        <v>23.04</v>
      </c>
      <c r="M465" s="17">
        <f t="shared" si="28"/>
        <v>49.46</v>
      </c>
      <c r="N465" s="17">
        <f t="shared" si="29"/>
        <v>23.04</v>
      </c>
      <c r="O465" s="17">
        <f t="shared" si="30"/>
        <v>26.42</v>
      </c>
      <c r="P465" s="7">
        <f t="shared" si="31"/>
        <v>0.53416902547513145</v>
      </c>
      <c r="Q465" s="5">
        <f>YEAR(SalesDataTable[[#This Row],[Order Date]])</f>
        <v>2026</v>
      </c>
      <c r="R465" s="7" t="str">
        <f>"Q"&amp;ROUNDUP(MONTH(SalesDataTable[[#This Row],[Order Date]])/3,0)</f>
        <v>Q1</v>
      </c>
      <c r="S465" s="8">
        <f>MONTH(SalesDataTable[[#This Row],[Order Date]])</f>
        <v>3</v>
      </c>
      <c r="T465" s="7" t="str">
        <f>TEXT(SalesDataTable[[#This Row],[Order Date]],"mmm")</f>
        <v>Mar</v>
      </c>
    </row>
    <row r="466" spans="1:20" ht="15.6">
      <c r="A466" s="2">
        <v>1498</v>
      </c>
      <c r="B466" s="3">
        <v>46111</v>
      </c>
      <c r="C466" s="4" t="s">
        <v>6</v>
      </c>
      <c r="D466" s="4" t="s">
        <v>49</v>
      </c>
      <c r="E466" s="4" t="s">
        <v>28</v>
      </c>
      <c r="F466" s="4" t="s">
        <v>16</v>
      </c>
      <c r="G466" s="4" t="s">
        <v>9</v>
      </c>
      <c r="H466" s="4" t="s">
        <v>17</v>
      </c>
      <c r="I466" s="8">
        <v>3</v>
      </c>
      <c r="J466" s="10">
        <v>142.46</v>
      </c>
      <c r="K466" s="6">
        <v>0</v>
      </c>
      <c r="L466" s="10">
        <v>79.650000000000006</v>
      </c>
      <c r="M466" s="17">
        <f t="shared" si="28"/>
        <v>427.38</v>
      </c>
      <c r="N466" s="17">
        <f t="shared" si="29"/>
        <v>238.95000000000002</v>
      </c>
      <c r="O466" s="17">
        <f t="shared" si="30"/>
        <v>188.42999999999998</v>
      </c>
      <c r="P466" s="7">
        <f t="shared" si="31"/>
        <v>0.44089569001825069</v>
      </c>
      <c r="Q466" s="5">
        <f>YEAR(SalesDataTable[[#This Row],[Order Date]])</f>
        <v>2026</v>
      </c>
      <c r="R466" s="7" t="str">
        <f>"Q"&amp;ROUNDUP(MONTH(SalesDataTable[[#This Row],[Order Date]])/3,0)</f>
        <v>Q1</v>
      </c>
      <c r="S466" s="8">
        <f>MONTH(SalesDataTable[[#This Row],[Order Date]])</f>
        <v>3</v>
      </c>
      <c r="T466" s="7" t="str">
        <f>TEXT(SalesDataTable[[#This Row],[Order Date]],"mmm")</f>
        <v>Mar</v>
      </c>
    </row>
    <row r="467" spans="1:20" ht="15.6">
      <c r="A467" s="2">
        <v>2054</v>
      </c>
      <c r="B467" s="3">
        <v>46111</v>
      </c>
      <c r="C467" s="4" t="s">
        <v>20</v>
      </c>
      <c r="D467" s="4" t="s">
        <v>47</v>
      </c>
      <c r="E467" s="4" t="s">
        <v>8</v>
      </c>
      <c r="F467" s="4" t="s">
        <v>16</v>
      </c>
      <c r="G467" s="4" t="s">
        <v>9</v>
      </c>
      <c r="H467" s="4" t="s">
        <v>17</v>
      </c>
      <c r="I467" s="8">
        <v>6</v>
      </c>
      <c r="J467" s="10">
        <v>142.18</v>
      </c>
      <c r="K467" s="6">
        <v>0.05</v>
      </c>
      <c r="L467" s="10">
        <v>80.94</v>
      </c>
      <c r="M467" s="17">
        <f t="shared" si="28"/>
        <v>810.42600000000004</v>
      </c>
      <c r="N467" s="17">
        <f t="shared" si="29"/>
        <v>485.64</v>
      </c>
      <c r="O467" s="17">
        <f t="shared" si="30"/>
        <v>324.78600000000006</v>
      </c>
      <c r="P467" s="7">
        <f t="shared" si="31"/>
        <v>0.40075960050640036</v>
      </c>
      <c r="Q467" s="5">
        <f>YEAR(SalesDataTable[[#This Row],[Order Date]])</f>
        <v>2026</v>
      </c>
      <c r="R467" s="7" t="str">
        <f>"Q"&amp;ROUNDUP(MONTH(SalesDataTable[[#This Row],[Order Date]])/3,0)</f>
        <v>Q1</v>
      </c>
      <c r="S467" s="8">
        <f>MONTH(SalesDataTable[[#This Row],[Order Date]])</f>
        <v>3</v>
      </c>
      <c r="T467" s="7" t="str">
        <f>TEXT(SalesDataTable[[#This Row],[Order Date]],"mmm")</f>
        <v>Mar</v>
      </c>
    </row>
    <row r="468" spans="1:20" ht="15.6">
      <c r="A468" s="2">
        <v>2294</v>
      </c>
      <c r="B468" s="3">
        <v>46111</v>
      </c>
      <c r="C468" s="4" t="s">
        <v>6</v>
      </c>
      <c r="D468" s="4" t="s">
        <v>49</v>
      </c>
      <c r="E468" s="4" t="s">
        <v>2</v>
      </c>
      <c r="F468" s="4" t="s">
        <v>13</v>
      </c>
      <c r="G468" s="4" t="s">
        <v>34</v>
      </c>
      <c r="H468" s="4" t="s">
        <v>35</v>
      </c>
      <c r="I468" s="8">
        <v>2</v>
      </c>
      <c r="J468" s="10">
        <v>41.04</v>
      </c>
      <c r="K468" s="6">
        <v>0</v>
      </c>
      <c r="L468" s="10">
        <v>15.03</v>
      </c>
      <c r="M468" s="17">
        <f t="shared" si="28"/>
        <v>82.08</v>
      </c>
      <c r="N468" s="17">
        <f t="shared" si="29"/>
        <v>30.06</v>
      </c>
      <c r="O468" s="17">
        <f t="shared" si="30"/>
        <v>52.019999999999996</v>
      </c>
      <c r="P468" s="7">
        <f t="shared" si="31"/>
        <v>0.63377192982456132</v>
      </c>
      <c r="Q468" s="5">
        <f>YEAR(SalesDataTable[[#This Row],[Order Date]])</f>
        <v>2026</v>
      </c>
      <c r="R468" s="7" t="str">
        <f>"Q"&amp;ROUNDUP(MONTH(SalesDataTable[[#This Row],[Order Date]])/3,0)</f>
        <v>Q1</v>
      </c>
      <c r="S468" s="8">
        <f>MONTH(SalesDataTable[[#This Row],[Order Date]])</f>
        <v>3</v>
      </c>
      <c r="T468" s="7" t="str">
        <f>TEXT(SalesDataTable[[#This Row],[Order Date]],"mmm")</f>
        <v>Mar</v>
      </c>
    </row>
    <row r="469" spans="1:20" ht="15.6">
      <c r="A469" s="2">
        <v>2892</v>
      </c>
      <c r="B469" s="3">
        <v>46111</v>
      </c>
      <c r="C469" s="4" t="s">
        <v>6</v>
      </c>
      <c r="D469" s="4" t="s">
        <v>43</v>
      </c>
      <c r="E469" s="4" t="s">
        <v>2</v>
      </c>
      <c r="F469" s="4" t="s">
        <v>3</v>
      </c>
      <c r="G469" s="4" t="s">
        <v>9</v>
      </c>
      <c r="H469" s="4" t="s">
        <v>17</v>
      </c>
      <c r="I469" s="8">
        <v>2</v>
      </c>
      <c r="J469" s="10">
        <v>145.06</v>
      </c>
      <c r="K469" s="6">
        <v>0.15</v>
      </c>
      <c r="L469" s="10">
        <v>77.08</v>
      </c>
      <c r="M469" s="17">
        <f t="shared" si="28"/>
        <v>246.602</v>
      </c>
      <c r="N469" s="17">
        <f t="shared" si="29"/>
        <v>154.16</v>
      </c>
      <c r="O469" s="17">
        <f t="shared" si="30"/>
        <v>92.442000000000007</v>
      </c>
      <c r="P469" s="7">
        <f t="shared" si="31"/>
        <v>0.37486313979610875</v>
      </c>
      <c r="Q469" s="5">
        <f>YEAR(SalesDataTable[[#This Row],[Order Date]])</f>
        <v>2026</v>
      </c>
      <c r="R469" s="7" t="str">
        <f>"Q"&amp;ROUNDUP(MONTH(SalesDataTable[[#This Row],[Order Date]])/3,0)</f>
        <v>Q1</v>
      </c>
      <c r="S469" s="8">
        <f>MONTH(SalesDataTable[[#This Row],[Order Date]])</f>
        <v>3</v>
      </c>
      <c r="T469" s="7" t="str">
        <f>TEXT(SalesDataTable[[#This Row],[Order Date]],"mmm")</f>
        <v>Mar</v>
      </c>
    </row>
    <row r="470" spans="1:20" ht="15.6">
      <c r="A470" s="2">
        <v>3145</v>
      </c>
      <c r="B470" s="3">
        <v>46111</v>
      </c>
      <c r="C470" s="4" t="s">
        <v>6</v>
      </c>
      <c r="D470" s="4" t="s">
        <v>41</v>
      </c>
      <c r="E470" s="4" t="s">
        <v>2</v>
      </c>
      <c r="F470" s="4" t="s">
        <v>3</v>
      </c>
      <c r="G470" s="4" t="s">
        <v>14</v>
      </c>
      <c r="H470" s="4" t="s">
        <v>44</v>
      </c>
      <c r="I470" s="8">
        <v>1</v>
      </c>
      <c r="J470" s="10">
        <v>130.72999999999999</v>
      </c>
      <c r="K470" s="6">
        <v>0</v>
      </c>
      <c r="L470" s="10">
        <v>66.17</v>
      </c>
      <c r="M470" s="17">
        <f t="shared" si="28"/>
        <v>130.72999999999999</v>
      </c>
      <c r="N470" s="17">
        <f t="shared" si="29"/>
        <v>66.17</v>
      </c>
      <c r="O470" s="17">
        <f t="shared" si="30"/>
        <v>64.559999999999988</v>
      </c>
      <c r="P470" s="7">
        <f t="shared" si="31"/>
        <v>0.4938422703281572</v>
      </c>
      <c r="Q470" s="5">
        <f>YEAR(SalesDataTable[[#This Row],[Order Date]])</f>
        <v>2026</v>
      </c>
      <c r="R470" s="7" t="str">
        <f>"Q"&amp;ROUNDUP(MONTH(SalesDataTable[[#This Row],[Order Date]])/3,0)</f>
        <v>Q1</v>
      </c>
      <c r="S470" s="8">
        <f>MONTH(SalesDataTable[[#This Row],[Order Date]])</f>
        <v>3</v>
      </c>
      <c r="T470" s="7" t="str">
        <f>TEXT(SalesDataTable[[#This Row],[Order Date]],"mmm")</f>
        <v>Mar</v>
      </c>
    </row>
    <row r="471" spans="1:20" ht="15.6">
      <c r="A471" s="2">
        <v>3925</v>
      </c>
      <c r="B471" s="3">
        <v>46111</v>
      </c>
      <c r="C471" s="4" t="s">
        <v>20</v>
      </c>
      <c r="D471" s="4" t="s">
        <v>47</v>
      </c>
      <c r="E471" s="4" t="s">
        <v>2</v>
      </c>
      <c r="F471" s="4" t="s">
        <v>16</v>
      </c>
      <c r="G471" s="4" t="s">
        <v>34</v>
      </c>
      <c r="H471" s="4" t="s">
        <v>42</v>
      </c>
      <c r="I471" s="8">
        <v>2</v>
      </c>
      <c r="J471" s="10">
        <v>36.630000000000003</v>
      </c>
      <c r="K471" s="6">
        <v>0</v>
      </c>
      <c r="L471" s="10">
        <v>14.31</v>
      </c>
      <c r="M471" s="17">
        <f t="shared" si="28"/>
        <v>73.260000000000005</v>
      </c>
      <c r="N471" s="17">
        <f t="shared" si="29"/>
        <v>28.62</v>
      </c>
      <c r="O471" s="17">
        <f t="shared" si="30"/>
        <v>44.64</v>
      </c>
      <c r="P471" s="7">
        <f t="shared" si="31"/>
        <v>0.60933660933660927</v>
      </c>
      <c r="Q471" s="5">
        <f>YEAR(SalesDataTable[[#This Row],[Order Date]])</f>
        <v>2026</v>
      </c>
      <c r="R471" s="7" t="str">
        <f>"Q"&amp;ROUNDUP(MONTH(SalesDataTable[[#This Row],[Order Date]])/3,0)</f>
        <v>Q1</v>
      </c>
      <c r="S471" s="8">
        <f>MONTH(SalesDataTable[[#This Row],[Order Date]])</f>
        <v>3</v>
      </c>
      <c r="T471" s="7" t="str">
        <f>TEXT(SalesDataTable[[#This Row],[Order Date]],"mmm")</f>
        <v>Mar</v>
      </c>
    </row>
    <row r="472" spans="1:20" ht="15.6">
      <c r="A472" s="2">
        <v>2722</v>
      </c>
      <c r="B472" s="3">
        <v>46112</v>
      </c>
      <c r="C472" s="4" t="s">
        <v>20</v>
      </c>
      <c r="D472" s="4" t="s">
        <v>47</v>
      </c>
      <c r="E472" s="4" t="s">
        <v>28</v>
      </c>
      <c r="F472" s="4" t="s">
        <v>13</v>
      </c>
      <c r="G472" s="4" t="s">
        <v>4</v>
      </c>
      <c r="H472" s="4" t="s">
        <v>22</v>
      </c>
      <c r="I472" s="8">
        <v>1</v>
      </c>
      <c r="J472" s="10">
        <v>50.99</v>
      </c>
      <c r="K472" s="6">
        <v>0.1</v>
      </c>
      <c r="L472" s="10">
        <v>21.86</v>
      </c>
      <c r="M472" s="17">
        <f t="shared" si="28"/>
        <v>45.891000000000005</v>
      </c>
      <c r="N472" s="17">
        <f t="shared" si="29"/>
        <v>21.86</v>
      </c>
      <c r="O472" s="17">
        <f t="shared" si="30"/>
        <v>24.031000000000006</v>
      </c>
      <c r="P472" s="7">
        <f t="shared" si="31"/>
        <v>0.52365387548756848</v>
      </c>
      <c r="Q472" s="5">
        <f>YEAR(SalesDataTable[[#This Row],[Order Date]])</f>
        <v>2026</v>
      </c>
      <c r="R472" s="7" t="str">
        <f>"Q"&amp;ROUNDUP(MONTH(SalesDataTable[[#This Row],[Order Date]])/3,0)</f>
        <v>Q1</v>
      </c>
      <c r="S472" s="8">
        <f>MONTH(SalesDataTable[[#This Row],[Order Date]])</f>
        <v>3</v>
      </c>
      <c r="T472" s="7" t="str">
        <f>TEXT(SalesDataTable[[#This Row],[Order Date]],"mmm")</f>
        <v>Mar</v>
      </c>
    </row>
    <row r="473" spans="1:20" ht="15.6">
      <c r="A473" s="2">
        <v>2767</v>
      </c>
      <c r="B473" s="3">
        <v>46112</v>
      </c>
      <c r="C473" s="4" t="s">
        <v>6</v>
      </c>
      <c r="D473" s="4" t="s">
        <v>27</v>
      </c>
      <c r="E473" s="4" t="s">
        <v>2</v>
      </c>
      <c r="F473" s="4" t="s">
        <v>3</v>
      </c>
      <c r="G473" s="4" t="s">
        <v>14</v>
      </c>
      <c r="H473" s="4" t="s">
        <v>44</v>
      </c>
      <c r="I473" s="8">
        <v>4</v>
      </c>
      <c r="J473" s="10">
        <v>134.18</v>
      </c>
      <c r="K473" s="6">
        <v>0</v>
      </c>
      <c r="L473" s="10">
        <v>66.430000000000007</v>
      </c>
      <c r="M473" s="17">
        <f t="shared" si="28"/>
        <v>536.72</v>
      </c>
      <c r="N473" s="17">
        <f t="shared" si="29"/>
        <v>265.72000000000003</v>
      </c>
      <c r="O473" s="17">
        <f t="shared" si="30"/>
        <v>271</v>
      </c>
      <c r="P473" s="7">
        <f t="shared" si="31"/>
        <v>0.5049187658369354</v>
      </c>
      <c r="Q473" s="5">
        <f>YEAR(SalesDataTable[[#This Row],[Order Date]])</f>
        <v>2026</v>
      </c>
      <c r="R473" s="7" t="str">
        <f>"Q"&amp;ROUNDUP(MONTH(SalesDataTable[[#This Row],[Order Date]])/3,0)</f>
        <v>Q1</v>
      </c>
      <c r="S473" s="8">
        <f>MONTH(SalesDataTable[[#This Row],[Order Date]])</f>
        <v>3</v>
      </c>
      <c r="T473" s="7" t="str">
        <f>TEXT(SalesDataTable[[#This Row],[Order Date]],"mmm")</f>
        <v>Mar</v>
      </c>
    </row>
    <row r="474" spans="1:20" ht="15.6">
      <c r="A474" s="2">
        <v>3794</v>
      </c>
      <c r="B474" s="3">
        <v>46112</v>
      </c>
      <c r="C474" s="4" t="s">
        <v>6</v>
      </c>
      <c r="D474" s="4" t="s">
        <v>43</v>
      </c>
      <c r="E474" s="4" t="s">
        <v>19</v>
      </c>
      <c r="F474" s="4" t="s">
        <v>16</v>
      </c>
      <c r="G474" s="4" t="s">
        <v>34</v>
      </c>
      <c r="H474" s="4" t="s">
        <v>45</v>
      </c>
      <c r="I474" s="8">
        <v>2</v>
      </c>
      <c r="J474" s="10">
        <v>50.86</v>
      </c>
      <c r="K474" s="6">
        <v>0.1</v>
      </c>
      <c r="L474" s="10">
        <v>21.76</v>
      </c>
      <c r="M474" s="17">
        <f t="shared" si="28"/>
        <v>91.548000000000002</v>
      </c>
      <c r="N474" s="17">
        <f t="shared" si="29"/>
        <v>43.52</v>
      </c>
      <c r="O474" s="17">
        <f t="shared" si="30"/>
        <v>48.027999999999999</v>
      </c>
      <c r="P474" s="7">
        <f t="shared" si="31"/>
        <v>0.52462096386595003</v>
      </c>
      <c r="Q474" s="5">
        <f>YEAR(SalesDataTable[[#This Row],[Order Date]])</f>
        <v>2026</v>
      </c>
      <c r="R474" s="7" t="str">
        <f>"Q"&amp;ROUNDUP(MONTH(SalesDataTable[[#This Row],[Order Date]])/3,0)</f>
        <v>Q1</v>
      </c>
      <c r="S474" s="8">
        <f>MONTH(SalesDataTable[[#This Row],[Order Date]])</f>
        <v>3</v>
      </c>
      <c r="T474" s="7" t="str">
        <f>TEXT(SalesDataTable[[#This Row],[Order Date]],"mmm")</f>
        <v>Mar</v>
      </c>
    </row>
    <row r="475" spans="1:20" ht="15.6">
      <c r="A475" s="2">
        <v>3880</v>
      </c>
      <c r="B475" s="3">
        <v>46112</v>
      </c>
      <c r="C475" s="4" t="s">
        <v>6</v>
      </c>
      <c r="D475" s="4" t="s">
        <v>43</v>
      </c>
      <c r="E475" s="4" t="s">
        <v>8</v>
      </c>
      <c r="F475" s="4" t="s">
        <v>16</v>
      </c>
      <c r="G475" s="4" t="s">
        <v>23</v>
      </c>
      <c r="H475" s="4" t="s">
        <v>51</v>
      </c>
      <c r="I475" s="8">
        <v>12</v>
      </c>
      <c r="J475" s="10">
        <v>124.86</v>
      </c>
      <c r="K475" s="6">
        <v>0.1</v>
      </c>
      <c r="L475" s="10">
        <v>60.82</v>
      </c>
      <c r="M475" s="17">
        <f t="shared" si="28"/>
        <v>1348.4880000000001</v>
      </c>
      <c r="N475" s="17">
        <f t="shared" si="29"/>
        <v>729.84</v>
      </c>
      <c r="O475" s="17">
        <f t="shared" si="30"/>
        <v>618.64800000000002</v>
      </c>
      <c r="P475" s="7">
        <f t="shared" si="31"/>
        <v>0.45877160197198641</v>
      </c>
      <c r="Q475" s="5">
        <f>YEAR(SalesDataTable[[#This Row],[Order Date]])</f>
        <v>2026</v>
      </c>
      <c r="R475" s="7" t="str">
        <f>"Q"&amp;ROUNDUP(MONTH(SalesDataTable[[#This Row],[Order Date]])/3,0)</f>
        <v>Q1</v>
      </c>
      <c r="S475" s="8">
        <f>MONTH(SalesDataTable[[#This Row],[Order Date]])</f>
        <v>3</v>
      </c>
      <c r="T475" s="7" t="str">
        <f>TEXT(SalesDataTable[[#This Row],[Order Date]],"mmm")</f>
        <v>Mar</v>
      </c>
    </row>
    <row r="476" spans="1:20" ht="15.6">
      <c r="A476" s="2">
        <v>422</v>
      </c>
      <c r="B476" s="3">
        <v>46113</v>
      </c>
      <c r="C476" s="4" t="s">
        <v>20</v>
      </c>
      <c r="D476" s="4" t="s">
        <v>21</v>
      </c>
      <c r="E476" s="4" t="s">
        <v>2</v>
      </c>
      <c r="F476" s="4" t="s">
        <v>16</v>
      </c>
      <c r="G476" s="4" t="s">
        <v>4</v>
      </c>
      <c r="H476" s="4" t="s">
        <v>5</v>
      </c>
      <c r="I476" s="8">
        <v>1</v>
      </c>
      <c r="J476" s="10">
        <v>81.760000000000005</v>
      </c>
      <c r="K476" s="6">
        <v>0.1</v>
      </c>
      <c r="L476" s="10">
        <v>42.78</v>
      </c>
      <c r="M476" s="17">
        <f t="shared" si="28"/>
        <v>73.584000000000003</v>
      </c>
      <c r="N476" s="17">
        <f t="shared" si="29"/>
        <v>42.78</v>
      </c>
      <c r="O476" s="17">
        <f t="shared" si="30"/>
        <v>30.804000000000002</v>
      </c>
      <c r="P476" s="7">
        <f t="shared" si="31"/>
        <v>0.4186236138290933</v>
      </c>
      <c r="Q476" s="5">
        <f>YEAR(SalesDataTable[[#This Row],[Order Date]])</f>
        <v>2026</v>
      </c>
      <c r="R476" s="7" t="str">
        <f>"Q"&amp;ROUNDUP(MONTH(SalesDataTable[[#This Row],[Order Date]])/3,0)</f>
        <v>Q2</v>
      </c>
      <c r="S476" s="8">
        <f>MONTH(SalesDataTable[[#This Row],[Order Date]])</f>
        <v>4</v>
      </c>
      <c r="T476" s="7" t="str">
        <f>TEXT(SalesDataTable[[#This Row],[Order Date]],"mmm")</f>
        <v>Apr</v>
      </c>
    </row>
    <row r="477" spans="1:20" ht="15.6">
      <c r="A477" s="2">
        <v>495</v>
      </c>
      <c r="B477" s="3">
        <v>46113</v>
      </c>
      <c r="C477" s="4" t="s">
        <v>6</v>
      </c>
      <c r="D477" s="4" t="s">
        <v>49</v>
      </c>
      <c r="E477" s="4" t="s">
        <v>19</v>
      </c>
      <c r="F477" s="4" t="s">
        <v>16</v>
      </c>
      <c r="G477" s="4" t="s">
        <v>14</v>
      </c>
      <c r="H477" s="4" t="s">
        <v>44</v>
      </c>
      <c r="I477" s="8">
        <v>1</v>
      </c>
      <c r="J477" s="10">
        <v>134.65</v>
      </c>
      <c r="K477" s="6">
        <v>0</v>
      </c>
      <c r="L477" s="10">
        <v>68.19</v>
      </c>
      <c r="M477" s="17">
        <f t="shared" si="28"/>
        <v>134.65</v>
      </c>
      <c r="N477" s="17">
        <f t="shared" si="29"/>
        <v>68.19</v>
      </c>
      <c r="O477" s="17">
        <f t="shared" si="30"/>
        <v>66.460000000000008</v>
      </c>
      <c r="P477" s="7">
        <f t="shared" si="31"/>
        <v>0.49357593761604163</v>
      </c>
      <c r="Q477" s="5">
        <f>YEAR(SalesDataTable[[#This Row],[Order Date]])</f>
        <v>2026</v>
      </c>
      <c r="R477" s="7" t="str">
        <f>"Q"&amp;ROUNDUP(MONTH(SalesDataTable[[#This Row],[Order Date]])/3,0)</f>
        <v>Q2</v>
      </c>
      <c r="S477" s="8">
        <f>MONTH(SalesDataTable[[#This Row],[Order Date]])</f>
        <v>4</v>
      </c>
      <c r="T477" s="7" t="str">
        <f>TEXT(SalesDataTable[[#This Row],[Order Date]],"mmm")</f>
        <v>Apr</v>
      </c>
    </row>
    <row r="478" spans="1:20" ht="15.6">
      <c r="A478" s="2">
        <v>1517</v>
      </c>
      <c r="B478" s="3">
        <v>46113</v>
      </c>
      <c r="C478" s="4" t="s">
        <v>11</v>
      </c>
      <c r="D478" s="4" t="s">
        <v>52</v>
      </c>
      <c r="E478" s="4" t="s">
        <v>2</v>
      </c>
      <c r="F478" s="4" t="s">
        <v>16</v>
      </c>
      <c r="G478" s="4" t="s">
        <v>4</v>
      </c>
      <c r="H478" s="4" t="s">
        <v>26</v>
      </c>
      <c r="I478" s="8">
        <v>1</v>
      </c>
      <c r="J478" s="10">
        <v>41.21</v>
      </c>
      <c r="K478" s="6">
        <v>0</v>
      </c>
      <c r="L478" s="10">
        <v>16.34</v>
      </c>
      <c r="M478" s="17">
        <f t="shared" si="28"/>
        <v>41.21</v>
      </c>
      <c r="N478" s="17">
        <f t="shared" si="29"/>
        <v>16.34</v>
      </c>
      <c r="O478" s="17">
        <f t="shared" si="30"/>
        <v>24.87</v>
      </c>
      <c r="P478" s="7">
        <f t="shared" si="31"/>
        <v>0.60349429750060668</v>
      </c>
      <c r="Q478" s="5">
        <f>YEAR(SalesDataTable[[#This Row],[Order Date]])</f>
        <v>2026</v>
      </c>
      <c r="R478" s="7" t="str">
        <f>"Q"&amp;ROUNDUP(MONTH(SalesDataTable[[#This Row],[Order Date]])/3,0)</f>
        <v>Q2</v>
      </c>
      <c r="S478" s="8">
        <f>MONTH(SalesDataTable[[#This Row],[Order Date]])</f>
        <v>4</v>
      </c>
      <c r="T478" s="7" t="str">
        <f>TEXT(SalesDataTable[[#This Row],[Order Date]],"mmm")</f>
        <v>Apr</v>
      </c>
    </row>
    <row r="479" spans="1:20" ht="15.6">
      <c r="A479" s="2">
        <v>2391</v>
      </c>
      <c r="B479" s="3">
        <v>46113</v>
      </c>
      <c r="C479" s="4" t="s">
        <v>6</v>
      </c>
      <c r="D479" s="4" t="s">
        <v>43</v>
      </c>
      <c r="E479" s="4" t="s">
        <v>2</v>
      </c>
      <c r="F479" s="4" t="s">
        <v>3</v>
      </c>
      <c r="G479" s="4" t="s">
        <v>34</v>
      </c>
      <c r="H479" s="4" t="s">
        <v>35</v>
      </c>
      <c r="I479" s="8">
        <v>2</v>
      </c>
      <c r="J479" s="10">
        <v>40.590000000000003</v>
      </c>
      <c r="K479" s="6">
        <v>0</v>
      </c>
      <c r="L479" s="10">
        <v>15.01</v>
      </c>
      <c r="M479" s="17">
        <f t="shared" si="28"/>
        <v>81.180000000000007</v>
      </c>
      <c r="N479" s="17">
        <f t="shared" si="29"/>
        <v>30.02</v>
      </c>
      <c r="O479" s="17">
        <f t="shared" si="30"/>
        <v>51.160000000000011</v>
      </c>
      <c r="P479" s="7">
        <f t="shared" si="31"/>
        <v>0.63020448386302053</v>
      </c>
      <c r="Q479" s="5">
        <f>YEAR(SalesDataTable[[#This Row],[Order Date]])</f>
        <v>2026</v>
      </c>
      <c r="R479" s="7" t="str">
        <f>"Q"&amp;ROUNDUP(MONTH(SalesDataTable[[#This Row],[Order Date]])/3,0)</f>
        <v>Q2</v>
      </c>
      <c r="S479" s="8">
        <f>MONTH(SalesDataTable[[#This Row],[Order Date]])</f>
        <v>4</v>
      </c>
      <c r="T479" s="7" t="str">
        <f>TEXT(SalesDataTable[[#This Row],[Order Date]],"mmm")</f>
        <v>Apr</v>
      </c>
    </row>
    <row r="480" spans="1:20" ht="15.6">
      <c r="A480" s="2">
        <v>3809</v>
      </c>
      <c r="B480" s="3">
        <v>46113</v>
      </c>
      <c r="C480" s="4" t="s">
        <v>0</v>
      </c>
      <c r="D480" s="4" t="s">
        <v>50</v>
      </c>
      <c r="E480" s="4" t="s">
        <v>2</v>
      </c>
      <c r="F480" s="4" t="s">
        <v>13</v>
      </c>
      <c r="G480" s="4" t="s">
        <v>23</v>
      </c>
      <c r="H480" s="4" t="s">
        <v>51</v>
      </c>
      <c r="I480" s="8">
        <v>3</v>
      </c>
      <c r="J480" s="10">
        <v>124.08</v>
      </c>
      <c r="K480" s="6">
        <v>0.05</v>
      </c>
      <c r="L480" s="10">
        <v>62.41</v>
      </c>
      <c r="M480" s="17">
        <f t="shared" si="28"/>
        <v>353.62799999999999</v>
      </c>
      <c r="N480" s="17">
        <f t="shared" si="29"/>
        <v>187.23</v>
      </c>
      <c r="O480" s="17">
        <f t="shared" si="30"/>
        <v>166.398</v>
      </c>
      <c r="P480" s="7">
        <f t="shared" si="31"/>
        <v>0.47054531880959655</v>
      </c>
      <c r="Q480" s="5">
        <f>YEAR(SalesDataTable[[#This Row],[Order Date]])</f>
        <v>2026</v>
      </c>
      <c r="R480" s="7" t="str">
        <f>"Q"&amp;ROUNDUP(MONTH(SalesDataTable[[#This Row],[Order Date]])/3,0)</f>
        <v>Q2</v>
      </c>
      <c r="S480" s="8">
        <f>MONTH(SalesDataTable[[#This Row],[Order Date]])</f>
        <v>4</v>
      </c>
      <c r="T480" s="7" t="str">
        <f>TEXT(SalesDataTable[[#This Row],[Order Date]],"mmm")</f>
        <v>Apr</v>
      </c>
    </row>
    <row r="481" spans="1:20" ht="15.6">
      <c r="A481" s="2">
        <v>3958</v>
      </c>
      <c r="B481" s="3">
        <v>46113</v>
      </c>
      <c r="C481" s="4" t="s">
        <v>6</v>
      </c>
      <c r="D481" s="4" t="s">
        <v>7</v>
      </c>
      <c r="E481" s="4" t="s">
        <v>2</v>
      </c>
      <c r="F481" s="4" t="s">
        <v>3</v>
      </c>
      <c r="G481" s="4" t="s">
        <v>23</v>
      </c>
      <c r="H481" s="4" t="s">
        <v>51</v>
      </c>
      <c r="I481" s="8">
        <v>2</v>
      </c>
      <c r="J481" s="10">
        <v>125.35</v>
      </c>
      <c r="K481" s="6">
        <v>0.15</v>
      </c>
      <c r="L481" s="10">
        <v>60.73</v>
      </c>
      <c r="M481" s="17">
        <f t="shared" si="28"/>
        <v>213.095</v>
      </c>
      <c r="N481" s="17">
        <f t="shared" si="29"/>
        <v>121.46</v>
      </c>
      <c r="O481" s="17">
        <f t="shared" si="30"/>
        <v>91.635000000000005</v>
      </c>
      <c r="P481" s="7">
        <f t="shared" si="31"/>
        <v>0.43001947488209485</v>
      </c>
      <c r="Q481" s="5">
        <f>YEAR(SalesDataTable[[#This Row],[Order Date]])</f>
        <v>2026</v>
      </c>
      <c r="R481" s="7" t="str">
        <f>"Q"&amp;ROUNDUP(MONTH(SalesDataTable[[#This Row],[Order Date]])/3,0)</f>
        <v>Q2</v>
      </c>
      <c r="S481" s="8">
        <f>MONTH(SalesDataTable[[#This Row],[Order Date]])</f>
        <v>4</v>
      </c>
      <c r="T481" s="7" t="str">
        <f>TEXT(SalesDataTable[[#This Row],[Order Date]],"mmm")</f>
        <v>Apr</v>
      </c>
    </row>
    <row r="482" spans="1:20" ht="15.6">
      <c r="A482" s="2">
        <v>4418</v>
      </c>
      <c r="B482" s="3">
        <v>46113</v>
      </c>
      <c r="C482" s="4" t="s">
        <v>6</v>
      </c>
      <c r="D482" s="4" t="s">
        <v>49</v>
      </c>
      <c r="E482" s="4" t="s">
        <v>28</v>
      </c>
      <c r="F482" s="4" t="s">
        <v>13</v>
      </c>
      <c r="G482" s="4" t="s">
        <v>34</v>
      </c>
      <c r="H482" s="4" t="s">
        <v>42</v>
      </c>
      <c r="I482" s="8">
        <v>3</v>
      </c>
      <c r="J482" s="10">
        <v>36.090000000000003</v>
      </c>
      <c r="K482" s="6">
        <v>0</v>
      </c>
      <c r="L482" s="10">
        <v>14.03</v>
      </c>
      <c r="M482" s="17">
        <f t="shared" si="28"/>
        <v>108.27000000000001</v>
      </c>
      <c r="N482" s="17">
        <f t="shared" si="29"/>
        <v>42.089999999999996</v>
      </c>
      <c r="O482" s="17">
        <f t="shared" si="30"/>
        <v>66.180000000000007</v>
      </c>
      <c r="P482" s="7">
        <f t="shared" si="31"/>
        <v>0.61124965364366857</v>
      </c>
      <c r="Q482" s="5">
        <f>YEAR(SalesDataTable[[#This Row],[Order Date]])</f>
        <v>2026</v>
      </c>
      <c r="R482" s="7" t="str">
        <f>"Q"&amp;ROUNDUP(MONTH(SalesDataTable[[#This Row],[Order Date]])/3,0)</f>
        <v>Q2</v>
      </c>
      <c r="S482" s="8">
        <f>MONTH(SalesDataTable[[#This Row],[Order Date]])</f>
        <v>4</v>
      </c>
      <c r="T482" s="7" t="str">
        <f>TEXT(SalesDataTable[[#This Row],[Order Date]],"mmm")</f>
        <v>Apr</v>
      </c>
    </row>
    <row r="483" spans="1:20" ht="15.6">
      <c r="A483" s="2">
        <v>4693</v>
      </c>
      <c r="B483" s="3">
        <v>46113</v>
      </c>
      <c r="C483" s="4" t="s">
        <v>6</v>
      </c>
      <c r="D483" s="4" t="s">
        <v>43</v>
      </c>
      <c r="E483" s="4" t="s">
        <v>8</v>
      </c>
      <c r="F483" s="4" t="s">
        <v>16</v>
      </c>
      <c r="G483" s="4" t="s">
        <v>9</v>
      </c>
      <c r="H483" s="4" t="s">
        <v>10</v>
      </c>
      <c r="I483" s="8">
        <v>15</v>
      </c>
      <c r="J483" s="10">
        <v>94.33</v>
      </c>
      <c r="K483" s="6">
        <v>0.1</v>
      </c>
      <c r="L483" s="10">
        <v>44.38</v>
      </c>
      <c r="M483" s="17">
        <f t="shared" si="28"/>
        <v>1273.4550000000002</v>
      </c>
      <c r="N483" s="17">
        <f t="shared" si="29"/>
        <v>665.7</v>
      </c>
      <c r="O483" s="17">
        <f t="shared" si="30"/>
        <v>607.75500000000011</v>
      </c>
      <c r="P483" s="7">
        <f t="shared" si="31"/>
        <v>0.47724890161018652</v>
      </c>
      <c r="Q483" s="5">
        <f>YEAR(SalesDataTable[[#This Row],[Order Date]])</f>
        <v>2026</v>
      </c>
      <c r="R483" s="7" t="str">
        <f>"Q"&amp;ROUNDUP(MONTH(SalesDataTable[[#This Row],[Order Date]])/3,0)</f>
        <v>Q2</v>
      </c>
      <c r="S483" s="8">
        <f>MONTH(SalesDataTable[[#This Row],[Order Date]])</f>
        <v>4</v>
      </c>
      <c r="T483" s="7" t="str">
        <f>TEXT(SalesDataTable[[#This Row],[Order Date]],"mmm")</f>
        <v>Apr</v>
      </c>
    </row>
    <row r="484" spans="1:20" ht="15.6">
      <c r="A484" s="2">
        <v>193</v>
      </c>
      <c r="B484" s="3">
        <v>46114</v>
      </c>
      <c r="C484" s="4" t="s">
        <v>20</v>
      </c>
      <c r="D484" s="4" t="s">
        <v>21</v>
      </c>
      <c r="E484" s="4" t="s">
        <v>19</v>
      </c>
      <c r="F484" s="4" t="s">
        <v>3</v>
      </c>
      <c r="G484" s="4" t="s">
        <v>14</v>
      </c>
      <c r="H484" s="4" t="s">
        <v>15</v>
      </c>
      <c r="I484" s="8">
        <v>1</v>
      </c>
      <c r="J484" s="10">
        <v>35.6</v>
      </c>
      <c r="K484" s="6">
        <v>0.1</v>
      </c>
      <c r="L484" s="10">
        <v>13.39</v>
      </c>
      <c r="M484" s="17">
        <f t="shared" si="28"/>
        <v>32.04</v>
      </c>
      <c r="N484" s="17">
        <f t="shared" si="29"/>
        <v>13.39</v>
      </c>
      <c r="O484" s="17">
        <f t="shared" si="30"/>
        <v>18.649999999999999</v>
      </c>
      <c r="P484" s="7">
        <f t="shared" si="31"/>
        <v>0.58208489388264661</v>
      </c>
      <c r="Q484" s="5">
        <f>YEAR(SalesDataTable[[#This Row],[Order Date]])</f>
        <v>2026</v>
      </c>
      <c r="R484" s="7" t="str">
        <f>"Q"&amp;ROUNDUP(MONTH(SalesDataTable[[#This Row],[Order Date]])/3,0)</f>
        <v>Q2</v>
      </c>
      <c r="S484" s="8">
        <f>MONTH(SalesDataTable[[#This Row],[Order Date]])</f>
        <v>4</v>
      </c>
      <c r="T484" s="7" t="str">
        <f>TEXT(SalesDataTable[[#This Row],[Order Date]],"mmm")</f>
        <v>Apr</v>
      </c>
    </row>
    <row r="485" spans="1:20" ht="15.6">
      <c r="A485" s="2">
        <v>2246</v>
      </c>
      <c r="B485" s="3">
        <v>46114</v>
      </c>
      <c r="C485" s="4" t="s">
        <v>6</v>
      </c>
      <c r="D485" s="4" t="s">
        <v>43</v>
      </c>
      <c r="E485" s="4" t="s">
        <v>28</v>
      </c>
      <c r="F485" s="4" t="s">
        <v>3</v>
      </c>
      <c r="G485" s="4" t="s">
        <v>4</v>
      </c>
      <c r="H485" s="4" t="s">
        <v>22</v>
      </c>
      <c r="I485" s="8">
        <v>1</v>
      </c>
      <c r="J485" s="10">
        <v>50.17</v>
      </c>
      <c r="K485" s="6">
        <v>0</v>
      </c>
      <c r="L485" s="10">
        <v>21.95</v>
      </c>
      <c r="M485" s="17">
        <f t="shared" si="28"/>
        <v>50.17</v>
      </c>
      <c r="N485" s="17">
        <f t="shared" si="29"/>
        <v>21.95</v>
      </c>
      <c r="O485" s="17">
        <f t="shared" si="30"/>
        <v>28.220000000000002</v>
      </c>
      <c r="P485" s="7">
        <f t="shared" si="31"/>
        <v>0.56248754235598963</v>
      </c>
      <c r="Q485" s="5">
        <f>YEAR(SalesDataTable[[#This Row],[Order Date]])</f>
        <v>2026</v>
      </c>
      <c r="R485" s="7" t="str">
        <f>"Q"&amp;ROUNDUP(MONTH(SalesDataTable[[#This Row],[Order Date]])/3,0)</f>
        <v>Q2</v>
      </c>
      <c r="S485" s="8">
        <f>MONTH(SalesDataTable[[#This Row],[Order Date]])</f>
        <v>4</v>
      </c>
      <c r="T485" s="7" t="str">
        <f>TEXT(SalesDataTable[[#This Row],[Order Date]],"mmm")</f>
        <v>Apr</v>
      </c>
    </row>
    <row r="486" spans="1:20" ht="15.6">
      <c r="A486" s="2">
        <v>2556</v>
      </c>
      <c r="B486" s="3">
        <v>46114</v>
      </c>
      <c r="C486" s="4" t="s">
        <v>20</v>
      </c>
      <c r="D486" s="4" t="s">
        <v>33</v>
      </c>
      <c r="E486" s="4" t="s">
        <v>2</v>
      </c>
      <c r="F486" s="4" t="s">
        <v>3</v>
      </c>
      <c r="G486" s="4" t="s">
        <v>9</v>
      </c>
      <c r="H486" s="4" t="s">
        <v>46</v>
      </c>
      <c r="I486" s="8">
        <v>2</v>
      </c>
      <c r="J486" s="10">
        <v>72.900000000000006</v>
      </c>
      <c r="K486" s="6">
        <v>0</v>
      </c>
      <c r="L486" s="10">
        <v>31.52</v>
      </c>
      <c r="M486" s="17">
        <f t="shared" si="28"/>
        <v>145.80000000000001</v>
      </c>
      <c r="N486" s="17">
        <f t="shared" si="29"/>
        <v>63.04</v>
      </c>
      <c r="O486" s="17">
        <f t="shared" si="30"/>
        <v>82.760000000000019</v>
      </c>
      <c r="P486" s="7">
        <f t="shared" si="31"/>
        <v>0.5676268861454048</v>
      </c>
      <c r="Q486" s="5">
        <f>YEAR(SalesDataTable[[#This Row],[Order Date]])</f>
        <v>2026</v>
      </c>
      <c r="R486" s="7" t="str">
        <f>"Q"&amp;ROUNDUP(MONTH(SalesDataTable[[#This Row],[Order Date]])/3,0)</f>
        <v>Q2</v>
      </c>
      <c r="S486" s="8">
        <f>MONTH(SalesDataTable[[#This Row],[Order Date]])</f>
        <v>4</v>
      </c>
      <c r="T486" s="7" t="str">
        <f>TEXT(SalesDataTable[[#This Row],[Order Date]],"mmm")</f>
        <v>Apr</v>
      </c>
    </row>
    <row r="487" spans="1:20" ht="15.6">
      <c r="A487" s="2">
        <v>169</v>
      </c>
      <c r="B487" s="3">
        <v>46115</v>
      </c>
      <c r="C487" s="4" t="s">
        <v>11</v>
      </c>
      <c r="D487" s="4" t="s">
        <v>52</v>
      </c>
      <c r="E487" s="4" t="s">
        <v>2</v>
      </c>
      <c r="F487" s="4" t="s">
        <v>13</v>
      </c>
      <c r="G487" s="4" t="s">
        <v>9</v>
      </c>
      <c r="H487" s="4" t="s">
        <v>10</v>
      </c>
      <c r="I487" s="8">
        <v>2</v>
      </c>
      <c r="J487" s="10">
        <v>93.48</v>
      </c>
      <c r="K487" s="6">
        <v>0</v>
      </c>
      <c r="L487" s="10">
        <v>45.15</v>
      </c>
      <c r="M487" s="17">
        <f t="shared" si="28"/>
        <v>186.96</v>
      </c>
      <c r="N487" s="17">
        <f t="shared" si="29"/>
        <v>90.3</v>
      </c>
      <c r="O487" s="17">
        <f t="shared" si="30"/>
        <v>96.660000000000011</v>
      </c>
      <c r="P487" s="7">
        <f t="shared" si="31"/>
        <v>0.51700898587933253</v>
      </c>
      <c r="Q487" s="5">
        <f>YEAR(SalesDataTable[[#This Row],[Order Date]])</f>
        <v>2026</v>
      </c>
      <c r="R487" s="7" t="str">
        <f>"Q"&amp;ROUNDUP(MONTH(SalesDataTable[[#This Row],[Order Date]])/3,0)</f>
        <v>Q2</v>
      </c>
      <c r="S487" s="8">
        <f>MONTH(SalesDataTable[[#This Row],[Order Date]])</f>
        <v>4</v>
      </c>
      <c r="T487" s="7" t="str">
        <f>TEXT(SalesDataTable[[#This Row],[Order Date]],"mmm")</f>
        <v>Apr</v>
      </c>
    </row>
    <row r="488" spans="1:20" ht="15.6">
      <c r="A488" s="2">
        <v>877</v>
      </c>
      <c r="B488" s="3">
        <v>46115</v>
      </c>
      <c r="C488" s="4" t="s">
        <v>6</v>
      </c>
      <c r="D488" s="4" t="s">
        <v>43</v>
      </c>
      <c r="E488" s="4" t="s">
        <v>2</v>
      </c>
      <c r="F488" s="4" t="s">
        <v>13</v>
      </c>
      <c r="G488" s="4" t="s">
        <v>23</v>
      </c>
      <c r="H488" s="4" t="s">
        <v>51</v>
      </c>
      <c r="I488" s="8">
        <v>1</v>
      </c>
      <c r="J488" s="10">
        <v>123.63</v>
      </c>
      <c r="K488" s="6">
        <v>0</v>
      </c>
      <c r="L488" s="10">
        <v>58.88</v>
      </c>
      <c r="M488" s="17">
        <f t="shared" si="28"/>
        <v>123.63</v>
      </c>
      <c r="N488" s="17">
        <f t="shared" si="29"/>
        <v>58.88</v>
      </c>
      <c r="O488" s="17">
        <f t="shared" si="30"/>
        <v>64.75</v>
      </c>
      <c r="P488" s="7">
        <f t="shared" si="31"/>
        <v>0.52374019250990866</v>
      </c>
      <c r="Q488" s="5">
        <f>YEAR(SalesDataTable[[#This Row],[Order Date]])</f>
        <v>2026</v>
      </c>
      <c r="R488" s="7" t="str">
        <f>"Q"&amp;ROUNDUP(MONTH(SalesDataTable[[#This Row],[Order Date]])/3,0)</f>
        <v>Q2</v>
      </c>
      <c r="S488" s="8">
        <f>MONTH(SalesDataTable[[#This Row],[Order Date]])</f>
        <v>4</v>
      </c>
      <c r="T488" s="7" t="str">
        <f>TEXT(SalesDataTable[[#This Row],[Order Date]],"mmm")</f>
        <v>Apr</v>
      </c>
    </row>
    <row r="489" spans="1:20" ht="15.6">
      <c r="A489" s="2">
        <v>2023</v>
      </c>
      <c r="B489" s="3">
        <v>46115</v>
      </c>
      <c r="C489" s="4" t="s">
        <v>6</v>
      </c>
      <c r="D489" s="4" t="s">
        <v>43</v>
      </c>
      <c r="E489" s="4" t="s">
        <v>2</v>
      </c>
      <c r="F489" s="4" t="s">
        <v>13</v>
      </c>
      <c r="G489" s="4" t="s">
        <v>14</v>
      </c>
      <c r="H489" s="4" t="s">
        <v>48</v>
      </c>
      <c r="I489" s="8">
        <v>3</v>
      </c>
      <c r="J489" s="10">
        <v>168.37</v>
      </c>
      <c r="K489" s="6">
        <v>0</v>
      </c>
      <c r="L489" s="10">
        <v>87.15</v>
      </c>
      <c r="M489" s="17">
        <f t="shared" si="28"/>
        <v>505.11</v>
      </c>
      <c r="N489" s="17">
        <f t="shared" si="29"/>
        <v>261.45000000000005</v>
      </c>
      <c r="O489" s="17">
        <f t="shared" si="30"/>
        <v>243.65999999999997</v>
      </c>
      <c r="P489" s="7">
        <f t="shared" si="31"/>
        <v>0.4823899744610084</v>
      </c>
      <c r="Q489" s="5">
        <f>YEAR(SalesDataTable[[#This Row],[Order Date]])</f>
        <v>2026</v>
      </c>
      <c r="R489" s="7" t="str">
        <f>"Q"&amp;ROUNDUP(MONTH(SalesDataTable[[#This Row],[Order Date]])/3,0)</f>
        <v>Q2</v>
      </c>
      <c r="S489" s="8">
        <f>MONTH(SalesDataTable[[#This Row],[Order Date]])</f>
        <v>4</v>
      </c>
      <c r="T489" s="7" t="str">
        <f>TEXT(SalesDataTable[[#This Row],[Order Date]],"mmm")</f>
        <v>Apr</v>
      </c>
    </row>
    <row r="490" spans="1:20" ht="15.6">
      <c r="A490" s="2">
        <v>2548</v>
      </c>
      <c r="B490" s="3">
        <v>46115</v>
      </c>
      <c r="C490" s="4" t="s">
        <v>0</v>
      </c>
      <c r="D490" s="4" t="s">
        <v>36</v>
      </c>
      <c r="E490" s="4" t="s">
        <v>28</v>
      </c>
      <c r="F490" s="4" t="s">
        <v>13</v>
      </c>
      <c r="G490" s="4" t="s">
        <v>4</v>
      </c>
      <c r="H490" s="4" t="s">
        <v>22</v>
      </c>
      <c r="I490" s="8">
        <v>4</v>
      </c>
      <c r="J490" s="10">
        <v>51.68</v>
      </c>
      <c r="K490" s="6">
        <v>0.05</v>
      </c>
      <c r="L490" s="10">
        <v>23.09</v>
      </c>
      <c r="M490" s="17">
        <f t="shared" si="28"/>
        <v>196.38399999999999</v>
      </c>
      <c r="N490" s="17">
        <f t="shared" si="29"/>
        <v>92.36</v>
      </c>
      <c r="O490" s="17">
        <f t="shared" si="30"/>
        <v>104.02399999999999</v>
      </c>
      <c r="P490" s="7">
        <f t="shared" si="31"/>
        <v>0.52969692031937421</v>
      </c>
      <c r="Q490" s="5">
        <f>YEAR(SalesDataTable[[#This Row],[Order Date]])</f>
        <v>2026</v>
      </c>
      <c r="R490" s="7" t="str">
        <f>"Q"&amp;ROUNDUP(MONTH(SalesDataTable[[#This Row],[Order Date]])/3,0)</f>
        <v>Q2</v>
      </c>
      <c r="S490" s="8">
        <f>MONTH(SalesDataTable[[#This Row],[Order Date]])</f>
        <v>4</v>
      </c>
      <c r="T490" s="7" t="str">
        <f>TEXT(SalesDataTable[[#This Row],[Order Date]],"mmm")</f>
        <v>Apr</v>
      </c>
    </row>
    <row r="491" spans="1:20" ht="15.6">
      <c r="A491" s="2">
        <v>2602</v>
      </c>
      <c r="B491" s="3">
        <v>46115</v>
      </c>
      <c r="C491" s="4" t="s">
        <v>6</v>
      </c>
      <c r="D491" s="4" t="s">
        <v>43</v>
      </c>
      <c r="E491" s="4" t="s">
        <v>28</v>
      </c>
      <c r="F491" s="4" t="s">
        <v>13</v>
      </c>
      <c r="G491" s="4" t="s">
        <v>4</v>
      </c>
      <c r="H491" s="4" t="s">
        <v>26</v>
      </c>
      <c r="I491" s="8">
        <v>1</v>
      </c>
      <c r="J491" s="10">
        <v>40.159999999999997</v>
      </c>
      <c r="K491" s="6">
        <v>0</v>
      </c>
      <c r="L491" s="10">
        <v>16.77</v>
      </c>
      <c r="M491" s="17">
        <f t="shared" si="28"/>
        <v>40.159999999999997</v>
      </c>
      <c r="N491" s="17">
        <f t="shared" si="29"/>
        <v>16.77</v>
      </c>
      <c r="O491" s="17">
        <f t="shared" si="30"/>
        <v>23.389999999999997</v>
      </c>
      <c r="P491" s="7">
        <f t="shared" si="31"/>
        <v>0.58242031872509958</v>
      </c>
      <c r="Q491" s="5">
        <f>YEAR(SalesDataTable[[#This Row],[Order Date]])</f>
        <v>2026</v>
      </c>
      <c r="R491" s="7" t="str">
        <f>"Q"&amp;ROUNDUP(MONTH(SalesDataTable[[#This Row],[Order Date]])/3,0)</f>
        <v>Q2</v>
      </c>
      <c r="S491" s="8">
        <f>MONTH(SalesDataTable[[#This Row],[Order Date]])</f>
        <v>4</v>
      </c>
      <c r="T491" s="7" t="str">
        <f>TEXT(SalesDataTable[[#This Row],[Order Date]],"mmm")</f>
        <v>Apr</v>
      </c>
    </row>
    <row r="492" spans="1:20" ht="15.6">
      <c r="A492" s="2">
        <v>3229</v>
      </c>
      <c r="B492" s="3">
        <v>46115</v>
      </c>
      <c r="C492" s="4" t="s">
        <v>20</v>
      </c>
      <c r="D492" s="4" t="s">
        <v>47</v>
      </c>
      <c r="E492" s="4" t="s">
        <v>19</v>
      </c>
      <c r="F492" s="4" t="s">
        <v>3</v>
      </c>
      <c r="G492" s="4" t="s">
        <v>14</v>
      </c>
      <c r="H492" s="4" t="s">
        <v>15</v>
      </c>
      <c r="I492" s="8">
        <v>3</v>
      </c>
      <c r="J492" s="10">
        <v>36.17</v>
      </c>
      <c r="K492" s="6">
        <v>0.1</v>
      </c>
      <c r="L492" s="10">
        <v>13.65</v>
      </c>
      <c r="M492" s="17">
        <f t="shared" si="28"/>
        <v>97.659000000000006</v>
      </c>
      <c r="N492" s="17">
        <f t="shared" si="29"/>
        <v>40.950000000000003</v>
      </c>
      <c r="O492" s="17">
        <f t="shared" si="30"/>
        <v>56.709000000000003</v>
      </c>
      <c r="P492" s="7">
        <f t="shared" si="31"/>
        <v>0.58068380794396834</v>
      </c>
      <c r="Q492" s="5">
        <f>YEAR(SalesDataTable[[#This Row],[Order Date]])</f>
        <v>2026</v>
      </c>
      <c r="R492" s="7" t="str">
        <f>"Q"&amp;ROUNDUP(MONTH(SalesDataTable[[#This Row],[Order Date]])/3,0)</f>
        <v>Q2</v>
      </c>
      <c r="S492" s="8">
        <f>MONTH(SalesDataTable[[#This Row],[Order Date]])</f>
        <v>4</v>
      </c>
      <c r="T492" s="7" t="str">
        <f>TEXT(SalesDataTable[[#This Row],[Order Date]],"mmm")</f>
        <v>Apr</v>
      </c>
    </row>
    <row r="493" spans="1:20" ht="15.6">
      <c r="A493" s="2">
        <v>3261</v>
      </c>
      <c r="B493" s="3">
        <v>46115</v>
      </c>
      <c r="C493" s="4" t="s">
        <v>11</v>
      </c>
      <c r="D493" s="4" t="s">
        <v>39</v>
      </c>
      <c r="E493" s="4" t="s">
        <v>2</v>
      </c>
      <c r="F493" s="4" t="s">
        <v>13</v>
      </c>
      <c r="G493" s="4" t="s">
        <v>14</v>
      </c>
      <c r="H493" s="4" t="s">
        <v>44</v>
      </c>
      <c r="I493" s="8">
        <v>4</v>
      </c>
      <c r="J493" s="10">
        <v>130.55000000000001</v>
      </c>
      <c r="K493" s="6">
        <v>0</v>
      </c>
      <c r="L493" s="10">
        <v>67.66</v>
      </c>
      <c r="M493" s="17">
        <f t="shared" si="28"/>
        <v>522.20000000000005</v>
      </c>
      <c r="N493" s="17">
        <f t="shared" si="29"/>
        <v>270.64</v>
      </c>
      <c r="O493" s="17">
        <f t="shared" si="30"/>
        <v>251.56000000000006</v>
      </c>
      <c r="P493" s="7">
        <f t="shared" si="31"/>
        <v>0.48173113749521262</v>
      </c>
      <c r="Q493" s="5">
        <f>YEAR(SalesDataTable[[#This Row],[Order Date]])</f>
        <v>2026</v>
      </c>
      <c r="R493" s="7" t="str">
        <f>"Q"&amp;ROUNDUP(MONTH(SalesDataTable[[#This Row],[Order Date]])/3,0)</f>
        <v>Q2</v>
      </c>
      <c r="S493" s="8">
        <f>MONTH(SalesDataTable[[#This Row],[Order Date]])</f>
        <v>4</v>
      </c>
      <c r="T493" s="7" t="str">
        <f>TEXT(SalesDataTable[[#This Row],[Order Date]],"mmm")</f>
        <v>Apr</v>
      </c>
    </row>
    <row r="494" spans="1:20" ht="15.6">
      <c r="A494" s="2">
        <v>3621</v>
      </c>
      <c r="B494" s="3">
        <v>46115</v>
      </c>
      <c r="C494" s="4" t="s">
        <v>20</v>
      </c>
      <c r="D494" s="4" t="s">
        <v>33</v>
      </c>
      <c r="E494" s="4" t="s">
        <v>2</v>
      </c>
      <c r="F494" s="4" t="s">
        <v>13</v>
      </c>
      <c r="G494" s="4" t="s">
        <v>4</v>
      </c>
      <c r="H494" s="4" t="s">
        <v>30</v>
      </c>
      <c r="I494" s="8">
        <v>2</v>
      </c>
      <c r="J494" s="10">
        <v>102.63</v>
      </c>
      <c r="K494" s="6">
        <v>0</v>
      </c>
      <c r="L494" s="10">
        <v>50.19</v>
      </c>
      <c r="M494" s="17">
        <f t="shared" si="28"/>
        <v>205.26</v>
      </c>
      <c r="N494" s="17">
        <f t="shared" si="29"/>
        <v>100.38</v>
      </c>
      <c r="O494" s="17">
        <f t="shared" si="30"/>
        <v>104.88</v>
      </c>
      <c r="P494" s="7">
        <f t="shared" si="31"/>
        <v>0.51096170710318622</v>
      </c>
      <c r="Q494" s="5">
        <f>YEAR(SalesDataTable[[#This Row],[Order Date]])</f>
        <v>2026</v>
      </c>
      <c r="R494" s="7" t="str">
        <f>"Q"&amp;ROUNDUP(MONTH(SalesDataTable[[#This Row],[Order Date]])/3,0)</f>
        <v>Q2</v>
      </c>
      <c r="S494" s="8">
        <f>MONTH(SalesDataTable[[#This Row],[Order Date]])</f>
        <v>4</v>
      </c>
      <c r="T494" s="7" t="str">
        <f>TEXT(SalesDataTable[[#This Row],[Order Date]],"mmm")</f>
        <v>Apr</v>
      </c>
    </row>
    <row r="495" spans="1:20" ht="15.6">
      <c r="A495" s="2">
        <v>4681</v>
      </c>
      <c r="B495" s="3">
        <v>46115</v>
      </c>
      <c r="C495" s="4" t="s">
        <v>20</v>
      </c>
      <c r="D495" s="4" t="s">
        <v>47</v>
      </c>
      <c r="E495" s="4" t="s">
        <v>28</v>
      </c>
      <c r="F495" s="4" t="s">
        <v>3</v>
      </c>
      <c r="G495" s="4" t="s">
        <v>4</v>
      </c>
      <c r="H495" s="4" t="s">
        <v>5</v>
      </c>
      <c r="I495" s="8">
        <v>6</v>
      </c>
      <c r="J495" s="10">
        <v>81.239999999999995</v>
      </c>
      <c r="K495" s="6">
        <v>0</v>
      </c>
      <c r="L495" s="10">
        <v>43.28</v>
      </c>
      <c r="M495" s="17">
        <f t="shared" si="28"/>
        <v>487.43999999999994</v>
      </c>
      <c r="N495" s="17">
        <f t="shared" si="29"/>
        <v>259.68</v>
      </c>
      <c r="O495" s="17">
        <f t="shared" si="30"/>
        <v>227.75999999999993</v>
      </c>
      <c r="P495" s="7">
        <f t="shared" si="31"/>
        <v>0.46725750861644505</v>
      </c>
      <c r="Q495" s="5">
        <f>YEAR(SalesDataTable[[#This Row],[Order Date]])</f>
        <v>2026</v>
      </c>
      <c r="R495" s="7" t="str">
        <f>"Q"&amp;ROUNDUP(MONTH(SalesDataTable[[#This Row],[Order Date]])/3,0)</f>
        <v>Q2</v>
      </c>
      <c r="S495" s="8">
        <f>MONTH(SalesDataTable[[#This Row],[Order Date]])</f>
        <v>4</v>
      </c>
      <c r="T495" s="7" t="str">
        <f>TEXT(SalesDataTable[[#This Row],[Order Date]],"mmm")</f>
        <v>Apr</v>
      </c>
    </row>
    <row r="496" spans="1:20" ht="15.6">
      <c r="A496" s="2">
        <v>4954</v>
      </c>
      <c r="B496" s="3">
        <v>46115</v>
      </c>
      <c r="C496" s="4" t="s">
        <v>20</v>
      </c>
      <c r="D496" s="4" t="s">
        <v>33</v>
      </c>
      <c r="E496" s="4" t="s">
        <v>2</v>
      </c>
      <c r="F496" s="4" t="s">
        <v>13</v>
      </c>
      <c r="G496" s="4" t="s">
        <v>9</v>
      </c>
      <c r="H496" s="4" t="s">
        <v>46</v>
      </c>
      <c r="I496" s="8">
        <v>3</v>
      </c>
      <c r="J496" s="10">
        <v>72.11</v>
      </c>
      <c r="K496" s="6">
        <v>0.05</v>
      </c>
      <c r="L496" s="10">
        <v>31.63</v>
      </c>
      <c r="M496" s="17">
        <f t="shared" si="28"/>
        <v>205.51349999999996</v>
      </c>
      <c r="N496" s="17">
        <f t="shared" si="29"/>
        <v>94.89</v>
      </c>
      <c r="O496" s="17">
        <f t="shared" si="30"/>
        <v>110.62349999999996</v>
      </c>
      <c r="P496" s="7">
        <f t="shared" si="31"/>
        <v>0.5382785072513484</v>
      </c>
      <c r="Q496" s="5">
        <f>YEAR(SalesDataTable[[#This Row],[Order Date]])</f>
        <v>2026</v>
      </c>
      <c r="R496" s="7" t="str">
        <f>"Q"&amp;ROUNDUP(MONTH(SalesDataTable[[#This Row],[Order Date]])/3,0)</f>
        <v>Q2</v>
      </c>
      <c r="S496" s="8">
        <f>MONTH(SalesDataTable[[#This Row],[Order Date]])</f>
        <v>4</v>
      </c>
      <c r="T496" s="7" t="str">
        <f>TEXT(SalesDataTable[[#This Row],[Order Date]],"mmm")</f>
        <v>Apr</v>
      </c>
    </row>
    <row r="497" spans="1:20" ht="15.6">
      <c r="A497" s="2">
        <v>1153</v>
      </c>
      <c r="B497" s="3">
        <v>46116</v>
      </c>
      <c r="C497" s="4" t="s">
        <v>11</v>
      </c>
      <c r="D497" s="4" t="s">
        <v>52</v>
      </c>
      <c r="E497" s="4" t="s">
        <v>19</v>
      </c>
      <c r="F497" s="4" t="s">
        <v>13</v>
      </c>
      <c r="G497" s="4" t="s">
        <v>9</v>
      </c>
      <c r="H497" s="4" t="s">
        <v>10</v>
      </c>
      <c r="I497" s="8">
        <v>4</v>
      </c>
      <c r="J497" s="10">
        <v>90.15</v>
      </c>
      <c r="K497" s="6">
        <v>0</v>
      </c>
      <c r="L497" s="10">
        <v>44.9</v>
      </c>
      <c r="M497" s="17">
        <f t="shared" si="28"/>
        <v>360.6</v>
      </c>
      <c r="N497" s="17">
        <f t="shared" si="29"/>
        <v>179.6</v>
      </c>
      <c r="O497" s="17">
        <f t="shared" si="30"/>
        <v>181.00000000000003</v>
      </c>
      <c r="P497" s="7">
        <f t="shared" si="31"/>
        <v>0.50194120909595119</v>
      </c>
      <c r="Q497" s="5">
        <f>YEAR(SalesDataTable[[#This Row],[Order Date]])</f>
        <v>2026</v>
      </c>
      <c r="R497" s="7" t="str">
        <f>"Q"&amp;ROUNDUP(MONTH(SalesDataTable[[#This Row],[Order Date]])/3,0)</f>
        <v>Q2</v>
      </c>
      <c r="S497" s="8">
        <f>MONTH(SalesDataTable[[#This Row],[Order Date]])</f>
        <v>4</v>
      </c>
      <c r="T497" s="7" t="str">
        <f>TEXT(SalesDataTable[[#This Row],[Order Date]],"mmm")</f>
        <v>Apr</v>
      </c>
    </row>
    <row r="498" spans="1:20" ht="15.6">
      <c r="A498" s="2">
        <v>1383</v>
      </c>
      <c r="B498" s="3">
        <v>46116</v>
      </c>
      <c r="C498" s="4" t="s">
        <v>20</v>
      </c>
      <c r="D498" s="4" t="s">
        <v>21</v>
      </c>
      <c r="E498" s="4" t="s">
        <v>19</v>
      </c>
      <c r="F498" s="4" t="s">
        <v>3</v>
      </c>
      <c r="G498" s="4" t="s">
        <v>4</v>
      </c>
      <c r="H498" s="4" t="s">
        <v>22</v>
      </c>
      <c r="I498" s="8">
        <v>1</v>
      </c>
      <c r="J498" s="10">
        <v>50.7</v>
      </c>
      <c r="K498" s="6">
        <v>0.05</v>
      </c>
      <c r="L498" s="10">
        <v>21.85</v>
      </c>
      <c r="M498" s="17">
        <f t="shared" si="28"/>
        <v>48.164999999999999</v>
      </c>
      <c r="N498" s="17">
        <f t="shared" si="29"/>
        <v>21.85</v>
      </c>
      <c r="O498" s="17">
        <f t="shared" si="30"/>
        <v>26.314999999999998</v>
      </c>
      <c r="P498" s="7">
        <f t="shared" si="31"/>
        <v>0.54635108481262329</v>
      </c>
      <c r="Q498" s="5">
        <f>YEAR(SalesDataTable[[#This Row],[Order Date]])</f>
        <v>2026</v>
      </c>
      <c r="R498" s="7" t="str">
        <f>"Q"&amp;ROUNDUP(MONTH(SalesDataTable[[#This Row],[Order Date]])/3,0)</f>
        <v>Q2</v>
      </c>
      <c r="S498" s="8">
        <f>MONTH(SalesDataTable[[#This Row],[Order Date]])</f>
        <v>4</v>
      </c>
      <c r="T498" s="7" t="str">
        <f>TEXT(SalesDataTable[[#This Row],[Order Date]],"mmm")</f>
        <v>Apr</v>
      </c>
    </row>
    <row r="499" spans="1:20" ht="15.6">
      <c r="A499" s="2">
        <v>2583</v>
      </c>
      <c r="B499" s="3">
        <v>46116</v>
      </c>
      <c r="C499" s="4" t="s">
        <v>0</v>
      </c>
      <c r="D499" s="4" t="s">
        <v>1</v>
      </c>
      <c r="E499" s="4" t="s">
        <v>2</v>
      </c>
      <c r="F499" s="4" t="s">
        <v>3</v>
      </c>
      <c r="G499" s="4" t="s">
        <v>34</v>
      </c>
      <c r="H499" s="4" t="s">
        <v>35</v>
      </c>
      <c r="I499" s="8">
        <v>1</v>
      </c>
      <c r="J499" s="10">
        <v>41.13</v>
      </c>
      <c r="K499" s="6">
        <v>0</v>
      </c>
      <c r="L499" s="10">
        <v>15.04</v>
      </c>
      <c r="M499" s="17">
        <f t="shared" si="28"/>
        <v>41.13</v>
      </c>
      <c r="N499" s="17">
        <f t="shared" si="29"/>
        <v>15.04</v>
      </c>
      <c r="O499" s="17">
        <f t="shared" si="30"/>
        <v>26.090000000000003</v>
      </c>
      <c r="P499" s="7">
        <f t="shared" si="31"/>
        <v>0.63433017262338931</v>
      </c>
      <c r="Q499" s="5">
        <f>YEAR(SalesDataTable[[#This Row],[Order Date]])</f>
        <v>2026</v>
      </c>
      <c r="R499" s="7" t="str">
        <f>"Q"&amp;ROUNDUP(MONTH(SalesDataTable[[#This Row],[Order Date]])/3,0)</f>
        <v>Q2</v>
      </c>
      <c r="S499" s="8">
        <f>MONTH(SalesDataTable[[#This Row],[Order Date]])</f>
        <v>4</v>
      </c>
      <c r="T499" s="7" t="str">
        <f>TEXT(SalesDataTable[[#This Row],[Order Date]],"mmm")</f>
        <v>Apr</v>
      </c>
    </row>
    <row r="500" spans="1:20" ht="15.6">
      <c r="A500" s="2">
        <v>4074</v>
      </c>
      <c r="B500" s="3">
        <v>46116</v>
      </c>
      <c r="C500" s="4" t="s">
        <v>6</v>
      </c>
      <c r="D500" s="4" t="s">
        <v>7</v>
      </c>
      <c r="E500" s="4" t="s">
        <v>19</v>
      </c>
      <c r="F500" s="4" t="s">
        <v>3</v>
      </c>
      <c r="G500" s="4" t="s">
        <v>23</v>
      </c>
      <c r="H500" s="4" t="s">
        <v>51</v>
      </c>
      <c r="I500" s="8">
        <v>1</v>
      </c>
      <c r="J500" s="10">
        <v>121.66</v>
      </c>
      <c r="K500" s="6">
        <v>0</v>
      </c>
      <c r="L500" s="10">
        <v>61.37</v>
      </c>
      <c r="M500" s="17">
        <f t="shared" si="28"/>
        <v>121.66</v>
      </c>
      <c r="N500" s="17">
        <f t="shared" si="29"/>
        <v>61.37</v>
      </c>
      <c r="O500" s="17">
        <f t="shared" si="30"/>
        <v>60.29</v>
      </c>
      <c r="P500" s="7">
        <f t="shared" si="31"/>
        <v>0.49556140062469178</v>
      </c>
      <c r="Q500" s="5">
        <f>YEAR(SalesDataTable[[#This Row],[Order Date]])</f>
        <v>2026</v>
      </c>
      <c r="R500" s="7" t="str">
        <f>"Q"&amp;ROUNDUP(MONTH(SalesDataTable[[#This Row],[Order Date]])/3,0)</f>
        <v>Q2</v>
      </c>
      <c r="S500" s="8">
        <f>MONTH(SalesDataTable[[#This Row],[Order Date]])</f>
        <v>4</v>
      </c>
      <c r="T500" s="7" t="str">
        <f>TEXT(SalesDataTable[[#This Row],[Order Date]],"mmm")</f>
        <v>Apr</v>
      </c>
    </row>
    <row r="501" spans="1:20" ht="15.6">
      <c r="A501" s="2">
        <v>4301</v>
      </c>
      <c r="B501" s="3">
        <v>46116</v>
      </c>
      <c r="C501" s="4" t="s">
        <v>11</v>
      </c>
      <c r="D501" s="4" t="s">
        <v>52</v>
      </c>
      <c r="E501" s="4" t="s">
        <v>19</v>
      </c>
      <c r="F501" s="4" t="s">
        <v>13</v>
      </c>
      <c r="G501" s="4" t="s">
        <v>34</v>
      </c>
      <c r="H501" s="4" t="s">
        <v>38</v>
      </c>
      <c r="I501" s="8">
        <v>1</v>
      </c>
      <c r="J501" s="10">
        <v>122.77</v>
      </c>
      <c r="K501" s="6">
        <v>0.1</v>
      </c>
      <c r="L501" s="10">
        <v>70.59</v>
      </c>
      <c r="M501" s="17">
        <f t="shared" si="28"/>
        <v>110.49299999999999</v>
      </c>
      <c r="N501" s="17">
        <f t="shared" si="29"/>
        <v>70.59</v>
      </c>
      <c r="O501" s="17">
        <f t="shared" si="30"/>
        <v>39.902999999999992</v>
      </c>
      <c r="P501" s="7">
        <f t="shared" si="31"/>
        <v>0.36113599956558329</v>
      </c>
      <c r="Q501" s="5">
        <f>YEAR(SalesDataTable[[#This Row],[Order Date]])</f>
        <v>2026</v>
      </c>
      <c r="R501" s="7" t="str">
        <f>"Q"&amp;ROUNDUP(MONTH(SalesDataTable[[#This Row],[Order Date]])/3,0)</f>
        <v>Q2</v>
      </c>
      <c r="S501" s="8">
        <f>MONTH(SalesDataTable[[#This Row],[Order Date]])</f>
        <v>4</v>
      </c>
      <c r="T501" s="7" t="str">
        <f>TEXT(SalesDataTable[[#This Row],[Order Date]],"mmm")</f>
        <v>Apr</v>
      </c>
    </row>
    <row r="502" spans="1:20" ht="15.6">
      <c r="A502" s="2">
        <v>4692</v>
      </c>
      <c r="B502" s="3">
        <v>46116</v>
      </c>
      <c r="C502" s="4" t="s">
        <v>20</v>
      </c>
      <c r="D502" s="4" t="s">
        <v>47</v>
      </c>
      <c r="E502" s="4" t="s">
        <v>2</v>
      </c>
      <c r="F502" s="4" t="s">
        <v>3</v>
      </c>
      <c r="G502" s="4" t="s">
        <v>4</v>
      </c>
      <c r="H502" s="4" t="s">
        <v>22</v>
      </c>
      <c r="I502" s="8">
        <v>1</v>
      </c>
      <c r="J502" s="10">
        <v>49.96</v>
      </c>
      <c r="K502" s="6">
        <v>0</v>
      </c>
      <c r="L502" s="10">
        <v>22.13</v>
      </c>
      <c r="M502" s="17">
        <f t="shared" si="28"/>
        <v>49.96</v>
      </c>
      <c r="N502" s="17">
        <f t="shared" si="29"/>
        <v>22.13</v>
      </c>
      <c r="O502" s="17">
        <f t="shared" si="30"/>
        <v>27.830000000000002</v>
      </c>
      <c r="P502" s="7">
        <f t="shared" si="31"/>
        <v>0.55704563650920735</v>
      </c>
      <c r="Q502" s="5">
        <f>YEAR(SalesDataTable[[#This Row],[Order Date]])</f>
        <v>2026</v>
      </c>
      <c r="R502" s="7" t="str">
        <f>"Q"&amp;ROUNDUP(MONTH(SalesDataTable[[#This Row],[Order Date]])/3,0)</f>
        <v>Q2</v>
      </c>
      <c r="S502" s="8">
        <f>MONTH(SalesDataTable[[#This Row],[Order Date]])</f>
        <v>4</v>
      </c>
      <c r="T502" s="7" t="str">
        <f>TEXT(SalesDataTable[[#This Row],[Order Date]],"mmm")</f>
        <v>Apr</v>
      </c>
    </row>
    <row r="503" spans="1:20" ht="15.6">
      <c r="A503" s="2">
        <v>1951</v>
      </c>
      <c r="B503" s="3">
        <v>46117</v>
      </c>
      <c r="C503" s="4" t="s">
        <v>20</v>
      </c>
      <c r="D503" s="4" t="s">
        <v>33</v>
      </c>
      <c r="E503" s="4" t="s">
        <v>28</v>
      </c>
      <c r="F503" s="4" t="s">
        <v>3</v>
      </c>
      <c r="G503" s="4" t="s">
        <v>9</v>
      </c>
      <c r="H503" s="4" t="s">
        <v>37</v>
      </c>
      <c r="I503" s="8">
        <v>2</v>
      </c>
      <c r="J503" s="10">
        <v>155.13</v>
      </c>
      <c r="K503" s="6">
        <v>0.15</v>
      </c>
      <c r="L503" s="10">
        <v>80.959999999999994</v>
      </c>
      <c r="M503" s="17">
        <f t="shared" si="28"/>
        <v>263.721</v>
      </c>
      <c r="N503" s="17">
        <f t="shared" si="29"/>
        <v>161.91999999999999</v>
      </c>
      <c r="O503" s="17">
        <f t="shared" si="30"/>
        <v>101.80100000000002</v>
      </c>
      <c r="P503" s="7">
        <f t="shared" si="31"/>
        <v>0.38601779911345707</v>
      </c>
      <c r="Q503" s="5">
        <f>YEAR(SalesDataTable[[#This Row],[Order Date]])</f>
        <v>2026</v>
      </c>
      <c r="R503" s="7" t="str">
        <f>"Q"&amp;ROUNDUP(MONTH(SalesDataTable[[#This Row],[Order Date]])/3,0)</f>
        <v>Q2</v>
      </c>
      <c r="S503" s="8">
        <f>MONTH(SalesDataTable[[#This Row],[Order Date]])</f>
        <v>4</v>
      </c>
      <c r="T503" s="7" t="str">
        <f>TEXT(SalesDataTable[[#This Row],[Order Date]],"mmm")</f>
        <v>Apr</v>
      </c>
    </row>
    <row r="504" spans="1:20" ht="15.6">
      <c r="A504" s="2">
        <v>2111</v>
      </c>
      <c r="B504" s="3">
        <v>46117</v>
      </c>
      <c r="C504" s="4" t="s">
        <v>20</v>
      </c>
      <c r="D504" s="4" t="s">
        <v>47</v>
      </c>
      <c r="E504" s="4" t="s">
        <v>2</v>
      </c>
      <c r="F504" s="4" t="s">
        <v>13</v>
      </c>
      <c r="G504" s="4" t="s">
        <v>9</v>
      </c>
      <c r="H504" s="4" t="s">
        <v>46</v>
      </c>
      <c r="I504" s="8">
        <v>3</v>
      </c>
      <c r="J504" s="10">
        <v>69.83</v>
      </c>
      <c r="K504" s="6">
        <v>0.05</v>
      </c>
      <c r="L504" s="10">
        <v>31.53</v>
      </c>
      <c r="M504" s="17">
        <f t="shared" si="28"/>
        <v>199.0155</v>
      </c>
      <c r="N504" s="17">
        <f t="shared" si="29"/>
        <v>94.59</v>
      </c>
      <c r="O504" s="17">
        <f t="shared" si="30"/>
        <v>104.4255</v>
      </c>
      <c r="P504" s="7">
        <f t="shared" si="31"/>
        <v>0.52471038687941396</v>
      </c>
      <c r="Q504" s="5">
        <f>YEAR(SalesDataTable[[#This Row],[Order Date]])</f>
        <v>2026</v>
      </c>
      <c r="R504" s="7" t="str">
        <f>"Q"&amp;ROUNDUP(MONTH(SalesDataTable[[#This Row],[Order Date]])/3,0)</f>
        <v>Q2</v>
      </c>
      <c r="S504" s="8">
        <f>MONTH(SalesDataTable[[#This Row],[Order Date]])</f>
        <v>4</v>
      </c>
      <c r="T504" s="7" t="str">
        <f>TEXT(SalesDataTable[[#This Row],[Order Date]],"mmm")</f>
        <v>Apr</v>
      </c>
    </row>
    <row r="505" spans="1:20" ht="15.6">
      <c r="A505" s="2">
        <v>2933</v>
      </c>
      <c r="B505" s="3">
        <v>46117</v>
      </c>
      <c r="C505" s="4" t="s">
        <v>6</v>
      </c>
      <c r="D505" s="4" t="s">
        <v>27</v>
      </c>
      <c r="E505" s="4" t="s">
        <v>19</v>
      </c>
      <c r="F505" s="4" t="s">
        <v>3</v>
      </c>
      <c r="G505" s="4" t="s">
        <v>14</v>
      </c>
      <c r="H505" s="4" t="s">
        <v>15</v>
      </c>
      <c r="I505" s="8">
        <v>1</v>
      </c>
      <c r="J505" s="10">
        <v>35.4</v>
      </c>
      <c r="K505" s="6">
        <v>0</v>
      </c>
      <c r="L505" s="10">
        <v>13.37</v>
      </c>
      <c r="M505" s="17">
        <f t="shared" si="28"/>
        <v>35.4</v>
      </c>
      <c r="N505" s="17">
        <f t="shared" si="29"/>
        <v>13.37</v>
      </c>
      <c r="O505" s="17">
        <f t="shared" si="30"/>
        <v>22.03</v>
      </c>
      <c r="P505" s="7">
        <f t="shared" si="31"/>
        <v>0.62231638418079105</v>
      </c>
      <c r="Q505" s="5">
        <f>YEAR(SalesDataTable[[#This Row],[Order Date]])</f>
        <v>2026</v>
      </c>
      <c r="R505" s="7" t="str">
        <f>"Q"&amp;ROUNDUP(MONTH(SalesDataTable[[#This Row],[Order Date]])/3,0)</f>
        <v>Q2</v>
      </c>
      <c r="S505" s="8">
        <f>MONTH(SalesDataTable[[#This Row],[Order Date]])</f>
        <v>4</v>
      </c>
      <c r="T505" s="7" t="str">
        <f>TEXT(SalesDataTable[[#This Row],[Order Date]],"mmm")</f>
        <v>Apr</v>
      </c>
    </row>
    <row r="506" spans="1:20" ht="15.6">
      <c r="A506" s="2">
        <v>3263</v>
      </c>
      <c r="B506" s="3">
        <v>46117</v>
      </c>
      <c r="C506" s="4" t="s">
        <v>20</v>
      </c>
      <c r="D506" s="4" t="s">
        <v>31</v>
      </c>
      <c r="E506" s="4" t="s">
        <v>2</v>
      </c>
      <c r="F506" s="4" t="s">
        <v>13</v>
      </c>
      <c r="G506" s="4" t="s">
        <v>34</v>
      </c>
      <c r="H506" s="4" t="s">
        <v>45</v>
      </c>
      <c r="I506" s="8">
        <v>1</v>
      </c>
      <c r="J506" s="10">
        <v>51.75</v>
      </c>
      <c r="K506" s="6">
        <v>0.1</v>
      </c>
      <c r="L506" s="10">
        <v>22.1</v>
      </c>
      <c r="M506" s="17">
        <f t="shared" si="28"/>
        <v>46.575000000000003</v>
      </c>
      <c r="N506" s="17">
        <f t="shared" si="29"/>
        <v>22.1</v>
      </c>
      <c r="O506" s="17">
        <f t="shared" si="30"/>
        <v>24.475000000000001</v>
      </c>
      <c r="P506" s="7">
        <f t="shared" si="31"/>
        <v>0.52549651100375738</v>
      </c>
      <c r="Q506" s="5">
        <f>YEAR(SalesDataTable[[#This Row],[Order Date]])</f>
        <v>2026</v>
      </c>
      <c r="R506" s="7" t="str">
        <f>"Q"&amp;ROUNDUP(MONTH(SalesDataTable[[#This Row],[Order Date]])/3,0)</f>
        <v>Q2</v>
      </c>
      <c r="S506" s="8">
        <f>MONTH(SalesDataTable[[#This Row],[Order Date]])</f>
        <v>4</v>
      </c>
      <c r="T506" s="7" t="str">
        <f>TEXT(SalesDataTable[[#This Row],[Order Date]],"mmm")</f>
        <v>Apr</v>
      </c>
    </row>
    <row r="507" spans="1:20" ht="15.6">
      <c r="A507" s="2">
        <v>4764</v>
      </c>
      <c r="B507" s="3">
        <v>46117</v>
      </c>
      <c r="C507" s="4" t="s">
        <v>20</v>
      </c>
      <c r="D507" s="4" t="s">
        <v>47</v>
      </c>
      <c r="E507" s="4" t="s">
        <v>28</v>
      </c>
      <c r="F507" s="4" t="s">
        <v>13</v>
      </c>
      <c r="G507" s="4" t="s">
        <v>4</v>
      </c>
      <c r="H507" s="4" t="s">
        <v>26</v>
      </c>
      <c r="I507" s="8">
        <v>6</v>
      </c>
      <c r="J507" s="10">
        <v>39.6</v>
      </c>
      <c r="K507" s="6">
        <v>0.15</v>
      </c>
      <c r="L507" s="10">
        <v>17.010000000000002</v>
      </c>
      <c r="M507" s="17">
        <f t="shared" si="28"/>
        <v>201.96</v>
      </c>
      <c r="N507" s="17">
        <f t="shared" si="29"/>
        <v>102.06</v>
      </c>
      <c r="O507" s="17">
        <f t="shared" si="30"/>
        <v>99.9</v>
      </c>
      <c r="P507" s="7">
        <f t="shared" si="31"/>
        <v>0.49465240641711233</v>
      </c>
      <c r="Q507" s="5">
        <f>YEAR(SalesDataTable[[#This Row],[Order Date]])</f>
        <v>2026</v>
      </c>
      <c r="R507" s="7" t="str">
        <f>"Q"&amp;ROUNDUP(MONTH(SalesDataTable[[#This Row],[Order Date]])/3,0)</f>
        <v>Q2</v>
      </c>
      <c r="S507" s="8">
        <f>MONTH(SalesDataTable[[#This Row],[Order Date]])</f>
        <v>4</v>
      </c>
      <c r="T507" s="7" t="str">
        <f>TEXT(SalesDataTable[[#This Row],[Order Date]],"mmm")</f>
        <v>Apr</v>
      </c>
    </row>
    <row r="508" spans="1:20" ht="15.6">
      <c r="A508" s="2">
        <v>28</v>
      </c>
      <c r="B508" s="3">
        <v>46118</v>
      </c>
      <c r="C508" s="4" t="s">
        <v>6</v>
      </c>
      <c r="D508" s="4" t="s">
        <v>27</v>
      </c>
      <c r="E508" s="4" t="s">
        <v>19</v>
      </c>
      <c r="F508" s="4" t="s">
        <v>13</v>
      </c>
      <c r="G508" s="4" t="s">
        <v>34</v>
      </c>
      <c r="H508" s="4" t="s">
        <v>38</v>
      </c>
      <c r="I508" s="8">
        <v>2</v>
      </c>
      <c r="J508" s="10">
        <v>125.94</v>
      </c>
      <c r="K508" s="6">
        <v>0.05</v>
      </c>
      <c r="L508" s="10">
        <v>70.94</v>
      </c>
      <c r="M508" s="17">
        <f t="shared" si="28"/>
        <v>239.28599999999997</v>
      </c>
      <c r="N508" s="17">
        <f t="shared" si="29"/>
        <v>141.88</v>
      </c>
      <c r="O508" s="17">
        <f t="shared" si="30"/>
        <v>97.405999999999977</v>
      </c>
      <c r="P508" s="7">
        <f t="shared" si="31"/>
        <v>0.40706936469329585</v>
      </c>
      <c r="Q508" s="5">
        <f>YEAR(SalesDataTable[[#This Row],[Order Date]])</f>
        <v>2026</v>
      </c>
      <c r="R508" s="7" t="str">
        <f>"Q"&amp;ROUNDUP(MONTH(SalesDataTable[[#This Row],[Order Date]])/3,0)</f>
        <v>Q2</v>
      </c>
      <c r="S508" s="8">
        <f>MONTH(SalesDataTable[[#This Row],[Order Date]])</f>
        <v>4</v>
      </c>
      <c r="T508" s="7" t="str">
        <f>TEXT(SalesDataTable[[#This Row],[Order Date]],"mmm")</f>
        <v>Apr</v>
      </c>
    </row>
    <row r="509" spans="1:20" ht="15.6">
      <c r="A509" s="2">
        <v>581</v>
      </c>
      <c r="B509" s="3">
        <v>46118</v>
      </c>
      <c r="C509" s="4" t="s">
        <v>6</v>
      </c>
      <c r="D509" s="4" t="s">
        <v>7</v>
      </c>
      <c r="E509" s="4" t="s">
        <v>2</v>
      </c>
      <c r="F509" s="4" t="s">
        <v>3</v>
      </c>
      <c r="G509" s="4" t="s">
        <v>23</v>
      </c>
      <c r="H509" s="4" t="s">
        <v>51</v>
      </c>
      <c r="I509" s="8">
        <v>3</v>
      </c>
      <c r="J509" s="10">
        <v>124.67</v>
      </c>
      <c r="K509" s="6">
        <v>0</v>
      </c>
      <c r="L509" s="10">
        <v>61.46</v>
      </c>
      <c r="M509" s="17">
        <f t="shared" si="28"/>
        <v>374.01</v>
      </c>
      <c r="N509" s="17">
        <f t="shared" si="29"/>
        <v>184.38</v>
      </c>
      <c r="O509" s="17">
        <f t="shared" si="30"/>
        <v>189.63</v>
      </c>
      <c r="P509" s="7">
        <f t="shared" si="31"/>
        <v>0.50701852891633914</v>
      </c>
      <c r="Q509" s="5">
        <f>YEAR(SalesDataTable[[#This Row],[Order Date]])</f>
        <v>2026</v>
      </c>
      <c r="R509" s="7" t="str">
        <f>"Q"&amp;ROUNDUP(MONTH(SalesDataTable[[#This Row],[Order Date]])/3,0)</f>
        <v>Q2</v>
      </c>
      <c r="S509" s="8">
        <f>MONTH(SalesDataTable[[#This Row],[Order Date]])</f>
        <v>4</v>
      </c>
      <c r="T509" s="7" t="str">
        <f>TEXT(SalesDataTable[[#This Row],[Order Date]],"mmm")</f>
        <v>Apr</v>
      </c>
    </row>
    <row r="510" spans="1:20" ht="15.6">
      <c r="A510" s="2">
        <v>643</v>
      </c>
      <c r="B510" s="3">
        <v>46118</v>
      </c>
      <c r="C510" s="4" t="s">
        <v>20</v>
      </c>
      <c r="D510" s="4" t="s">
        <v>33</v>
      </c>
      <c r="E510" s="4" t="s">
        <v>2</v>
      </c>
      <c r="F510" s="4" t="s">
        <v>3</v>
      </c>
      <c r="G510" s="4" t="s">
        <v>9</v>
      </c>
      <c r="H510" s="4" t="s">
        <v>46</v>
      </c>
      <c r="I510" s="8">
        <v>2</v>
      </c>
      <c r="J510" s="10">
        <v>72.260000000000005</v>
      </c>
      <c r="K510" s="6">
        <v>0</v>
      </c>
      <c r="L510" s="10">
        <v>33.21</v>
      </c>
      <c r="M510" s="17">
        <f t="shared" si="28"/>
        <v>144.52000000000001</v>
      </c>
      <c r="N510" s="17">
        <f t="shared" si="29"/>
        <v>66.42</v>
      </c>
      <c r="O510" s="17">
        <f t="shared" si="30"/>
        <v>78.100000000000009</v>
      </c>
      <c r="P510" s="7">
        <f t="shared" si="31"/>
        <v>0.54040963188486024</v>
      </c>
      <c r="Q510" s="5">
        <f>YEAR(SalesDataTable[[#This Row],[Order Date]])</f>
        <v>2026</v>
      </c>
      <c r="R510" s="7" t="str">
        <f>"Q"&amp;ROUNDUP(MONTH(SalesDataTable[[#This Row],[Order Date]])/3,0)</f>
        <v>Q2</v>
      </c>
      <c r="S510" s="8">
        <f>MONTH(SalesDataTable[[#This Row],[Order Date]])</f>
        <v>4</v>
      </c>
      <c r="T510" s="7" t="str">
        <f>TEXT(SalesDataTable[[#This Row],[Order Date]],"mmm")</f>
        <v>Apr</v>
      </c>
    </row>
    <row r="511" spans="1:20" ht="15.6">
      <c r="A511" s="2">
        <v>1907</v>
      </c>
      <c r="B511" s="3">
        <v>46118</v>
      </c>
      <c r="C511" s="4" t="s">
        <v>6</v>
      </c>
      <c r="D511" s="4" t="s">
        <v>43</v>
      </c>
      <c r="E511" s="4" t="s">
        <v>8</v>
      </c>
      <c r="F511" s="4" t="s">
        <v>16</v>
      </c>
      <c r="G511" s="4" t="s">
        <v>4</v>
      </c>
      <c r="H511" s="4" t="s">
        <v>22</v>
      </c>
      <c r="I511" s="8">
        <v>10</v>
      </c>
      <c r="J511" s="10">
        <v>50.64</v>
      </c>
      <c r="K511" s="6">
        <v>0.2</v>
      </c>
      <c r="L511" s="10">
        <v>22.99</v>
      </c>
      <c r="M511" s="17">
        <f t="shared" si="28"/>
        <v>405.12</v>
      </c>
      <c r="N511" s="17">
        <f t="shared" si="29"/>
        <v>229.89999999999998</v>
      </c>
      <c r="O511" s="17">
        <f t="shared" si="30"/>
        <v>175.22000000000003</v>
      </c>
      <c r="P511" s="7">
        <f t="shared" si="31"/>
        <v>0.43251382306477099</v>
      </c>
      <c r="Q511" s="5">
        <f>YEAR(SalesDataTable[[#This Row],[Order Date]])</f>
        <v>2026</v>
      </c>
      <c r="R511" s="7" t="str">
        <f>"Q"&amp;ROUNDUP(MONTH(SalesDataTable[[#This Row],[Order Date]])/3,0)</f>
        <v>Q2</v>
      </c>
      <c r="S511" s="8">
        <f>MONTH(SalesDataTable[[#This Row],[Order Date]])</f>
        <v>4</v>
      </c>
      <c r="T511" s="7" t="str">
        <f>TEXT(SalesDataTable[[#This Row],[Order Date]],"mmm")</f>
        <v>Apr</v>
      </c>
    </row>
    <row r="512" spans="1:20" ht="15.6">
      <c r="A512" s="2">
        <v>1950</v>
      </c>
      <c r="B512" s="3">
        <v>46118</v>
      </c>
      <c r="C512" s="4" t="s">
        <v>0</v>
      </c>
      <c r="D512" s="4" t="s">
        <v>36</v>
      </c>
      <c r="E512" s="4" t="s">
        <v>2</v>
      </c>
      <c r="F512" s="4" t="s">
        <v>13</v>
      </c>
      <c r="G512" s="4" t="s">
        <v>9</v>
      </c>
      <c r="H512" s="4" t="s">
        <v>46</v>
      </c>
      <c r="I512" s="8">
        <v>1</v>
      </c>
      <c r="J512" s="10">
        <v>73</v>
      </c>
      <c r="K512" s="6">
        <v>0</v>
      </c>
      <c r="L512" s="10">
        <v>32.4</v>
      </c>
      <c r="M512" s="17">
        <f t="shared" si="28"/>
        <v>73</v>
      </c>
      <c r="N512" s="17">
        <f t="shared" si="29"/>
        <v>32.4</v>
      </c>
      <c r="O512" s="17">
        <f t="shared" si="30"/>
        <v>40.6</v>
      </c>
      <c r="P512" s="7">
        <f t="shared" si="31"/>
        <v>0.55616438356164388</v>
      </c>
      <c r="Q512" s="5">
        <f>YEAR(SalesDataTable[[#This Row],[Order Date]])</f>
        <v>2026</v>
      </c>
      <c r="R512" s="7" t="str">
        <f>"Q"&amp;ROUNDUP(MONTH(SalesDataTable[[#This Row],[Order Date]])/3,0)</f>
        <v>Q2</v>
      </c>
      <c r="S512" s="8">
        <f>MONTH(SalesDataTable[[#This Row],[Order Date]])</f>
        <v>4</v>
      </c>
      <c r="T512" s="7" t="str">
        <f>TEXT(SalesDataTable[[#This Row],[Order Date]],"mmm")</f>
        <v>Apr</v>
      </c>
    </row>
    <row r="513" spans="1:20" ht="15.6">
      <c r="A513" s="2">
        <v>2443</v>
      </c>
      <c r="B513" s="3">
        <v>46118</v>
      </c>
      <c r="C513" s="4" t="s">
        <v>0</v>
      </c>
      <c r="D513" s="4" t="s">
        <v>50</v>
      </c>
      <c r="E513" s="4" t="s">
        <v>2</v>
      </c>
      <c r="F513" s="4" t="s">
        <v>3</v>
      </c>
      <c r="G513" s="4" t="s">
        <v>14</v>
      </c>
      <c r="H513" s="4" t="s">
        <v>15</v>
      </c>
      <c r="I513" s="8">
        <v>1</v>
      </c>
      <c r="J513" s="10">
        <v>35.700000000000003</v>
      </c>
      <c r="K513" s="6">
        <v>0</v>
      </c>
      <c r="L513" s="10">
        <v>13.8</v>
      </c>
      <c r="M513" s="17">
        <f t="shared" si="28"/>
        <v>35.700000000000003</v>
      </c>
      <c r="N513" s="17">
        <f t="shared" si="29"/>
        <v>13.8</v>
      </c>
      <c r="O513" s="17">
        <f t="shared" si="30"/>
        <v>21.900000000000002</v>
      </c>
      <c r="P513" s="7">
        <f t="shared" si="31"/>
        <v>0.61344537815126055</v>
      </c>
      <c r="Q513" s="5">
        <f>YEAR(SalesDataTable[[#This Row],[Order Date]])</f>
        <v>2026</v>
      </c>
      <c r="R513" s="7" t="str">
        <f>"Q"&amp;ROUNDUP(MONTH(SalesDataTable[[#This Row],[Order Date]])/3,0)</f>
        <v>Q2</v>
      </c>
      <c r="S513" s="8">
        <f>MONTH(SalesDataTable[[#This Row],[Order Date]])</f>
        <v>4</v>
      </c>
      <c r="T513" s="7" t="str">
        <f>TEXT(SalesDataTable[[#This Row],[Order Date]],"mmm")</f>
        <v>Apr</v>
      </c>
    </row>
    <row r="514" spans="1:20" ht="15.6">
      <c r="A514" s="2">
        <v>2480</v>
      </c>
      <c r="B514" s="3">
        <v>46118</v>
      </c>
      <c r="C514" s="4" t="s">
        <v>11</v>
      </c>
      <c r="D514" s="4" t="s">
        <v>52</v>
      </c>
      <c r="E514" s="4" t="s">
        <v>8</v>
      </c>
      <c r="F514" s="4" t="s">
        <v>13</v>
      </c>
      <c r="G514" s="4" t="s">
        <v>9</v>
      </c>
      <c r="H514" s="4" t="s">
        <v>37</v>
      </c>
      <c r="I514" s="8">
        <v>8</v>
      </c>
      <c r="J514" s="10">
        <v>152.41999999999999</v>
      </c>
      <c r="K514" s="6">
        <v>0.05</v>
      </c>
      <c r="L514" s="10">
        <v>80.11</v>
      </c>
      <c r="M514" s="17">
        <f t="shared" ref="M514:M577" si="32">I514*J514*(1-K514)</f>
        <v>1158.3919999999998</v>
      </c>
      <c r="N514" s="17">
        <f t="shared" ref="N514:N577" si="33">I514*L514</f>
        <v>640.88</v>
      </c>
      <c r="O514" s="17">
        <f t="shared" ref="O514:O577" si="34">M514-N514</f>
        <v>517.51199999999983</v>
      </c>
      <c r="P514" s="7">
        <f t="shared" ref="P514:P577" si="35">IFERROR(O514/M514,0)</f>
        <v>0.44675032286134564</v>
      </c>
      <c r="Q514" s="5">
        <f>YEAR(SalesDataTable[[#This Row],[Order Date]])</f>
        <v>2026</v>
      </c>
      <c r="R514" s="7" t="str">
        <f>"Q"&amp;ROUNDUP(MONTH(SalesDataTable[[#This Row],[Order Date]])/3,0)</f>
        <v>Q2</v>
      </c>
      <c r="S514" s="8">
        <f>MONTH(SalesDataTable[[#This Row],[Order Date]])</f>
        <v>4</v>
      </c>
      <c r="T514" s="7" t="str">
        <f>TEXT(SalesDataTable[[#This Row],[Order Date]],"mmm")</f>
        <v>Apr</v>
      </c>
    </row>
    <row r="515" spans="1:20" ht="15.6">
      <c r="A515" s="2">
        <v>2515</v>
      </c>
      <c r="B515" s="3">
        <v>46118</v>
      </c>
      <c r="C515" s="4" t="s">
        <v>20</v>
      </c>
      <c r="D515" s="4" t="s">
        <v>33</v>
      </c>
      <c r="E515" s="4" t="s">
        <v>2</v>
      </c>
      <c r="F515" s="4" t="s">
        <v>3</v>
      </c>
      <c r="G515" s="4" t="s">
        <v>4</v>
      </c>
      <c r="H515" s="4" t="s">
        <v>5</v>
      </c>
      <c r="I515" s="8">
        <v>1</v>
      </c>
      <c r="J515" s="10">
        <v>81.78</v>
      </c>
      <c r="K515" s="6">
        <v>0</v>
      </c>
      <c r="L515" s="10">
        <v>42.82</v>
      </c>
      <c r="M515" s="17">
        <f t="shared" si="32"/>
        <v>81.78</v>
      </c>
      <c r="N515" s="17">
        <f t="shared" si="33"/>
        <v>42.82</v>
      </c>
      <c r="O515" s="17">
        <f t="shared" si="34"/>
        <v>38.96</v>
      </c>
      <c r="P515" s="7">
        <f t="shared" si="35"/>
        <v>0.47640009782342874</v>
      </c>
      <c r="Q515" s="5">
        <f>YEAR(SalesDataTable[[#This Row],[Order Date]])</f>
        <v>2026</v>
      </c>
      <c r="R515" s="7" t="str">
        <f>"Q"&amp;ROUNDUP(MONTH(SalesDataTable[[#This Row],[Order Date]])/3,0)</f>
        <v>Q2</v>
      </c>
      <c r="S515" s="8">
        <f>MONTH(SalesDataTable[[#This Row],[Order Date]])</f>
        <v>4</v>
      </c>
      <c r="T515" s="7" t="str">
        <f>TEXT(SalesDataTable[[#This Row],[Order Date]],"mmm")</f>
        <v>Apr</v>
      </c>
    </row>
    <row r="516" spans="1:20" ht="15.6">
      <c r="A516" s="2">
        <v>2829</v>
      </c>
      <c r="B516" s="3">
        <v>46118</v>
      </c>
      <c r="C516" s="4" t="s">
        <v>6</v>
      </c>
      <c r="D516" s="4" t="s">
        <v>27</v>
      </c>
      <c r="E516" s="4" t="s">
        <v>2</v>
      </c>
      <c r="F516" s="4" t="s">
        <v>16</v>
      </c>
      <c r="G516" s="4" t="s">
        <v>4</v>
      </c>
      <c r="H516" s="4" t="s">
        <v>30</v>
      </c>
      <c r="I516" s="8">
        <v>6</v>
      </c>
      <c r="J516" s="10">
        <v>102.59</v>
      </c>
      <c r="K516" s="6">
        <v>0.1</v>
      </c>
      <c r="L516" s="10">
        <v>49.6</v>
      </c>
      <c r="M516" s="17">
        <f t="shared" si="32"/>
        <v>553.98599999999999</v>
      </c>
      <c r="N516" s="17">
        <f t="shared" si="33"/>
        <v>297.60000000000002</v>
      </c>
      <c r="O516" s="17">
        <f t="shared" si="34"/>
        <v>256.38599999999997</v>
      </c>
      <c r="P516" s="7">
        <f t="shared" si="35"/>
        <v>0.46280230908362302</v>
      </c>
      <c r="Q516" s="5">
        <f>YEAR(SalesDataTable[[#This Row],[Order Date]])</f>
        <v>2026</v>
      </c>
      <c r="R516" s="7" t="str">
        <f>"Q"&amp;ROUNDUP(MONTH(SalesDataTable[[#This Row],[Order Date]])/3,0)</f>
        <v>Q2</v>
      </c>
      <c r="S516" s="8">
        <f>MONTH(SalesDataTable[[#This Row],[Order Date]])</f>
        <v>4</v>
      </c>
      <c r="T516" s="7" t="str">
        <f>TEXT(SalesDataTable[[#This Row],[Order Date]],"mmm")</f>
        <v>Apr</v>
      </c>
    </row>
    <row r="517" spans="1:20" ht="15.6">
      <c r="A517" s="2">
        <v>4086</v>
      </c>
      <c r="B517" s="3">
        <v>46118</v>
      </c>
      <c r="C517" s="4" t="s">
        <v>20</v>
      </c>
      <c r="D517" s="4" t="s">
        <v>33</v>
      </c>
      <c r="E517" s="4" t="s">
        <v>19</v>
      </c>
      <c r="F517" s="4" t="s">
        <v>3</v>
      </c>
      <c r="G517" s="4" t="s">
        <v>9</v>
      </c>
      <c r="H517" s="4" t="s">
        <v>37</v>
      </c>
      <c r="I517" s="8">
        <v>2</v>
      </c>
      <c r="J517" s="10">
        <v>152.44</v>
      </c>
      <c r="K517" s="6">
        <v>0.15</v>
      </c>
      <c r="L517" s="10">
        <v>76.680000000000007</v>
      </c>
      <c r="M517" s="17">
        <f t="shared" si="32"/>
        <v>259.14799999999997</v>
      </c>
      <c r="N517" s="17">
        <f t="shared" si="33"/>
        <v>153.36000000000001</v>
      </c>
      <c r="O517" s="17">
        <f t="shared" si="34"/>
        <v>105.78799999999995</v>
      </c>
      <c r="P517" s="7">
        <f t="shared" si="35"/>
        <v>0.4082146109559015</v>
      </c>
      <c r="Q517" s="5">
        <f>YEAR(SalesDataTable[[#This Row],[Order Date]])</f>
        <v>2026</v>
      </c>
      <c r="R517" s="7" t="str">
        <f>"Q"&amp;ROUNDUP(MONTH(SalesDataTable[[#This Row],[Order Date]])/3,0)</f>
        <v>Q2</v>
      </c>
      <c r="S517" s="8">
        <f>MONTH(SalesDataTable[[#This Row],[Order Date]])</f>
        <v>4</v>
      </c>
      <c r="T517" s="7" t="str">
        <f>TEXT(SalesDataTable[[#This Row],[Order Date]],"mmm")</f>
        <v>Apr</v>
      </c>
    </row>
    <row r="518" spans="1:20" ht="15.6">
      <c r="A518" s="2">
        <v>4512</v>
      </c>
      <c r="B518" s="3">
        <v>46118</v>
      </c>
      <c r="C518" s="4" t="s">
        <v>6</v>
      </c>
      <c r="D518" s="4" t="s">
        <v>7</v>
      </c>
      <c r="E518" s="4" t="s">
        <v>2</v>
      </c>
      <c r="F518" s="4" t="s">
        <v>13</v>
      </c>
      <c r="G518" s="4" t="s">
        <v>14</v>
      </c>
      <c r="H518" s="4" t="s">
        <v>44</v>
      </c>
      <c r="I518" s="8">
        <v>6</v>
      </c>
      <c r="J518" s="10">
        <v>136.29</v>
      </c>
      <c r="K518" s="6">
        <v>0</v>
      </c>
      <c r="L518" s="10">
        <v>68.209999999999994</v>
      </c>
      <c r="M518" s="17">
        <f t="shared" si="32"/>
        <v>817.74</v>
      </c>
      <c r="N518" s="17">
        <f t="shared" si="33"/>
        <v>409.26</v>
      </c>
      <c r="O518" s="17">
        <f t="shared" si="34"/>
        <v>408.48</v>
      </c>
      <c r="P518" s="7">
        <f t="shared" si="35"/>
        <v>0.49952307579426225</v>
      </c>
      <c r="Q518" s="5">
        <f>YEAR(SalesDataTable[[#This Row],[Order Date]])</f>
        <v>2026</v>
      </c>
      <c r="R518" s="7" t="str">
        <f>"Q"&amp;ROUNDUP(MONTH(SalesDataTable[[#This Row],[Order Date]])/3,0)</f>
        <v>Q2</v>
      </c>
      <c r="S518" s="8">
        <f>MONTH(SalesDataTable[[#This Row],[Order Date]])</f>
        <v>4</v>
      </c>
      <c r="T518" s="7" t="str">
        <f>TEXT(SalesDataTable[[#This Row],[Order Date]],"mmm")</f>
        <v>Apr</v>
      </c>
    </row>
    <row r="519" spans="1:20" ht="15.6">
      <c r="A519" s="2">
        <v>4837</v>
      </c>
      <c r="B519" s="3">
        <v>46118</v>
      </c>
      <c r="C519" s="4" t="s">
        <v>0</v>
      </c>
      <c r="D519" s="4" t="s">
        <v>36</v>
      </c>
      <c r="E519" s="4" t="s">
        <v>8</v>
      </c>
      <c r="F519" s="4" t="s">
        <v>16</v>
      </c>
      <c r="G519" s="4" t="s">
        <v>9</v>
      </c>
      <c r="H519" s="4" t="s">
        <v>37</v>
      </c>
      <c r="I519" s="8">
        <v>4</v>
      </c>
      <c r="J519" s="10">
        <v>157.51</v>
      </c>
      <c r="K519" s="6">
        <v>0.2</v>
      </c>
      <c r="L519" s="10">
        <v>79.209999999999994</v>
      </c>
      <c r="M519" s="17">
        <f t="shared" si="32"/>
        <v>504.03199999999998</v>
      </c>
      <c r="N519" s="17">
        <f t="shared" si="33"/>
        <v>316.83999999999997</v>
      </c>
      <c r="O519" s="17">
        <f t="shared" si="34"/>
        <v>187.19200000000001</v>
      </c>
      <c r="P519" s="7">
        <f t="shared" si="35"/>
        <v>0.37138911815122855</v>
      </c>
      <c r="Q519" s="5">
        <f>YEAR(SalesDataTable[[#This Row],[Order Date]])</f>
        <v>2026</v>
      </c>
      <c r="R519" s="7" t="str">
        <f>"Q"&amp;ROUNDUP(MONTH(SalesDataTable[[#This Row],[Order Date]])/3,0)</f>
        <v>Q2</v>
      </c>
      <c r="S519" s="8">
        <f>MONTH(SalesDataTable[[#This Row],[Order Date]])</f>
        <v>4</v>
      </c>
      <c r="T519" s="7" t="str">
        <f>TEXT(SalesDataTable[[#This Row],[Order Date]],"mmm")</f>
        <v>Apr</v>
      </c>
    </row>
    <row r="520" spans="1:20" ht="15.6">
      <c r="A520" s="2">
        <v>1580</v>
      </c>
      <c r="B520" s="3">
        <v>46119</v>
      </c>
      <c r="C520" s="4" t="s">
        <v>11</v>
      </c>
      <c r="D520" s="4" t="s">
        <v>18</v>
      </c>
      <c r="E520" s="4" t="s">
        <v>2</v>
      </c>
      <c r="F520" s="4" t="s">
        <v>13</v>
      </c>
      <c r="G520" s="4" t="s">
        <v>23</v>
      </c>
      <c r="H520" s="4" t="s">
        <v>51</v>
      </c>
      <c r="I520" s="8">
        <v>2</v>
      </c>
      <c r="J520" s="10">
        <v>120.5</v>
      </c>
      <c r="K520" s="6">
        <v>0</v>
      </c>
      <c r="L520" s="10">
        <v>61.42</v>
      </c>
      <c r="M520" s="17">
        <f t="shared" si="32"/>
        <v>241</v>
      </c>
      <c r="N520" s="17">
        <f t="shared" si="33"/>
        <v>122.84</v>
      </c>
      <c r="O520" s="17">
        <f t="shared" si="34"/>
        <v>118.16</v>
      </c>
      <c r="P520" s="7">
        <f t="shared" si="35"/>
        <v>0.49029045643153524</v>
      </c>
      <c r="Q520" s="5">
        <f>YEAR(SalesDataTable[[#This Row],[Order Date]])</f>
        <v>2026</v>
      </c>
      <c r="R520" s="7" t="str">
        <f>"Q"&amp;ROUNDUP(MONTH(SalesDataTable[[#This Row],[Order Date]])/3,0)</f>
        <v>Q2</v>
      </c>
      <c r="S520" s="8">
        <f>MONTH(SalesDataTable[[#This Row],[Order Date]])</f>
        <v>4</v>
      </c>
      <c r="T520" s="7" t="str">
        <f>TEXT(SalesDataTable[[#This Row],[Order Date]],"mmm")</f>
        <v>Apr</v>
      </c>
    </row>
    <row r="521" spans="1:20" ht="15.6">
      <c r="A521" s="2">
        <v>1962</v>
      </c>
      <c r="B521" s="3">
        <v>46119</v>
      </c>
      <c r="C521" s="4" t="s">
        <v>0</v>
      </c>
      <c r="D521" s="4" t="s">
        <v>1</v>
      </c>
      <c r="E521" s="4" t="s">
        <v>2</v>
      </c>
      <c r="F521" s="4" t="s">
        <v>3</v>
      </c>
      <c r="G521" s="4" t="s">
        <v>9</v>
      </c>
      <c r="H521" s="4" t="s">
        <v>37</v>
      </c>
      <c r="I521" s="8">
        <v>3</v>
      </c>
      <c r="J521" s="10">
        <v>152.62</v>
      </c>
      <c r="K521" s="6">
        <v>0.05</v>
      </c>
      <c r="L521" s="10">
        <v>77.75</v>
      </c>
      <c r="M521" s="17">
        <f t="shared" si="32"/>
        <v>434.96699999999998</v>
      </c>
      <c r="N521" s="17">
        <f t="shared" si="33"/>
        <v>233.25</v>
      </c>
      <c r="O521" s="17">
        <f t="shared" si="34"/>
        <v>201.71699999999998</v>
      </c>
      <c r="P521" s="7">
        <f t="shared" si="35"/>
        <v>0.46375242259757637</v>
      </c>
      <c r="Q521" s="5">
        <f>YEAR(SalesDataTable[[#This Row],[Order Date]])</f>
        <v>2026</v>
      </c>
      <c r="R521" s="7" t="str">
        <f>"Q"&amp;ROUNDUP(MONTH(SalesDataTable[[#This Row],[Order Date]])/3,0)</f>
        <v>Q2</v>
      </c>
      <c r="S521" s="8">
        <f>MONTH(SalesDataTable[[#This Row],[Order Date]])</f>
        <v>4</v>
      </c>
      <c r="T521" s="7" t="str">
        <f>TEXT(SalesDataTable[[#This Row],[Order Date]],"mmm")</f>
        <v>Apr</v>
      </c>
    </row>
    <row r="522" spans="1:20" ht="15.6">
      <c r="A522" s="2">
        <v>2381</v>
      </c>
      <c r="B522" s="3">
        <v>46119</v>
      </c>
      <c r="C522" s="4" t="s">
        <v>6</v>
      </c>
      <c r="D522" s="4" t="s">
        <v>41</v>
      </c>
      <c r="E522" s="4" t="s">
        <v>2</v>
      </c>
      <c r="F522" s="4" t="s">
        <v>3</v>
      </c>
      <c r="G522" s="4" t="s">
        <v>14</v>
      </c>
      <c r="H522" s="4" t="s">
        <v>44</v>
      </c>
      <c r="I522" s="8">
        <v>2</v>
      </c>
      <c r="J522" s="10">
        <v>134.16</v>
      </c>
      <c r="K522" s="6">
        <v>0.05</v>
      </c>
      <c r="L522" s="10">
        <v>67.08</v>
      </c>
      <c r="M522" s="17">
        <f t="shared" si="32"/>
        <v>254.90399999999997</v>
      </c>
      <c r="N522" s="17">
        <f t="shared" si="33"/>
        <v>134.16</v>
      </c>
      <c r="O522" s="17">
        <f t="shared" si="34"/>
        <v>120.74399999999997</v>
      </c>
      <c r="P522" s="7">
        <f t="shared" si="35"/>
        <v>0.47368421052631576</v>
      </c>
      <c r="Q522" s="5">
        <f>YEAR(SalesDataTable[[#This Row],[Order Date]])</f>
        <v>2026</v>
      </c>
      <c r="R522" s="7" t="str">
        <f>"Q"&amp;ROUNDUP(MONTH(SalesDataTable[[#This Row],[Order Date]])/3,0)</f>
        <v>Q2</v>
      </c>
      <c r="S522" s="8">
        <f>MONTH(SalesDataTable[[#This Row],[Order Date]])</f>
        <v>4</v>
      </c>
      <c r="T522" s="7" t="str">
        <f>TEXT(SalesDataTable[[#This Row],[Order Date]],"mmm")</f>
        <v>Apr</v>
      </c>
    </row>
    <row r="523" spans="1:20" ht="15.6">
      <c r="A523" s="2">
        <v>2655</v>
      </c>
      <c r="B523" s="3">
        <v>46119</v>
      </c>
      <c r="C523" s="4" t="s">
        <v>20</v>
      </c>
      <c r="D523" s="4" t="s">
        <v>47</v>
      </c>
      <c r="E523" s="4" t="s">
        <v>19</v>
      </c>
      <c r="F523" s="4" t="s">
        <v>16</v>
      </c>
      <c r="G523" s="4" t="s">
        <v>4</v>
      </c>
      <c r="H523" s="4" t="s">
        <v>30</v>
      </c>
      <c r="I523" s="8">
        <v>1</v>
      </c>
      <c r="J523" s="10">
        <v>101.13</v>
      </c>
      <c r="K523" s="6">
        <v>0</v>
      </c>
      <c r="L523" s="10">
        <v>50.8</v>
      </c>
      <c r="M523" s="17">
        <f t="shared" si="32"/>
        <v>101.13</v>
      </c>
      <c r="N523" s="17">
        <f t="shared" si="33"/>
        <v>50.8</v>
      </c>
      <c r="O523" s="17">
        <f t="shared" si="34"/>
        <v>50.33</v>
      </c>
      <c r="P523" s="7">
        <f t="shared" si="35"/>
        <v>0.49767625828141998</v>
      </c>
      <c r="Q523" s="5">
        <f>YEAR(SalesDataTable[[#This Row],[Order Date]])</f>
        <v>2026</v>
      </c>
      <c r="R523" s="7" t="str">
        <f>"Q"&amp;ROUNDUP(MONTH(SalesDataTable[[#This Row],[Order Date]])/3,0)</f>
        <v>Q2</v>
      </c>
      <c r="S523" s="8">
        <f>MONTH(SalesDataTable[[#This Row],[Order Date]])</f>
        <v>4</v>
      </c>
      <c r="T523" s="7" t="str">
        <f>TEXT(SalesDataTable[[#This Row],[Order Date]],"mmm")</f>
        <v>Apr</v>
      </c>
    </row>
    <row r="524" spans="1:20" ht="15.6">
      <c r="A524" s="2">
        <v>2944</v>
      </c>
      <c r="B524" s="3">
        <v>46119</v>
      </c>
      <c r="C524" s="4" t="s">
        <v>6</v>
      </c>
      <c r="D524" s="4" t="s">
        <v>49</v>
      </c>
      <c r="E524" s="4" t="s">
        <v>19</v>
      </c>
      <c r="F524" s="4" t="s">
        <v>13</v>
      </c>
      <c r="G524" s="4" t="s">
        <v>34</v>
      </c>
      <c r="H524" s="4" t="s">
        <v>45</v>
      </c>
      <c r="I524" s="8">
        <v>1</v>
      </c>
      <c r="J524" s="10">
        <v>51.36</v>
      </c>
      <c r="K524" s="6">
        <v>0</v>
      </c>
      <c r="L524" s="10">
        <v>22.21</v>
      </c>
      <c r="M524" s="17">
        <f t="shared" si="32"/>
        <v>51.36</v>
      </c>
      <c r="N524" s="17">
        <f t="shared" si="33"/>
        <v>22.21</v>
      </c>
      <c r="O524" s="17">
        <f t="shared" si="34"/>
        <v>29.15</v>
      </c>
      <c r="P524" s="7">
        <f t="shared" si="35"/>
        <v>0.56756230529595009</v>
      </c>
      <c r="Q524" s="5">
        <f>YEAR(SalesDataTable[[#This Row],[Order Date]])</f>
        <v>2026</v>
      </c>
      <c r="R524" s="7" t="str">
        <f>"Q"&amp;ROUNDUP(MONTH(SalesDataTable[[#This Row],[Order Date]])/3,0)</f>
        <v>Q2</v>
      </c>
      <c r="S524" s="8">
        <f>MONTH(SalesDataTable[[#This Row],[Order Date]])</f>
        <v>4</v>
      </c>
      <c r="T524" s="7" t="str">
        <f>TEXT(SalesDataTable[[#This Row],[Order Date]],"mmm")</f>
        <v>Apr</v>
      </c>
    </row>
    <row r="525" spans="1:20" ht="15.6">
      <c r="A525" s="2">
        <v>4756</v>
      </c>
      <c r="B525" s="3">
        <v>46119</v>
      </c>
      <c r="C525" s="4" t="s">
        <v>11</v>
      </c>
      <c r="D525" s="4" t="s">
        <v>52</v>
      </c>
      <c r="E525" s="4" t="s">
        <v>2</v>
      </c>
      <c r="F525" s="4" t="s">
        <v>16</v>
      </c>
      <c r="G525" s="4" t="s">
        <v>9</v>
      </c>
      <c r="H525" s="4" t="s">
        <v>37</v>
      </c>
      <c r="I525" s="8">
        <v>5</v>
      </c>
      <c r="J525" s="10">
        <v>151.88</v>
      </c>
      <c r="K525" s="6">
        <v>0</v>
      </c>
      <c r="L525" s="10">
        <v>80.56</v>
      </c>
      <c r="M525" s="17">
        <f t="shared" si="32"/>
        <v>759.4</v>
      </c>
      <c r="N525" s="17">
        <f t="shared" si="33"/>
        <v>402.8</v>
      </c>
      <c r="O525" s="17">
        <f t="shared" si="34"/>
        <v>356.59999999999997</v>
      </c>
      <c r="P525" s="7">
        <f t="shared" si="35"/>
        <v>0.46958124835396364</v>
      </c>
      <c r="Q525" s="5">
        <f>YEAR(SalesDataTable[[#This Row],[Order Date]])</f>
        <v>2026</v>
      </c>
      <c r="R525" s="7" t="str">
        <f>"Q"&amp;ROUNDUP(MONTH(SalesDataTable[[#This Row],[Order Date]])/3,0)</f>
        <v>Q2</v>
      </c>
      <c r="S525" s="8">
        <f>MONTH(SalesDataTable[[#This Row],[Order Date]])</f>
        <v>4</v>
      </c>
      <c r="T525" s="7" t="str">
        <f>TEXT(SalesDataTable[[#This Row],[Order Date]],"mmm")</f>
        <v>Apr</v>
      </c>
    </row>
    <row r="526" spans="1:20" ht="15.6">
      <c r="A526" s="2">
        <v>52</v>
      </c>
      <c r="B526" s="3">
        <v>46120</v>
      </c>
      <c r="C526" s="4" t="s">
        <v>6</v>
      </c>
      <c r="D526" s="4" t="s">
        <v>43</v>
      </c>
      <c r="E526" s="4" t="s">
        <v>2</v>
      </c>
      <c r="F526" s="4" t="s">
        <v>13</v>
      </c>
      <c r="G526" s="4" t="s">
        <v>14</v>
      </c>
      <c r="H526" s="4" t="s">
        <v>44</v>
      </c>
      <c r="I526" s="8">
        <v>2</v>
      </c>
      <c r="J526" s="10">
        <v>133.59</v>
      </c>
      <c r="K526" s="6">
        <v>0</v>
      </c>
      <c r="L526" s="10">
        <v>66.83</v>
      </c>
      <c r="M526" s="17">
        <f t="shared" si="32"/>
        <v>267.18</v>
      </c>
      <c r="N526" s="17">
        <f t="shared" si="33"/>
        <v>133.66</v>
      </c>
      <c r="O526" s="17">
        <f t="shared" si="34"/>
        <v>133.52000000000001</v>
      </c>
      <c r="P526" s="7">
        <f t="shared" si="35"/>
        <v>0.49973800434164234</v>
      </c>
      <c r="Q526" s="5">
        <f>YEAR(SalesDataTable[[#This Row],[Order Date]])</f>
        <v>2026</v>
      </c>
      <c r="R526" s="7" t="str">
        <f>"Q"&amp;ROUNDUP(MONTH(SalesDataTable[[#This Row],[Order Date]])/3,0)</f>
        <v>Q2</v>
      </c>
      <c r="S526" s="8">
        <f>MONTH(SalesDataTable[[#This Row],[Order Date]])</f>
        <v>4</v>
      </c>
      <c r="T526" s="7" t="str">
        <f>TEXT(SalesDataTable[[#This Row],[Order Date]],"mmm")</f>
        <v>Apr</v>
      </c>
    </row>
    <row r="527" spans="1:20" ht="15.6">
      <c r="A527" s="2">
        <v>556</v>
      </c>
      <c r="B527" s="3">
        <v>46120</v>
      </c>
      <c r="C527" s="4" t="s">
        <v>20</v>
      </c>
      <c r="D527" s="4" t="s">
        <v>33</v>
      </c>
      <c r="E527" s="4" t="s">
        <v>2</v>
      </c>
      <c r="F527" s="4" t="s">
        <v>13</v>
      </c>
      <c r="G527" s="4" t="s">
        <v>23</v>
      </c>
      <c r="H527" s="4" t="s">
        <v>51</v>
      </c>
      <c r="I527" s="8">
        <v>2</v>
      </c>
      <c r="J527" s="10">
        <v>124.39</v>
      </c>
      <c r="K527" s="6">
        <v>0</v>
      </c>
      <c r="L527" s="10">
        <v>61.27</v>
      </c>
      <c r="M527" s="17">
        <f t="shared" si="32"/>
        <v>248.78</v>
      </c>
      <c r="N527" s="17">
        <f t="shared" si="33"/>
        <v>122.54</v>
      </c>
      <c r="O527" s="17">
        <f t="shared" si="34"/>
        <v>126.24</v>
      </c>
      <c r="P527" s="7">
        <f t="shared" si="35"/>
        <v>0.50743628909076288</v>
      </c>
      <c r="Q527" s="5">
        <f>YEAR(SalesDataTable[[#This Row],[Order Date]])</f>
        <v>2026</v>
      </c>
      <c r="R527" s="7" t="str">
        <f>"Q"&amp;ROUNDUP(MONTH(SalesDataTable[[#This Row],[Order Date]])/3,0)</f>
        <v>Q2</v>
      </c>
      <c r="S527" s="8">
        <f>MONTH(SalesDataTable[[#This Row],[Order Date]])</f>
        <v>4</v>
      </c>
      <c r="T527" s="7" t="str">
        <f>TEXT(SalesDataTable[[#This Row],[Order Date]],"mmm")</f>
        <v>Apr</v>
      </c>
    </row>
    <row r="528" spans="1:20" ht="15.6">
      <c r="A528" s="2">
        <v>1233</v>
      </c>
      <c r="B528" s="3">
        <v>46120</v>
      </c>
      <c r="C528" s="4" t="s">
        <v>0</v>
      </c>
      <c r="D528" s="4" t="s">
        <v>50</v>
      </c>
      <c r="E528" s="4" t="s">
        <v>2</v>
      </c>
      <c r="F528" s="4" t="s">
        <v>13</v>
      </c>
      <c r="G528" s="4" t="s">
        <v>4</v>
      </c>
      <c r="H528" s="4" t="s">
        <v>22</v>
      </c>
      <c r="I528" s="8">
        <v>5</v>
      </c>
      <c r="J528" s="10">
        <v>50.22</v>
      </c>
      <c r="K528" s="6">
        <v>0.1</v>
      </c>
      <c r="L528" s="10">
        <v>22.31</v>
      </c>
      <c r="M528" s="17">
        <f t="shared" si="32"/>
        <v>225.99</v>
      </c>
      <c r="N528" s="17">
        <f t="shared" si="33"/>
        <v>111.55</v>
      </c>
      <c r="O528" s="17">
        <f t="shared" si="34"/>
        <v>114.44000000000001</v>
      </c>
      <c r="P528" s="7">
        <f t="shared" si="35"/>
        <v>0.50639408823399268</v>
      </c>
      <c r="Q528" s="5">
        <f>YEAR(SalesDataTable[[#This Row],[Order Date]])</f>
        <v>2026</v>
      </c>
      <c r="R528" s="7" t="str">
        <f>"Q"&amp;ROUNDUP(MONTH(SalesDataTable[[#This Row],[Order Date]])/3,0)</f>
        <v>Q2</v>
      </c>
      <c r="S528" s="8">
        <f>MONTH(SalesDataTable[[#This Row],[Order Date]])</f>
        <v>4</v>
      </c>
      <c r="T528" s="7" t="str">
        <f>TEXT(SalesDataTable[[#This Row],[Order Date]],"mmm")</f>
        <v>Apr</v>
      </c>
    </row>
    <row r="529" spans="1:20" ht="15.6">
      <c r="A529" s="2">
        <v>1492</v>
      </c>
      <c r="B529" s="3">
        <v>46120</v>
      </c>
      <c r="C529" s="4" t="s">
        <v>6</v>
      </c>
      <c r="D529" s="4" t="s">
        <v>49</v>
      </c>
      <c r="E529" s="4" t="s">
        <v>2</v>
      </c>
      <c r="F529" s="4" t="s">
        <v>3</v>
      </c>
      <c r="G529" s="4" t="s">
        <v>4</v>
      </c>
      <c r="H529" s="4" t="s">
        <v>26</v>
      </c>
      <c r="I529" s="8">
        <v>2</v>
      </c>
      <c r="J529" s="10">
        <v>41.08</v>
      </c>
      <c r="K529" s="6">
        <v>0</v>
      </c>
      <c r="L529" s="10">
        <v>16.79</v>
      </c>
      <c r="M529" s="17">
        <f t="shared" si="32"/>
        <v>82.16</v>
      </c>
      <c r="N529" s="17">
        <f t="shared" si="33"/>
        <v>33.58</v>
      </c>
      <c r="O529" s="17">
        <f t="shared" si="34"/>
        <v>48.58</v>
      </c>
      <c r="P529" s="7">
        <f t="shared" si="35"/>
        <v>0.59128529698149956</v>
      </c>
      <c r="Q529" s="5">
        <f>YEAR(SalesDataTable[[#This Row],[Order Date]])</f>
        <v>2026</v>
      </c>
      <c r="R529" s="7" t="str">
        <f>"Q"&amp;ROUNDUP(MONTH(SalesDataTable[[#This Row],[Order Date]])/3,0)</f>
        <v>Q2</v>
      </c>
      <c r="S529" s="8">
        <f>MONTH(SalesDataTable[[#This Row],[Order Date]])</f>
        <v>4</v>
      </c>
      <c r="T529" s="7" t="str">
        <f>TEXT(SalesDataTable[[#This Row],[Order Date]],"mmm")</f>
        <v>Apr</v>
      </c>
    </row>
    <row r="530" spans="1:20" ht="15.6">
      <c r="A530" s="2">
        <v>1619</v>
      </c>
      <c r="B530" s="3">
        <v>46120</v>
      </c>
      <c r="C530" s="4" t="s">
        <v>20</v>
      </c>
      <c r="D530" s="4" t="s">
        <v>33</v>
      </c>
      <c r="E530" s="4" t="s">
        <v>19</v>
      </c>
      <c r="F530" s="4" t="s">
        <v>13</v>
      </c>
      <c r="G530" s="4" t="s">
        <v>14</v>
      </c>
      <c r="H530" s="4" t="s">
        <v>32</v>
      </c>
      <c r="I530" s="8">
        <v>5</v>
      </c>
      <c r="J530" s="10">
        <v>46.11</v>
      </c>
      <c r="K530" s="6">
        <v>0</v>
      </c>
      <c r="L530" s="10">
        <v>18.88</v>
      </c>
      <c r="M530" s="17">
        <f t="shared" si="32"/>
        <v>230.55</v>
      </c>
      <c r="N530" s="17">
        <f t="shared" si="33"/>
        <v>94.399999999999991</v>
      </c>
      <c r="O530" s="17">
        <f t="shared" si="34"/>
        <v>136.15000000000003</v>
      </c>
      <c r="P530" s="7">
        <f t="shared" si="35"/>
        <v>0.5905443504662764</v>
      </c>
      <c r="Q530" s="5">
        <f>YEAR(SalesDataTable[[#This Row],[Order Date]])</f>
        <v>2026</v>
      </c>
      <c r="R530" s="7" t="str">
        <f>"Q"&amp;ROUNDUP(MONTH(SalesDataTable[[#This Row],[Order Date]])/3,0)</f>
        <v>Q2</v>
      </c>
      <c r="S530" s="8">
        <f>MONTH(SalesDataTable[[#This Row],[Order Date]])</f>
        <v>4</v>
      </c>
      <c r="T530" s="7" t="str">
        <f>TEXT(SalesDataTable[[#This Row],[Order Date]],"mmm")</f>
        <v>Apr</v>
      </c>
    </row>
    <row r="531" spans="1:20" ht="15.6">
      <c r="A531" s="2">
        <v>1631</v>
      </c>
      <c r="B531" s="3">
        <v>46120</v>
      </c>
      <c r="C531" s="4" t="s">
        <v>20</v>
      </c>
      <c r="D531" s="4" t="s">
        <v>33</v>
      </c>
      <c r="E531" s="4" t="s">
        <v>2</v>
      </c>
      <c r="F531" s="4" t="s">
        <v>3</v>
      </c>
      <c r="G531" s="4" t="s">
        <v>14</v>
      </c>
      <c r="H531" s="4" t="s">
        <v>32</v>
      </c>
      <c r="I531" s="8">
        <v>1</v>
      </c>
      <c r="J531" s="10">
        <v>45.54</v>
      </c>
      <c r="K531" s="6">
        <v>0</v>
      </c>
      <c r="L531" s="10">
        <v>18.36</v>
      </c>
      <c r="M531" s="17">
        <f t="shared" si="32"/>
        <v>45.54</v>
      </c>
      <c r="N531" s="17">
        <f t="shared" si="33"/>
        <v>18.36</v>
      </c>
      <c r="O531" s="17">
        <f t="shared" si="34"/>
        <v>27.18</v>
      </c>
      <c r="P531" s="7">
        <f t="shared" si="35"/>
        <v>0.59683794466403162</v>
      </c>
      <c r="Q531" s="5">
        <f>YEAR(SalesDataTable[[#This Row],[Order Date]])</f>
        <v>2026</v>
      </c>
      <c r="R531" s="7" t="str">
        <f>"Q"&amp;ROUNDUP(MONTH(SalesDataTable[[#This Row],[Order Date]])/3,0)</f>
        <v>Q2</v>
      </c>
      <c r="S531" s="8">
        <f>MONTH(SalesDataTable[[#This Row],[Order Date]])</f>
        <v>4</v>
      </c>
      <c r="T531" s="7" t="str">
        <f>TEXT(SalesDataTable[[#This Row],[Order Date]],"mmm")</f>
        <v>Apr</v>
      </c>
    </row>
    <row r="532" spans="1:20" ht="15.6">
      <c r="A532" s="2">
        <v>1844</v>
      </c>
      <c r="B532" s="3">
        <v>46120</v>
      </c>
      <c r="C532" s="4" t="s">
        <v>6</v>
      </c>
      <c r="D532" s="4" t="s">
        <v>49</v>
      </c>
      <c r="E532" s="4" t="s">
        <v>19</v>
      </c>
      <c r="F532" s="4" t="s">
        <v>13</v>
      </c>
      <c r="G532" s="4" t="s">
        <v>34</v>
      </c>
      <c r="H532" s="4" t="s">
        <v>42</v>
      </c>
      <c r="I532" s="8">
        <v>2</v>
      </c>
      <c r="J532" s="10">
        <v>37.1</v>
      </c>
      <c r="K532" s="6">
        <v>0.1</v>
      </c>
      <c r="L532" s="10">
        <v>14.17</v>
      </c>
      <c r="M532" s="17">
        <f t="shared" si="32"/>
        <v>66.78</v>
      </c>
      <c r="N532" s="17">
        <f t="shared" si="33"/>
        <v>28.34</v>
      </c>
      <c r="O532" s="17">
        <f t="shared" si="34"/>
        <v>38.44</v>
      </c>
      <c r="P532" s="7">
        <f t="shared" si="35"/>
        <v>0.57562144354597178</v>
      </c>
      <c r="Q532" s="5">
        <f>YEAR(SalesDataTable[[#This Row],[Order Date]])</f>
        <v>2026</v>
      </c>
      <c r="R532" s="7" t="str">
        <f>"Q"&amp;ROUNDUP(MONTH(SalesDataTable[[#This Row],[Order Date]])/3,0)</f>
        <v>Q2</v>
      </c>
      <c r="S532" s="8">
        <f>MONTH(SalesDataTable[[#This Row],[Order Date]])</f>
        <v>4</v>
      </c>
      <c r="T532" s="7" t="str">
        <f>TEXT(SalesDataTable[[#This Row],[Order Date]],"mmm")</f>
        <v>Apr</v>
      </c>
    </row>
    <row r="533" spans="1:20" ht="15.6">
      <c r="A533" s="2">
        <v>4246</v>
      </c>
      <c r="B533" s="3">
        <v>46120</v>
      </c>
      <c r="C533" s="4" t="s">
        <v>20</v>
      </c>
      <c r="D533" s="4" t="s">
        <v>33</v>
      </c>
      <c r="E533" s="4" t="s">
        <v>8</v>
      </c>
      <c r="F533" s="4" t="s">
        <v>16</v>
      </c>
      <c r="G533" s="4" t="s">
        <v>9</v>
      </c>
      <c r="H533" s="4" t="s">
        <v>37</v>
      </c>
      <c r="I533" s="8">
        <v>5</v>
      </c>
      <c r="J533" s="10">
        <v>156.57</v>
      </c>
      <c r="K533" s="6">
        <v>0.15</v>
      </c>
      <c r="L533" s="10">
        <v>80.849999999999994</v>
      </c>
      <c r="M533" s="17">
        <f t="shared" si="32"/>
        <v>665.4224999999999</v>
      </c>
      <c r="N533" s="17">
        <f t="shared" si="33"/>
        <v>404.25</v>
      </c>
      <c r="O533" s="17">
        <f t="shared" si="34"/>
        <v>261.1724999999999</v>
      </c>
      <c r="P533" s="7">
        <f t="shared" si="35"/>
        <v>0.39249123677062309</v>
      </c>
      <c r="Q533" s="5">
        <f>YEAR(SalesDataTable[[#This Row],[Order Date]])</f>
        <v>2026</v>
      </c>
      <c r="R533" s="7" t="str">
        <f>"Q"&amp;ROUNDUP(MONTH(SalesDataTable[[#This Row],[Order Date]])/3,0)</f>
        <v>Q2</v>
      </c>
      <c r="S533" s="8">
        <f>MONTH(SalesDataTable[[#This Row],[Order Date]])</f>
        <v>4</v>
      </c>
      <c r="T533" s="7" t="str">
        <f>TEXT(SalesDataTable[[#This Row],[Order Date]],"mmm")</f>
        <v>Apr</v>
      </c>
    </row>
    <row r="534" spans="1:20" ht="15.6">
      <c r="A534" s="2">
        <v>5139</v>
      </c>
      <c r="B534" s="3">
        <v>46120</v>
      </c>
      <c r="C534" s="4" t="s">
        <v>0</v>
      </c>
      <c r="D534" s="4" t="s">
        <v>50</v>
      </c>
      <c r="E534" s="4" t="s">
        <v>2</v>
      </c>
      <c r="F534" s="4" t="s">
        <v>3</v>
      </c>
      <c r="G534" s="4" t="s">
        <v>34</v>
      </c>
      <c r="H534" s="4" t="s">
        <v>45</v>
      </c>
      <c r="I534" s="8">
        <v>2</v>
      </c>
      <c r="J534" s="10">
        <v>51.4</v>
      </c>
      <c r="K534" s="6">
        <v>0</v>
      </c>
      <c r="L534" s="10">
        <v>21.99</v>
      </c>
      <c r="M534" s="17">
        <f t="shared" si="32"/>
        <v>102.8</v>
      </c>
      <c r="N534" s="17">
        <f t="shared" si="33"/>
        <v>43.98</v>
      </c>
      <c r="O534" s="17">
        <f t="shared" si="34"/>
        <v>58.82</v>
      </c>
      <c r="P534" s="7">
        <f t="shared" si="35"/>
        <v>0.57217898832684821</v>
      </c>
      <c r="Q534" s="5">
        <f>YEAR(SalesDataTable[[#This Row],[Order Date]])</f>
        <v>2026</v>
      </c>
      <c r="R534" s="7" t="str">
        <f>"Q"&amp;ROUNDUP(MONTH(SalesDataTable[[#This Row],[Order Date]])/3,0)</f>
        <v>Q2</v>
      </c>
      <c r="S534" s="8">
        <f>MONTH(SalesDataTable[[#This Row],[Order Date]])</f>
        <v>4</v>
      </c>
      <c r="T534" s="7" t="str">
        <f>TEXT(SalesDataTable[[#This Row],[Order Date]],"mmm")</f>
        <v>Apr</v>
      </c>
    </row>
    <row r="535" spans="1:20" ht="15.6">
      <c r="A535" s="2">
        <v>186</v>
      </c>
      <c r="B535" s="3">
        <v>46121</v>
      </c>
      <c r="C535" s="4" t="s">
        <v>0</v>
      </c>
      <c r="D535" s="4" t="s">
        <v>1</v>
      </c>
      <c r="E535" s="4" t="s">
        <v>2</v>
      </c>
      <c r="F535" s="4" t="s">
        <v>13</v>
      </c>
      <c r="G535" s="4" t="s">
        <v>14</v>
      </c>
      <c r="H535" s="4" t="s">
        <v>32</v>
      </c>
      <c r="I535" s="8">
        <v>2</v>
      </c>
      <c r="J535" s="10">
        <v>46.42</v>
      </c>
      <c r="K535" s="6">
        <v>0.1</v>
      </c>
      <c r="L535" s="10">
        <v>18.73</v>
      </c>
      <c r="M535" s="17">
        <f t="shared" si="32"/>
        <v>83.556000000000012</v>
      </c>
      <c r="N535" s="17">
        <f t="shared" si="33"/>
        <v>37.46</v>
      </c>
      <c r="O535" s="17">
        <f t="shared" si="34"/>
        <v>46.096000000000011</v>
      </c>
      <c r="P535" s="7">
        <f t="shared" si="35"/>
        <v>0.55167791660682663</v>
      </c>
      <c r="Q535" s="5">
        <f>YEAR(SalesDataTable[[#This Row],[Order Date]])</f>
        <v>2026</v>
      </c>
      <c r="R535" s="7" t="str">
        <f>"Q"&amp;ROUNDUP(MONTH(SalesDataTable[[#This Row],[Order Date]])/3,0)</f>
        <v>Q2</v>
      </c>
      <c r="S535" s="8">
        <f>MONTH(SalesDataTable[[#This Row],[Order Date]])</f>
        <v>4</v>
      </c>
      <c r="T535" s="7" t="str">
        <f>TEXT(SalesDataTable[[#This Row],[Order Date]],"mmm")</f>
        <v>Apr</v>
      </c>
    </row>
    <row r="536" spans="1:20" ht="15.6">
      <c r="A536" s="2">
        <v>1742</v>
      </c>
      <c r="B536" s="3">
        <v>46121</v>
      </c>
      <c r="C536" s="4" t="s">
        <v>20</v>
      </c>
      <c r="D536" s="4" t="s">
        <v>21</v>
      </c>
      <c r="E536" s="4" t="s">
        <v>28</v>
      </c>
      <c r="F536" s="4" t="s">
        <v>3</v>
      </c>
      <c r="G536" s="4" t="s">
        <v>23</v>
      </c>
      <c r="H536" s="4" t="s">
        <v>51</v>
      </c>
      <c r="I536" s="8">
        <v>2</v>
      </c>
      <c r="J536" s="10">
        <v>120.75</v>
      </c>
      <c r="K536" s="6">
        <v>0.05</v>
      </c>
      <c r="L536" s="10">
        <v>60.31</v>
      </c>
      <c r="M536" s="17">
        <f t="shared" si="32"/>
        <v>229.42499999999998</v>
      </c>
      <c r="N536" s="17">
        <f t="shared" si="33"/>
        <v>120.62</v>
      </c>
      <c r="O536" s="17">
        <f t="shared" si="34"/>
        <v>108.80499999999998</v>
      </c>
      <c r="P536" s="7">
        <f t="shared" si="35"/>
        <v>0.47425084450256066</v>
      </c>
      <c r="Q536" s="5">
        <f>YEAR(SalesDataTable[[#This Row],[Order Date]])</f>
        <v>2026</v>
      </c>
      <c r="R536" s="7" t="str">
        <f>"Q"&amp;ROUNDUP(MONTH(SalesDataTable[[#This Row],[Order Date]])/3,0)</f>
        <v>Q2</v>
      </c>
      <c r="S536" s="8">
        <f>MONTH(SalesDataTable[[#This Row],[Order Date]])</f>
        <v>4</v>
      </c>
      <c r="T536" s="7" t="str">
        <f>TEXT(SalesDataTable[[#This Row],[Order Date]],"mmm")</f>
        <v>Apr</v>
      </c>
    </row>
    <row r="537" spans="1:20" ht="15.6">
      <c r="A537" s="2">
        <v>3189</v>
      </c>
      <c r="B537" s="3">
        <v>46121</v>
      </c>
      <c r="C537" s="4" t="s">
        <v>6</v>
      </c>
      <c r="D537" s="4" t="s">
        <v>41</v>
      </c>
      <c r="E537" s="4" t="s">
        <v>8</v>
      </c>
      <c r="F537" s="4" t="s">
        <v>16</v>
      </c>
      <c r="G537" s="4" t="s">
        <v>9</v>
      </c>
      <c r="H537" s="4" t="s">
        <v>37</v>
      </c>
      <c r="I537" s="8">
        <v>6</v>
      </c>
      <c r="J537" s="10">
        <v>157.38999999999999</v>
      </c>
      <c r="K537" s="6">
        <v>0.05</v>
      </c>
      <c r="L537" s="10">
        <v>79.239999999999995</v>
      </c>
      <c r="M537" s="17">
        <f t="shared" si="32"/>
        <v>897.12299999999993</v>
      </c>
      <c r="N537" s="17">
        <f t="shared" si="33"/>
        <v>475.43999999999994</v>
      </c>
      <c r="O537" s="17">
        <f t="shared" si="34"/>
        <v>421.68299999999999</v>
      </c>
      <c r="P537" s="7">
        <f t="shared" si="35"/>
        <v>0.47003922539049831</v>
      </c>
      <c r="Q537" s="5">
        <f>YEAR(SalesDataTable[[#This Row],[Order Date]])</f>
        <v>2026</v>
      </c>
      <c r="R537" s="7" t="str">
        <f>"Q"&amp;ROUNDUP(MONTH(SalesDataTable[[#This Row],[Order Date]])/3,0)</f>
        <v>Q2</v>
      </c>
      <c r="S537" s="8">
        <f>MONTH(SalesDataTable[[#This Row],[Order Date]])</f>
        <v>4</v>
      </c>
      <c r="T537" s="7" t="str">
        <f>TEXT(SalesDataTable[[#This Row],[Order Date]],"mmm")</f>
        <v>Apr</v>
      </c>
    </row>
    <row r="538" spans="1:20" ht="15.6">
      <c r="A538" s="2">
        <v>3747</v>
      </c>
      <c r="B538" s="3">
        <v>46121</v>
      </c>
      <c r="C538" s="4" t="s">
        <v>20</v>
      </c>
      <c r="D538" s="4" t="s">
        <v>31</v>
      </c>
      <c r="E538" s="4" t="s">
        <v>19</v>
      </c>
      <c r="F538" s="4" t="s">
        <v>3</v>
      </c>
      <c r="G538" s="4" t="s">
        <v>23</v>
      </c>
      <c r="H538" s="4" t="s">
        <v>51</v>
      </c>
      <c r="I538" s="8">
        <v>2</v>
      </c>
      <c r="J538" s="10">
        <v>122.36</v>
      </c>
      <c r="K538" s="6">
        <v>0.05</v>
      </c>
      <c r="L538" s="10">
        <v>59.06</v>
      </c>
      <c r="M538" s="17">
        <f t="shared" si="32"/>
        <v>232.48399999999998</v>
      </c>
      <c r="N538" s="17">
        <f t="shared" si="33"/>
        <v>118.12</v>
      </c>
      <c r="O538" s="17">
        <f t="shared" si="34"/>
        <v>114.36399999999998</v>
      </c>
      <c r="P538" s="7">
        <f t="shared" si="35"/>
        <v>0.49192202474148755</v>
      </c>
      <c r="Q538" s="5">
        <f>YEAR(SalesDataTable[[#This Row],[Order Date]])</f>
        <v>2026</v>
      </c>
      <c r="R538" s="7" t="str">
        <f>"Q"&amp;ROUNDUP(MONTH(SalesDataTable[[#This Row],[Order Date]])/3,0)</f>
        <v>Q2</v>
      </c>
      <c r="S538" s="8">
        <f>MONTH(SalesDataTable[[#This Row],[Order Date]])</f>
        <v>4</v>
      </c>
      <c r="T538" s="7" t="str">
        <f>TEXT(SalesDataTable[[#This Row],[Order Date]],"mmm")</f>
        <v>Apr</v>
      </c>
    </row>
    <row r="539" spans="1:20" ht="15.6">
      <c r="A539" s="2">
        <v>3782</v>
      </c>
      <c r="B539" s="3">
        <v>46121</v>
      </c>
      <c r="C539" s="4" t="s">
        <v>0</v>
      </c>
      <c r="D539" s="4" t="s">
        <v>1</v>
      </c>
      <c r="E539" s="4" t="s">
        <v>19</v>
      </c>
      <c r="F539" s="4" t="s">
        <v>3</v>
      </c>
      <c r="G539" s="4" t="s">
        <v>34</v>
      </c>
      <c r="H539" s="4" t="s">
        <v>35</v>
      </c>
      <c r="I539" s="8">
        <v>2</v>
      </c>
      <c r="J539" s="10">
        <v>39.68</v>
      </c>
      <c r="K539" s="6">
        <v>0.05</v>
      </c>
      <c r="L539" s="10">
        <v>14.98</v>
      </c>
      <c r="M539" s="17">
        <f t="shared" si="32"/>
        <v>75.391999999999996</v>
      </c>
      <c r="N539" s="17">
        <f t="shared" si="33"/>
        <v>29.96</v>
      </c>
      <c r="O539" s="17">
        <f t="shared" si="34"/>
        <v>45.431999999999995</v>
      </c>
      <c r="P539" s="7">
        <f t="shared" si="35"/>
        <v>0.60261035653650252</v>
      </c>
      <c r="Q539" s="5">
        <f>YEAR(SalesDataTable[[#This Row],[Order Date]])</f>
        <v>2026</v>
      </c>
      <c r="R539" s="7" t="str">
        <f>"Q"&amp;ROUNDUP(MONTH(SalesDataTable[[#This Row],[Order Date]])/3,0)</f>
        <v>Q2</v>
      </c>
      <c r="S539" s="8">
        <f>MONTH(SalesDataTable[[#This Row],[Order Date]])</f>
        <v>4</v>
      </c>
      <c r="T539" s="7" t="str">
        <f>TEXT(SalesDataTable[[#This Row],[Order Date]],"mmm")</f>
        <v>Apr</v>
      </c>
    </row>
    <row r="540" spans="1:20" ht="15.6">
      <c r="A540" s="2">
        <v>4344</v>
      </c>
      <c r="B540" s="3">
        <v>46121</v>
      </c>
      <c r="C540" s="4" t="s">
        <v>11</v>
      </c>
      <c r="D540" s="4" t="s">
        <v>25</v>
      </c>
      <c r="E540" s="4" t="s">
        <v>19</v>
      </c>
      <c r="F540" s="4" t="s">
        <v>16</v>
      </c>
      <c r="G540" s="4" t="s">
        <v>23</v>
      </c>
      <c r="H540" s="4" t="s">
        <v>51</v>
      </c>
      <c r="I540" s="8">
        <v>3</v>
      </c>
      <c r="J540" s="10">
        <v>121.56</v>
      </c>
      <c r="K540" s="6">
        <v>0.15</v>
      </c>
      <c r="L540" s="10">
        <v>61.31</v>
      </c>
      <c r="M540" s="17">
        <f t="shared" si="32"/>
        <v>309.97800000000001</v>
      </c>
      <c r="N540" s="17">
        <f t="shared" si="33"/>
        <v>183.93</v>
      </c>
      <c r="O540" s="17">
        <f t="shared" si="34"/>
        <v>126.048</v>
      </c>
      <c r="P540" s="7">
        <f t="shared" si="35"/>
        <v>0.40663530960261696</v>
      </c>
      <c r="Q540" s="5">
        <f>YEAR(SalesDataTable[[#This Row],[Order Date]])</f>
        <v>2026</v>
      </c>
      <c r="R540" s="7" t="str">
        <f>"Q"&amp;ROUNDUP(MONTH(SalesDataTable[[#This Row],[Order Date]])/3,0)</f>
        <v>Q2</v>
      </c>
      <c r="S540" s="8">
        <f>MONTH(SalesDataTable[[#This Row],[Order Date]])</f>
        <v>4</v>
      </c>
      <c r="T540" s="7" t="str">
        <f>TEXT(SalesDataTable[[#This Row],[Order Date]],"mmm")</f>
        <v>Apr</v>
      </c>
    </row>
    <row r="541" spans="1:20" ht="15.6">
      <c r="A541" s="2">
        <v>4901</v>
      </c>
      <c r="B541" s="3">
        <v>46121</v>
      </c>
      <c r="C541" s="4" t="s">
        <v>0</v>
      </c>
      <c r="D541" s="4" t="s">
        <v>1</v>
      </c>
      <c r="E541" s="4" t="s">
        <v>28</v>
      </c>
      <c r="F541" s="4" t="s">
        <v>13</v>
      </c>
      <c r="G541" s="4" t="s">
        <v>4</v>
      </c>
      <c r="H541" s="4" t="s">
        <v>5</v>
      </c>
      <c r="I541" s="8">
        <v>1</v>
      </c>
      <c r="J541" s="10">
        <v>80.19</v>
      </c>
      <c r="K541" s="6">
        <v>0.1</v>
      </c>
      <c r="L541" s="10">
        <v>42.15</v>
      </c>
      <c r="M541" s="17">
        <f t="shared" si="32"/>
        <v>72.171000000000006</v>
      </c>
      <c r="N541" s="17">
        <f t="shared" si="33"/>
        <v>42.15</v>
      </c>
      <c r="O541" s="17">
        <f t="shared" si="34"/>
        <v>30.021000000000008</v>
      </c>
      <c r="P541" s="7">
        <f t="shared" si="35"/>
        <v>0.4159704036247247</v>
      </c>
      <c r="Q541" s="5">
        <f>YEAR(SalesDataTable[[#This Row],[Order Date]])</f>
        <v>2026</v>
      </c>
      <c r="R541" s="7" t="str">
        <f>"Q"&amp;ROUNDUP(MONTH(SalesDataTable[[#This Row],[Order Date]])/3,0)</f>
        <v>Q2</v>
      </c>
      <c r="S541" s="8">
        <f>MONTH(SalesDataTable[[#This Row],[Order Date]])</f>
        <v>4</v>
      </c>
      <c r="T541" s="7" t="str">
        <f>TEXT(SalesDataTable[[#This Row],[Order Date]],"mmm")</f>
        <v>Apr</v>
      </c>
    </row>
    <row r="542" spans="1:20" ht="15.6">
      <c r="A542" s="2">
        <v>4969</v>
      </c>
      <c r="B542" s="3">
        <v>46121</v>
      </c>
      <c r="C542" s="4" t="s">
        <v>20</v>
      </c>
      <c r="D542" s="4" t="s">
        <v>31</v>
      </c>
      <c r="E542" s="4" t="s">
        <v>28</v>
      </c>
      <c r="F542" s="4" t="s">
        <v>16</v>
      </c>
      <c r="G542" s="4" t="s">
        <v>4</v>
      </c>
      <c r="H542" s="4" t="s">
        <v>5</v>
      </c>
      <c r="I542" s="8">
        <v>2</v>
      </c>
      <c r="J542" s="10">
        <v>81.14</v>
      </c>
      <c r="K542" s="6">
        <v>0</v>
      </c>
      <c r="L542" s="10">
        <v>43.43</v>
      </c>
      <c r="M542" s="17">
        <f t="shared" si="32"/>
        <v>162.28</v>
      </c>
      <c r="N542" s="17">
        <f t="shared" si="33"/>
        <v>86.86</v>
      </c>
      <c r="O542" s="17">
        <f t="shared" si="34"/>
        <v>75.42</v>
      </c>
      <c r="P542" s="7">
        <f t="shared" si="35"/>
        <v>0.46475228000985952</v>
      </c>
      <c r="Q542" s="5">
        <f>YEAR(SalesDataTable[[#This Row],[Order Date]])</f>
        <v>2026</v>
      </c>
      <c r="R542" s="7" t="str">
        <f>"Q"&amp;ROUNDUP(MONTH(SalesDataTable[[#This Row],[Order Date]])/3,0)</f>
        <v>Q2</v>
      </c>
      <c r="S542" s="8">
        <f>MONTH(SalesDataTable[[#This Row],[Order Date]])</f>
        <v>4</v>
      </c>
      <c r="T542" s="7" t="str">
        <f>TEXT(SalesDataTable[[#This Row],[Order Date]],"mmm")</f>
        <v>Apr</v>
      </c>
    </row>
    <row r="543" spans="1:20" ht="15.6">
      <c r="A543" s="2">
        <v>673</v>
      </c>
      <c r="B543" s="3">
        <v>46122</v>
      </c>
      <c r="C543" s="4" t="s">
        <v>20</v>
      </c>
      <c r="D543" s="4" t="s">
        <v>33</v>
      </c>
      <c r="E543" s="4" t="s">
        <v>19</v>
      </c>
      <c r="F543" s="4" t="s">
        <v>13</v>
      </c>
      <c r="G543" s="4" t="s">
        <v>23</v>
      </c>
      <c r="H543" s="4" t="s">
        <v>29</v>
      </c>
      <c r="I543" s="8">
        <v>2</v>
      </c>
      <c r="J543" s="10">
        <v>191.11</v>
      </c>
      <c r="K543" s="6">
        <v>0</v>
      </c>
      <c r="L543" s="10">
        <v>103.58</v>
      </c>
      <c r="M543" s="17">
        <f t="shared" si="32"/>
        <v>382.22</v>
      </c>
      <c r="N543" s="17">
        <f t="shared" si="33"/>
        <v>207.16</v>
      </c>
      <c r="O543" s="17">
        <f t="shared" si="34"/>
        <v>175.06000000000003</v>
      </c>
      <c r="P543" s="7">
        <f t="shared" si="35"/>
        <v>0.45800847679346979</v>
      </c>
      <c r="Q543" s="5">
        <f>YEAR(SalesDataTable[[#This Row],[Order Date]])</f>
        <v>2026</v>
      </c>
      <c r="R543" s="7" t="str">
        <f>"Q"&amp;ROUNDUP(MONTH(SalesDataTable[[#This Row],[Order Date]])/3,0)</f>
        <v>Q2</v>
      </c>
      <c r="S543" s="8">
        <f>MONTH(SalesDataTable[[#This Row],[Order Date]])</f>
        <v>4</v>
      </c>
      <c r="T543" s="7" t="str">
        <f>TEXT(SalesDataTable[[#This Row],[Order Date]],"mmm")</f>
        <v>Apr</v>
      </c>
    </row>
    <row r="544" spans="1:20" ht="15.6">
      <c r="A544" s="2">
        <v>888</v>
      </c>
      <c r="B544" s="3">
        <v>46122</v>
      </c>
      <c r="C544" s="4" t="s">
        <v>20</v>
      </c>
      <c r="D544" s="4" t="s">
        <v>31</v>
      </c>
      <c r="E544" s="4" t="s">
        <v>19</v>
      </c>
      <c r="F544" s="4" t="s">
        <v>13</v>
      </c>
      <c r="G544" s="4" t="s">
        <v>4</v>
      </c>
      <c r="H544" s="4" t="s">
        <v>26</v>
      </c>
      <c r="I544" s="8">
        <v>2</v>
      </c>
      <c r="J544" s="10">
        <v>40.58</v>
      </c>
      <c r="K544" s="6">
        <v>0.05</v>
      </c>
      <c r="L544" s="10">
        <v>17.149999999999999</v>
      </c>
      <c r="M544" s="17">
        <f t="shared" si="32"/>
        <v>77.10199999999999</v>
      </c>
      <c r="N544" s="17">
        <f t="shared" si="33"/>
        <v>34.299999999999997</v>
      </c>
      <c r="O544" s="17">
        <f t="shared" si="34"/>
        <v>42.801999999999992</v>
      </c>
      <c r="P544" s="7">
        <f t="shared" si="35"/>
        <v>0.55513475655625011</v>
      </c>
      <c r="Q544" s="5">
        <f>YEAR(SalesDataTable[[#This Row],[Order Date]])</f>
        <v>2026</v>
      </c>
      <c r="R544" s="7" t="str">
        <f>"Q"&amp;ROUNDUP(MONTH(SalesDataTable[[#This Row],[Order Date]])/3,0)</f>
        <v>Q2</v>
      </c>
      <c r="S544" s="8">
        <f>MONTH(SalesDataTable[[#This Row],[Order Date]])</f>
        <v>4</v>
      </c>
      <c r="T544" s="7" t="str">
        <f>TEXT(SalesDataTable[[#This Row],[Order Date]],"mmm")</f>
        <v>Apr</v>
      </c>
    </row>
    <row r="545" spans="1:20" ht="15.6">
      <c r="A545" s="2">
        <v>1541</v>
      </c>
      <c r="B545" s="3">
        <v>46122</v>
      </c>
      <c r="C545" s="4" t="s">
        <v>0</v>
      </c>
      <c r="D545" s="4" t="s">
        <v>50</v>
      </c>
      <c r="E545" s="4" t="s">
        <v>28</v>
      </c>
      <c r="F545" s="4" t="s">
        <v>3</v>
      </c>
      <c r="G545" s="4" t="s">
        <v>23</v>
      </c>
      <c r="H545" s="4" t="s">
        <v>40</v>
      </c>
      <c r="I545" s="8">
        <v>1</v>
      </c>
      <c r="J545" s="10">
        <v>83.44</v>
      </c>
      <c r="K545" s="6">
        <v>0</v>
      </c>
      <c r="L545" s="10">
        <v>40.299999999999997</v>
      </c>
      <c r="M545" s="17">
        <f t="shared" si="32"/>
        <v>83.44</v>
      </c>
      <c r="N545" s="17">
        <f t="shared" si="33"/>
        <v>40.299999999999997</v>
      </c>
      <c r="O545" s="17">
        <f t="shared" si="34"/>
        <v>43.14</v>
      </c>
      <c r="P545" s="7">
        <f t="shared" si="35"/>
        <v>0.51701821668264625</v>
      </c>
      <c r="Q545" s="5">
        <f>YEAR(SalesDataTable[[#This Row],[Order Date]])</f>
        <v>2026</v>
      </c>
      <c r="R545" s="7" t="str">
        <f>"Q"&amp;ROUNDUP(MONTH(SalesDataTable[[#This Row],[Order Date]])/3,0)</f>
        <v>Q2</v>
      </c>
      <c r="S545" s="8">
        <f>MONTH(SalesDataTable[[#This Row],[Order Date]])</f>
        <v>4</v>
      </c>
      <c r="T545" s="7" t="str">
        <f>TEXT(SalesDataTable[[#This Row],[Order Date]],"mmm")</f>
        <v>Apr</v>
      </c>
    </row>
    <row r="546" spans="1:20" ht="15.6">
      <c r="A546" s="2">
        <v>1881</v>
      </c>
      <c r="B546" s="3">
        <v>46122</v>
      </c>
      <c r="C546" s="4" t="s">
        <v>20</v>
      </c>
      <c r="D546" s="4" t="s">
        <v>31</v>
      </c>
      <c r="E546" s="4" t="s">
        <v>28</v>
      </c>
      <c r="F546" s="4" t="s">
        <v>13</v>
      </c>
      <c r="G546" s="4" t="s">
        <v>34</v>
      </c>
      <c r="H546" s="4" t="s">
        <v>45</v>
      </c>
      <c r="I546" s="8">
        <v>1</v>
      </c>
      <c r="J546" s="10">
        <v>49.61</v>
      </c>
      <c r="K546" s="6">
        <v>0</v>
      </c>
      <c r="L546" s="10">
        <v>21.92</v>
      </c>
      <c r="M546" s="17">
        <f t="shared" si="32"/>
        <v>49.61</v>
      </c>
      <c r="N546" s="17">
        <f t="shared" si="33"/>
        <v>21.92</v>
      </c>
      <c r="O546" s="17">
        <f t="shared" si="34"/>
        <v>27.689999999999998</v>
      </c>
      <c r="P546" s="7">
        <f t="shared" si="35"/>
        <v>0.55815359806490628</v>
      </c>
      <c r="Q546" s="5">
        <f>YEAR(SalesDataTable[[#This Row],[Order Date]])</f>
        <v>2026</v>
      </c>
      <c r="R546" s="7" t="str">
        <f>"Q"&amp;ROUNDUP(MONTH(SalesDataTable[[#This Row],[Order Date]])/3,0)</f>
        <v>Q2</v>
      </c>
      <c r="S546" s="8">
        <f>MONTH(SalesDataTable[[#This Row],[Order Date]])</f>
        <v>4</v>
      </c>
      <c r="T546" s="7" t="str">
        <f>TEXT(SalesDataTable[[#This Row],[Order Date]],"mmm")</f>
        <v>Apr</v>
      </c>
    </row>
    <row r="547" spans="1:20" ht="15.6">
      <c r="A547" s="2">
        <v>2007</v>
      </c>
      <c r="B547" s="3">
        <v>46122</v>
      </c>
      <c r="C547" s="4" t="s">
        <v>20</v>
      </c>
      <c r="D547" s="4" t="s">
        <v>33</v>
      </c>
      <c r="E547" s="4" t="s">
        <v>2</v>
      </c>
      <c r="F547" s="4" t="s">
        <v>3</v>
      </c>
      <c r="G547" s="4" t="s">
        <v>34</v>
      </c>
      <c r="H547" s="4" t="s">
        <v>38</v>
      </c>
      <c r="I547" s="8">
        <v>2</v>
      </c>
      <c r="J547" s="10">
        <v>123.31</v>
      </c>
      <c r="K547" s="6">
        <v>0</v>
      </c>
      <c r="L547" s="10">
        <v>69.239999999999995</v>
      </c>
      <c r="M547" s="17">
        <f t="shared" si="32"/>
        <v>246.62</v>
      </c>
      <c r="N547" s="17">
        <f t="shared" si="33"/>
        <v>138.47999999999999</v>
      </c>
      <c r="O547" s="17">
        <f t="shared" si="34"/>
        <v>108.14000000000001</v>
      </c>
      <c r="P547" s="7">
        <f t="shared" si="35"/>
        <v>0.43848836266320662</v>
      </c>
      <c r="Q547" s="5">
        <f>YEAR(SalesDataTable[[#This Row],[Order Date]])</f>
        <v>2026</v>
      </c>
      <c r="R547" s="7" t="str">
        <f>"Q"&amp;ROUNDUP(MONTH(SalesDataTable[[#This Row],[Order Date]])/3,0)</f>
        <v>Q2</v>
      </c>
      <c r="S547" s="8">
        <f>MONTH(SalesDataTable[[#This Row],[Order Date]])</f>
        <v>4</v>
      </c>
      <c r="T547" s="7" t="str">
        <f>TEXT(SalesDataTable[[#This Row],[Order Date]],"mmm")</f>
        <v>Apr</v>
      </c>
    </row>
    <row r="548" spans="1:20" ht="15.6">
      <c r="A548" s="2">
        <v>2312</v>
      </c>
      <c r="B548" s="3">
        <v>46122</v>
      </c>
      <c r="C548" s="4" t="s">
        <v>0</v>
      </c>
      <c r="D548" s="4" t="s">
        <v>50</v>
      </c>
      <c r="E548" s="4" t="s">
        <v>19</v>
      </c>
      <c r="F548" s="4" t="s">
        <v>13</v>
      </c>
      <c r="G548" s="4" t="s">
        <v>9</v>
      </c>
      <c r="H548" s="4" t="s">
        <v>10</v>
      </c>
      <c r="I548" s="8">
        <v>1</v>
      </c>
      <c r="J548" s="10">
        <v>93.35</v>
      </c>
      <c r="K548" s="6">
        <v>0.1</v>
      </c>
      <c r="L548" s="10">
        <v>45.54</v>
      </c>
      <c r="M548" s="17">
        <f t="shared" si="32"/>
        <v>84.015000000000001</v>
      </c>
      <c r="N548" s="17">
        <f t="shared" si="33"/>
        <v>45.54</v>
      </c>
      <c r="O548" s="17">
        <f t="shared" si="34"/>
        <v>38.475000000000001</v>
      </c>
      <c r="P548" s="7">
        <f t="shared" si="35"/>
        <v>0.45795393679700053</v>
      </c>
      <c r="Q548" s="5">
        <f>YEAR(SalesDataTable[[#This Row],[Order Date]])</f>
        <v>2026</v>
      </c>
      <c r="R548" s="7" t="str">
        <f>"Q"&amp;ROUNDUP(MONTH(SalesDataTable[[#This Row],[Order Date]])/3,0)</f>
        <v>Q2</v>
      </c>
      <c r="S548" s="8">
        <f>MONTH(SalesDataTable[[#This Row],[Order Date]])</f>
        <v>4</v>
      </c>
      <c r="T548" s="7" t="str">
        <f>TEXT(SalesDataTable[[#This Row],[Order Date]],"mmm")</f>
        <v>Apr</v>
      </c>
    </row>
    <row r="549" spans="1:20" ht="15.6">
      <c r="A549" s="2">
        <v>4493</v>
      </c>
      <c r="B549" s="3">
        <v>46122</v>
      </c>
      <c r="C549" s="4" t="s">
        <v>0</v>
      </c>
      <c r="D549" s="4" t="s">
        <v>1</v>
      </c>
      <c r="E549" s="4" t="s">
        <v>8</v>
      </c>
      <c r="F549" s="4" t="s">
        <v>16</v>
      </c>
      <c r="G549" s="4" t="s">
        <v>9</v>
      </c>
      <c r="H549" s="4" t="s">
        <v>10</v>
      </c>
      <c r="I549" s="8">
        <v>5</v>
      </c>
      <c r="J549" s="10">
        <v>92.63</v>
      </c>
      <c r="K549" s="6">
        <v>0.15</v>
      </c>
      <c r="L549" s="10">
        <v>46.33</v>
      </c>
      <c r="M549" s="17">
        <f t="shared" si="32"/>
        <v>393.67749999999995</v>
      </c>
      <c r="N549" s="17">
        <f t="shared" si="33"/>
        <v>231.64999999999998</v>
      </c>
      <c r="O549" s="17">
        <f t="shared" si="34"/>
        <v>162.02749999999997</v>
      </c>
      <c r="P549" s="7">
        <f t="shared" si="35"/>
        <v>0.41157419461361139</v>
      </c>
      <c r="Q549" s="5">
        <f>YEAR(SalesDataTable[[#This Row],[Order Date]])</f>
        <v>2026</v>
      </c>
      <c r="R549" s="7" t="str">
        <f>"Q"&amp;ROUNDUP(MONTH(SalesDataTable[[#This Row],[Order Date]])/3,0)</f>
        <v>Q2</v>
      </c>
      <c r="S549" s="8">
        <f>MONTH(SalesDataTable[[#This Row],[Order Date]])</f>
        <v>4</v>
      </c>
      <c r="T549" s="7" t="str">
        <f>TEXT(SalesDataTable[[#This Row],[Order Date]],"mmm")</f>
        <v>Apr</v>
      </c>
    </row>
    <row r="550" spans="1:20" ht="15.6">
      <c r="A550" s="2">
        <v>2072</v>
      </c>
      <c r="B550" s="3">
        <v>46123</v>
      </c>
      <c r="C550" s="4" t="s">
        <v>0</v>
      </c>
      <c r="D550" s="4" t="s">
        <v>36</v>
      </c>
      <c r="E550" s="4" t="s">
        <v>2</v>
      </c>
      <c r="F550" s="4" t="s">
        <v>13</v>
      </c>
      <c r="G550" s="4" t="s">
        <v>23</v>
      </c>
      <c r="H550" s="4" t="s">
        <v>51</v>
      </c>
      <c r="I550" s="8">
        <v>4</v>
      </c>
      <c r="J550" s="10">
        <v>124.87</v>
      </c>
      <c r="K550" s="6">
        <v>0.1</v>
      </c>
      <c r="L550" s="10">
        <v>62.03</v>
      </c>
      <c r="M550" s="17">
        <f t="shared" si="32"/>
        <v>449.53200000000004</v>
      </c>
      <c r="N550" s="17">
        <f t="shared" si="33"/>
        <v>248.12</v>
      </c>
      <c r="O550" s="17">
        <f t="shared" si="34"/>
        <v>201.41200000000003</v>
      </c>
      <c r="P550" s="7">
        <f t="shared" si="35"/>
        <v>0.44804819234225823</v>
      </c>
      <c r="Q550" s="5">
        <f>YEAR(SalesDataTable[[#This Row],[Order Date]])</f>
        <v>2026</v>
      </c>
      <c r="R550" s="7" t="str">
        <f>"Q"&amp;ROUNDUP(MONTH(SalesDataTable[[#This Row],[Order Date]])/3,0)</f>
        <v>Q2</v>
      </c>
      <c r="S550" s="8">
        <f>MONTH(SalesDataTable[[#This Row],[Order Date]])</f>
        <v>4</v>
      </c>
      <c r="T550" s="7" t="str">
        <f>TEXT(SalesDataTable[[#This Row],[Order Date]],"mmm")</f>
        <v>Apr</v>
      </c>
    </row>
    <row r="551" spans="1:20" ht="15.6">
      <c r="A551" s="2">
        <v>2142</v>
      </c>
      <c r="B551" s="3">
        <v>46123</v>
      </c>
      <c r="C551" s="4" t="s">
        <v>20</v>
      </c>
      <c r="D551" s="4" t="s">
        <v>21</v>
      </c>
      <c r="E551" s="4" t="s">
        <v>28</v>
      </c>
      <c r="F551" s="4" t="s">
        <v>13</v>
      </c>
      <c r="G551" s="4" t="s">
        <v>23</v>
      </c>
      <c r="H551" s="4" t="s">
        <v>24</v>
      </c>
      <c r="I551" s="8">
        <v>1</v>
      </c>
      <c r="J551" s="10">
        <v>339.64</v>
      </c>
      <c r="K551" s="6">
        <v>0.1</v>
      </c>
      <c r="L551" s="10">
        <v>195.81</v>
      </c>
      <c r="M551" s="17">
        <f t="shared" si="32"/>
        <v>305.67599999999999</v>
      </c>
      <c r="N551" s="17">
        <f t="shared" si="33"/>
        <v>195.81</v>
      </c>
      <c r="O551" s="17">
        <f t="shared" si="34"/>
        <v>109.86599999999999</v>
      </c>
      <c r="P551" s="7">
        <f t="shared" si="35"/>
        <v>0.35941977780394924</v>
      </c>
      <c r="Q551" s="5">
        <f>YEAR(SalesDataTable[[#This Row],[Order Date]])</f>
        <v>2026</v>
      </c>
      <c r="R551" s="7" t="str">
        <f>"Q"&amp;ROUNDUP(MONTH(SalesDataTable[[#This Row],[Order Date]])/3,0)</f>
        <v>Q2</v>
      </c>
      <c r="S551" s="8">
        <f>MONTH(SalesDataTable[[#This Row],[Order Date]])</f>
        <v>4</v>
      </c>
      <c r="T551" s="7" t="str">
        <f>TEXT(SalesDataTable[[#This Row],[Order Date]],"mmm")</f>
        <v>Apr</v>
      </c>
    </row>
    <row r="552" spans="1:20" ht="15.6">
      <c r="A552" s="2">
        <v>2911</v>
      </c>
      <c r="B552" s="3">
        <v>46123</v>
      </c>
      <c r="C552" s="4" t="s">
        <v>11</v>
      </c>
      <c r="D552" s="4" t="s">
        <v>12</v>
      </c>
      <c r="E552" s="4" t="s">
        <v>19</v>
      </c>
      <c r="F552" s="4" t="s">
        <v>13</v>
      </c>
      <c r="G552" s="4" t="s">
        <v>4</v>
      </c>
      <c r="H552" s="4" t="s">
        <v>22</v>
      </c>
      <c r="I552" s="8">
        <v>1</v>
      </c>
      <c r="J552" s="10">
        <v>50.86</v>
      </c>
      <c r="K552" s="6">
        <v>0.05</v>
      </c>
      <c r="L552" s="10">
        <v>22.1</v>
      </c>
      <c r="M552" s="17">
        <f t="shared" si="32"/>
        <v>48.317</v>
      </c>
      <c r="N552" s="17">
        <f t="shared" si="33"/>
        <v>22.1</v>
      </c>
      <c r="O552" s="17">
        <f t="shared" si="34"/>
        <v>26.216999999999999</v>
      </c>
      <c r="P552" s="7">
        <f t="shared" si="35"/>
        <v>0.54260405240391574</v>
      </c>
      <c r="Q552" s="5">
        <f>YEAR(SalesDataTable[[#This Row],[Order Date]])</f>
        <v>2026</v>
      </c>
      <c r="R552" s="7" t="str">
        <f>"Q"&amp;ROUNDUP(MONTH(SalesDataTable[[#This Row],[Order Date]])/3,0)</f>
        <v>Q2</v>
      </c>
      <c r="S552" s="8">
        <f>MONTH(SalesDataTable[[#This Row],[Order Date]])</f>
        <v>4</v>
      </c>
      <c r="T552" s="7" t="str">
        <f>TEXT(SalesDataTable[[#This Row],[Order Date]],"mmm")</f>
        <v>Apr</v>
      </c>
    </row>
    <row r="553" spans="1:20" ht="15.6">
      <c r="A553" s="2">
        <v>4276</v>
      </c>
      <c r="B553" s="3">
        <v>46123</v>
      </c>
      <c r="C553" s="4" t="s">
        <v>20</v>
      </c>
      <c r="D553" s="4" t="s">
        <v>33</v>
      </c>
      <c r="E553" s="4" t="s">
        <v>2</v>
      </c>
      <c r="F553" s="4" t="s">
        <v>13</v>
      </c>
      <c r="G553" s="4" t="s">
        <v>14</v>
      </c>
      <c r="H553" s="4" t="s">
        <v>48</v>
      </c>
      <c r="I553" s="8">
        <v>2</v>
      </c>
      <c r="J553" s="10">
        <v>167.01</v>
      </c>
      <c r="K553" s="6">
        <v>0</v>
      </c>
      <c r="L553" s="10">
        <v>89.8</v>
      </c>
      <c r="M553" s="17">
        <f t="shared" si="32"/>
        <v>334.02</v>
      </c>
      <c r="N553" s="17">
        <f t="shared" si="33"/>
        <v>179.6</v>
      </c>
      <c r="O553" s="17">
        <f t="shared" si="34"/>
        <v>154.41999999999999</v>
      </c>
      <c r="P553" s="7">
        <f t="shared" si="35"/>
        <v>0.46230764624872761</v>
      </c>
      <c r="Q553" s="5">
        <f>YEAR(SalesDataTable[[#This Row],[Order Date]])</f>
        <v>2026</v>
      </c>
      <c r="R553" s="7" t="str">
        <f>"Q"&amp;ROUNDUP(MONTH(SalesDataTable[[#This Row],[Order Date]])/3,0)</f>
        <v>Q2</v>
      </c>
      <c r="S553" s="8">
        <f>MONTH(SalesDataTable[[#This Row],[Order Date]])</f>
        <v>4</v>
      </c>
      <c r="T553" s="7" t="str">
        <f>TEXT(SalesDataTable[[#This Row],[Order Date]],"mmm")</f>
        <v>Apr</v>
      </c>
    </row>
    <row r="554" spans="1:20" ht="15.6">
      <c r="A554" s="2">
        <v>5077</v>
      </c>
      <c r="B554" s="3">
        <v>46123</v>
      </c>
      <c r="C554" s="4" t="s">
        <v>20</v>
      </c>
      <c r="D554" s="4" t="s">
        <v>33</v>
      </c>
      <c r="E554" s="4" t="s">
        <v>28</v>
      </c>
      <c r="F554" s="4" t="s">
        <v>3</v>
      </c>
      <c r="G554" s="4" t="s">
        <v>9</v>
      </c>
      <c r="H554" s="4" t="s">
        <v>10</v>
      </c>
      <c r="I554" s="8">
        <v>2</v>
      </c>
      <c r="J554" s="10">
        <v>92.63</v>
      </c>
      <c r="K554" s="6">
        <v>0.15</v>
      </c>
      <c r="L554" s="10">
        <v>44.96</v>
      </c>
      <c r="M554" s="17">
        <f t="shared" si="32"/>
        <v>157.47099999999998</v>
      </c>
      <c r="N554" s="17">
        <f t="shared" si="33"/>
        <v>89.92</v>
      </c>
      <c r="O554" s="17">
        <f t="shared" si="34"/>
        <v>67.550999999999974</v>
      </c>
      <c r="P554" s="7">
        <f t="shared" si="35"/>
        <v>0.42897422382533917</v>
      </c>
      <c r="Q554" s="5">
        <f>YEAR(SalesDataTable[[#This Row],[Order Date]])</f>
        <v>2026</v>
      </c>
      <c r="R554" s="7" t="str">
        <f>"Q"&amp;ROUNDUP(MONTH(SalesDataTable[[#This Row],[Order Date]])/3,0)</f>
        <v>Q2</v>
      </c>
      <c r="S554" s="8">
        <f>MONTH(SalesDataTable[[#This Row],[Order Date]])</f>
        <v>4</v>
      </c>
      <c r="T554" s="7" t="str">
        <f>TEXT(SalesDataTable[[#This Row],[Order Date]],"mmm")</f>
        <v>Apr</v>
      </c>
    </row>
    <row r="555" spans="1:20" ht="15.6">
      <c r="A555" s="2">
        <v>1259</v>
      </c>
      <c r="B555" s="3">
        <v>46124</v>
      </c>
      <c r="C555" s="4" t="s">
        <v>6</v>
      </c>
      <c r="D555" s="4" t="s">
        <v>43</v>
      </c>
      <c r="E555" s="4" t="s">
        <v>28</v>
      </c>
      <c r="F555" s="4" t="s">
        <v>13</v>
      </c>
      <c r="G555" s="4" t="s">
        <v>9</v>
      </c>
      <c r="H555" s="4" t="s">
        <v>37</v>
      </c>
      <c r="I555" s="8">
        <v>2</v>
      </c>
      <c r="J555" s="10">
        <v>151.01</v>
      </c>
      <c r="K555" s="6">
        <v>0</v>
      </c>
      <c r="L555" s="10">
        <v>80.209999999999994</v>
      </c>
      <c r="M555" s="17">
        <f t="shared" si="32"/>
        <v>302.02</v>
      </c>
      <c r="N555" s="17">
        <f t="shared" si="33"/>
        <v>160.41999999999999</v>
      </c>
      <c r="O555" s="17">
        <f t="shared" si="34"/>
        <v>141.6</v>
      </c>
      <c r="P555" s="7">
        <f t="shared" si="35"/>
        <v>0.4688431229719886</v>
      </c>
      <c r="Q555" s="5">
        <f>YEAR(SalesDataTable[[#This Row],[Order Date]])</f>
        <v>2026</v>
      </c>
      <c r="R555" s="7" t="str">
        <f>"Q"&amp;ROUNDUP(MONTH(SalesDataTable[[#This Row],[Order Date]])/3,0)</f>
        <v>Q2</v>
      </c>
      <c r="S555" s="8">
        <f>MONTH(SalesDataTable[[#This Row],[Order Date]])</f>
        <v>4</v>
      </c>
      <c r="T555" s="7" t="str">
        <f>TEXT(SalesDataTable[[#This Row],[Order Date]],"mmm")</f>
        <v>Apr</v>
      </c>
    </row>
    <row r="556" spans="1:20" ht="15.6">
      <c r="A556" s="2">
        <v>1720</v>
      </c>
      <c r="B556" s="3">
        <v>46124</v>
      </c>
      <c r="C556" s="4" t="s">
        <v>0</v>
      </c>
      <c r="D556" s="4" t="s">
        <v>50</v>
      </c>
      <c r="E556" s="4" t="s">
        <v>2</v>
      </c>
      <c r="F556" s="4" t="s">
        <v>13</v>
      </c>
      <c r="G556" s="4" t="s">
        <v>9</v>
      </c>
      <c r="H556" s="4" t="s">
        <v>10</v>
      </c>
      <c r="I556" s="8">
        <v>2</v>
      </c>
      <c r="J556" s="10">
        <v>92.07</v>
      </c>
      <c r="K556" s="6">
        <v>0</v>
      </c>
      <c r="L556" s="10">
        <v>44.1</v>
      </c>
      <c r="M556" s="17">
        <f t="shared" si="32"/>
        <v>184.14</v>
      </c>
      <c r="N556" s="17">
        <f t="shared" si="33"/>
        <v>88.2</v>
      </c>
      <c r="O556" s="17">
        <f t="shared" si="34"/>
        <v>95.939999999999984</v>
      </c>
      <c r="P556" s="7">
        <f t="shared" si="35"/>
        <v>0.52101661779081132</v>
      </c>
      <c r="Q556" s="5">
        <f>YEAR(SalesDataTable[[#This Row],[Order Date]])</f>
        <v>2026</v>
      </c>
      <c r="R556" s="7" t="str">
        <f>"Q"&amp;ROUNDUP(MONTH(SalesDataTable[[#This Row],[Order Date]])/3,0)</f>
        <v>Q2</v>
      </c>
      <c r="S556" s="8">
        <f>MONTH(SalesDataTable[[#This Row],[Order Date]])</f>
        <v>4</v>
      </c>
      <c r="T556" s="7" t="str">
        <f>TEXT(SalesDataTable[[#This Row],[Order Date]],"mmm")</f>
        <v>Apr</v>
      </c>
    </row>
    <row r="557" spans="1:20" ht="15.6">
      <c r="A557" s="2">
        <v>1975</v>
      </c>
      <c r="B557" s="3">
        <v>46124</v>
      </c>
      <c r="C557" s="4" t="s">
        <v>0</v>
      </c>
      <c r="D557" s="4" t="s">
        <v>50</v>
      </c>
      <c r="E557" s="4" t="s">
        <v>2</v>
      </c>
      <c r="F557" s="4" t="s">
        <v>3</v>
      </c>
      <c r="G557" s="4" t="s">
        <v>34</v>
      </c>
      <c r="H557" s="4" t="s">
        <v>42</v>
      </c>
      <c r="I557" s="8">
        <v>1</v>
      </c>
      <c r="J557" s="10">
        <v>36.840000000000003</v>
      </c>
      <c r="K557" s="6">
        <v>0.1</v>
      </c>
      <c r="L557" s="10">
        <v>13.86</v>
      </c>
      <c r="M557" s="17">
        <f t="shared" si="32"/>
        <v>33.156000000000006</v>
      </c>
      <c r="N557" s="17">
        <f t="shared" si="33"/>
        <v>13.86</v>
      </c>
      <c r="O557" s="17">
        <f t="shared" si="34"/>
        <v>19.296000000000006</v>
      </c>
      <c r="P557" s="7">
        <f t="shared" si="35"/>
        <v>0.58197611292073836</v>
      </c>
      <c r="Q557" s="5">
        <f>YEAR(SalesDataTable[[#This Row],[Order Date]])</f>
        <v>2026</v>
      </c>
      <c r="R557" s="7" t="str">
        <f>"Q"&amp;ROUNDUP(MONTH(SalesDataTable[[#This Row],[Order Date]])/3,0)</f>
        <v>Q2</v>
      </c>
      <c r="S557" s="8">
        <f>MONTH(SalesDataTable[[#This Row],[Order Date]])</f>
        <v>4</v>
      </c>
      <c r="T557" s="7" t="str">
        <f>TEXT(SalesDataTable[[#This Row],[Order Date]],"mmm")</f>
        <v>Apr</v>
      </c>
    </row>
    <row r="558" spans="1:20" ht="15.6">
      <c r="A558" s="2">
        <v>2848</v>
      </c>
      <c r="B558" s="3">
        <v>46124</v>
      </c>
      <c r="C558" s="4" t="s">
        <v>6</v>
      </c>
      <c r="D558" s="4" t="s">
        <v>27</v>
      </c>
      <c r="E558" s="4" t="s">
        <v>2</v>
      </c>
      <c r="F558" s="4" t="s">
        <v>13</v>
      </c>
      <c r="G558" s="4" t="s">
        <v>9</v>
      </c>
      <c r="H558" s="4" t="s">
        <v>46</v>
      </c>
      <c r="I558" s="8">
        <v>1</v>
      </c>
      <c r="J558" s="10">
        <v>71.64</v>
      </c>
      <c r="K558" s="6">
        <v>0.05</v>
      </c>
      <c r="L558" s="10">
        <v>32.729999999999997</v>
      </c>
      <c r="M558" s="17">
        <f t="shared" si="32"/>
        <v>68.057999999999993</v>
      </c>
      <c r="N558" s="17">
        <f t="shared" si="33"/>
        <v>32.729999999999997</v>
      </c>
      <c r="O558" s="17">
        <f t="shared" si="34"/>
        <v>35.327999999999996</v>
      </c>
      <c r="P558" s="7">
        <f t="shared" si="35"/>
        <v>0.51908666137706072</v>
      </c>
      <c r="Q558" s="5">
        <f>YEAR(SalesDataTable[[#This Row],[Order Date]])</f>
        <v>2026</v>
      </c>
      <c r="R558" s="7" t="str">
        <f>"Q"&amp;ROUNDUP(MONTH(SalesDataTable[[#This Row],[Order Date]])/3,0)</f>
        <v>Q2</v>
      </c>
      <c r="S558" s="8">
        <f>MONTH(SalesDataTable[[#This Row],[Order Date]])</f>
        <v>4</v>
      </c>
      <c r="T558" s="7" t="str">
        <f>TEXT(SalesDataTable[[#This Row],[Order Date]],"mmm")</f>
        <v>Apr</v>
      </c>
    </row>
    <row r="559" spans="1:20" ht="15.6">
      <c r="A559" s="2">
        <v>2979</v>
      </c>
      <c r="B559" s="3">
        <v>46124</v>
      </c>
      <c r="C559" s="4" t="s">
        <v>6</v>
      </c>
      <c r="D559" s="4" t="s">
        <v>49</v>
      </c>
      <c r="E559" s="4" t="s">
        <v>2</v>
      </c>
      <c r="F559" s="4" t="s">
        <v>13</v>
      </c>
      <c r="G559" s="4" t="s">
        <v>34</v>
      </c>
      <c r="H559" s="4" t="s">
        <v>38</v>
      </c>
      <c r="I559" s="8">
        <v>1</v>
      </c>
      <c r="J559" s="10">
        <v>124.18</v>
      </c>
      <c r="K559" s="6">
        <v>0</v>
      </c>
      <c r="L559" s="10">
        <v>67.42</v>
      </c>
      <c r="M559" s="17">
        <f t="shared" si="32"/>
        <v>124.18</v>
      </c>
      <c r="N559" s="17">
        <f t="shared" si="33"/>
        <v>67.42</v>
      </c>
      <c r="O559" s="17">
        <f t="shared" si="34"/>
        <v>56.760000000000005</v>
      </c>
      <c r="P559" s="7">
        <f t="shared" si="35"/>
        <v>0.45707843453052022</v>
      </c>
      <c r="Q559" s="5">
        <f>YEAR(SalesDataTable[[#This Row],[Order Date]])</f>
        <v>2026</v>
      </c>
      <c r="R559" s="7" t="str">
        <f>"Q"&amp;ROUNDUP(MONTH(SalesDataTable[[#This Row],[Order Date]])/3,0)</f>
        <v>Q2</v>
      </c>
      <c r="S559" s="8">
        <f>MONTH(SalesDataTable[[#This Row],[Order Date]])</f>
        <v>4</v>
      </c>
      <c r="T559" s="7" t="str">
        <f>TEXT(SalesDataTable[[#This Row],[Order Date]],"mmm")</f>
        <v>Apr</v>
      </c>
    </row>
    <row r="560" spans="1:20" ht="15.6">
      <c r="A560" s="2">
        <v>2996</v>
      </c>
      <c r="B560" s="3">
        <v>46124</v>
      </c>
      <c r="C560" s="4" t="s">
        <v>6</v>
      </c>
      <c r="D560" s="4" t="s">
        <v>43</v>
      </c>
      <c r="E560" s="4" t="s">
        <v>19</v>
      </c>
      <c r="F560" s="4" t="s">
        <v>13</v>
      </c>
      <c r="G560" s="4" t="s">
        <v>14</v>
      </c>
      <c r="H560" s="4" t="s">
        <v>44</v>
      </c>
      <c r="I560" s="8">
        <v>1</v>
      </c>
      <c r="J560" s="10">
        <v>134.94999999999999</v>
      </c>
      <c r="K560" s="6">
        <v>0</v>
      </c>
      <c r="L560" s="10">
        <v>67.849999999999994</v>
      </c>
      <c r="M560" s="17">
        <f t="shared" si="32"/>
        <v>134.94999999999999</v>
      </c>
      <c r="N560" s="17">
        <f t="shared" si="33"/>
        <v>67.849999999999994</v>
      </c>
      <c r="O560" s="17">
        <f t="shared" si="34"/>
        <v>67.099999999999994</v>
      </c>
      <c r="P560" s="7">
        <f t="shared" si="35"/>
        <v>0.49722119303445722</v>
      </c>
      <c r="Q560" s="5">
        <f>YEAR(SalesDataTable[[#This Row],[Order Date]])</f>
        <v>2026</v>
      </c>
      <c r="R560" s="7" t="str">
        <f>"Q"&amp;ROUNDUP(MONTH(SalesDataTable[[#This Row],[Order Date]])/3,0)</f>
        <v>Q2</v>
      </c>
      <c r="S560" s="8">
        <f>MONTH(SalesDataTable[[#This Row],[Order Date]])</f>
        <v>4</v>
      </c>
      <c r="T560" s="7" t="str">
        <f>TEXT(SalesDataTable[[#This Row],[Order Date]],"mmm")</f>
        <v>Apr</v>
      </c>
    </row>
    <row r="561" spans="1:20" ht="15.6">
      <c r="A561" s="2">
        <v>749</v>
      </c>
      <c r="B561" s="3">
        <v>46125</v>
      </c>
      <c r="C561" s="4" t="s">
        <v>0</v>
      </c>
      <c r="D561" s="4" t="s">
        <v>50</v>
      </c>
      <c r="E561" s="4" t="s">
        <v>2</v>
      </c>
      <c r="F561" s="4" t="s">
        <v>13</v>
      </c>
      <c r="G561" s="4" t="s">
        <v>23</v>
      </c>
      <c r="H561" s="4" t="s">
        <v>51</v>
      </c>
      <c r="I561" s="8">
        <v>2</v>
      </c>
      <c r="J561" s="10">
        <v>124</v>
      </c>
      <c r="K561" s="6">
        <v>0</v>
      </c>
      <c r="L561" s="10">
        <v>60.14</v>
      </c>
      <c r="M561" s="17">
        <f t="shared" si="32"/>
        <v>248</v>
      </c>
      <c r="N561" s="17">
        <f t="shared" si="33"/>
        <v>120.28</v>
      </c>
      <c r="O561" s="17">
        <f t="shared" si="34"/>
        <v>127.72</v>
      </c>
      <c r="P561" s="7">
        <f t="shared" si="35"/>
        <v>0.51500000000000001</v>
      </c>
      <c r="Q561" s="5">
        <f>YEAR(SalesDataTable[[#This Row],[Order Date]])</f>
        <v>2026</v>
      </c>
      <c r="R561" s="7" t="str">
        <f>"Q"&amp;ROUNDUP(MONTH(SalesDataTable[[#This Row],[Order Date]])/3,0)</f>
        <v>Q2</v>
      </c>
      <c r="S561" s="8">
        <f>MONTH(SalesDataTable[[#This Row],[Order Date]])</f>
        <v>4</v>
      </c>
      <c r="T561" s="7" t="str">
        <f>TEXT(SalesDataTable[[#This Row],[Order Date]],"mmm")</f>
        <v>Apr</v>
      </c>
    </row>
    <row r="562" spans="1:20" ht="15.6">
      <c r="A562" s="2">
        <v>1928</v>
      </c>
      <c r="B562" s="3">
        <v>46125</v>
      </c>
      <c r="C562" s="4" t="s">
        <v>20</v>
      </c>
      <c r="D562" s="4" t="s">
        <v>47</v>
      </c>
      <c r="E562" s="4" t="s">
        <v>28</v>
      </c>
      <c r="F562" s="4" t="s">
        <v>3</v>
      </c>
      <c r="G562" s="4" t="s">
        <v>34</v>
      </c>
      <c r="H562" s="4" t="s">
        <v>45</v>
      </c>
      <c r="I562" s="8">
        <v>2</v>
      </c>
      <c r="J562" s="10">
        <v>50.2</v>
      </c>
      <c r="K562" s="6">
        <v>0.1</v>
      </c>
      <c r="L562" s="10">
        <v>21.48</v>
      </c>
      <c r="M562" s="17">
        <f t="shared" si="32"/>
        <v>90.360000000000014</v>
      </c>
      <c r="N562" s="17">
        <f t="shared" si="33"/>
        <v>42.96</v>
      </c>
      <c r="O562" s="17">
        <f t="shared" si="34"/>
        <v>47.400000000000013</v>
      </c>
      <c r="P562" s="7">
        <f t="shared" si="35"/>
        <v>0.5245683930942896</v>
      </c>
      <c r="Q562" s="5">
        <f>YEAR(SalesDataTable[[#This Row],[Order Date]])</f>
        <v>2026</v>
      </c>
      <c r="R562" s="7" t="str">
        <f>"Q"&amp;ROUNDUP(MONTH(SalesDataTable[[#This Row],[Order Date]])/3,0)</f>
        <v>Q2</v>
      </c>
      <c r="S562" s="8">
        <f>MONTH(SalesDataTable[[#This Row],[Order Date]])</f>
        <v>4</v>
      </c>
      <c r="T562" s="7" t="str">
        <f>TEXT(SalesDataTable[[#This Row],[Order Date]],"mmm")</f>
        <v>Apr</v>
      </c>
    </row>
    <row r="563" spans="1:20" ht="15.6">
      <c r="A563" s="2">
        <v>2486</v>
      </c>
      <c r="B563" s="3">
        <v>46125</v>
      </c>
      <c r="C563" s="4" t="s">
        <v>6</v>
      </c>
      <c r="D563" s="4" t="s">
        <v>41</v>
      </c>
      <c r="E563" s="4" t="s">
        <v>2</v>
      </c>
      <c r="F563" s="4" t="s">
        <v>16</v>
      </c>
      <c r="G563" s="4" t="s">
        <v>9</v>
      </c>
      <c r="H563" s="4" t="s">
        <v>10</v>
      </c>
      <c r="I563" s="8">
        <v>1</v>
      </c>
      <c r="J563" s="10">
        <v>93.65</v>
      </c>
      <c r="K563" s="6">
        <v>0</v>
      </c>
      <c r="L563" s="10">
        <v>44.15</v>
      </c>
      <c r="M563" s="17">
        <f t="shared" si="32"/>
        <v>93.65</v>
      </c>
      <c r="N563" s="17">
        <f t="shared" si="33"/>
        <v>44.15</v>
      </c>
      <c r="O563" s="17">
        <f t="shared" si="34"/>
        <v>49.500000000000007</v>
      </c>
      <c r="P563" s="7">
        <f t="shared" si="35"/>
        <v>0.5285638013881474</v>
      </c>
      <c r="Q563" s="5">
        <f>YEAR(SalesDataTable[[#This Row],[Order Date]])</f>
        <v>2026</v>
      </c>
      <c r="R563" s="7" t="str">
        <f>"Q"&amp;ROUNDUP(MONTH(SalesDataTable[[#This Row],[Order Date]])/3,0)</f>
        <v>Q2</v>
      </c>
      <c r="S563" s="8">
        <f>MONTH(SalesDataTable[[#This Row],[Order Date]])</f>
        <v>4</v>
      </c>
      <c r="T563" s="7" t="str">
        <f>TEXT(SalesDataTable[[#This Row],[Order Date]],"mmm")</f>
        <v>Apr</v>
      </c>
    </row>
    <row r="564" spans="1:20" ht="15.6">
      <c r="A564" s="2">
        <v>2688</v>
      </c>
      <c r="B564" s="3">
        <v>46125</v>
      </c>
      <c r="C564" s="4" t="s">
        <v>11</v>
      </c>
      <c r="D564" s="4" t="s">
        <v>52</v>
      </c>
      <c r="E564" s="4" t="s">
        <v>28</v>
      </c>
      <c r="F564" s="4" t="s">
        <v>13</v>
      </c>
      <c r="G564" s="4" t="s">
        <v>14</v>
      </c>
      <c r="H564" s="4" t="s">
        <v>32</v>
      </c>
      <c r="I564" s="8">
        <v>5</v>
      </c>
      <c r="J564" s="10">
        <v>47.25</v>
      </c>
      <c r="K564" s="6">
        <v>0.1</v>
      </c>
      <c r="L564" s="10">
        <v>17.93</v>
      </c>
      <c r="M564" s="17">
        <f t="shared" si="32"/>
        <v>212.625</v>
      </c>
      <c r="N564" s="17">
        <f t="shared" si="33"/>
        <v>89.65</v>
      </c>
      <c r="O564" s="17">
        <f t="shared" si="34"/>
        <v>122.97499999999999</v>
      </c>
      <c r="P564" s="7">
        <f t="shared" si="35"/>
        <v>0.57836566725455607</v>
      </c>
      <c r="Q564" s="5">
        <f>YEAR(SalesDataTable[[#This Row],[Order Date]])</f>
        <v>2026</v>
      </c>
      <c r="R564" s="7" t="str">
        <f>"Q"&amp;ROUNDUP(MONTH(SalesDataTable[[#This Row],[Order Date]])/3,0)</f>
        <v>Q2</v>
      </c>
      <c r="S564" s="8">
        <f>MONTH(SalesDataTable[[#This Row],[Order Date]])</f>
        <v>4</v>
      </c>
      <c r="T564" s="7" t="str">
        <f>TEXT(SalesDataTable[[#This Row],[Order Date]],"mmm")</f>
        <v>Apr</v>
      </c>
    </row>
    <row r="565" spans="1:20" ht="15.6">
      <c r="A565" s="2">
        <v>2712</v>
      </c>
      <c r="B565" s="3">
        <v>46125</v>
      </c>
      <c r="C565" s="4" t="s">
        <v>11</v>
      </c>
      <c r="D565" s="4" t="s">
        <v>25</v>
      </c>
      <c r="E565" s="4" t="s">
        <v>2</v>
      </c>
      <c r="F565" s="4" t="s">
        <v>3</v>
      </c>
      <c r="G565" s="4" t="s">
        <v>34</v>
      </c>
      <c r="H565" s="4" t="s">
        <v>42</v>
      </c>
      <c r="I565" s="8">
        <v>1</v>
      </c>
      <c r="J565" s="10">
        <v>35.69</v>
      </c>
      <c r="K565" s="6">
        <v>0.05</v>
      </c>
      <c r="L565" s="10">
        <v>13.53</v>
      </c>
      <c r="M565" s="17">
        <f t="shared" si="32"/>
        <v>33.905499999999996</v>
      </c>
      <c r="N565" s="17">
        <f t="shared" si="33"/>
        <v>13.53</v>
      </c>
      <c r="O565" s="17">
        <f t="shared" si="34"/>
        <v>20.375499999999995</v>
      </c>
      <c r="P565" s="7">
        <f t="shared" si="35"/>
        <v>0.60094969842650892</v>
      </c>
      <c r="Q565" s="5">
        <f>YEAR(SalesDataTable[[#This Row],[Order Date]])</f>
        <v>2026</v>
      </c>
      <c r="R565" s="7" t="str">
        <f>"Q"&amp;ROUNDUP(MONTH(SalesDataTable[[#This Row],[Order Date]])/3,0)</f>
        <v>Q2</v>
      </c>
      <c r="S565" s="8">
        <f>MONTH(SalesDataTable[[#This Row],[Order Date]])</f>
        <v>4</v>
      </c>
      <c r="T565" s="7" t="str">
        <f>TEXT(SalesDataTable[[#This Row],[Order Date]],"mmm")</f>
        <v>Apr</v>
      </c>
    </row>
    <row r="566" spans="1:20" ht="15.6">
      <c r="A566" s="2">
        <v>3853</v>
      </c>
      <c r="B566" s="3">
        <v>46125</v>
      </c>
      <c r="C566" s="4" t="s">
        <v>20</v>
      </c>
      <c r="D566" s="4" t="s">
        <v>47</v>
      </c>
      <c r="E566" s="4" t="s">
        <v>2</v>
      </c>
      <c r="F566" s="4" t="s">
        <v>3</v>
      </c>
      <c r="G566" s="4" t="s">
        <v>14</v>
      </c>
      <c r="H566" s="4" t="s">
        <v>44</v>
      </c>
      <c r="I566" s="8">
        <v>3</v>
      </c>
      <c r="J566" s="10">
        <v>136.12</v>
      </c>
      <c r="K566" s="6">
        <v>0</v>
      </c>
      <c r="L566" s="10">
        <v>66.58</v>
      </c>
      <c r="M566" s="17">
        <f t="shared" si="32"/>
        <v>408.36</v>
      </c>
      <c r="N566" s="17">
        <f t="shared" si="33"/>
        <v>199.74</v>
      </c>
      <c r="O566" s="17">
        <f t="shared" si="34"/>
        <v>208.62</v>
      </c>
      <c r="P566" s="7">
        <f t="shared" si="35"/>
        <v>0.51087275933000298</v>
      </c>
      <c r="Q566" s="5">
        <f>YEAR(SalesDataTable[[#This Row],[Order Date]])</f>
        <v>2026</v>
      </c>
      <c r="R566" s="7" t="str">
        <f>"Q"&amp;ROUNDUP(MONTH(SalesDataTable[[#This Row],[Order Date]])/3,0)</f>
        <v>Q2</v>
      </c>
      <c r="S566" s="8">
        <f>MONTH(SalesDataTable[[#This Row],[Order Date]])</f>
        <v>4</v>
      </c>
      <c r="T566" s="7" t="str">
        <f>TEXT(SalesDataTable[[#This Row],[Order Date]],"mmm")</f>
        <v>Apr</v>
      </c>
    </row>
    <row r="567" spans="1:20" ht="15.6">
      <c r="A567" s="2">
        <v>4043</v>
      </c>
      <c r="B567" s="3">
        <v>46125</v>
      </c>
      <c r="C567" s="4" t="s">
        <v>20</v>
      </c>
      <c r="D567" s="4" t="s">
        <v>31</v>
      </c>
      <c r="E567" s="4" t="s">
        <v>28</v>
      </c>
      <c r="F567" s="4" t="s">
        <v>13</v>
      </c>
      <c r="G567" s="4" t="s">
        <v>9</v>
      </c>
      <c r="H567" s="4" t="s">
        <v>37</v>
      </c>
      <c r="I567" s="8">
        <v>1</v>
      </c>
      <c r="J567" s="10">
        <v>155.88999999999999</v>
      </c>
      <c r="K567" s="6">
        <v>0</v>
      </c>
      <c r="L567" s="10">
        <v>77.260000000000005</v>
      </c>
      <c r="M567" s="17">
        <f t="shared" si="32"/>
        <v>155.88999999999999</v>
      </c>
      <c r="N567" s="17">
        <f t="shared" si="33"/>
        <v>77.260000000000005</v>
      </c>
      <c r="O567" s="17">
        <f t="shared" si="34"/>
        <v>78.629999999999981</v>
      </c>
      <c r="P567" s="7">
        <f t="shared" si="35"/>
        <v>0.50439412406183837</v>
      </c>
      <c r="Q567" s="5">
        <f>YEAR(SalesDataTable[[#This Row],[Order Date]])</f>
        <v>2026</v>
      </c>
      <c r="R567" s="7" t="str">
        <f>"Q"&amp;ROUNDUP(MONTH(SalesDataTable[[#This Row],[Order Date]])/3,0)</f>
        <v>Q2</v>
      </c>
      <c r="S567" s="8">
        <f>MONTH(SalesDataTable[[#This Row],[Order Date]])</f>
        <v>4</v>
      </c>
      <c r="T567" s="7" t="str">
        <f>TEXT(SalesDataTable[[#This Row],[Order Date]],"mmm")</f>
        <v>Apr</v>
      </c>
    </row>
    <row r="568" spans="1:20" ht="15.6">
      <c r="A568" s="2">
        <v>290</v>
      </c>
      <c r="B568" s="3">
        <v>46126</v>
      </c>
      <c r="C568" s="4" t="s">
        <v>0</v>
      </c>
      <c r="D568" s="4" t="s">
        <v>50</v>
      </c>
      <c r="E568" s="4" t="s">
        <v>2</v>
      </c>
      <c r="F568" s="4" t="s">
        <v>16</v>
      </c>
      <c r="G568" s="4" t="s">
        <v>14</v>
      </c>
      <c r="H568" s="4" t="s">
        <v>44</v>
      </c>
      <c r="I568" s="8">
        <v>1</v>
      </c>
      <c r="J568" s="10">
        <v>130.81</v>
      </c>
      <c r="K568" s="6">
        <v>0</v>
      </c>
      <c r="L568" s="10">
        <v>67.86</v>
      </c>
      <c r="M568" s="17">
        <f t="shared" si="32"/>
        <v>130.81</v>
      </c>
      <c r="N568" s="17">
        <f t="shared" si="33"/>
        <v>67.86</v>
      </c>
      <c r="O568" s="17">
        <f t="shared" si="34"/>
        <v>62.95</v>
      </c>
      <c r="P568" s="7">
        <f t="shared" si="35"/>
        <v>0.48123232168794439</v>
      </c>
      <c r="Q568" s="5">
        <f>YEAR(SalesDataTable[[#This Row],[Order Date]])</f>
        <v>2026</v>
      </c>
      <c r="R568" s="7" t="str">
        <f>"Q"&amp;ROUNDUP(MONTH(SalesDataTable[[#This Row],[Order Date]])/3,0)</f>
        <v>Q2</v>
      </c>
      <c r="S568" s="8">
        <f>MONTH(SalesDataTable[[#This Row],[Order Date]])</f>
        <v>4</v>
      </c>
      <c r="T568" s="7" t="str">
        <f>TEXT(SalesDataTable[[#This Row],[Order Date]],"mmm")</f>
        <v>Apr</v>
      </c>
    </row>
    <row r="569" spans="1:20" ht="15.6">
      <c r="A569" s="2">
        <v>2953</v>
      </c>
      <c r="B569" s="3">
        <v>46126</v>
      </c>
      <c r="C569" s="4" t="s">
        <v>0</v>
      </c>
      <c r="D569" s="4" t="s">
        <v>1</v>
      </c>
      <c r="E569" s="4" t="s">
        <v>2</v>
      </c>
      <c r="F569" s="4" t="s">
        <v>3</v>
      </c>
      <c r="G569" s="4" t="s">
        <v>14</v>
      </c>
      <c r="H569" s="4" t="s">
        <v>32</v>
      </c>
      <c r="I569" s="8">
        <v>2</v>
      </c>
      <c r="J569" s="10">
        <v>47.56</v>
      </c>
      <c r="K569" s="6">
        <v>0.05</v>
      </c>
      <c r="L569" s="10">
        <v>18.649999999999999</v>
      </c>
      <c r="M569" s="17">
        <f t="shared" si="32"/>
        <v>90.364000000000004</v>
      </c>
      <c r="N569" s="17">
        <f t="shared" si="33"/>
        <v>37.299999999999997</v>
      </c>
      <c r="O569" s="17">
        <f t="shared" si="34"/>
        <v>53.064000000000007</v>
      </c>
      <c r="P569" s="7">
        <f t="shared" si="35"/>
        <v>0.58722500110663545</v>
      </c>
      <c r="Q569" s="5">
        <f>YEAR(SalesDataTable[[#This Row],[Order Date]])</f>
        <v>2026</v>
      </c>
      <c r="R569" s="7" t="str">
        <f>"Q"&amp;ROUNDUP(MONTH(SalesDataTable[[#This Row],[Order Date]])/3,0)</f>
        <v>Q2</v>
      </c>
      <c r="S569" s="8">
        <f>MONTH(SalesDataTable[[#This Row],[Order Date]])</f>
        <v>4</v>
      </c>
      <c r="T569" s="7" t="str">
        <f>TEXT(SalesDataTable[[#This Row],[Order Date]],"mmm")</f>
        <v>Apr</v>
      </c>
    </row>
    <row r="570" spans="1:20" ht="15.6">
      <c r="A570" s="2">
        <v>3179</v>
      </c>
      <c r="B570" s="3">
        <v>46126</v>
      </c>
      <c r="C570" s="4" t="s">
        <v>6</v>
      </c>
      <c r="D570" s="4" t="s">
        <v>49</v>
      </c>
      <c r="E570" s="4" t="s">
        <v>2</v>
      </c>
      <c r="F570" s="4" t="s">
        <v>13</v>
      </c>
      <c r="G570" s="4" t="s">
        <v>9</v>
      </c>
      <c r="H570" s="4" t="s">
        <v>17</v>
      </c>
      <c r="I570" s="8">
        <v>2</v>
      </c>
      <c r="J570" s="10">
        <v>140.65</v>
      </c>
      <c r="K570" s="6">
        <v>0.05</v>
      </c>
      <c r="L570" s="10">
        <v>78.900000000000006</v>
      </c>
      <c r="M570" s="17">
        <f t="shared" si="32"/>
        <v>267.23500000000001</v>
      </c>
      <c r="N570" s="17">
        <f t="shared" si="33"/>
        <v>157.80000000000001</v>
      </c>
      <c r="O570" s="17">
        <f t="shared" si="34"/>
        <v>109.435</v>
      </c>
      <c r="P570" s="7">
        <f t="shared" si="35"/>
        <v>0.40950848504125581</v>
      </c>
      <c r="Q570" s="5">
        <f>YEAR(SalesDataTable[[#This Row],[Order Date]])</f>
        <v>2026</v>
      </c>
      <c r="R570" s="7" t="str">
        <f>"Q"&amp;ROUNDUP(MONTH(SalesDataTable[[#This Row],[Order Date]])/3,0)</f>
        <v>Q2</v>
      </c>
      <c r="S570" s="8">
        <f>MONTH(SalesDataTable[[#This Row],[Order Date]])</f>
        <v>4</v>
      </c>
      <c r="T570" s="7" t="str">
        <f>TEXT(SalesDataTable[[#This Row],[Order Date]],"mmm")</f>
        <v>Apr</v>
      </c>
    </row>
    <row r="571" spans="1:20" ht="15.6">
      <c r="A571" s="2">
        <v>3301</v>
      </c>
      <c r="B571" s="3">
        <v>46126</v>
      </c>
      <c r="C571" s="4" t="s">
        <v>20</v>
      </c>
      <c r="D571" s="4" t="s">
        <v>21</v>
      </c>
      <c r="E571" s="4" t="s">
        <v>19</v>
      </c>
      <c r="F571" s="4" t="s">
        <v>13</v>
      </c>
      <c r="G571" s="4" t="s">
        <v>4</v>
      </c>
      <c r="H571" s="4" t="s">
        <v>5</v>
      </c>
      <c r="I571" s="8">
        <v>1</v>
      </c>
      <c r="J571" s="10">
        <v>82.75</v>
      </c>
      <c r="K571" s="6">
        <v>0</v>
      </c>
      <c r="L571" s="10">
        <v>43.18</v>
      </c>
      <c r="M571" s="17">
        <f t="shared" si="32"/>
        <v>82.75</v>
      </c>
      <c r="N571" s="17">
        <f t="shared" si="33"/>
        <v>43.18</v>
      </c>
      <c r="O571" s="17">
        <f t="shared" si="34"/>
        <v>39.57</v>
      </c>
      <c r="P571" s="7">
        <f t="shared" si="35"/>
        <v>0.47818731117824775</v>
      </c>
      <c r="Q571" s="5">
        <f>YEAR(SalesDataTable[[#This Row],[Order Date]])</f>
        <v>2026</v>
      </c>
      <c r="R571" s="7" t="str">
        <f>"Q"&amp;ROUNDUP(MONTH(SalesDataTable[[#This Row],[Order Date]])/3,0)</f>
        <v>Q2</v>
      </c>
      <c r="S571" s="8">
        <f>MONTH(SalesDataTable[[#This Row],[Order Date]])</f>
        <v>4</v>
      </c>
      <c r="T571" s="7" t="str">
        <f>TEXT(SalesDataTable[[#This Row],[Order Date]],"mmm")</f>
        <v>Apr</v>
      </c>
    </row>
    <row r="572" spans="1:20" ht="15.6">
      <c r="A572" s="2">
        <v>3349</v>
      </c>
      <c r="B572" s="3">
        <v>46126</v>
      </c>
      <c r="C572" s="4" t="s">
        <v>20</v>
      </c>
      <c r="D572" s="4" t="s">
        <v>33</v>
      </c>
      <c r="E572" s="4" t="s">
        <v>2</v>
      </c>
      <c r="F572" s="4" t="s">
        <v>3</v>
      </c>
      <c r="G572" s="4" t="s">
        <v>34</v>
      </c>
      <c r="H572" s="4" t="s">
        <v>35</v>
      </c>
      <c r="I572" s="8">
        <v>2</v>
      </c>
      <c r="J572" s="10">
        <v>40.909999999999997</v>
      </c>
      <c r="K572" s="6">
        <v>0.1</v>
      </c>
      <c r="L572" s="10">
        <v>14.95</v>
      </c>
      <c r="M572" s="17">
        <f t="shared" si="32"/>
        <v>73.637999999999991</v>
      </c>
      <c r="N572" s="17">
        <f t="shared" si="33"/>
        <v>29.9</v>
      </c>
      <c r="O572" s="17">
        <f t="shared" si="34"/>
        <v>43.737999999999992</v>
      </c>
      <c r="P572" s="7">
        <f t="shared" si="35"/>
        <v>0.59395964040305271</v>
      </c>
      <c r="Q572" s="5">
        <f>YEAR(SalesDataTable[[#This Row],[Order Date]])</f>
        <v>2026</v>
      </c>
      <c r="R572" s="7" t="str">
        <f>"Q"&amp;ROUNDUP(MONTH(SalesDataTable[[#This Row],[Order Date]])/3,0)</f>
        <v>Q2</v>
      </c>
      <c r="S572" s="8">
        <f>MONTH(SalesDataTable[[#This Row],[Order Date]])</f>
        <v>4</v>
      </c>
      <c r="T572" s="7" t="str">
        <f>TEXT(SalesDataTable[[#This Row],[Order Date]],"mmm")</f>
        <v>Apr</v>
      </c>
    </row>
    <row r="573" spans="1:20" ht="15.6">
      <c r="A573" s="2">
        <v>4874</v>
      </c>
      <c r="B573" s="3">
        <v>46126</v>
      </c>
      <c r="C573" s="4" t="s">
        <v>0</v>
      </c>
      <c r="D573" s="4" t="s">
        <v>1</v>
      </c>
      <c r="E573" s="4" t="s">
        <v>19</v>
      </c>
      <c r="F573" s="4" t="s">
        <v>3</v>
      </c>
      <c r="G573" s="4" t="s">
        <v>14</v>
      </c>
      <c r="H573" s="4" t="s">
        <v>32</v>
      </c>
      <c r="I573" s="8">
        <v>1</v>
      </c>
      <c r="J573" s="10">
        <v>46.62</v>
      </c>
      <c r="K573" s="6">
        <v>0</v>
      </c>
      <c r="L573" s="10">
        <v>18.86</v>
      </c>
      <c r="M573" s="17">
        <f t="shared" si="32"/>
        <v>46.62</v>
      </c>
      <c r="N573" s="17">
        <f t="shared" si="33"/>
        <v>18.86</v>
      </c>
      <c r="O573" s="17">
        <f t="shared" si="34"/>
        <v>27.759999999999998</v>
      </c>
      <c r="P573" s="7">
        <f t="shared" si="35"/>
        <v>0.59545259545259543</v>
      </c>
      <c r="Q573" s="5">
        <f>YEAR(SalesDataTable[[#This Row],[Order Date]])</f>
        <v>2026</v>
      </c>
      <c r="R573" s="7" t="str">
        <f>"Q"&amp;ROUNDUP(MONTH(SalesDataTable[[#This Row],[Order Date]])/3,0)</f>
        <v>Q2</v>
      </c>
      <c r="S573" s="8">
        <f>MONTH(SalesDataTable[[#This Row],[Order Date]])</f>
        <v>4</v>
      </c>
      <c r="T573" s="7" t="str">
        <f>TEXT(SalesDataTable[[#This Row],[Order Date]],"mmm")</f>
        <v>Apr</v>
      </c>
    </row>
    <row r="574" spans="1:20" ht="15.6">
      <c r="A574" s="2">
        <v>1045</v>
      </c>
      <c r="B574" s="3">
        <v>46127</v>
      </c>
      <c r="C574" s="4" t="s">
        <v>0</v>
      </c>
      <c r="D574" s="4" t="s">
        <v>50</v>
      </c>
      <c r="E574" s="4" t="s">
        <v>2</v>
      </c>
      <c r="F574" s="4" t="s">
        <v>3</v>
      </c>
      <c r="G574" s="4" t="s">
        <v>23</v>
      </c>
      <c r="H574" s="4" t="s">
        <v>29</v>
      </c>
      <c r="I574" s="8">
        <v>2</v>
      </c>
      <c r="J574" s="10">
        <v>196.57</v>
      </c>
      <c r="K574" s="6">
        <v>0.05</v>
      </c>
      <c r="L574" s="10">
        <v>106.2</v>
      </c>
      <c r="M574" s="17">
        <f t="shared" si="32"/>
        <v>373.48299999999995</v>
      </c>
      <c r="N574" s="17">
        <f t="shared" si="33"/>
        <v>212.4</v>
      </c>
      <c r="O574" s="17">
        <f t="shared" si="34"/>
        <v>161.08299999999994</v>
      </c>
      <c r="P574" s="7">
        <f t="shared" si="35"/>
        <v>0.43129941657317727</v>
      </c>
      <c r="Q574" s="5">
        <f>YEAR(SalesDataTable[[#This Row],[Order Date]])</f>
        <v>2026</v>
      </c>
      <c r="R574" s="7" t="str">
        <f>"Q"&amp;ROUNDUP(MONTH(SalesDataTable[[#This Row],[Order Date]])/3,0)</f>
        <v>Q2</v>
      </c>
      <c r="S574" s="8">
        <f>MONTH(SalesDataTable[[#This Row],[Order Date]])</f>
        <v>4</v>
      </c>
      <c r="T574" s="7" t="str">
        <f>TEXT(SalesDataTable[[#This Row],[Order Date]],"mmm")</f>
        <v>Apr</v>
      </c>
    </row>
    <row r="575" spans="1:20" ht="15.6">
      <c r="A575" s="2">
        <v>1703</v>
      </c>
      <c r="B575" s="3">
        <v>46127</v>
      </c>
      <c r="C575" s="4" t="s">
        <v>6</v>
      </c>
      <c r="D575" s="4" t="s">
        <v>7</v>
      </c>
      <c r="E575" s="4" t="s">
        <v>2</v>
      </c>
      <c r="F575" s="4" t="s">
        <v>3</v>
      </c>
      <c r="G575" s="4" t="s">
        <v>9</v>
      </c>
      <c r="H575" s="4" t="s">
        <v>10</v>
      </c>
      <c r="I575" s="8">
        <v>1</v>
      </c>
      <c r="J575" s="10">
        <v>90.52</v>
      </c>
      <c r="K575" s="6">
        <v>0</v>
      </c>
      <c r="L575" s="10">
        <v>46.5</v>
      </c>
      <c r="M575" s="17">
        <f t="shared" si="32"/>
        <v>90.52</v>
      </c>
      <c r="N575" s="17">
        <f t="shared" si="33"/>
        <v>46.5</v>
      </c>
      <c r="O575" s="17">
        <f t="shared" si="34"/>
        <v>44.019999999999996</v>
      </c>
      <c r="P575" s="7">
        <f t="shared" si="35"/>
        <v>0.4863013698630137</v>
      </c>
      <c r="Q575" s="5">
        <f>YEAR(SalesDataTable[[#This Row],[Order Date]])</f>
        <v>2026</v>
      </c>
      <c r="R575" s="7" t="str">
        <f>"Q"&amp;ROUNDUP(MONTH(SalesDataTable[[#This Row],[Order Date]])/3,0)</f>
        <v>Q2</v>
      </c>
      <c r="S575" s="8">
        <f>MONTH(SalesDataTable[[#This Row],[Order Date]])</f>
        <v>4</v>
      </c>
      <c r="T575" s="7" t="str">
        <f>TEXT(SalesDataTable[[#This Row],[Order Date]],"mmm")</f>
        <v>Apr</v>
      </c>
    </row>
    <row r="576" spans="1:20" ht="15.6">
      <c r="A576" s="2">
        <v>2107</v>
      </c>
      <c r="B576" s="3">
        <v>46127</v>
      </c>
      <c r="C576" s="4" t="s">
        <v>0</v>
      </c>
      <c r="D576" s="4" t="s">
        <v>50</v>
      </c>
      <c r="E576" s="4" t="s">
        <v>2</v>
      </c>
      <c r="F576" s="4" t="s">
        <v>3</v>
      </c>
      <c r="G576" s="4" t="s">
        <v>14</v>
      </c>
      <c r="H576" s="4" t="s">
        <v>48</v>
      </c>
      <c r="I576" s="8">
        <v>5</v>
      </c>
      <c r="J576" s="10">
        <v>165.35</v>
      </c>
      <c r="K576" s="6">
        <v>0.05</v>
      </c>
      <c r="L576" s="10">
        <v>89.38</v>
      </c>
      <c r="M576" s="17">
        <f t="shared" si="32"/>
        <v>785.41249999999991</v>
      </c>
      <c r="N576" s="17">
        <f t="shared" si="33"/>
        <v>446.9</v>
      </c>
      <c r="O576" s="17">
        <f t="shared" si="34"/>
        <v>338.51249999999993</v>
      </c>
      <c r="P576" s="7">
        <f t="shared" si="35"/>
        <v>0.43099963395031271</v>
      </c>
      <c r="Q576" s="5">
        <f>YEAR(SalesDataTable[[#This Row],[Order Date]])</f>
        <v>2026</v>
      </c>
      <c r="R576" s="7" t="str">
        <f>"Q"&amp;ROUNDUP(MONTH(SalesDataTable[[#This Row],[Order Date]])/3,0)</f>
        <v>Q2</v>
      </c>
      <c r="S576" s="8">
        <f>MONTH(SalesDataTable[[#This Row],[Order Date]])</f>
        <v>4</v>
      </c>
      <c r="T576" s="7" t="str">
        <f>TEXT(SalesDataTable[[#This Row],[Order Date]],"mmm")</f>
        <v>Apr</v>
      </c>
    </row>
    <row r="577" spans="1:20" ht="15.6">
      <c r="A577" s="2">
        <v>2265</v>
      </c>
      <c r="B577" s="3">
        <v>46127</v>
      </c>
      <c r="C577" s="4" t="s">
        <v>6</v>
      </c>
      <c r="D577" s="4" t="s">
        <v>41</v>
      </c>
      <c r="E577" s="4" t="s">
        <v>19</v>
      </c>
      <c r="F577" s="4" t="s">
        <v>3</v>
      </c>
      <c r="G577" s="4" t="s">
        <v>14</v>
      </c>
      <c r="H577" s="4" t="s">
        <v>15</v>
      </c>
      <c r="I577" s="8">
        <v>2</v>
      </c>
      <c r="J577" s="10">
        <v>36.35</v>
      </c>
      <c r="K577" s="6">
        <v>0</v>
      </c>
      <c r="L577" s="10">
        <v>13.55</v>
      </c>
      <c r="M577" s="17">
        <f t="shared" si="32"/>
        <v>72.7</v>
      </c>
      <c r="N577" s="17">
        <f t="shared" si="33"/>
        <v>27.1</v>
      </c>
      <c r="O577" s="17">
        <f t="shared" si="34"/>
        <v>45.6</v>
      </c>
      <c r="P577" s="7">
        <f t="shared" si="35"/>
        <v>0.6272352132049519</v>
      </c>
      <c r="Q577" s="5">
        <f>YEAR(SalesDataTable[[#This Row],[Order Date]])</f>
        <v>2026</v>
      </c>
      <c r="R577" s="7" t="str">
        <f>"Q"&amp;ROUNDUP(MONTH(SalesDataTable[[#This Row],[Order Date]])/3,0)</f>
        <v>Q2</v>
      </c>
      <c r="S577" s="8">
        <f>MONTH(SalesDataTable[[#This Row],[Order Date]])</f>
        <v>4</v>
      </c>
      <c r="T577" s="7" t="str">
        <f>TEXT(SalesDataTable[[#This Row],[Order Date]],"mmm")</f>
        <v>Apr</v>
      </c>
    </row>
    <row r="578" spans="1:20" ht="15.6">
      <c r="A578" s="2">
        <v>2839</v>
      </c>
      <c r="B578" s="3">
        <v>46127</v>
      </c>
      <c r="C578" s="4" t="s">
        <v>6</v>
      </c>
      <c r="D578" s="4" t="s">
        <v>49</v>
      </c>
      <c r="E578" s="4" t="s">
        <v>19</v>
      </c>
      <c r="F578" s="4" t="s">
        <v>13</v>
      </c>
      <c r="G578" s="4" t="s">
        <v>14</v>
      </c>
      <c r="H578" s="4" t="s">
        <v>32</v>
      </c>
      <c r="I578" s="8">
        <v>1</v>
      </c>
      <c r="J578" s="10">
        <v>47</v>
      </c>
      <c r="K578" s="6">
        <v>0</v>
      </c>
      <c r="L578" s="10">
        <v>18.64</v>
      </c>
      <c r="M578" s="17">
        <f t="shared" ref="M578:M641" si="36">I578*J578*(1-K578)</f>
        <v>47</v>
      </c>
      <c r="N578" s="17">
        <f t="shared" ref="N578:N641" si="37">I578*L578</f>
        <v>18.64</v>
      </c>
      <c r="O578" s="17">
        <f t="shared" ref="O578:O641" si="38">M578-N578</f>
        <v>28.36</v>
      </c>
      <c r="P578" s="7">
        <f t="shared" ref="P578:P641" si="39">IFERROR(O578/M578,0)</f>
        <v>0.60340425531914887</v>
      </c>
      <c r="Q578" s="5">
        <f>YEAR(SalesDataTable[[#This Row],[Order Date]])</f>
        <v>2026</v>
      </c>
      <c r="R578" s="7" t="str">
        <f>"Q"&amp;ROUNDUP(MONTH(SalesDataTable[[#This Row],[Order Date]])/3,0)</f>
        <v>Q2</v>
      </c>
      <c r="S578" s="8">
        <f>MONTH(SalesDataTable[[#This Row],[Order Date]])</f>
        <v>4</v>
      </c>
      <c r="T578" s="7" t="str">
        <f>TEXT(SalesDataTable[[#This Row],[Order Date]],"mmm")</f>
        <v>Apr</v>
      </c>
    </row>
    <row r="579" spans="1:20" ht="15.6">
      <c r="A579" s="2">
        <v>4742</v>
      </c>
      <c r="B579" s="3">
        <v>46127</v>
      </c>
      <c r="C579" s="4" t="s">
        <v>20</v>
      </c>
      <c r="D579" s="4" t="s">
        <v>47</v>
      </c>
      <c r="E579" s="4" t="s">
        <v>28</v>
      </c>
      <c r="F579" s="4" t="s">
        <v>3</v>
      </c>
      <c r="G579" s="4" t="s">
        <v>14</v>
      </c>
      <c r="H579" s="4" t="s">
        <v>32</v>
      </c>
      <c r="I579" s="8">
        <v>1</v>
      </c>
      <c r="J579" s="10">
        <v>46.86</v>
      </c>
      <c r="K579" s="6">
        <v>0</v>
      </c>
      <c r="L579" s="10">
        <v>18.190000000000001</v>
      </c>
      <c r="M579" s="17">
        <f t="shared" si="36"/>
        <v>46.86</v>
      </c>
      <c r="N579" s="17">
        <f t="shared" si="37"/>
        <v>18.190000000000001</v>
      </c>
      <c r="O579" s="17">
        <f t="shared" si="38"/>
        <v>28.669999999999998</v>
      </c>
      <c r="P579" s="7">
        <f t="shared" si="39"/>
        <v>0.61182244985061884</v>
      </c>
      <c r="Q579" s="5">
        <f>YEAR(SalesDataTable[[#This Row],[Order Date]])</f>
        <v>2026</v>
      </c>
      <c r="R579" s="7" t="str">
        <f>"Q"&amp;ROUNDUP(MONTH(SalesDataTable[[#This Row],[Order Date]])/3,0)</f>
        <v>Q2</v>
      </c>
      <c r="S579" s="8">
        <f>MONTH(SalesDataTable[[#This Row],[Order Date]])</f>
        <v>4</v>
      </c>
      <c r="T579" s="7" t="str">
        <f>TEXT(SalesDataTable[[#This Row],[Order Date]],"mmm")</f>
        <v>Apr</v>
      </c>
    </row>
    <row r="580" spans="1:20" ht="15.6">
      <c r="A580" s="2">
        <v>4899</v>
      </c>
      <c r="B580" s="3">
        <v>46127</v>
      </c>
      <c r="C580" s="4" t="s">
        <v>0</v>
      </c>
      <c r="D580" s="4" t="s">
        <v>36</v>
      </c>
      <c r="E580" s="4" t="s">
        <v>2</v>
      </c>
      <c r="F580" s="4" t="s">
        <v>13</v>
      </c>
      <c r="G580" s="4" t="s">
        <v>23</v>
      </c>
      <c r="H580" s="4" t="s">
        <v>40</v>
      </c>
      <c r="I580" s="8">
        <v>2</v>
      </c>
      <c r="J580" s="10">
        <v>82.13</v>
      </c>
      <c r="K580" s="6">
        <v>0.05</v>
      </c>
      <c r="L580" s="10">
        <v>39.909999999999997</v>
      </c>
      <c r="M580" s="17">
        <f t="shared" si="36"/>
        <v>156.047</v>
      </c>
      <c r="N580" s="17">
        <f t="shared" si="37"/>
        <v>79.819999999999993</v>
      </c>
      <c r="O580" s="17">
        <f t="shared" si="38"/>
        <v>76.227000000000004</v>
      </c>
      <c r="P580" s="7">
        <f t="shared" si="39"/>
        <v>0.48848744288579726</v>
      </c>
      <c r="Q580" s="5">
        <f>YEAR(SalesDataTable[[#This Row],[Order Date]])</f>
        <v>2026</v>
      </c>
      <c r="R580" s="7" t="str">
        <f>"Q"&amp;ROUNDUP(MONTH(SalesDataTable[[#This Row],[Order Date]])/3,0)</f>
        <v>Q2</v>
      </c>
      <c r="S580" s="8">
        <f>MONTH(SalesDataTable[[#This Row],[Order Date]])</f>
        <v>4</v>
      </c>
      <c r="T580" s="7" t="str">
        <f>TEXT(SalesDataTable[[#This Row],[Order Date]],"mmm")</f>
        <v>Apr</v>
      </c>
    </row>
    <row r="581" spans="1:20" ht="15.6">
      <c r="A581" s="2">
        <v>5042</v>
      </c>
      <c r="B581" s="3">
        <v>46127</v>
      </c>
      <c r="C581" s="4" t="s">
        <v>6</v>
      </c>
      <c r="D581" s="4" t="s">
        <v>27</v>
      </c>
      <c r="E581" s="4" t="s">
        <v>19</v>
      </c>
      <c r="F581" s="4" t="s">
        <v>16</v>
      </c>
      <c r="G581" s="4" t="s">
        <v>14</v>
      </c>
      <c r="H581" s="4" t="s">
        <v>48</v>
      </c>
      <c r="I581" s="8">
        <v>1</v>
      </c>
      <c r="J581" s="10">
        <v>163.16</v>
      </c>
      <c r="K581" s="6">
        <v>0</v>
      </c>
      <c r="L581" s="10">
        <v>88.78</v>
      </c>
      <c r="M581" s="17">
        <f t="shared" si="36"/>
        <v>163.16</v>
      </c>
      <c r="N581" s="17">
        <f t="shared" si="37"/>
        <v>88.78</v>
      </c>
      <c r="O581" s="17">
        <f t="shared" si="38"/>
        <v>74.38</v>
      </c>
      <c r="P581" s="7">
        <f t="shared" si="39"/>
        <v>0.45587153714145623</v>
      </c>
      <c r="Q581" s="5">
        <f>YEAR(SalesDataTable[[#This Row],[Order Date]])</f>
        <v>2026</v>
      </c>
      <c r="R581" s="7" t="str">
        <f>"Q"&amp;ROUNDUP(MONTH(SalesDataTable[[#This Row],[Order Date]])/3,0)</f>
        <v>Q2</v>
      </c>
      <c r="S581" s="8">
        <f>MONTH(SalesDataTable[[#This Row],[Order Date]])</f>
        <v>4</v>
      </c>
      <c r="T581" s="7" t="str">
        <f>TEXT(SalesDataTable[[#This Row],[Order Date]],"mmm")</f>
        <v>Apr</v>
      </c>
    </row>
    <row r="582" spans="1:20" ht="15.6">
      <c r="A582" s="2">
        <v>2248</v>
      </c>
      <c r="B582" s="3">
        <v>46128</v>
      </c>
      <c r="C582" s="4" t="s">
        <v>0</v>
      </c>
      <c r="D582" s="4" t="s">
        <v>50</v>
      </c>
      <c r="E582" s="4" t="s">
        <v>19</v>
      </c>
      <c r="F582" s="4" t="s">
        <v>13</v>
      </c>
      <c r="G582" s="4" t="s">
        <v>14</v>
      </c>
      <c r="H582" s="4" t="s">
        <v>15</v>
      </c>
      <c r="I582" s="8">
        <v>2</v>
      </c>
      <c r="J582" s="10">
        <v>36.68</v>
      </c>
      <c r="K582" s="6">
        <v>0.1</v>
      </c>
      <c r="L582" s="10">
        <v>13.92</v>
      </c>
      <c r="M582" s="17">
        <f t="shared" si="36"/>
        <v>66.024000000000001</v>
      </c>
      <c r="N582" s="17">
        <f t="shared" si="37"/>
        <v>27.84</v>
      </c>
      <c r="O582" s="17">
        <f t="shared" si="38"/>
        <v>38.183999999999997</v>
      </c>
      <c r="P582" s="7">
        <f t="shared" si="39"/>
        <v>0.57833515085423481</v>
      </c>
      <c r="Q582" s="5">
        <f>YEAR(SalesDataTable[[#This Row],[Order Date]])</f>
        <v>2026</v>
      </c>
      <c r="R582" s="7" t="str">
        <f>"Q"&amp;ROUNDUP(MONTH(SalesDataTable[[#This Row],[Order Date]])/3,0)</f>
        <v>Q2</v>
      </c>
      <c r="S582" s="8">
        <f>MONTH(SalesDataTable[[#This Row],[Order Date]])</f>
        <v>4</v>
      </c>
      <c r="T582" s="7" t="str">
        <f>TEXT(SalesDataTable[[#This Row],[Order Date]],"mmm")</f>
        <v>Apr</v>
      </c>
    </row>
    <row r="583" spans="1:20" ht="15.6">
      <c r="A583" s="2">
        <v>2427</v>
      </c>
      <c r="B583" s="3">
        <v>46128</v>
      </c>
      <c r="C583" s="4" t="s">
        <v>20</v>
      </c>
      <c r="D583" s="4" t="s">
        <v>47</v>
      </c>
      <c r="E583" s="4" t="s">
        <v>2</v>
      </c>
      <c r="F583" s="4" t="s">
        <v>13</v>
      </c>
      <c r="G583" s="4" t="s">
        <v>14</v>
      </c>
      <c r="H583" s="4" t="s">
        <v>32</v>
      </c>
      <c r="I583" s="8">
        <v>1</v>
      </c>
      <c r="J583" s="10">
        <v>45.82</v>
      </c>
      <c r="K583" s="6">
        <v>0.1</v>
      </c>
      <c r="L583" s="10">
        <v>18.48</v>
      </c>
      <c r="M583" s="17">
        <f t="shared" si="36"/>
        <v>41.238</v>
      </c>
      <c r="N583" s="17">
        <f t="shared" si="37"/>
        <v>18.48</v>
      </c>
      <c r="O583" s="17">
        <f t="shared" si="38"/>
        <v>22.757999999999999</v>
      </c>
      <c r="P583" s="7">
        <f t="shared" si="39"/>
        <v>0.55186963480285167</v>
      </c>
      <c r="Q583" s="5">
        <f>YEAR(SalesDataTable[[#This Row],[Order Date]])</f>
        <v>2026</v>
      </c>
      <c r="R583" s="7" t="str">
        <f>"Q"&amp;ROUNDUP(MONTH(SalesDataTable[[#This Row],[Order Date]])/3,0)</f>
        <v>Q2</v>
      </c>
      <c r="S583" s="8">
        <f>MONTH(SalesDataTable[[#This Row],[Order Date]])</f>
        <v>4</v>
      </c>
      <c r="T583" s="7" t="str">
        <f>TEXT(SalesDataTable[[#This Row],[Order Date]],"mmm")</f>
        <v>Apr</v>
      </c>
    </row>
    <row r="584" spans="1:20" ht="15.6">
      <c r="A584" s="2">
        <v>2445</v>
      </c>
      <c r="B584" s="3">
        <v>46128</v>
      </c>
      <c r="C584" s="4" t="s">
        <v>0</v>
      </c>
      <c r="D584" s="4" t="s">
        <v>50</v>
      </c>
      <c r="E584" s="4" t="s">
        <v>2</v>
      </c>
      <c r="F584" s="4" t="s">
        <v>3</v>
      </c>
      <c r="G584" s="4" t="s">
        <v>9</v>
      </c>
      <c r="H584" s="4" t="s">
        <v>46</v>
      </c>
      <c r="I584" s="8">
        <v>1</v>
      </c>
      <c r="J584" s="10">
        <v>70.95</v>
      </c>
      <c r="K584" s="6">
        <v>0</v>
      </c>
      <c r="L584" s="10">
        <v>31.43</v>
      </c>
      <c r="M584" s="17">
        <f t="shared" si="36"/>
        <v>70.95</v>
      </c>
      <c r="N584" s="17">
        <f t="shared" si="37"/>
        <v>31.43</v>
      </c>
      <c r="O584" s="17">
        <f t="shared" si="38"/>
        <v>39.520000000000003</v>
      </c>
      <c r="P584" s="7">
        <f t="shared" si="39"/>
        <v>0.55701198026779419</v>
      </c>
      <c r="Q584" s="5">
        <f>YEAR(SalesDataTable[[#This Row],[Order Date]])</f>
        <v>2026</v>
      </c>
      <c r="R584" s="7" t="str">
        <f>"Q"&amp;ROUNDUP(MONTH(SalesDataTable[[#This Row],[Order Date]])/3,0)</f>
        <v>Q2</v>
      </c>
      <c r="S584" s="8">
        <f>MONTH(SalesDataTable[[#This Row],[Order Date]])</f>
        <v>4</v>
      </c>
      <c r="T584" s="7" t="str">
        <f>TEXT(SalesDataTable[[#This Row],[Order Date]],"mmm")</f>
        <v>Apr</v>
      </c>
    </row>
    <row r="585" spans="1:20" ht="15.6">
      <c r="A585" s="2">
        <v>3311</v>
      </c>
      <c r="B585" s="3">
        <v>46128</v>
      </c>
      <c r="C585" s="4" t="s">
        <v>6</v>
      </c>
      <c r="D585" s="4" t="s">
        <v>41</v>
      </c>
      <c r="E585" s="4" t="s">
        <v>2</v>
      </c>
      <c r="F585" s="4" t="s">
        <v>13</v>
      </c>
      <c r="G585" s="4" t="s">
        <v>14</v>
      </c>
      <c r="H585" s="4" t="s">
        <v>32</v>
      </c>
      <c r="I585" s="8">
        <v>1</v>
      </c>
      <c r="J585" s="10">
        <v>46.68</v>
      </c>
      <c r="K585" s="6">
        <v>0.05</v>
      </c>
      <c r="L585" s="10">
        <v>18.350000000000001</v>
      </c>
      <c r="M585" s="17">
        <f t="shared" si="36"/>
        <v>44.345999999999997</v>
      </c>
      <c r="N585" s="17">
        <f t="shared" si="37"/>
        <v>18.350000000000001</v>
      </c>
      <c r="O585" s="17">
        <f t="shared" si="38"/>
        <v>25.995999999999995</v>
      </c>
      <c r="P585" s="7">
        <f t="shared" si="39"/>
        <v>0.58620845172056102</v>
      </c>
      <c r="Q585" s="5">
        <f>YEAR(SalesDataTable[[#This Row],[Order Date]])</f>
        <v>2026</v>
      </c>
      <c r="R585" s="7" t="str">
        <f>"Q"&amp;ROUNDUP(MONTH(SalesDataTable[[#This Row],[Order Date]])/3,0)</f>
        <v>Q2</v>
      </c>
      <c r="S585" s="8">
        <f>MONTH(SalesDataTable[[#This Row],[Order Date]])</f>
        <v>4</v>
      </c>
      <c r="T585" s="7" t="str">
        <f>TEXT(SalesDataTable[[#This Row],[Order Date]],"mmm")</f>
        <v>Apr</v>
      </c>
    </row>
    <row r="586" spans="1:20" ht="15.6">
      <c r="A586" s="2">
        <v>3320</v>
      </c>
      <c r="B586" s="3">
        <v>46128</v>
      </c>
      <c r="C586" s="4" t="s">
        <v>11</v>
      </c>
      <c r="D586" s="4" t="s">
        <v>52</v>
      </c>
      <c r="E586" s="4" t="s">
        <v>2</v>
      </c>
      <c r="F586" s="4" t="s">
        <v>16</v>
      </c>
      <c r="G586" s="4" t="s">
        <v>14</v>
      </c>
      <c r="H586" s="4" t="s">
        <v>48</v>
      </c>
      <c r="I586" s="8">
        <v>5</v>
      </c>
      <c r="J586" s="10">
        <v>164.31</v>
      </c>
      <c r="K586" s="6">
        <v>0.05</v>
      </c>
      <c r="L586" s="10">
        <v>85.41</v>
      </c>
      <c r="M586" s="17">
        <f t="shared" si="36"/>
        <v>780.47249999999997</v>
      </c>
      <c r="N586" s="17">
        <f t="shared" si="37"/>
        <v>427.04999999999995</v>
      </c>
      <c r="O586" s="17">
        <f t="shared" si="38"/>
        <v>353.42250000000001</v>
      </c>
      <c r="P586" s="7">
        <f t="shared" si="39"/>
        <v>0.45283145786686912</v>
      </c>
      <c r="Q586" s="5">
        <f>YEAR(SalesDataTable[[#This Row],[Order Date]])</f>
        <v>2026</v>
      </c>
      <c r="R586" s="7" t="str">
        <f>"Q"&amp;ROUNDUP(MONTH(SalesDataTable[[#This Row],[Order Date]])/3,0)</f>
        <v>Q2</v>
      </c>
      <c r="S586" s="8">
        <f>MONTH(SalesDataTable[[#This Row],[Order Date]])</f>
        <v>4</v>
      </c>
      <c r="T586" s="7" t="str">
        <f>TEXT(SalesDataTable[[#This Row],[Order Date]],"mmm")</f>
        <v>Apr</v>
      </c>
    </row>
    <row r="587" spans="1:20" ht="15.6">
      <c r="A587" s="2">
        <v>3321</v>
      </c>
      <c r="B587" s="3">
        <v>46128</v>
      </c>
      <c r="C587" s="4" t="s">
        <v>6</v>
      </c>
      <c r="D587" s="4" t="s">
        <v>27</v>
      </c>
      <c r="E587" s="4" t="s">
        <v>2</v>
      </c>
      <c r="F587" s="4" t="s">
        <v>16</v>
      </c>
      <c r="G587" s="4" t="s">
        <v>14</v>
      </c>
      <c r="H587" s="4" t="s">
        <v>15</v>
      </c>
      <c r="I587" s="8">
        <v>3</v>
      </c>
      <c r="J587" s="10">
        <v>35.57</v>
      </c>
      <c r="K587" s="6">
        <v>0</v>
      </c>
      <c r="L587" s="10">
        <v>13.67</v>
      </c>
      <c r="M587" s="17">
        <f t="shared" si="36"/>
        <v>106.71000000000001</v>
      </c>
      <c r="N587" s="17">
        <f t="shared" si="37"/>
        <v>41.01</v>
      </c>
      <c r="O587" s="17">
        <f t="shared" si="38"/>
        <v>65.700000000000017</v>
      </c>
      <c r="P587" s="7">
        <f t="shared" si="39"/>
        <v>0.61568737700309262</v>
      </c>
      <c r="Q587" s="5">
        <f>YEAR(SalesDataTable[[#This Row],[Order Date]])</f>
        <v>2026</v>
      </c>
      <c r="R587" s="7" t="str">
        <f>"Q"&amp;ROUNDUP(MONTH(SalesDataTable[[#This Row],[Order Date]])/3,0)</f>
        <v>Q2</v>
      </c>
      <c r="S587" s="8">
        <f>MONTH(SalesDataTable[[#This Row],[Order Date]])</f>
        <v>4</v>
      </c>
      <c r="T587" s="7" t="str">
        <f>TEXT(SalesDataTable[[#This Row],[Order Date]],"mmm")</f>
        <v>Apr</v>
      </c>
    </row>
    <row r="588" spans="1:20" ht="15.6">
      <c r="A588" s="2">
        <v>5181</v>
      </c>
      <c r="B588" s="3">
        <v>46128</v>
      </c>
      <c r="C588" s="4" t="s">
        <v>0</v>
      </c>
      <c r="D588" s="4" t="s">
        <v>1</v>
      </c>
      <c r="E588" s="4" t="s">
        <v>28</v>
      </c>
      <c r="F588" s="4" t="s">
        <v>13</v>
      </c>
      <c r="G588" s="4" t="s">
        <v>14</v>
      </c>
      <c r="H588" s="4" t="s">
        <v>32</v>
      </c>
      <c r="I588" s="8">
        <v>2</v>
      </c>
      <c r="J588" s="10">
        <v>45.51</v>
      </c>
      <c r="K588" s="6">
        <v>0.1</v>
      </c>
      <c r="L588" s="10">
        <v>18.809999999999999</v>
      </c>
      <c r="M588" s="17">
        <f t="shared" si="36"/>
        <v>81.917999999999992</v>
      </c>
      <c r="N588" s="17">
        <f t="shared" si="37"/>
        <v>37.619999999999997</v>
      </c>
      <c r="O588" s="17">
        <f t="shared" si="38"/>
        <v>44.297999999999995</v>
      </c>
      <c r="P588" s="7">
        <f t="shared" si="39"/>
        <v>0.54076027246758951</v>
      </c>
      <c r="Q588" s="5">
        <f>YEAR(SalesDataTable[[#This Row],[Order Date]])</f>
        <v>2026</v>
      </c>
      <c r="R588" s="7" t="str">
        <f>"Q"&amp;ROUNDUP(MONTH(SalesDataTable[[#This Row],[Order Date]])/3,0)</f>
        <v>Q2</v>
      </c>
      <c r="S588" s="8">
        <f>MONTH(SalesDataTable[[#This Row],[Order Date]])</f>
        <v>4</v>
      </c>
      <c r="T588" s="7" t="str">
        <f>TEXT(SalesDataTable[[#This Row],[Order Date]],"mmm")</f>
        <v>Apr</v>
      </c>
    </row>
    <row r="589" spans="1:20" ht="15.6">
      <c r="A589" s="2">
        <v>5187</v>
      </c>
      <c r="B589" s="3">
        <v>46128</v>
      </c>
      <c r="C589" s="4" t="s">
        <v>20</v>
      </c>
      <c r="D589" s="4" t="s">
        <v>33</v>
      </c>
      <c r="E589" s="4" t="s">
        <v>2</v>
      </c>
      <c r="F589" s="4" t="s">
        <v>3</v>
      </c>
      <c r="G589" s="4" t="s">
        <v>23</v>
      </c>
      <c r="H589" s="4" t="s">
        <v>29</v>
      </c>
      <c r="I589" s="8">
        <v>2</v>
      </c>
      <c r="J589" s="10">
        <v>198.32</v>
      </c>
      <c r="K589" s="6">
        <v>0</v>
      </c>
      <c r="L589" s="10">
        <v>106.8</v>
      </c>
      <c r="M589" s="17">
        <f t="shared" si="36"/>
        <v>396.64</v>
      </c>
      <c r="N589" s="17">
        <f t="shared" si="37"/>
        <v>213.6</v>
      </c>
      <c r="O589" s="17">
        <f t="shared" si="38"/>
        <v>183.04</v>
      </c>
      <c r="P589" s="7">
        <f t="shared" si="39"/>
        <v>0.46147640177490923</v>
      </c>
      <c r="Q589" s="5">
        <f>YEAR(SalesDataTable[[#This Row],[Order Date]])</f>
        <v>2026</v>
      </c>
      <c r="R589" s="7" t="str">
        <f>"Q"&amp;ROUNDUP(MONTH(SalesDataTable[[#This Row],[Order Date]])/3,0)</f>
        <v>Q2</v>
      </c>
      <c r="S589" s="8">
        <f>MONTH(SalesDataTable[[#This Row],[Order Date]])</f>
        <v>4</v>
      </c>
      <c r="T589" s="7" t="str">
        <f>TEXT(SalesDataTable[[#This Row],[Order Date]],"mmm")</f>
        <v>Apr</v>
      </c>
    </row>
    <row r="590" spans="1:20" ht="15.6">
      <c r="A590" s="2">
        <v>605</v>
      </c>
      <c r="B590" s="3">
        <v>46129</v>
      </c>
      <c r="C590" s="4" t="s">
        <v>20</v>
      </c>
      <c r="D590" s="4" t="s">
        <v>33</v>
      </c>
      <c r="E590" s="4" t="s">
        <v>28</v>
      </c>
      <c r="F590" s="4" t="s">
        <v>16</v>
      </c>
      <c r="G590" s="4" t="s">
        <v>14</v>
      </c>
      <c r="H590" s="4" t="s">
        <v>44</v>
      </c>
      <c r="I590" s="8">
        <v>2</v>
      </c>
      <c r="J590" s="10">
        <v>130.94</v>
      </c>
      <c r="K590" s="6">
        <v>0</v>
      </c>
      <c r="L590" s="10">
        <v>67.459999999999994</v>
      </c>
      <c r="M590" s="17">
        <f t="shared" si="36"/>
        <v>261.88</v>
      </c>
      <c r="N590" s="17">
        <f t="shared" si="37"/>
        <v>134.91999999999999</v>
      </c>
      <c r="O590" s="17">
        <f t="shared" si="38"/>
        <v>126.96000000000001</v>
      </c>
      <c r="P590" s="7">
        <f t="shared" si="39"/>
        <v>0.48480219948067821</v>
      </c>
      <c r="Q590" s="5">
        <f>YEAR(SalesDataTable[[#This Row],[Order Date]])</f>
        <v>2026</v>
      </c>
      <c r="R590" s="7" t="str">
        <f>"Q"&amp;ROUNDUP(MONTH(SalesDataTable[[#This Row],[Order Date]])/3,0)</f>
        <v>Q2</v>
      </c>
      <c r="S590" s="8">
        <f>MONTH(SalesDataTable[[#This Row],[Order Date]])</f>
        <v>4</v>
      </c>
      <c r="T590" s="7" t="str">
        <f>TEXT(SalesDataTable[[#This Row],[Order Date]],"mmm")</f>
        <v>Apr</v>
      </c>
    </row>
    <row r="591" spans="1:20" ht="15.6">
      <c r="A591" s="2">
        <v>3244</v>
      </c>
      <c r="B591" s="3">
        <v>46129</v>
      </c>
      <c r="C591" s="4" t="s">
        <v>6</v>
      </c>
      <c r="D591" s="4" t="s">
        <v>41</v>
      </c>
      <c r="E591" s="4" t="s">
        <v>28</v>
      </c>
      <c r="F591" s="4" t="s">
        <v>3</v>
      </c>
      <c r="G591" s="4" t="s">
        <v>14</v>
      </c>
      <c r="H591" s="4" t="s">
        <v>44</v>
      </c>
      <c r="I591" s="8">
        <v>1</v>
      </c>
      <c r="J591" s="10">
        <v>131.62</v>
      </c>
      <c r="K591" s="6">
        <v>0</v>
      </c>
      <c r="L591" s="10">
        <v>66.95</v>
      </c>
      <c r="M591" s="17">
        <f t="shared" si="36"/>
        <v>131.62</v>
      </c>
      <c r="N591" s="17">
        <f t="shared" si="37"/>
        <v>66.95</v>
      </c>
      <c r="O591" s="17">
        <f t="shared" si="38"/>
        <v>64.67</v>
      </c>
      <c r="P591" s="7">
        <f t="shared" si="39"/>
        <v>0.49133870232487464</v>
      </c>
      <c r="Q591" s="5">
        <f>YEAR(SalesDataTable[[#This Row],[Order Date]])</f>
        <v>2026</v>
      </c>
      <c r="R591" s="7" t="str">
        <f>"Q"&amp;ROUNDUP(MONTH(SalesDataTable[[#This Row],[Order Date]])/3,0)</f>
        <v>Q2</v>
      </c>
      <c r="S591" s="8">
        <f>MONTH(SalesDataTable[[#This Row],[Order Date]])</f>
        <v>4</v>
      </c>
      <c r="T591" s="7" t="str">
        <f>TEXT(SalesDataTable[[#This Row],[Order Date]],"mmm")</f>
        <v>Apr</v>
      </c>
    </row>
    <row r="592" spans="1:20" ht="15.6">
      <c r="A592" s="2">
        <v>4047</v>
      </c>
      <c r="B592" s="3">
        <v>46129</v>
      </c>
      <c r="C592" s="4" t="s">
        <v>0</v>
      </c>
      <c r="D592" s="4" t="s">
        <v>1</v>
      </c>
      <c r="E592" s="4" t="s">
        <v>8</v>
      </c>
      <c r="F592" s="4" t="s">
        <v>16</v>
      </c>
      <c r="G592" s="4" t="s">
        <v>14</v>
      </c>
      <c r="H592" s="4" t="s">
        <v>48</v>
      </c>
      <c r="I592" s="8">
        <v>8</v>
      </c>
      <c r="J592" s="10">
        <v>168.34</v>
      </c>
      <c r="K592" s="6">
        <v>0.15</v>
      </c>
      <c r="L592" s="10">
        <v>88.7</v>
      </c>
      <c r="M592" s="17">
        <f t="shared" si="36"/>
        <v>1144.712</v>
      </c>
      <c r="N592" s="17">
        <f t="shared" si="37"/>
        <v>709.6</v>
      </c>
      <c r="O592" s="17">
        <f t="shared" si="38"/>
        <v>435.11199999999997</v>
      </c>
      <c r="P592" s="7">
        <f t="shared" si="39"/>
        <v>0.38010608781946897</v>
      </c>
      <c r="Q592" s="5">
        <f>YEAR(SalesDataTable[[#This Row],[Order Date]])</f>
        <v>2026</v>
      </c>
      <c r="R592" s="7" t="str">
        <f>"Q"&amp;ROUNDUP(MONTH(SalesDataTable[[#This Row],[Order Date]])/3,0)</f>
        <v>Q2</v>
      </c>
      <c r="S592" s="8">
        <f>MONTH(SalesDataTable[[#This Row],[Order Date]])</f>
        <v>4</v>
      </c>
      <c r="T592" s="7" t="str">
        <f>TEXT(SalesDataTable[[#This Row],[Order Date]],"mmm")</f>
        <v>Apr</v>
      </c>
    </row>
    <row r="593" spans="1:20" ht="15.6">
      <c r="A593" s="2">
        <v>4101</v>
      </c>
      <c r="B593" s="3">
        <v>46129</v>
      </c>
      <c r="C593" s="4" t="s">
        <v>6</v>
      </c>
      <c r="D593" s="4" t="s">
        <v>27</v>
      </c>
      <c r="E593" s="4" t="s">
        <v>2</v>
      </c>
      <c r="F593" s="4" t="s">
        <v>3</v>
      </c>
      <c r="G593" s="4" t="s">
        <v>23</v>
      </c>
      <c r="H593" s="4" t="s">
        <v>40</v>
      </c>
      <c r="I593" s="8">
        <v>1</v>
      </c>
      <c r="J593" s="10">
        <v>81.040000000000006</v>
      </c>
      <c r="K593" s="6">
        <v>0</v>
      </c>
      <c r="L593" s="10">
        <v>39.97</v>
      </c>
      <c r="M593" s="17">
        <f t="shared" si="36"/>
        <v>81.040000000000006</v>
      </c>
      <c r="N593" s="17">
        <f t="shared" si="37"/>
        <v>39.97</v>
      </c>
      <c r="O593" s="17">
        <f t="shared" si="38"/>
        <v>41.070000000000007</v>
      </c>
      <c r="P593" s="7">
        <f t="shared" si="39"/>
        <v>0.50678677196446209</v>
      </c>
      <c r="Q593" s="5">
        <f>YEAR(SalesDataTable[[#This Row],[Order Date]])</f>
        <v>2026</v>
      </c>
      <c r="R593" s="7" t="str">
        <f>"Q"&amp;ROUNDUP(MONTH(SalesDataTable[[#This Row],[Order Date]])/3,0)</f>
        <v>Q2</v>
      </c>
      <c r="S593" s="8">
        <f>MONTH(SalesDataTable[[#This Row],[Order Date]])</f>
        <v>4</v>
      </c>
      <c r="T593" s="7" t="str">
        <f>TEXT(SalesDataTable[[#This Row],[Order Date]],"mmm")</f>
        <v>Apr</v>
      </c>
    </row>
    <row r="594" spans="1:20" ht="15.6">
      <c r="A594" s="2">
        <v>4537</v>
      </c>
      <c r="B594" s="3">
        <v>46129</v>
      </c>
      <c r="C594" s="4" t="s">
        <v>20</v>
      </c>
      <c r="D594" s="4" t="s">
        <v>33</v>
      </c>
      <c r="E594" s="4" t="s">
        <v>2</v>
      </c>
      <c r="F594" s="4" t="s">
        <v>16</v>
      </c>
      <c r="G594" s="4" t="s">
        <v>23</v>
      </c>
      <c r="H594" s="4" t="s">
        <v>40</v>
      </c>
      <c r="I594" s="8">
        <v>3</v>
      </c>
      <c r="J594" s="10">
        <v>81.53</v>
      </c>
      <c r="K594" s="6">
        <v>0.05</v>
      </c>
      <c r="L594" s="10">
        <v>38.630000000000003</v>
      </c>
      <c r="M594" s="17">
        <f t="shared" si="36"/>
        <v>232.3605</v>
      </c>
      <c r="N594" s="17">
        <f t="shared" si="37"/>
        <v>115.89000000000001</v>
      </c>
      <c r="O594" s="17">
        <f t="shared" si="38"/>
        <v>116.47049999999999</v>
      </c>
      <c r="P594" s="7">
        <f t="shared" si="39"/>
        <v>0.50124913657872139</v>
      </c>
      <c r="Q594" s="5">
        <f>YEAR(SalesDataTable[[#This Row],[Order Date]])</f>
        <v>2026</v>
      </c>
      <c r="R594" s="7" t="str">
        <f>"Q"&amp;ROUNDUP(MONTH(SalesDataTable[[#This Row],[Order Date]])/3,0)</f>
        <v>Q2</v>
      </c>
      <c r="S594" s="8">
        <f>MONTH(SalesDataTable[[#This Row],[Order Date]])</f>
        <v>4</v>
      </c>
      <c r="T594" s="7" t="str">
        <f>TEXT(SalesDataTable[[#This Row],[Order Date]],"mmm")</f>
        <v>Apr</v>
      </c>
    </row>
    <row r="595" spans="1:20" ht="15.6">
      <c r="A595" s="2">
        <v>754</v>
      </c>
      <c r="B595" s="3">
        <v>46130</v>
      </c>
      <c r="C595" s="4" t="s">
        <v>11</v>
      </c>
      <c r="D595" s="4" t="s">
        <v>39</v>
      </c>
      <c r="E595" s="4" t="s">
        <v>28</v>
      </c>
      <c r="F595" s="4" t="s">
        <v>3</v>
      </c>
      <c r="G595" s="4" t="s">
        <v>4</v>
      </c>
      <c r="H595" s="4" t="s">
        <v>30</v>
      </c>
      <c r="I595" s="8">
        <v>3</v>
      </c>
      <c r="J595" s="10">
        <v>104.8</v>
      </c>
      <c r="K595" s="6">
        <v>0.1</v>
      </c>
      <c r="L595" s="10">
        <v>50.59</v>
      </c>
      <c r="M595" s="17">
        <f t="shared" si="36"/>
        <v>282.95999999999998</v>
      </c>
      <c r="N595" s="17">
        <f t="shared" si="37"/>
        <v>151.77000000000001</v>
      </c>
      <c r="O595" s="17">
        <f t="shared" si="38"/>
        <v>131.18999999999997</v>
      </c>
      <c r="P595" s="7">
        <f t="shared" si="39"/>
        <v>0.46363443596268017</v>
      </c>
      <c r="Q595" s="5">
        <f>YEAR(SalesDataTable[[#This Row],[Order Date]])</f>
        <v>2026</v>
      </c>
      <c r="R595" s="7" t="str">
        <f>"Q"&amp;ROUNDUP(MONTH(SalesDataTable[[#This Row],[Order Date]])/3,0)</f>
        <v>Q2</v>
      </c>
      <c r="S595" s="8">
        <f>MONTH(SalesDataTable[[#This Row],[Order Date]])</f>
        <v>4</v>
      </c>
      <c r="T595" s="7" t="str">
        <f>TEXT(SalesDataTable[[#This Row],[Order Date]],"mmm")</f>
        <v>Apr</v>
      </c>
    </row>
    <row r="596" spans="1:20" ht="15.6">
      <c r="A596" s="2">
        <v>1340</v>
      </c>
      <c r="B596" s="3">
        <v>46130</v>
      </c>
      <c r="C596" s="4" t="s">
        <v>20</v>
      </c>
      <c r="D596" s="4" t="s">
        <v>33</v>
      </c>
      <c r="E596" s="4" t="s">
        <v>2</v>
      </c>
      <c r="F596" s="4" t="s">
        <v>13</v>
      </c>
      <c r="G596" s="4" t="s">
        <v>34</v>
      </c>
      <c r="H596" s="4" t="s">
        <v>45</v>
      </c>
      <c r="I596" s="8">
        <v>2</v>
      </c>
      <c r="J596" s="10">
        <v>51.24</v>
      </c>
      <c r="K596" s="6">
        <v>0</v>
      </c>
      <c r="L596" s="10">
        <v>22.52</v>
      </c>
      <c r="M596" s="17">
        <f t="shared" si="36"/>
        <v>102.48</v>
      </c>
      <c r="N596" s="17">
        <f t="shared" si="37"/>
        <v>45.04</v>
      </c>
      <c r="O596" s="17">
        <f t="shared" si="38"/>
        <v>57.440000000000005</v>
      </c>
      <c r="P596" s="7">
        <f t="shared" si="39"/>
        <v>0.56049960967993762</v>
      </c>
      <c r="Q596" s="5">
        <f>YEAR(SalesDataTable[[#This Row],[Order Date]])</f>
        <v>2026</v>
      </c>
      <c r="R596" s="7" t="str">
        <f>"Q"&amp;ROUNDUP(MONTH(SalesDataTable[[#This Row],[Order Date]])/3,0)</f>
        <v>Q2</v>
      </c>
      <c r="S596" s="8">
        <f>MONTH(SalesDataTable[[#This Row],[Order Date]])</f>
        <v>4</v>
      </c>
      <c r="T596" s="7" t="str">
        <f>TEXT(SalesDataTable[[#This Row],[Order Date]],"mmm")</f>
        <v>Apr</v>
      </c>
    </row>
    <row r="597" spans="1:20" ht="15.6">
      <c r="A597" s="2">
        <v>1444</v>
      </c>
      <c r="B597" s="3">
        <v>46130</v>
      </c>
      <c r="C597" s="4" t="s">
        <v>11</v>
      </c>
      <c r="D597" s="4" t="s">
        <v>39</v>
      </c>
      <c r="E597" s="4" t="s">
        <v>19</v>
      </c>
      <c r="F597" s="4" t="s">
        <v>3</v>
      </c>
      <c r="G597" s="4" t="s">
        <v>23</v>
      </c>
      <c r="H597" s="4" t="s">
        <v>51</v>
      </c>
      <c r="I597" s="8">
        <v>1</v>
      </c>
      <c r="J597" s="10">
        <v>120.52</v>
      </c>
      <c r="K597" s="6">
        <v>0.1</v>
      </c>
      <c r="L597" s="10">
        <v>59.01</v>
      </c>
      <c r="M597" s="17">
        <f t="shared" si="36"/>
        <v>108.468</v>
      </c>
      <c r="N597" s="17">
        <f t="shared" si="37"/>
        <v>59.01</v>
      </c>
      <c r="O597" s="17">
        <f t="shared" si="38"/>
        <v>49.458000000000006</v>
      </c>
      <c r="P597" s="7">
        <f t="shared" si="39"/>
        <v>0.45596858059519862</v>
      </c>
      <c r="Q597" s="5">
        <f>YEAR(SalesDataTable[[#This Row],[Order Date]])</f>
        <v>2026</v>
      </c>
      <c r="R597" s="7" t="str">
        <f>"Q"&amp;ROUNDUP(MONTH(SalesDataTable[[#This Row],[Order Date]])/3,0)</f>
        <v>Q2</v>
      </c>
      <c r="S597" s="8">
        <f>MONTH(SalesDataTable[[#This Row],[Order Date]])</f>
        <v>4</v>
      </c>
      <c r="T597" s="7" t="str">
        <f>TEXT(SalesDataTable[[#This Row],[Order Date]],"mmm")</f>
        <v>Apr</v>
      </c>
    </row>
    <row r="598" spans="1:20" ht="15.6">
      <c r="A598" s="2">
        <v>2390</v>
      </c>
      <c r="B598" s="3">
        <v>46130</v>
      </c>
      <c r="C598" s="4" t="s">
        <v>20</v>
      </c>
      <c r="D598" s="4" t="s">
        <v>33</v>
      </c>
      <c r="E598" s="4" t="s">
        <v>19</v>
      </c>
      <c r="F598" s="4" t="s">
        <v>3</v>
      </c>
      <c r="G598" s="4" t="s">
        <v>23</v>
      </c>
      <c r="H598" s="4" t="s">
        <v>40</v>
      </c>
      <c r="I598" s="8">
        <v>1</v>
      </c>
      <c r="J598" s="10">
        <v>80.98</v>
      </c>
      <c r="K598" s="6">
        <v>0</v>
      </c>
      <c r="L598" s="10">
        <v>40.19</v>
      </c>
      <c r="M598" s="17">
        <f t="shared" si="36"/>
        <v>80.98</v>
      </c>
      <c r="N598" s="17">
        <f t="shared" si="37"/>
        <v>40.19</v>
      </c>
      <c r="O598" s="17">
        <f t="shared" si="38"/>
        <v>40.790000000000006</v>
      </c>
      <c r="P598" s="7">
        <f t="shared" si="39"/>
        <v>0.50370461842430236</v>
      </c>
      <c r="Q598" s="5">
        <f>YEAR(SalesDataTable[[#This Row],[Order Date]])</f>
        <v>2026</v>
      </c>
      <c r="R598" s="7" t="str">
        <f>"Q"&amp;ROUNDUP(MONTH(SalesDataTable[[#This Row],[Order Date]])/3,0)</f>
        <v>Q2</v>
      </c>
      <c r="S598" s="8">
        <f>MONTH(SalesDataTable[[#This Row],[Order Date]])</f>
        <v>4</v>
      </c>
      <c r="T598" s="7" t="str">
        <f>TEXT(SalesDataTable[[#This Row],[Order Date]],"mmm")</f>
        <v>Apr</v>
      </c>
    </row>
    <row r="599" spans="1:20" ht="15.6">
      <c r="A599" s="2">
        <v>3076</v>
      </c>
      <c r="B599" s="3">
        <v>46130</v>
      </c>
      <c r="C599" s="4" t="s">
        <v>11</v>
      </c>
      <c r="D599" s="4" t="s">
        <v>12</v>
      </c>
      <c r="E599" s="4" t="s">
        <v>2</v>
      </c>
      <c r="F599" s="4" t="s">
        <v>16</v>
      </c>
      <c r="G599" s="4" t="s">
        <v>23</v>
      </c>
      <c r="H599" s="4" t="s">
        <v>40</v>
      </c>
      <c r="I599" s="8">
        <v>2</v>
      </c>
      <c r="J599" s="10">
        <v>82.58</v>
      </c>
      <c r="K599" s="6">
        <v>0.1</v>
      </c>
      <c r="L599" s="10">
        <v>39.93</v>
      </c>
      <c r="M599" s="17">
        <f t="shared" si="36"/>
        <v>148.64400000000001</v>
      </c>
      <c r="N599" s="17">
        <f t="shared" si="37"/>
        <v>79.86</v>
      </c>
      <c r="O599" s="17">
        <f t="shared" si="38"/>
        <v>68.784000000000006</v>
      </c>
      <c r="P599" s="7">
        <f t="shared" si="39"/>
        <v>0.46274319851457174</v>
      </c>
      <c r="Q599" s="5">
        <f>YEAR(SalesDataTable[[#This Row],[Order Date]])</f>
        <v>2026</v>
      </c>
      <c r="R599" s="7" t="str">
        <f>"Q"&amp;ROUNDUP(MONTH(SalesDataTable[[#This Row],[Order Date]])/3,0)</f>
        <v>Q2</v>
      </c>
      <c r="S599" s="8">
        <f>MONTH(SalesDataTable[[#This Row],[Order Date]])</f>
        <v>4</v>
      </c>
      <c r="T599" s="7" t="str">
        <f>TEXT(SalesDataTable[[#This Row],[Order Date]],"mmm")</f>
        <v>Apr</v>
      </c>
    </row>
    <row r="600" spans="1:20" ht="15.6">
      <c r="A600" s="2">
        <v>3157</v>
      </c>
      <c r="B600" s="3">
        <v>46130</v>
      </c>
      <c r="C600" s="4" t="s">
        <v>20</v>
      </c>
      <c r="D600" s="4" t="s">
        <v>33</v>
      </c>
      <c r="E600" s="4" t="s">
        <v>2</v>
      </c>
      <c r="F600" s="4" t="s">
        <v>13</v>
      </c>
      <c r="G600" s="4" t="s">
        <v>23</v>
      </c>
      <c r="H600" s="4" t="s">
        <v>29</v>
      </c>
      <c r="I600" s="8">
        <v>2</v>
      </c>
      <c r="J600" s="10">
        <v>200.36</v>
      </c>
      <c r="K600" s="6">
        <v>0</v>
      </c>
      <c r="L600" s="10">
        <v>105.12</v>
      </c>
      <c r="M600" s="17">
        <f t="shared" si="36"/>
        <v>400.72</v>
      </c>
      <c r="N600" s="17">
        <f t="shared" si="37"/>
        <v>210.24</v>
      </c>
      <c r="O600" s="17">
        <f t="shared" si="38"/>
        <v>190.48000000000002</v>
      </c>
      <c r="P600" s="7">
        <f t="shared" si="39"/>
        <v>0.47534438011579161</v>
      </c>
      <c r="Q600" s="5">
        <f>YEAR(SalesDataTable[[#This Row],[Order Date]])</f>
        <v>2026</v>
      </c>
      <c r="R600" s="7" t="str">
        <f>"Q"&amp;ROUNDUP(MONTH(SalesDataTable[[#This Row],[Order Date]])/3,0)</f>
        <v>Q2</v>
      </c>
      <c r="S600" s="8">
        <f>MONTH(SalesDataTable[[#This Row],[Order Date]])</f>
        <v>4</v>
      </c>
      <c r="T600" s="7" t="str">
        <f>TEXT(SalesDataTable[[#This Row],[Order Date]],"mmm")</f>
        <v>Apr</v>
      </c>
    </row>
    <row r="601" spans="1:20" ht="15.6">
      <c r="A601" s="2">
        <v>4516</v>
      </c>
      <c r="B601" s="3">
        <v>46130</v>
      </c>
      <c r="C601" s="4" t="s">
        <v>11</v>
      </c>
      <c r="D601" s="4" t="s">
        <v>25</v>
      </c>
      <c r="E601" s="4" t="s">
        <v>2</v>
      </c>
      <c r="F601" s="4" t="s">
        <v>3</v>
      </c>
      <c r="G601" s="4" t="s">
        <v>23</v>
      </c>
      <c r="H601" s="4" t="s">
        <v>29</v>
      </c>
      <c r="I601" s="8">
        <v>1</v>
      </c>
      <c r="J601" s="10">
        <v>196.24</v>
      </c>
      <c r="K601" s="6">
        <v>0</v>
      </c>
      <c r="L601" s="10">
        <v>106.34</v>
      </c>
      <c r="M601" s="17">
        <f t="shared" si="36"/>
        <v>196.24</v>
      </c>
      <c r="N601" s="17">
        <f t="shared" si="37"/>
        <v>106.34</v>
      </c>
      <c r="O601" s="17">
        <f t="shared" si="38"/>
        <v>89.9</v>
      </c>
      <c r="P601" s="7">
        <f t="shared" si="39"/>
        <v>0.45811251528740321</v>
      </c>
      <c r="Q601" s="5">
        <f>YEAR(SalesDataTable[[#This Row],[Order Date]])</f>
        <v>2026</v>
      </c>
      <c r="R601" s="7" t="str">
        <f>"Q"&amp;ROUNDUP(MONTH(SalesDataTable[[#This Row],[Order Date]])/3,0)</f>
        <v>Q2</v>
      </c>
      <c r="S601" s="8">
        <f>MONTH(SalesDataTable[[#This Row],[Order Date]])</f>
        <v>4</v>
      </c>
      <c r="T601" s="7" t="str">
        <f>TEXT(SalesDataTable[[#This Row],[Order Date]],"mmm")</f>
        <v>Apr</v>
      </c>
    </row>
    <row r="602" spans="1:20" ht="15.6">
      <c r="A602" s="2">
        <v>5119</v>
      </c>
      <c r="B602" s="3">
        <v>46130</v>
      </c>
      <c r="C602" s="4" t="s">
        <v>0</v>
      </c>
      <c r="D602" s="4" t="s">
        <v>50</v>
      </c>
      <c r="E602" s="4" t="s">
        <v>2</v>
      </c>
      <c r="F602" s="4" t="s">
        <v>16</v>
      </c>
      <c r="G602" s="4" t="s">
        <v>9</v>
      </c>
      <c r="H602" s="4" t="s">
        <v>10</v>
      </c>
      <c r="I602" s="8">
        <v>1</v>
      </c>
      <c r="J602" s="10">
        <v>93.32</v>
      </c>
      <c r="K602" s="6">
        <v>0</v>
      </c>
      <c r="L602" s="10">
        <v>44.82</v>
      </c>
      <c r="M602" s="17">
        <f t="shared" si="36"/>
        <v>93.32</v>
      </c>
      <c r="N602" s="17">
        <f t="shared" si="37"/>
        <v>44.82</v>
      </c>
      <c r="O602" s="17">
        <f t="shared" si="38"/>
        <v>48.499999999999993</v>
      </c>
      <c r="P602" s="7">
        <f t="shared" si="39"/>
        <v>0.51971710244320612</v>
      </c>
      <c r="Q602" s="5">
        <f>YEAR(SalesDataTable[[#This Row],[Order Date]])</f>
        <v>2026</v>
      </c>
      <c r="R602" s="7" t="str">
        <f>"Q"&amp;ROUNDUP(MONTH(SalesDataTable[[#This Row],[Order Date]])/3,0)</f>
        <v>Q2</v>
      </c>
      <c r="S602" s="8">
        <f>MONTH(SalesDataTable[[#This Row],[Order Date]])</f>
        <v>4</v>
      </c>
      <c r="T602" s="7" t="str">
        <f>TEXT(SalesDataTable[[#This Row],[Order Date]],"mmm")</f>
        <v>Apr</v>
      </c>
    </row>
    <row r="603" spans="1:20" ht="15.6">
      <c r="A603" s="2">
        <v>125</v>
      </c>
      <c r="B603" s="3">
        <v>46131</v>
      </c>
      <c r="C603" s="4" t="s">
        <v>20</v>
      </c>
      <c r="D603" s="4" t="s">
        <v>31</v>
      </c>
      <c r="E603" s="4" t="s">
        <v>2</v>
      </c>
      <c r="F603" s="4" t="s">
        <v>3</v>
      </c>
      <c r="G603" s="4" t="s">
        <v>4</v>
      </c>
      <c r="H603" s="4" t="s">
        <v>30</v>
      </c>
      <c r="I603" s="8">
        <v>2</v>
      </c>
      <c r="J603" s="10">
        <v>101.61</v>
      </c>
      <c r="K603" s="6">
        <v>0</v>
      </c>
      <c r="L603" s="10">
        <v>49.9</v>
      </c>
      <c r="M603" s="17">
        <f t="shared" si="36"/>
        <v>203.22</v>
      </c>
      <c r="N603" s="17">
        <f t="shared" si="37"/>
        <v>99.8</v>
      </c>
      <c r="O603" s="17">
        <f t="shared" si="38"/>
        <v>103.42</v>
      </c>
      <c r="P603" s="7">
        <f t="shared" si="39"/>
        <v>0.50890660368074014</v>
      </c>
      <c r="Q603" s="5">
        <f>YEAR(SalesDataTable[[#This Row],[Order Date]])</f>
        <v>2026</v>
      </c>
      <c r="R603" s="7" t="str">
        <f>"Q"&amp;ROUNDUP(MONTH(SalesDataTable[[#This Row],[Order Date]])/3,0)</f>
        <v>Q2</v>
      </c>
      <c r="S603" s="8">
        <f>MONTH(SalesDataTable[[#This Row],[Order Date]])</f>
        <v>4</v>
      </c>
      <c r="T603" s="7" t="str">
        <f>TEXT(SalesDataTable[[#This Row],[Order Date]],"mmm")</f>
        <v>Apr</v>
      </c>
    </row>
    <row r="604" spans="1:20" ht="15.6">
      <c r="A604" s="2">
        <v>728</v>
      </c>
      <c r="B604" s="3">
        <v>46131</v>
      </c>
      <c r="C604" s="4" t="s">
        <v>6</v>
      </c>
      <c r="D604" s="4" t="s">
        <v>49</v>
      </c>
      <c r="E604" s="4" t="s">
        <v>2</v>
      </c>
      <c r="F604" s="4" t="s">
        <v>3</v>
      </c>
      <c r="G604" s="4" t="s">
        <v>4</v>
      </c>
      <c r="H604" s="4" t="s">
        <v>30</v>
      </c>
      <c r="I604" s="8">
        <v>1</v>
      </c>
      <c r="J604" s="10">
        <v>104.91</v>
      </c>
      <c r="K604" s="6">
        <v>0</v>
      </c>
      <c r="L604" s="10">
        <v>51.68</v>
      </c>
      <c r="M604" s="17">
        <f t="shared" si="36"/>
        <v>104.91</v>
      </c>
      <c r="N604" s="17">
        <f t="shared" si="37"/>
        <v>51.68</v>
      </c>
      <c r="O604" s="17">
        <f t="shared" si="38"/>
        <v>53.23</v>
      </c>
      <c r="P604" s="7">
        <f t="shared" si="39"/>
        <v>0.50738728433895719</v>
      </c>
      <c r="Q604" s="5">
        <f>YEAR(SalesDataTable[[#This Row],[Order Date]])</f>
        <v>2026</v>
      </c>
      <c r="R604" s="7" t="str">
        <f>"Q"&amp;ROUNDUP(MONTH(SalesDataTable[[#This Row],[Order Date]])/3,0)</f>
        <v>Q2</v>
      </c>
      <c r="S604" s="8">
        <f>MONTH(SalesDataTable[[#This Row],[Order Date]])</f>
        <v>4</v>
      </c>
      <c r="T604" s="7" t="str">
        <f>TEXT(SalesDataTable[[#This Row],[Order Date]],"mmm")</f>
        <v>Apr</v>
      </c>
    </row>
    <row r="605" spans="1:20" ht="15.6">
      <c r="A605" s="2">
        <v>1271</v>
      </c>
      <c r="B605" s="3">
        <v>46131</v>
      </c>
      <c r="C605" s="4" t="s">
        <v>11</v>
      </c>
      <c r="D605" s="4" t="s">
        <v>12</v>
      </c>
      <c r="E605" s="4" t="s">
        <v>8</v>
      </c>
      <c r="F605" s="4" t="s">
        <v>16</v>
      </c>
      <c r="G605" s="4" t="s">
        <v>34</v>
      </c>
      <c r="H605" s="4" t="s">
        <v>35</v>
      </c>
      <c r="I605" s="8">
        <v>8</v>
      </c>
      <c r="J605" s="10">
        <v>39.99</v>
      </c>
      <c r="K605" s="6">
        <v>0.15</v>
      </c>
      <c r="L605" s="10">
        <v>14.92</v>
      </c>
      <c r="M605" s="17">
        <f t="shared" si="36"/>
        <v>271.93200000000002</v>
      </c>
      <c r="N605" s="17">
        <f t="shared" si="37"/>
        <v>119.36</v>
      </c>
      <c r="O605" s="17">
        <f t="shared" si="38"/>
        <v>152.572</v>
      </c>
      <c r="P605" s="7">
        <f t="shared" si="39"/>
        <v>0.56106673727255341</v>
      </c>
      <c r="Q605" s="5">
        <f>YEAR(SalesDataTable[[#This Row],[Order Date]])</f>
        <v>2026</v>
      </c>
      <c r="R605" s="7" t="str">
        <f>"Q"&amp;ROUNDUP(MONTH(SalesDataTable[[#This Row],[Order Date]])/3,0)</f>
        <v>Q2</v>
      </c>
      <c r="S605" s="8">
        <f>MONTH(SalesDataTable[[#This Row],[Order Date]])</f>
        <v>4</v>
      </c>
      <c r="T605" s="7" t="str">
        <f>TEXT(SalesDataTable[[#This Row],[Order Date]],"mmm")</f>
        <v>Apr</v>
      </c>
    </row>
    <row r="606" spans="1:20" ht="15.6">
      <c r="A606" s="2">
        <v>1284</v>
      </c>
      <c r="B606" s="3">
        <v>46131</v>
      </c>
      <c r="C606" s="4" t="s">
        <v>6</v>
      </c>
      <c r="D606" s="4" t="s">
        <v>43</v>
      </c>
      <c r="E606" s="4" t="s">
        <v>19</v>
      </c>
      <c r="F606" s="4" t="s">
        <v>13</v>
      </c>
      <c r="G606" s="4" t="s">
        <v>14</v>
      </c>
      <c r="H606" s="4" t="s">
        <v>44</v>
      </c>
      <c r="I606" s="8">
        <v>1</v>
      </c>
      <c r="J606" s="10">
        <v>136.01</v>
      </c>
      <c r="K606" s="6">
        <v>0</v>
      </c>
      <c r="L606" s="10">
        <v>66.59</v>
      </c>
      <c r="M606" s="17">
        <f t="shared" si="36"/>
        <v>136.01</v>
      </c>
      <c r="N606" s="17">
        <f t="shared" si="37"/>
        <v>66.59</v>
      </c>
      <c r="O606" s="17">
        <f t="shared" si="38"/>
        <v>69.419999999999987</v>
      </c>
      <c r="P606" s="7">
        <f t="shared" si="39"/>
        <v>0.51040364679067707</v>
      </c>
      <c r="Q606" s="5">
        <f>YEAR(SalesDataTable[[#This Row],[Order Date]])</f>
        <v>2026</v>
      </c>
      <c r="R606" s="7" t="str">
        <f>"Q"&amp;ROUNDUP(MONTH(SalesDataTable[[#This Row],[Order Date]])/3,0)</f>
        <v>Q2</v>
      </c>
      <c r="S606" s="8">
        <f>MONTH(SalesDataTable[[#This Row],[Order Date]])</f>
        <v>4</v>
      </c>
      <c r="T606" s="7" t="str">
        <f>TEXT(SalesDataTable[[#This Row],[Order Date]],"mmm")</f>
        <v>Apr</v>
      </c>
    </row>
    <row r="607" spans="1:20" ht="15.6">
      <c r="A607" s="2">
        <v>1657</v>
      </c>
      <c r="B607" s="3">
        <v>46131</v>
      </c>
      <c r="C607" s="4" t="s">
        <v>0</v>
      </c>
      <c r="D607" s="4" t="s">
        <v>1</v>
      </c>
      <c r="E607" s="4" t="s">
        <v>8</v>
      </c>
      <c r="F607" s="4" t="s">
        <v>16</v>
      </c>
      <c r="G607" s="4" t="s">
        <v>23</v>
      </c>
      <c r="H607" s="4" t="s">
        <v>51</v>
      </c>
      <c r="I607" s="8">
        <v>15</v>
      </c>
      <c r="J607" s="10">
        <v>122.1</v>
      </c>
      <c r="K607" s="6">
        <v>0.15</v>
      </c>
      <c r="L607" s="10">
        <v>62.33</v>
      </c>
      <c r="M607" s="17">
        <f t="shared" si="36"/>
        <v>1556.7749999999999</v>
      </c>
      <c r="N607" s="17">
        <f t="shared" si="37"/>
        <v>934.94999999999993</v>
      </c>
      <c r="O607" s="17">
        <f t="shared" si="38"/>
        <v>621.82499999999993</v>
      </c>
      <c r="P607" s="7">
        <f t="shared" si="39"/>
        <v>0.39943151707857588</v>
      </c>
      <c r="Q607" s="5">
        <f>YEAR(SalesDataTable[[#This Row],[Order Date]])</f>
        <v>2026</v>
      </c>
      <c r="R607" s="7" t="str">
        <f>"Q"&amp;ROUNDUP(MONTH(SalesDataTable[[#This Row],[Order Date]])/3,0)</f>
        <v>Q2</v>
      </c>
      <c r="S607" s="8">
        <f>MONTH(SalesDataTable[[#This Row],[Order Date]])</f>
        <v>4</v>
      </c>
      <c r="T607" s="7" t="str">
        <f>TEXT(SalesDataTable[[#This Row],[Order Date]],"mmm")</f>
        <v>Apr</v>
      </c>
    </row>
    <row r="608" spans="1:20" ht="15.6">
      <c r="A608" s="2">
        <v>2240</v>
      </c>
      <c r="B608" s="3">
        <v>46131</v>
      </c>
      <c r="C608" s="4" t="s">
        <v>0</v>
      </c>
      <c r="D608" s="4" t="s">
        <v>50</v>
      </c>
      <c r="E608" s="4" t="s">
        <v>28</v>
      </c>
      <c r="F608" s="4" t="s">
        <v>3</v>
      </c>
      <c r="G608" s="4" t="s">
        <v>23</v>
      </c>
      <c r="H608" s="4" t="s">
        <v>24</v>
      </c>
      <c r="I608" s="8">
        <v>4</v>
      </c>
      <c r="J608" s="10">
        <v>341.75</v>
      </c>
      <c r="K608" s="6">
        <v>0.1</v>
      </c>
      <c r="L608" s="10">
        <v>191.91</v>
      </c>
      <c r="M608" s="17">
        <f t="shared" si="36"/>
        <v>1230.3</v>
      </c>
      <c r="N608" s="17">
        <f t="shared" si="37"/>
        <v>767.64</v>
      </c>
      <c r="O608" s="17">
        <f t="shared" si="38"/>
        <v>462.65999999999997</v>
      </c>
      <c r="P608" s="7">
        <f t="shared" si="39"/>
        <v>0.37605462082418922</v>
      </c>
      <c r="Q608" s="5">
        <f>YEAR(SalesDataTable[[#This Row],[Order Date]])</f>
        <v>2026</v>
      </c>
      <c r="R608" s="7" t="str">
        <f>"Q"&amp;ROUNDUP(MONTH(SalesDataTable[[#This Row],[Order Date]])/3,0)</f>
        <v>Q2</v>
      </c>
      <c r="S608" s="8">
        <f>MONTH(SalesDataTable[[#This Row],[Order Date]])</f>
        <v>4</v>
      </c>
      <c r="T608" s="7" t="str">
        <f>TEXT(SalesDataTable[[#This Row],[Order Date]],"mmm")</f>
        <v>Apr</v>
      </c>
    </row>
    <row r="609" spans="1:20" ht="15.6">
      <c r="A609" s="2">
        <v>3050</v>
      </c>
      <c r="B609" s="3">
        <v>46131</v>
      </c>
      <c r="C609" s="4" t="s">
        <v>20</v>
      </c>
      <c r="D609" s="4" t="s">
        <v>47</v>
      </c>
      <c r="E609" s="4" t="s">
        <v>19</v>
      </c>
      <c r="F609" s="4" t="s">
        <v>3</v>
      </c>
      <c r="G609" s="4" t="s">
        <v>9</v>
      </c>
      <c r="H609" s="4" t="s">
        <v>37</v>
      </c>
      <c r="I609" s="8">
        <v>3</v>
      </c>
      <c r="J609" s="10">
        <v>156.16</v>
      </c>
      <c r="K609" s="6">
        <v>0.05</v>
      </c>
      <c r="L609" s="10">
        <v>77.81</v>
      </c>
      <c r="M609" s="17">
        <f t="shared" si="36"/>
        <v>445.05599999999998</v>
      </c>
      <c r="N609" s="17">
        <f t="shared" si="37"/>
        <v>233.43</v>
      </c>
      <c r="O609" s="17">
        <f t="shared" si="38"/>
        <v>211.62599999999998</v>
      </c>
      <c r="P609" s="7">
        <f t="shared" si="39"/>
        <v>0.47550420621225192</v>
      </c>
      <c r="Q609" s="5">
        <f>YEAR(SalesDataTable[[#This Row],[Order Date]])</f>
        <v>2026</v>
      </c>
      <c r="R609" s="7" t="str">
        <f>"Q"&amp;ROUNDUP(MONTH(SalesDataTable[[#This Row],[Order Date]])/3,0)</f>
        <v>Q2</v>
      </c>
      <c r="S609" s="8">
        <f>MONTH(SalesDataTable[[#This Row],[Order Date]])</f>
        <v>4</v>
      </c>
      <c r="T609" s="7" t="str">
        <f>TEXT(SalesDataTable[[#This Row],[Order Date]],"mmm")</f>
        <v>Apr</v>
      </c>
    </row>
    <row r="610" spans="1:20" ht="15.6">
      <c r="A610" s="2">
        <v>3213</v>
      </c>
      <c r="B610" s="3">
        <v>46131</v>
      </c>
      <c r="C610" s="4" t="s">
        <v>0</v>
      </c>
      <c r="D610" s="4" t="s">
        <v>50</v>
      </c>
      <c r="E610" s="4" t="s">
        <v>2</v>
      </c>
      <c r="F610" s="4" t="s">
        <v>3</v>
      </c>
      <c r="G610" s="4" t="s">
        <v>14</v>
      </c>
      <c r="H610" s="4" t="s">
        <v>44</v>
      </c>
      <c r="I610" s="8">
        <v>2</v>
      </c>
      <c r="J610" s="10">
        <v>132.53</v>
      </c>
      <c r="K610" s="6">
        <v>0.05</v>
      </c>
      <c r="L610" s="10">
        <v>66.39</v>
      </c>
      <c r="M610" s="17">
        <f t="shared" si="36"/>
        <v>251.80699999999999</v>
      </c>
      <c r="N610" s="17">
        <f t="shared" si="37"/>
        <v>132.78</v>
      </c>
      <c r="O610" s="17">
        <f t="shared" si="38"/>
        <v>119.02699999999999</v>
      </c>
      <c r="P610" s="7">
        <f t="shared" si="39"/>
        <v>0.47269138665724142</v>
      </c>
      <c r="Q610" s="5">
        <f>YEAR(SalesDataTable[[#This Row],[Order Date]])</f>
        <v>2026</v>
      </c>
      <c r="R610" s="7" t="str">
        <f>"Q"&amp;ROUNDUP(MONTH(SalesDataTable[[#This Row],[Order Date]])/3,0)</f>
        <v>Q2</v>
      </c>
      <c r="S610" s="8">
        <f>MONTH(SalesDataTable[[#This Row],[Order Date]])</f>
        <v>4</v>
      </c>
      <c r="T610" s="7" t="str">
        <f>TEXT(SalesDataTable[[#This Row],[Order Date]],"mmm")</f>
        <v>Apr</v>
      </c>
    </row>
    <row r="611" spans="1:20" ht="15.6">
      <c r="A611" s="2">
        <v>3367</v>
      </c>
      <c r="B611" s="3">
        <v>46131</v>
      </c>
      <c r="C611" s="4" t="s">
        <v>11</v>
      </c>
      <c r="D611" s="4" t="s">
        <v>18</v>
      </c>
      <c r="E611" s="4" t="s">
        <v>2</v>
      </c>
      <c r="F611" s="4" t="s">
        <v>3</v>
      </c>
      <c r="G611" s="4" t="s">
        <v>14</v>
      </c>
      <c r="H611" s="4" t="s">
        <v>32</v>
      </c>
      <c r="I611" s="8">
        <v>3</v>
      </c>
      <c r="J611" s="10">
        <v>45.79</v>
      </c>
      <c r="K611" s="6">
        <v>0</v>
      </c>
      <c r="L611" s="10">
        <v>17.98</v>
      </c>
      <c r="M611" s="17">
        <f t="shared" si="36"/>
        <v>137.37</v>
      </c>
      <c r="N611" s="17">
        <f t="shared" si="37"/>
        <v>53.94</v>
      </c>
      <c r="O611" s="17">
        <f t="shared" si="38"/>
        <v>83.43</v>
      </c>
      <c r="P611" s="7">
        <f t="shared" si="39"/>
        <v>0.60733784669141733</v>
      </c>
      <c r="Q611" s="5">
        <f>YEAR(SalesDataTable[[#This Row],[Order Date]])</f>
        <v>2026</v>
      </c>
      <c r="R611" s="7" t="str">
        <f>"Q"&amp;ROUNDUP(MONTH(SalesDataTable[[#This Row],[Order Date]])/3,0)</f>
        <v>Q2</v>
      </c>
      <c r="S611" s="8">
        <f>MONTH(SalesDataTable[[#This Row],[Order Date]])</f>
        <v>4</v>
      </c>
      <c r="T611" s="7" t="str">
        <f>TEXT(SalesDataTable[[#This Row],[Order Date]],"mmm")</f>
        <v>Apr</v>
      </c>
    </row>
    <row r="612" spans="1:20" ht="15.6">
      <c r="A612" s="2">
        <v>3885</v>
      </c>
      <c r="B612" s="3">
        <v>46131</v>
      </c>
      <c r="C612" s="4" t="s">
        <v>0</v>
      </c>
      <c r="D612" s="4" t="s">
        <v>50</v>
      </c>
      <c r="E612" s="4" t="s">
        <v>2</v>
      </c>
      <c r="F612" s="4" t="s">
        <v>13</v>
      </c>
      <c r="G612" s="4" t="s">
        <v>14</v>
      </c>
      <c r="H612" s="4" t="s">
        <v>44</v>
      </c>
      <c r="I612" s="8">
        <v>2</v>
      </c>
      <c r="J612" s="10">
        <v>133.97</v>
      </c>
      <c r="K612" s="6">
        <v>0.15</v>
      </c>
      <c r="L612" s="10">
        <v>67.36</v>
      </c>
      <c r="M612" s="17">
        <f t="shared" si="36"/>
        <v>227.749</v>
      </c>
      <c r="N612" s="17">
        <f t="shared" si="37"/>
        <v>134.72</v>
      </c>
      <c r="O612" s="17">
        <f t="shared" si="38"/>
        <v>93.028999999999996</v>
      </c>
      <c r="P612" s="7">
        <f t="shared" si="39"/>
        <v>0.40847160690057915</v>
      </c>
      <c r="Q612" s="5">
        <f>YEAR(SalesDataTable[[#This Row],[Order Date]])</f>
        <v>2026</v>
      </c>
      <c r="R612" s="7" t="str">
        <f>"Q"&amp;ROUNDUP(MONTH(SalesDataTable[[#This Row],[Order Date]])/3,0)</f>
        <v>Q2</v>
      </c>
      <c r="S612" s="8">
        <f>MONTH(SalesDataTable[[#This Row],[Order Date]])</f>
        <v>4</v>
      </c>
      <c r="T612" s="7" t="str">
        <f>TEXT(SalesDataTable[[#This Row],[Order Date]],"mmm")</f>
        <v>Apr</v>
      </c>
    </row>
    <row r="613" spans="1:20" ht="15.6">
      <c r="A613" s="2">
        <v>4372</v>
      </c>
      <c r="B613" s="3">
        <v>46131</v>
      </c>
      <c r="C613" s="4" t="s">
        <v>0</v>
      </c>
      <c r="D613" s="4" t="s">
        <v>50</v>
      </c>
      <c r="E613" s="4" t="s">
        <v>2</v>
      </c>
      <c r="F613" s="4" t="s">
        <v>13</v>
      </c>
      <c r="G613" s="4" t="s">
        <v>34</v>
      </c>
      <c r="H613" s="4" t="s">
        <v>42</v>
      </c>
      <c r="I613" s="8">
        <v>1</v>
      </c>
      <c r="J613" s="10">
        <v>37.11</v>
      </c>
      <c r="K613" s="6">
        <v>0.1</v>
      </c>
      <c r="L613" s="10">
        <v>14.27</v>
      </c>
      <c r="M613" s="17">
        <f t="shared" si="36"/>
        <v>33.399000000000001</v>
      </c>
      <c r="N613" s="17">
        <f t="shared" si="37"/>
        <v>14.27</v>
      </c>
      <c r="O613" s="17">
        <f t="shared" si="38"/>
        <v>19.129000000000001</v>
      </c>
      <c r="P613" s="7">
        <f t="shared" si="39"/>
        <v>0.5727416988532591</v>
      </c>
      <c r="Q613" s="5">
        <f>YEAR(SalesDataTable[[#This Row],[Order Date]])</f>
        <v>2026</v>
      </c>
      <c r="R613" s="7" t="str">
        <f>"Q"&amp;ROUNDUP(MONTH(SalesDataTable[[#This Row],[Order Date]])/3,0)</f>
        <v>Q2</v>
      </c>
      <c r="S613" s="8">
        <f>MONTH(SalesDataTable[[#This Row],[Order Date]])</f>
        <v>4</v>
      </c>
      <c r="T613" s="7" t="str">
        <f>TEXT(SalesDataTable[[#This Row],[Order Date]],"mmm")</f>
        <v>Apr</v>
      </c>
    </row>
    <row r="614" spans="1:20" ht="15.6">
      <c r="A614" s="2">
        <v>4417</v>
      </c>
      <c r="B614" s="3">
        <v>46131</v>
      </c>
      <c r="C614" s="4" t="s">
        <v>20</v>
      </c>
      <c r="D614" s="4" t="s">
        <v>33</v>
      </c>
      <c r="E614" s="4" t="s">
        <v>19</v>
      </c>
      <c r="F614" s="4" t="s">
        <v>13</v>
      </c>
      <c r="G614" s="4" t="s">
        <v>23</v>
      </c>
      <c r="H614" s="4" t="s">
        <v>24</v>
      </c>
      <c r="I614" s="8">
        <v>3</v>
      </c>
      <c r="J614" s="10">
        <v>334.01</v>
      </c>
      <c r="K614" s="6">
        <v>0.15</v>
      </c>
      <c r="L614" s="10">
        <v>192.17</v>
      </c>
      <c r="M614" s="17">
        <f t="shared" si="36"/>
        <v>851.72550000000001</v>
      </c>
      <c r="N614" s="17">
        <f t="shared" si="37"/>
        <v>576.51</v>
      </c>
      <c r="O614" s="17">
        <f t="shared" si="38"/>
        <v>275.21550000000002</v>
      </c>
      <c r="P614" s="7">
        <f t="shared" si="39"/>
        <v>0.32312699337990941</v>
      </c>
      <c r="Q614" s="5">
        <f>YEAR(SalesDataTable[[#This Row],[Order Date]])</f>
        <v>2026</v>
      </c>
      <c r="R614" s="7" t="str">
        <f>"Q"&amp;ROUNDUP(MONTH(SalesDataTable[[#This Row],[Order Date]])/3,0)</f>
        <v>Q2</v>
      </c>
      <c r="S614" s="8">
        <f>MONTH(SalesDataTable[[#This Row],[Order Date]])</f>
        <v>4</v>
      </c>
      <c r="T614" s="7" t="str">
        <f>TEXT(SalesDataTable[[#This Row],[Order Date]],"mmm")</f>
        <v>Apr</v>
      </c>
    </row>
    <row r="615" spans="1:20" ht="15.6">
      <c r="A615" s="2">
        <v>1147</v>
      </c>
      <c r="B615" s="3">
        <v>46132</v>
      </c>
      <c r="C615" s="4" t="s">
        <v>20</v>
      </c>
      <c r="D615" s="4" t="s">
        <v>31</v>
      </c>
      <c r="E615" s="4" t="s">
        <v>2</v>
      </c>
      <c r="F615" s="4" t="s">
        <v>13</v>
      </c>
      <c r="G615" s="4" t="s">
        <v>14</v>
      </c>
      <c r="H615" s="4" t="s">
        <v>44</v>
      </c>
      <c r="I615" s="8">
        <v>1</v>
      </c>
      <c r="J615" s="10">
        <v>131.46</v>
      </c>
      <c r="K615" s="6">
        <v>0</v>
      </c>
      <c r="L615" s="10">
        <v>67.77</v>
      </c>
      <c r="M615" s="17">
        <f t="shared" si="36"/>
        <v>131.46</v>
      </c>
      <c r="N615" s="17">
        <f t="shared" si="37"/>
        <v>67.77</v>
      </c>
      <c r="O615" s="17">
        <f t="shared" si="38"/>
        <v>63.690000000000012</v>
      </c>
      <c r="P615" s="7">
        <f t="shared" si="39"/>
        <v>0.48448197170241902</v>
      </c>
      <c r="Q615" s="5">
        <f>YEAR(SalesDataTable[[#This Row],[Order Date]])</f>
        <v>2026</v>
      </c>
      <c r="R615" s="7" t="str">
        <f>"Q"&amp;ROUNDUP(MONTH(SalesDataTable[[#This Row],[Order Date]])/3,0)</f>
        <v>Q2</v>
      </c>
      <c r="S615" s="8">
        <f>MONTH(SalesDataTable[[#This Row],[Order Date]])</f>
        <v>4</v>
      </c>
      <c r="T615" s="7" t="str">
        <f>TEXT(SalesDataTable[[#This Row],[Order Date]],"mmm")</f>
        <v>Apr</v>
      </c>
    </row>
    <row r="616" spans="1:20" ht="15.6">
      <c r="A616" s="2">
        <v>1514</v>
      </c>
      <c r="B616" s="3">
        <v>46132</v>
      </c>
      <c r="C616" s="4" t="s">
        <v>11</v>
      </c>
      <c r="D616" s="4" t="s">
        <v>18</v>
      </c>
      <c r="E616" s="4" t="s">
        <v>19</v>
      </c>
      <c r="F616" s="4" t="s">
        <v>3</v>
      </c>
      <c r="G616" s="4" t="s">
        <v>9</v>
      </c>
      <c r="H616" s="4" t="s">
        <v>46</v>
      </c>
      <c r="I616" s="8">
        <v>3</v>
      </c>
      <c r="J616" s="10">
        <v>72.48</v>
      </c>
      <c r="K616" s="6">
        <v>0</v>
      </c>
      <c r="L616" s="10">
        <v>32.36</v>
      </c>
      <c r="M616" s="17">
        <f t="shared" si="36"/>
        <v>217.44</v>
      </c>
      <c r="N616" s="17">
        <f t="shared" si="37"/>
        <v>97.08</v>
      </c>
      <c r="O616" s="17">
        <f t="shared" si="38"/>
        <v>120.36</v>
      </c>
      <c r="P616" s="7">
        <f t="shared" si="39"/>
        <v>0.55353200883002207</v>
      </c>
      <c r="Q616" s="5">
        <f>YEAR(SalesDataTable[[#This Row],[Order Date]])</f>
        <v>2026</v>
      </c>
      <c r="R616" s="7" t="str">
        <f>"Q"&amp;ROUNDUP(MONTH(SalesDataTable[[#This Row],[Order Date]])/3,0)</f>
        <v>Q2</v>
      </c>
      <c r="S616" s="8">
        <f>MONTH(SalesDataTable[[#This Row],[Order Date]])</f>
        <v>4</v>
      </c>
      <c r="T616" s="7" t="str">
        <f>TEXT(SalesDataTable[[#This Row],[Order Date]],"mmm")</f>
        <v>Apr</v>
      </c>
    </row>
    <row r="617" spans="1:20" ht="15.6">
      <c r="A617" s="2">
        <v>1538</v>
      </c>
      <c r="B617" s="3">
        <v>46132</v>
      </c>
      <c r="C617" s="4" t="s">
        <v>11</v>
      </c>
      <c r="D617" s="4" t="s">
        <v>12</v>
      </c>
      <c r="E617" s="4" t="s">
        <v>28</v>
      </c>
      <c r="F617" s="4" t="s">
        <v>13</v>
      </c>
      <c r="G617" s="4" t="s">
        <v>4</v>
      </c>
      <c r="H617" s="4" t="s">
        <v>5</v>
      </c>
      <c r="I617" s="8">
        <v>1</v>
      </c>
      <c r="J617" s="10">
        <v>81.98</v>
      </c>
      <c r="K617" s="6">
        <v>0</v>
      </c>
      <c r="L617" s="10">
        <v>43.15</v>
      </c>
      <c r="M617" s="17">
        <f t="shared" si="36"/>
        <v>81.98</v>
      </c>
      <c r="N617" s="17">
        <f t="shared" si="37"/>
        <v>43.15</v>
      </c>
      <c r="O617" s="17">
        <f t="shared" si="38"/>
        <v>38.830000000000005</v>
      </c>
      <c r="P617" s="7">
        <f t="shared" si="39"/>
        <v>0.47365211027079779</v>
      </c>
      <c r="Q617" s="5">
        <f>YEAR(SalesDataTable[[#This Row],[Order Date]])</f>
        <v>2026</v>
      </c>
      <c r="R617" s="7" t="str">
        <f>"Q"&amp;ROUNDUP(MONTH(SalesDataTable[[#This Row],[Order Date]])/3,0)</f>
        <v>Q2</v>
      </c>
      <c r="S617" s="8">
        <f>MONTH(SalesDataTable[[#This Row],[Order Date]])</f>
        <v>4</v>
      </c>
      <c r="T617" s="7" t="str">
        <f>TEXT(SalesDataTable[[#This Row],[Order Date]],"mmm")</f>
        <v>Apr</v>
      </c>
    </row>
    <row r="618" spans="1:20" ht="15.6">
      <c r="A618" s="2">
        <v>1679</v>
      </c>
      <c r="B618" s="3">
        <v>46132</v>
      </c>
      <c r="C618" s="4" t="s">
        <v>20</v>
      </c>
      <c r="D618" s="4" t="s">
        <v>47</v>
      </c>
      <c r="E618" s="4" t="s">
        <v>28</v>
      </c>
      <c r="F618" s="4" t="s">
        <v>3</v>
      </c>
      <c r="G618" s="4" t="s">
        <v>14</v>
      </c>
      <c r="H618" s="4" t="s">
        <v>32</v>
      </c>
      <c r="I618" s="8">
        <v>1</v>
      </c>
      <c r="J618" s="10">
        <v>46.71</v>
      </c>
      <c r="K618" s="6">
        <v>0</v>
      </c>
      <c r="L618" s="10">
        <v>18.18</v>
      </c>
      <c r="M618" s="17">
        <f t="shared" si="36"/>
        <v>46.71</v>
      </c>
      <c r="N618" s="17">
        <f t="shared" si="37"/>
        <v>18.18</v>
      </c>
      <c r="O618" s="17">
        <f t="shared" si="38"/>
        <v>28.53</v>
      </c>
      <c r="P618" s="7">
        <f t="shared" si="39"/>
        <v>0.61078998073217727</v>
      </c>
      <c r="Q618" s="5">
        <f>YEAR(SalesDataTable[[#This Row],[Order Date]])</f>
        <v>2026</v>
      </c>
      <c r="R618" s="7" t="str">
        <f>"Q"&amp;ROUNDUP(MONTH(SalesDataTable[[#This Row],[Order Date]])/3,0)</f>
        <v>Q2</v>
      </c>
      <c r="S618" s="8">
        <f>MONTH(SalesDataTable[[#This Row],[Order Date]])</f>
        <v>4</v>
      </c>
      <c r="T618" s="7" t="str">
        <f>TEXT(SalesDataTable[[#This Row],[Order Date]],"mmm")</f>
        <v>Apr</v>
      </c>
    </row>
    <row r="619" spans="1:20" ht="15.6">
      <c r="A619" s="2">
        <v>1708</v>
      </c>
      <c r="B619" s="3">
        <v>46132</v>
      </c>
      <c r="C619" s="4" t="s">
        <v>11</v>
      </c>
      <c r="D619" s="4" t="s">
        <v>25</v>
      </c>
      <c r="E619" s="4" t="s">
        <v>28</v>
      </c>
      <c r="F619" s="4" t="s">
        <v>13</v>
      </c>
      <c r="G619" s="4" t="s">
        <v>34</v>
      </c>
      <c r="H619" s="4" t="s">
        <v>35</v>
      </c>
      <c r="I619" s="8">
        <v>1</v>
      </c>
      <c r="J619" s="10">
        <v>41.01</v>
      </c>
      <c r="K619" s="6">
        <v>0</v>
      </c>
      <c r="L619" s="10">
        <v>14.5</v>
      </c>
      <c r="M619" s="17">
        <f t="shared" si="36"/>
        <v>41.01</v>
      </c>
      <c r="N619" s="17">
        <f t="shared" si="37"/>
        <v>14.5</v>
      </c>
      <c r="O619" s="17">
        <f t="shared" si="38"/>
        <v>26.509999999999998</v>
      </c>
      <c r="P619" s="7">
        <f t="shared" si="39"/>
        <v>0.64642770056083876</v>
      </c>
      <c r="Q619" s="5">
        <f>YEAR(SalesDataTable[[#This Row],[Order Date]])</f>
        <v>2026</v>
      </c>
      <c r="R619" s="7" t="str">
        <f>"Q"&amp;ROUNDUP(MONTH(SalesDataTable[[#This Row],[Order Date]])/3,0)</f>
        <v>Q2</v>
      </c>
      <c r="S619" s="8">
        <f>MONTH(SalesDataTable[[#This Row],[Order Date]])</f>
        <v>4</v>
      </c>
      <c r="T619" s="7" t="str">
        <f>TEXT(SalesDataTable[[#This Row],[Order Date]],"mmm")</f>
        <v>Apr</v>
      </c>
    </row>
    <row r="620" spans="1:20" ht="15.6">
      <c r="A620" s="2">
        <v>2686</v>
      </c>
      <c r="B620" s="3">
        <v>46132</v>
      </c>
      <c r="C620" s="4" t="s">
        <v>6</v>
      </c>
      <c r="D620" s="4" t="s">
        <v>43</v>
      </c>
      <c r="E620" s="4" t="s">
        <v>2</v>
      </c>
      <c r="F620" s="4" t="s">
        <v>3</v>
      </c>
      <c r="G620" s="4" t="s">
        <v>9</v>
      </c>
      <c r="H620" s="4" t="s">
        <v>46</v>
      </c>
      <c r="I620" s="8">
        <v>1</v>
      </c>
      <c r="J620" s="10">
        <v>70.45</v>
      </c>
      <c r="K620" s="6">
        <v>0.05</v>
      </c>
      <c r="L620" s="10">
        <v>31.98</v>
      </c>
      <c r="M620" s="17">
        <f t="shared" si="36"/>
        <v>66.927499999999995</v>
      </c>
      <c r="N620" s="17">
        <f t="shared" si="37"/>
        <v>31.98</v>
      </c>
      <c r="O620" s="17">
        <f t="shared" si="38"/>
        <v>34.947499999999991</v>
      </c>
      <c r="P620" s="7">
        <f t="shared" si="39"/>
        <v>0.52216951178514059</v>
      </c>
      <c r="Q620" s="5">
        <f>YEAR(SalesDataTable[[#This Row],[Order Date]])</f>
        <v>2026</v>
      </c>
      <c r="R620" s="7" t="str">
        <f>"Q"&amp;ROUNDUP(MONTH(SalesDataTable[[#This Row],[Order Date]])/3,0)</f>
        <v>Q2</v>
      </c>
      <c r="S620" s="8">
        <f>MONTH(SalesDataTable[[#This Row],[Order Date]])</f>
        <v>4</v>
      </c>
      <c r="T620" s="7" t="str">
        <f>TEXT(SalesDataTable[[#This Row],[Order Date]],"mmm")</f>
        <v>Apr</v>
      </c>
    </row>
    <row r="621" spans="1:20" ht="15.6">
      <c r="A621" s="2">
        <v>3307</v>
      </c>
      <c r="B621" s="3">
        <v>46132</v>
      </c>
      <c r="C621" s="4" t="s">
        <v>20</v>
      </c>
      <c r="D621" s="4" t="s">
        <v>47</v>
      </c>
      <c r="E621" s="4" t="s">
        <v>19</v>
      </c>
      <c r="F621" s="4" t="s">
        <v>16</v>
      </c>
      <c r="G621" s="4" t="s">
        <v>4</v>
      </c>
      <c r="H621" s="4" t="s">
        <v>22</v>
      </c>
      <c r="I621" s="8">
        <v>2</v>
      </c>
      <c r="J621" s="10">
        <v>51.39</v>
      </c>
      <c r="K621" s="6">
        <v>0.05</v>
      </c>
      <c r="L621" s="10">
        <v>22.28</v>
      </c>
      <c r="M621" s="17">
        <f t="shared" si="36"/>
        <v>97.640999999999991</v>
      </c>
      <c r="N621" s="17">
        <f t="shared" si="37"/>
        <v>44.56</v>
      </c>
      <c r="O621" s="17">
        <f t="shared" si="38"/>
        <v>53.080999999999989</v>
      </c>
      <c r="P621" s="7">
        <f t="shared" si="39"/>
        <v>0.54363433393758764</v>
      </c>
      <c r="Q621" s="5">
        <f>YEAR(SalesDataTable[[#This Row],[Order Date]])</f>
        <v>2026</v>
      </c>
      <c r="R621" s="7" t="str">
        <f>"Q"&amp;ROUNDUP(MONTH(SalesDataTable[[#This Row],[Order Date]])/3,0)</f>
        <v>Q2</v>
      </c>
      <c r="S621" s="8">
        <f>MONTH(SalesDataTable[[#This Row],[Order Date]])</f>
        <v>4</v>
      </c>
      <c r="T621" s="7" t="str">
        <f>TEXT(SalesDataTable[[#This Row],[Order Date]],"mmm")</f>
        <v>Apr</v>
      </c>
    </row>
    <row r="622" spans="1:20" ht="15.6">
      <c r="A622" s="2">
        <v>3772</v>
      </c>
      <c r="B622" s="3">
        <v>46132</v>
      </c>
      <c r="C622" s="4" t="s">
        <v>0</v>
      </c>
      <c r="D622" s="4" t="s">
        <v>50</v>
      </c>
      <c r="E622" s="4" t="s">
        <v>19</v>
      </c>
      <c r="F622" s="4" t="s">
        <v>3</v>
      </c>
      <c r="G622" s="4" t="s">
        <v>23</v>
      </c>
      <c r="H622" s="4" t="s">
        <v>51</v>
      </c>
      <c r="I622" s="8">
        <v>2</v>
      </c>
      <c r="J622" s="10">
        <v>122.03</v>
      </c>
      <c r="K622" s="6">
        <v>0</v>
      </c>
      <c r="L622" s="10">
        <v>59.43</v>
      </c>
      <c r="M622" s="17">
        <f t="shared" si="36"/>
        <v>244.06</v>
      </c>
      <c r="N622" s="17">
        <f t="shared" si="37"/>
        <v>118.86</v>
      </c>
      <c r="O622" s="17">
        <f t="shared" si="38"/>
        <v>125.2</v>
      </c>
      <c r="P622" s="7">
        <f t="shared" si="39"/>
        <v>0.51298860935835455</v>
      </c>
      <c r="Q622" s="5">
        <f>YEAR(SalesDataTable[[#This Row],[Order Date]])</f>
        <v>2026</v>
      </c>
      <c r="R622" s="7" t="str">
        <f>"Q"&amp;ROUNDUP(MONTH(SalesDataTable[[#This Row],[Order Date]])/3,0)</f>
        <v>Q2</v>
      </c>
      <c r="S622" s="8">
        <f>MONTH(SalesDataTable[[#This Row],[Order Date]])</f>
        <v>4</v>
      </c>
      <c r="T622" s="7" t="str">
        <f>TEXT(SalesDataTable[[#This Row],[Order Date]],"mmm")</f>
        <v>Apr</v>
      </c>
    </row>
    <row r="623" spans="1:20" ht="15.6">
      <c r="A623" s="2">
        <v>3877</v>
      </c>
      <c r="B623" s="3">
        <v>46132</v>
      </c>
      <c r="C623" s="4" t="s">
        <v>20</v>
      </c>
      <c r="D623" s="4" t="s">
        <v>21</v>
      </c>
      <c r="E623" s="4" t="s">
        <v>2</v>
      </c>
      <c r="F623" s="4" t="s">
        <v>13</v>
      </c>
      <c r="G623" s="4" t="s">
        <v>14</v>
      </c>
      <c r="H623" s="4" t="s">
        <v>44</v>
      </c>
      <c r="I623" s="8">
        <v>3</v>
      </c>
      <c r="J623" s="10">
        <v>132.07</v>
      </c>
      <c r="K623" s="6">
        <v>0.05</v>
      </c>
      <c r="L623" s="10">
        <v>66.41</v>
      </c>
      <c r="M623" s="17">
        <f t="shared" si="36"/>
        <v>376.39949999999999</v>
      </c>
      <c r="N623" s="17">
        <f t="shared" si="37"/>
        <v>199.23</v>
      </c>
      <c r="O623" s="17">
        <f t="shared" si="38"/>
        <v>177.1695</v>
      </c>
      <c r="P623" s="7">
        <f t="shared" si="39"/>
        <v>0.47069536489819991</v>
      </c>
      <c r="Q623" s="5">
        <f>YEAR(SalesDataTable[[#This Row],[Order Date]])</f>
        <v>2026</v>
      </c>
      <c r="R623" s="7" t="str">
        <f>"Q"&amp;ROUNDUP(MONTH(SalesDataTable[[#This Row],[Order Date]])/3,0)</f>
        <v>Q2</v>
      </c>
      <c r="S623" s="8">
        <f>MONTH(SalesDataTable[[#This Row],[Order Date]])</f>
        <v>4</v>
      </c>
      <c r="T623" s="7" t="str">
        <f>TEXT(SalesDataTable[[#This Row],[Order Date]],"mmm")</f>
        <v>Apr</v>
      </c>
    </row>
    <row r="624" spans="1:20" ht="15.6">
      <c r="A624" s="2">
        <v>4117</v>
      </c>
      <c r="B624" s="3">
        <v>46132</v>
      </c>
      <c r="C624" s="4" t="s">
        <v>20</v>
      </c>
      <c r="D624" s="4" t="s">
        <v>31</v>
      </c>
      <c r="E624" s="4" t="s">
        <v>28</v>
      </c>
      <c r="F624" s="4" t="s">
        <v>3</v>
      </c>
      <c r="G624" s="4" t="s">
        <v>4</v>
      </c>
      <c r="H624" s="4" t="s">
        <v>26</v>
      </c>
      <c r="I624" s="8">
        <v>1</v>
      </c>
      <c r="J624" s="10">
        <v>41.04</v>
      </c>
      <c r="K624" s="6">
        <v>0.1</v>
      </c>
      <c r="L624" s="10">
        <v>17.02</v>
      </c>
      <c r="M624" s="17">
        <f t="shared" si="36"/>
        <v>36.936</v>
      </c>
      <c r="N624" s="17">
        <f t="shared" si="37"/>
        <v>17.02</v>
      </c>
      <c r="O624" s="17">
        <f t="shared" si="38"/>
        <v>19.916</v>
      </c>
      <c r="P624" s="7">
        <f t="shared" si="39"/>
        <v>0.53920294563569415</v>
      </c>
      <c r="Q624" s="5">
        <f>YEAR(SalesDataTable[[#This Row],[Order Date]])</f>
        <v>2026</v>
      </c>
      <c r="R624" s="7" t="str">
        <f>"Q"&amp;ROUNDUP(MONTH(SalesDataTable[[#This Row],[Order Date]])/3,0)</f>
        <v>Q2</v>
      </c>
      <c r="S624" s="8">
        <f>MONTH(SalesDataTable[[#This Row],[Order Date]])</f>
        <v>4</v>
      </c>
      <c r="T624" s="7" t="str">
        <f>TEXT(SalesDataTable[[#This Row],[Order Date]],"mmm")</f>
        <v>Apr</v>
      </c>
    </row>
    <row r="625" spans="1:20" ht="15.6">
      <c r="A625" s="2">
        <v>4562</v>
      </c>
      <c r="B625" s="3">
        <v>46132</v>
      </c>
      <c r="C625" s="4" t="s">
        <v>6</v>
      </c>
      <c r="D625" s="4" t="s">
        <v>7</v>
      </c>
      <c r="E625" s="4" t="s">
        <v>19</v>
      </c>
      <c r="F625" s="4" t="s">
        <v>13</v>
      </c>
      <c r="G625" s="4" t="s">
        <v>34</v>
      </c>
      <c r="H625" s="4" t="s">
        <v>35</v>
      </c>
      <c r="I625" s="8">
        <v>2</v>
      </c>
      <c r="J625" s="10">
        <v>40.56</v>
      </c>
      <c r="K625" s="6">
        <v>0</v>
      </c>
      <c r="L625" s="10">
        <v>15.09</v>
      </c>
      <c r="M625" s="17">
        <f t="shared" si="36"/>
        <v>81.12</v>
      </c>
      <c r="N625" s="17">
        <f t="shared" si="37"/>
        <v>30.18</v>
      </c>
      <c r="O625" s="17">
        <f t="shared" si="38"/>
        <v>50.940000000000005</v>
      </c>
      <c r="P625" s="7">
        <f t="shared" si="39"/>
        <v>0.62795857988165682</v>
      </c>
      <c r="Q625" s="5">
        <f>YEAR(SalesDataTable[[#This Row],[Order Date]])</f>
        <v>2026</v>
      </c>
      <c r="R625" s="7" t="str">
        <f>"Q"&amp;ROUNDUP(MONTH(SalesDataTable[[#This Row],[Order Date]])/3,0)</f>
        <v>Q2</v>
      </c>
      <c r="S625" s="8">
        <f>MONTH(SalesDataTable[[#This Row],[Order Date]])</f>
        <v>4</v>
      </c>
      <c r="T625" s="7" t="str">
        <f>TEXT(SalesDataTable[[#This Row],[Order Date]],"mmm")</f>
        <v>Apr</v>
      </c>
    </row>
    <row r="626" spans="1:20" ht="15.6">
      <c r="A626" s="2">
        <v>4683</v>
      </c>
      <c r="B626" s="3">
        <v>46132</v>
      </c>
      <c r="C626" s="4" t="s">
        <v>11</v>
      </c>
      <c r="D626" s="4" t="s">
        <v>52</v>
      </c>
      <c r="E626" s="4" t="s">
        <v>2</v>
      </c>
      <c r="F626" s="4" t="s">
        <v>16</v>
      </c>
      <c r="G626" s="4" t="s">
        <v>34</v>
      </c>
      <c r="H626" s="4" t="s">
        <v>45</v>
      </c>
      <c r="I626" s="8">
        <v>3</v>
      </c>
      <c r="J626" s="10">
        <v>51.36</v>
      </c>
      <c r="K626" s="6">
        <v>0</v>
      </c>
      <c r="L626" s="10">
        <v>22.05</v>
      </c>
      <c r="M626" s="17">
        <f t="shared" si="36"/>
        <v>154.07999999999998</v>
      </c>
      <c r="N626" s="17">
        <f t="shared" si="37"/>
        <v>66.150000000000006</v>
      </c>
      <c r="O626" s="17">
        <f t="shared" si="38"/>
        <v>87.929999999999978</v>
      </c>
      <c r="P626" s="7">
        <f t="shared" si="39"/>
        <v>0.57067757009345788</v>
      </c>
      <c r="Q626" s="5">
        <f>YEAR(SalesDataTable[[#This Row],[Order Date]])</f>
        <v>2026</v>
      </c>
      <c r="R626" s="7" t="str">
        <f>"Q"&amp;ROUNDUP(MONTH(SalesDataTable[[#This Row],[Order Date]])/3,0)</f>
        <v>Q2</v>
      </c>
      <c r="S626" s="8">
        <f>MONTH(SalesDataTable[[#This Row],[Order Date]])</f>
        <v>4</v>
      </c>
      <c r="T626" s="7" t="str">
        <f>TEXT(SalesDataTable[[#This Row],[Order Date]],"mmm")</f>
        <v>Apr</v>
      </c>
    </row>
    <row r="627" spans="1:20" ht="15.6">
      <c r="A627" s="2">
        <v>308</v>
      </c>
      <c r="B627" s="3">
        <v>46133</v>
      </c>
      <c r="C627" s="4" t="s">
        <v>20</v>
      </c>
      <c r="D627" s="4" t="s">
        <v>31</v>
      </c>
      <c r="E627" s="4" t="s">
        <v>2</v>
      </c>
      <c r="F627" s="4" t="s">
        <v>3</v>
      </c>
      <c r="G627" s="4" t="s">
        <v>9</v>
      </c>
      <c r="H627" s="4" t="s">
        <v>10</v>
      </c>
      <c r="I627" s="8">
        <v>6</v>
      </c>
      <c r="J627" s="10">
        <v>93.58</v>
      </c>
      <c r="K627" s="6">
        <v>0</v>
      </c>
      <c r="L627" s="10">
        <v>46.68</v>
      </c>
      <c r="M627" s="17">
        <f t="shared" si="36"/>
        <v>561.48</v>
      </c>
      <c r="N627" s="17">
        <f t="shared" si="37"/>
        <v>280.08</v>
      </c>
      <c r="O627" s="17">
        <f t="shared" si="38"/>
        <v>281.40000000000003</v>
      </c>
      <c r="P627" s="7">
        <f t="shared" si="39"/>
        <v>0.5011754648429152</v>
      </c>
      <c r="Q627" s="5">
        <f>YEAR(SalesDataTable[[#This Row],[Order Date]])</f>
        <v>2026</v>
      </c>
      <c r="R627" s="7" t="str">
        <f>"Q"&amp;ROUNDUP(MONTH(SalesDataTable[[#This Row],[Order Date]])/3,0)</f>
        <v>Q2</v>
      </c>
      <c r="S627" s="8">
        <f>MONTH(SalesDataTable[[#This Row],[Order Date]])</f>
        <v>4</v>
      </c>
      <c r="T627" s="7" t="str">
        <f>TEXT(SalesDataTable[[#This Row],[Order Date]],"mmm")</f>
        <v>Apr</v>
      </c>
    </row>
    <row r="628" spans="1:20" ht="15.6">
      <c r="A628" s="2">
        <v>773</v>
      </c>
      <c r="B628" s="3">
        <v>46133</v>
      </c>
      <c r="C628" s="4" t="s">
        <v>20</v>
      </c>
      <c r="D628" s="4" t="s">
        <v>31</v>
      </c>
      <c r="E628" s="4" t="s">
        <v>2</v>
      </c>
      <c r="F628" s="4" t="s">
        <v>16</v>
      </c>
      <c r="G628" s="4" t="s">
        <v>4</v>
      </c>
      <c r="H628" s="4" t="s">
        <v>5</v>
      </c>
      <c r="I628" s="8">
        <v>5</v>
      </c>
      <c r="J628" s="10">
        <v>80.16</v>
      </c>
      <c r="K628" s="6">
        <v>0.1</v>
      </c>
      <c r="L628" s="10">
        <v>42.5</v>
      </c>
      <c r="M628" s="17">
        <f t="shared" si="36"/>
        <v>360.71999999999997</v>
      </c>
      <c r="N628" s="17">
        <f t="shared" si="37"/>
        <v>212.5</v>
      </c>
      <c r="O628" s="17">
        <f t="shared" si="38"/>
        <v>148.21999999999997</v>
      </c>
      <c r="P628" s="7">
        <f t="shared" si="39"/>
        <v>0.41090042137946325</v>
      </c>
      <c r="Q628" s="5">
        <f>YEAR(SalesDataTable[[#This Row],[Order Date]])</f>
        <v>2026</v>
      </c>
      <c r="R628" s="7" t="str">
        <f>"Q"&amp;ROUNDUP(MONTH(SalesDataTable[[#This Row],[Order Date]])/3,0)</f>
        <v>Q2</v>
      </c>
      <c r="S628" s="8">
        <f>MONTH(SalesDataTable[[#This Row],[Order Date]])</f>
        <v>4</v>
      </c>
      <c r="T628" s="7" t="str">
        <f>TEXT(SalesDataTable[[#This Row],[Order Date]],"mmm")</f>
        <v>Apr</v>
      </c>
    </row>
    <row r="629" spans="1:20" ht="15.6">
      <c r="A629" s="2">
        <v>1303</v>
      </c>
      <c r="B629" s="3">
        <v>46133</v>
      </c>
      <c r="C629" s="4" t="s">
        <v>6</v>
      </c>
      <c r="D629" s="4" t="s">
        <v>43</v>
      </c>
      <c r="E629" s="4" t="s">
        <v>2</v>
      </c>
      <c r="F629" s="4" t="s">
        <v>13</v>
      </c>
      <c r="G629" s="4" t="s">
        <v>9</v>
      </c>
      <c r="H629" s="4" t="s">
        <v>17</v>
      </c>
      <c r="I629" s="8">
        <v>1</v>
      </c>
      <c r="J629" s="10">
        <v>142.22999999999999</v>
      </c>
      <c r="K629" s="6">
        <v>0.05</v>
      </c>
      <c r="L629" s="10">
        <v>77.66</v>
      </c>
      <c r="M629" s="17">
        <f t="shared" si="36"/>
        <v>135.11849999999998</v>
      </c>
      <c r="N629" s="17">
        <f t="shared" si="37"/>
        <v>77.66</v>
      </c>
      <c r="O629" s="17">
        <f t="shared" si="38"/>
        <v>57.458499999999987</v>
      </c>
      <c r="P629" s="7">
        <f t="shared" si="39"/>
        <v>0.42524524768999061</v>
      </c>
      <c r="Q629" s="5">
        <f>YEAR(SalesDataTable[[#This Row],[Order Date]])</f>
        <v>2026</v>
      </c>
      <c r="R629" s="7" t="str">
        <f>"Q"&amp;ROUNDUP(MONTH(SalesDataTable[[#This Row],[Order Date]])/3,0)</f>
        <v>Q2</v>
      </c>
      <c r="S629" s="8">
        <f>MONTH(SalesDataTable[[#This Row],[Order Date]])</f>
        <v>4</v>
      </c>
      <c r="T629" s="7" t="str">
        <f>TEXT(SalesDataTable[[#This Row],[Order Date]],"mmm")</f>
        <v>Apr</v>
      </c>
    </row>
    <row r="630" spans="1:20" ht="15.6">
      <c r="A630" s="2">
        <v>1348</v>
      </c>
      <c r="B630" s="3">
        <v>46133</v>
      </c>
      <c r="C630" s="4" t="s">
        <v>6</v>
      </c>
      <c r="D630" s="4" t="s">
        <v>49</v>
      </c>
      <c r="E630" s="4" t="s">
        <v>2</v>
      </c>
      <c r="F630" s="4" t="s">
        <v>3</v>
      </c>
      <c r="G630" s="4" t="s">
        <v>9</v>
      </c>
      <c r="H630" s="4" t="s">
        <v>46</v>
      </c>
      <c r="I630" s="8">
        <v>2</v>
      </c>
      <c r="J630" s="10">
        <v>71.77</v>
      </c>
      <c r="K630" s="6">
        <v>0</v>
      </c>
      <c r="L630" s="10">
        <v>32.450000000000003</v>
      </c>
      <c r="M630" s="17">
        <f t="shared" si="36"/>
        <v>143.54</v>
      </c>
      <c r="N630" s="17">
        <f t="shared" si="37"/>
        <v>64.900000000000006</v>
      </c>
      <c r="O630" s="17">
        <f t="shared" si="38"/>
        <v>78.639999999999986</v>
      </c>
      <c r="P630" s="7">
        <f t="shared" si="39"/>
        <v>0.54786122335237553</v>
      </c>
      <c r="Q630" s="5">
        <f>YEAR(SalesDataTable[[#This Row],[Order Date]])</f>
        <v>2026</v>
      </c>
      <c r="R630" s="7" t="str">
        <f>"Q"&amp;ROUNDUP(MONTH(SalesDataTable[[#This Row],[Order Date]])/3,0)</f>
        <v>Q2</v>
      </c>
      <c r="S630" s="8">
        <f>MONTH(SalesDataTable[[#This Row],[Order Date]])</f>
        <v>4</v>
      </c>
      <c r="T630" s="7" t="str">
        <f>TEXT(SalesDataTable[[#This Row],[Order Date]],"mmm")</f>
        <v>Apr</v>
      </c>
    </row>
    <row r="631" spans="1:20" ht="15.6">
      <c r="A631" s="2">
        <v>1496</v>
      </c>
      <c r="B631" s="3">
        <v>46133</v>
      </c>
      <c r="C631" s="4" t="s">
        <v>0</v>
      </c>
      <c r="D631" s="4" t="s">
        <v>1</v>
      </c>
      <c r="E631" s="4" t="s">
        <v>28</v>
      </c>
      <c r="F631" s="4" t="s">
        <v>3</v>
      </c>
      <c r="G631" s="4" t="s">
        <v>9</v>
      </c>
      <c r="H631" s="4" t="s">
        <v>46</v>
      </c>
      <c r="I631" s="8">
        <v>1</v>
      </c>
      <c r="J631" s="10">
        <v>71.23</v>
      </c>
      <c r="K631" s="6">
        <v>0.05</v>
      </c>
      <c r="L631" s="10">
        <v>33.28</v>
      </c>
      <c r="M631" s="17">
        <f t="shared" si="36"/>
        <v>67.668499999999995</v>
      </c>
      <c r="N631" s="17">
        <f t="shared" si="37"/>
        <v>33.28</v>
      </c>
      <c r="O631" s="17">
        <f t="shared" si="38"/>
        <v>34.388499999999993</v>
      </c>
      <c r="P631" s="7">
        <f t="shared" si="39"/>
        <v>0.50819066478494423</v>
      </c>
      <c r="Q631" s="5">
        <f>YEAR(SalesDataTable[[#This Row],[Order Date]])</f>
        <v>2026</v>
      </c>
      <c r="R631" s="7" t="str">
        <f>"Q"&amp;ROUNDUP(MONTH(SalesDataTable[[#This Row],[Order Date]])/3,0)</f>
        <v>Q2</v>
      </c>
      <c r="S631" s="8">
        <f>MONTH(SalesDataTable[[#This Row],[Order Date]])</f>
        <v>4</v>
      </c>
      <c r="T631" s="7" t="str">
        <f>TEXT(SalesDataTable[[#This Row],[Order Date]],"mmm")</f>
        <v>Apr</v>
      </c>
    </row>
    <row r="632" spans="1:20" ht="15.6">
      <c r="A632" s="2">
        <v>1695</v>
      </c>
      <c r="B632" s="3">
        <v>46133</v>
      </c>
      <c r="C632" s="4" t="s">
        <v>0</v>
      </c>
      <c r="D632" s="4" t="s">
        <v>1</v>
      </c>
      <c r="E632" s="4" t="s">
        <v>19</v>
      </c>
      <c r="F632" s="4" t="s">
        <v>3</v>
      </c>
      <c r="G632" s="4" t="s">
        <v>9</v>
      </c>
      <c r="H632" s="4" t="s">
        <v>46</v>
      </c>
      <c r="I632" s="8">
        <v>1</v>
      </c>
      <c r="J632" s="10">
        <v>71.239999999999995</v>
      </c>
      <c r="K632" s="6">
        <v>0.1</v>
      </c>
      <c r="L632" s="10">
        <v>33.07</v>
      </c>
      <c r="M632" s="17">
        <f t="shared" si="36"/>
        <v>64.116</v>
      </c>
      <c r="N632" s="17">
        <f t="shared" si="37"/>
        <v>33.07</v>
      </c>
      <c r="O632" s="17">
        <f t="shared" si="38"/>
        <v>31.045999999999999</v>
      </c>
      <c r="P632" s="7">
        <f t="shared" si="39"/>
        <v>0.48421610830369954</v>
      </c>
      <c r="Q632" s="5">
        <f>YEAR(SalesDataTable[[#This Row],[Order Date]])</f>
        <v>2026</v>
      </c>
      <c r="R632" s="7" t="str">
        <f>"Q"&amp;ROUNDUP(MONTH(SalesDataTable[[#This Row],[Order Date]])/3,0)</f>
        <v>Q2</v>
      </c>
      <c r="S632" s="8">
        <f>MONTH(SalesDataTable[[#This Row],[Order Date]])</f>
        <v>4</v>
      </c>
      <c r="T632" s="7" t="str">
        <f>TEXT(SalesDataTable[[#This Row],[Order Date]],"mmm")</f>
        <v>Apr</v>
      </c>
    </row>
    <row r="633" spans="1:20" ht="15.6">
      <c r="A633" s="2">
        <v>2812</v>
      </c>
      <c r="B633" s="3">
        <v>46133</v>
      </c>
      <c r="C633" s="4" t="s">
        <v>6</v>
      </c>
      <c r="D633" s="4" t="s">
        <v>27</v>
      </c>
      <c r="E633" s="4" t="s">
        <v>2</v>
      </c>
      <c r="F633" s="4" t="s">
        <v>13</v>
      </c>
      <c r="G633" s="4" t="s">
        <v>4</v>
      </c>
      <c r="H633" s="4" t="s">
        <v>22</v>
      </c>
      <c r="I633" s="8">
        <v>1</v>
      </c>
      <c r="J633" s="10">
        <v>51.39</v>
      </c>
      <c r="K633" s="6">
        <v>0</v>
      </c>
      <c r="L633" s="10">
        <v>22.08</v>
      </c>
      <c r="M633" s="17">
        <f t="shared" si="36"/>
        <v>51.39</v>
      </c>
      <c r="N633" s="17">
        <f t="shared" si="37"/>
        <v>22.08</v>
      </c>
      <c r="O633" s="17">
        <f t="shared" si="38"/>
        <v>29.310000000000002</v>
      </c>
      <c r="P633" s="7">
        <f t="shared" si="39"/>
        <v>0.57034442498540572</v>
      </c>
      <c r="Q633" s="5">
        <f>YEAR(SalesDataTable[[#This Row],[Order Date]])</f>
        <v>2026</v>
      </c>
      <c r="R633" s="7" t="str">
        <f>"Q"&amp;ROUNDUP(MONTH(SalesDataTable[[#This Row],[Order Date]])/3,0)</f>
        <v>Q2</v>
      </c>
      <c r="S633" s="8">
        <f>MONTH(SalesDataTable[[#This Row],[Order Date]])</f>
        <v>4</v>
      </c>
      <c r="T633" s="7" t="str">
        <f>TEXT(SalesDataTable[[#This Row],[Order Date]],"mmm")</f>
        <v>Apr</v>
      </c>
    </row>
    <row r="634" spans="1:20" ht="15.6">
      <c r="A634" s="2">
        <v>3017</v>
      </c>
      <c r="B634" s="3">
        <v>46133</v>
      </c>
      <c r="C634" s="4" t="s">
        <v>6</v>
      </c>
      <c r="D634" s="4" t="s">
        <v>43</v>
      </c>
      <c r="E634" s="4" t="s">
        <v>2</v>
      </c>
      <c r="F634" s="4" t="s">
        <v>3</v>
      </c>
      <c r="G634" s="4" t="s">
        <v>4</v>
      </c>
      <c r="H634" s="4" t="s">
        <v>30</v>
      </c>
      <c r="I634" s="8">
        <v>1</v>
      </c>
      <c r="J634" s="10">
        <v>102.64</v>
      </c>
      <c r="K634" s="6">
        <v>0</v>
      </c>
      <c r="L634" s="10">
        <v>51.86</v>
      </c>
      <c r="M634" s="17">
        <f t="shared" si="36"/>
        <v>102.64</v>
      </c>
      <c r="N634" s="17">
        <f t="shared" si="37"/>
        <v>51.86</v>
      </c>
      <c r="O634" s="17">
        <f t="shared" si="38"/>
        <v>50.78</v>
      </c>
      <c r="P634" s="7">
        <f t="shared" si="39"/>
        <v>0.49473889321901793</v>
      </c>
      <c r="Q634" s="5">
        <f>YEAR(SalesDataTable[[#This Row],[Order Date]])</f>
        <v>2026</v>
      </c>
      <c r="R634" s="7" t="str">
        <f>"Q"&amp;ROUNDUP(MONTH(SalesDataTable[[#This Row],[Order Date]])/3,0)</f>
        <v>Q2</v>
      </c>
      <c r="S634" s="8">
        <f>MONTH(SalesDataTable[[#This Row],[Order Date]])</f>
        <v>4</v>
      </c>
      <c r="T634" s="7" t="str">
        <f>TEXT(SalesDataTable[[#This Row],[Order Date]],"mmm")</f>
        <v>Apr</v>
      </c>
    </row>
    <row r="635" spans="1:20" ht="15.6">
      <c r="A635" s="2">
        <v>3719</v>
      </c>
      <c r="B635" s="3">
        <v>46133</v>
      </c>
      <c r="C635" s="4" t="s">
        <v>11</v>
      </c>
      <c r="D635" s="4" t="s">
        <v>12</v>
      </c>
      <c r="E635" s="4" t="s">
        <v>2</v>
      </c>
      <c r="F635" s="4" t="s">
        <v>13</v>
      </c>
      <c r="G635" s="4" t="s">
        <v>34</v>
      </c>
      <c r="H635" s="4" t="s">
        <v>42</v>
      </c>
      <c r="I635" s="8">
        <v>2</v>
      </c>
      <c r="J635" s="10">
        <v>35.56</v>
      </c>
      <c r="K635" s="6">
        <v>0.1</v>
      </c>
      <c r="L635" s="10">
        <v>13.85</v>
      </c>
      <c r="M635" s="17">
        <f t="shared" si="36"/>
        <v>64.00800000000001</v>
      </c>
      <c r="N635" s="17">
        <f t="shared" si="37"/>
        <v>27.7</v>
      </c>
      <c r="O635" s="17">
        <f t="shared" si="38"/>
        <v>36.308000000000007</v>
      </c>
      <c r="P635" s="7">
        <f t="shared" si="39"/>
        <v>0.56724159480064995</v>
      </c>
      <c r="Q635" s="5">
        <f>YEAR(SalesDataTable[[#This Row],[Order Date]])</f>
        <v>2026</v>
      </c>
      <c r="R635" s="7" t="str">
        <f>"Q"&amp;ROUNDUP(MONTH(SalesDataTable[[#This Row],[Order Date]])/3,0)</f>
        <v>Q2</v>
      </c>
      <c r="S635" s="8">
        <f>MONTH(SalesDataTable[[#This Row],[Order Date]])</f>
        <v>4</v>
      </c>
      <c r="T635" s="7" t="str">
        <f>TEXT(SalesDataTable[[#This Row],[Order Date]],"mmm")</f>
        <v>Apr</v>
      </c>
    </row>
    <row r="636" spans="1:20" ht="15.6">
      <c r="A636" s="2">
        <v>3920</v>
      </c>
      <c r="B636" s="3">
        <v>46133</v>
      </c>
      <c r="C636" s="4" t="s">
        <v>6</v>
      </c>
      <c r="D636" s="4" t="s">
        <v>41</v>
      </c>
      <c r="E636" s="4" t="s">
        <v>2</v>
      </c>
      <c r="F636" s="4" t="s">
        <v>3</v>
      </c>
      <c r="G636" s="4" t="s">
        <v>4</v>
      </c>
      <c r="H636" s="4" t="s">
        <v>30</v>
      </c>
      <c r="I636" s="8">
        <v>2</v>
      </c>
      <c r="J636" s="10">
        <v>100.39</v>
      </c>
      <c r="K636" s="6">
        <v>0</v>
      </c>
      <c r="L636" s="10">
        <v>49.05</v>
      </c>
      <c r="M636" s="17">
        <f t="shared" si="36"/>
        <v>200.78</v>
      </c>
      <c r="N636" s="17">
        <f t="shared" si="37"/>
        <v>98.1</v>
      </c>
      <c r="O636" s="17">
        <f t="shared" si="38"/>
        <v>102.68</v>
      </c>
      <c r="P636" s="7">
        <f t="shared" si="39"/>
        <v>0.51140551847793603</v>
      </c>
      <c r="Q636" s="5">
        <f>YEAR(SalesDataTable[[#This Row],[Order Date]])</f>
        <v>2026</v>
      </c>
      <c r="R636" s="7" t="str">
        <f>"Q"&amp;ROUNDUP(MONTH(SalesDataTable[[#This Row],[Order Date]])/3,0)</f>
        <v>Q2</v>
      </c>
      <c r="S636" s="8">
        <f>MONTH(SalesDataTable[[#This Row],[Order Date]])</f>
        <v>4</v>
      </c>
      <c r="T636" s="7" t="str">
        <f>TEXT(SalesDataTable[[#This Row],[Order Date]],"mmm")</f>
        <v>Apr</v>
      </c>
    </row>
    <row r="637" spans="1:20" ht="15.6">
      <c r="A637" s="2">
        <v>4654</v>
      </c>
      <c r="B637" s="3">
        <v>46133</v>
      </c>
      <c r="C637" s="4" t="s">
        <v>0</v>
      </c>
      <c r="D637" s="4" t="s">
        <v>50</v>
      </c>
      <c r="E637" s="4" t="s">
        <v>19</v>
      </c>
      <c r="F637" s="4" t="s">
        <v>3</v>
      </c>
      <c r="G637" s="4" t="s">
        <v>23</v>
      </c>
      <c r="H637" s="4" t="s">
        <v>29</v>
      </c>
      <c r="I637" s="8">
        <v>2</v>
      </c>
      <c r="J637" s="10">
        <v>191.51</v>
      </c>
      <c r="K637" s="6">
        <v>0.1</v>
      </c>
      <c r="L637" s="10">
        <v>101.25</v>
      </c>
      <c r="M637" s="17">
        <f t="shared" si="36"/>
        <v>344.71800000000002</v>
      </c>
      <c r="N637" s="17">
        <f t="shared" si="37"/>
        <v>202.5</v>
      </c>
      <c r="O637" s="17">
        <f t="shared" si="38"/>
        <v>142.21800000000002</v>
      </c>
      <c r="P637" s="7">
        <f t="shared" si="39"/>
        <v>0.41256331262075091</v>
      </c>
      <c r="Q637" s="5">
        <f>YEAR(SalesDataTable[[#This Row],[Order Date]])</f>
        <v>2026</v>
      </c>
      <c r="R637" s="7" t="str">
        <f>"Q"&amp;ROUNDUP(MONTH(SalesDataTable[[#This Row],[Order Date]])/3,0)</f>
        <v>Q2</v>
      </c>
      <c r="S637" s="8">
        <f>MONTH(SalesDataTable[[#This Row],[Order Date]])</f>
        <v>4</v>
      </c>
      <c r="T637" s="7" t="str">
        <f>TEXT(SalesDataTable[[#This Row],[Order Date]],"mmm")</f>
        <v>Apr</v>
      </c>
    </row>
    <row r="638" spans="1:20" ht="15.6">
      <c r="A638" s="2">
        <v>4920</v>
      </c>
      <c r="B638" s="3">
        <v>46133</v>
      </c>
      <c r="C638" s="4" t="s">
        <v>6</v>
      </c>
      <c r="D638" s="4" t="s">
        <v>43</v>
      </c>
      <c r="E638" s="4" t="s">
        <v>19</v>
      </c>
      <c r="F638" s="4" t="s">
        <v>13</v>
      </c>
      <c r="G638" s="4" t="s">
        <v>9</v>
      </c>
      <c r="H638" s="4" t="s">
        <v>17</v>
      </c>
      <c r="I638" s="8">
        <v>2</v>
      </c>
      <c r="J638" s="10">
        <v>147.30000000000001</v>
      </c>
      <c r="K638" s="6">
        <v>0</v>
      </c>
      <c r="L638" s="10">
        <v>81.2</v>
      </c>
      <c r="M638" s="17">
        <f t="shared" si="36"/>
        <v>294.60000000000002</v>
      </c>
      <c r="N638" s="17">
        <f t="shared" si="37"/>
        <v>162.4</v>
      </c>
      <c r="O638" s="17">
        <f t="shared" si="38"/>
        <v>132.20000000000002</v>
      </c>
      <c r="P638" s="7">
        <f t="shared" si="39"/>
        <v>0.44874405974202308</v>
      </c>
      <c r="Q638" s="5">
        <f>YEAR(SalesDataTable[[#This Row],[Order Date]])</f>
        <v>2026</v>
      </c>
      <c r="R638" s="7" t="str">
        <f>"Q"&amp;ROUNDUP(MONTH(SalesDataTable[[#This Row],[Order Date]])/3,0)</f>
        <v>Q2</v>
      </c>
      <c r="S638" s="8">
        <f>MONTH(SalesDataTable[[#This Row],[Order Date]])</f>
        <v>4</v>
      </c>
      <c r="T638" s="7" t="str">
        <f>TEXT(SalesDataTable[[#This Row],[Order Date]],"mmm")</f>
        <v>Apr</v>
      </c>
    </row>
    <row r="639" spans="1:20" ht="15.6">
      <c r="A639" s="2">
        <v>5191</v>
      </c>
      <c r="B639" s="3">
        <v>46133</v>
      </c>
      <c r="C639" s="4" t="s">
        <v>6</v>
      </c>
      <c r="D639" s="4" t="s">
        <v>41</v>
      </c>
      <c r="E639" s="4" t="s">
        <v>19</v>
      </c>
      <c r="F639" s="4" t="s">
        <v>3</v>
      </c>
      <c r="G639" s="4" t="s">
        <v>4</v>
      </c>
      <c r="H639" s="4" t="s">
        <v>5</v>
      </c>
      <c r="I639" s="8">
        <v>1</v>
      </c>
      <c r="J639" s="10">
        <v>79.92</v>
      </c>
      <c r="K639" s="6">
        <v>0.1</v>
      </c>
      <c r="L639" s="10">
        <v>43.13</v>
      </c>
      <c r="M639" s="17">
        <f t="shared" si="36"/>
        <v>71.927999999999997</v>
      </c>
      <c r="N639" s="17">
        <f t="shared" si="37"/>
        <v>43.13</v>
      </c>
      <c r="O639" s="17">
        <f t="shared" si="38"/>
        <v>28.797999999999995</v>
      </c>
      <c r="P639" s="7">
        <f t="shared" si="39"/>
        <v>0.40037259481703918</v>
      </c>
      <c r="Q639" s="5">
        <f>YEAR(SalesDataTable[[#This Row],[Order Date]])</f>
        <v>2026</v>
      </c>
      <c r="R639" s="7" t="str">
        <f>"Q"&amp;ROUNDUP(MONTH(SalesDataTable[[#This Row],[Order Date]])/3,0)</f>
        <v>Q2</v>
      </c>
      <c r="S639" s="8">
        <f>MONTH(SalesDataTable[[#This Row],[Order Date]])</f>
        <v>4</v>
      </c>
      <c r="T639" s="7" t="str">
        <f>TEXT(SalesDataTable[[#This Row],[Order Date]],"mmm")</f>
        <v>Apr</v>
      </c>
    </row>
    <row r="640" spans="1:20" ht="15.6">
      <c r="A640" s="2">
        <v>413</v>
      </c>
      <c r="B640" s="3">
        <v>46134</v>
      </c>
      <c r="C640" s="4" t="s">
        <v>6</v>
      </c>
      <c r="D640" s="4" t="s">
        <v>7</v>
      </c>
      <c r="E640" s="4" t="s">
        <v>2</v>
      </c>
      <c r="F640" s="4" t="s">
        <v>3</v>
      </c>
      <c r="G640" s="4" t="s">
        <v>23</v>
      </c>
      <c r="H640" s="4" t="s">
        <v>24</v>
      </c>
      <c r="I640" s="8">
        <v>2</v>
      </c>
      <c r="J640" s="10">
        <v>344.29</v>
      </c>
      <c r="K640" s="6">
        <v>0.1</v>
      </c>
      <c r="L640" s="10">
        <v>192.66</v>
      </c>
      <c r="M640" s="17">
        <f t="shared" si="36"/>
        <v>619.72200000000009</v>
      </c>
      <c r="N640" s="17">
        <f t="shared" si="37"/>
        <v>385.32</v>
      </c>
      <c r="O640" s="17">
        <f t="shared" si="38"/>
        <v>234.4020000000001</v>
      </c>
      <c r="P640" s="7">
        <f t="shared" si="39"/>
        <v>0.37823733867766524</v>
      </c>
      <c r="Q640" s="5">
        <f>YEAR(SalesDataTable[[#This Row],[Order Date]])</f>
        <v>2026</v>
      </c>
      <c r="R640" s="7" t="str">
        <f>"Q"&amp;ROUNDUP(MONTH(SalesDataTable[[#This Row],[Order Date]])/3,0)</f>
        <v>Q2</v>
      </c>
      <c r="S640" s="8">
        <f>MONTH(SalesDataTable[[#This Row],[Order Date]])</f>
        <v>4</v>
      </c>
      <c r="T640" s="7" t="str">
        <f>TEXT(SalesDataTable[[#This Row],[Order Date]],"mmm")</f>
        <v>Apr</v>
      </c>
    </row>
    <row r="641" spans="1:20" ht="15.6">
      <c r="A641" s="2">
        <v>1658</v>
      </c>
      <c r="B641" s="3">
        <v>46134</v>
      </c>
      <c r="C641" s="4" t="s">
        <v>11</v>
      </c>
      <c r="D641" s="4" t="s">
        <v>25</v>
      </c>
      <c r="E641" s="4" t="s">
        <v>2</v>
      </c>
      <c r="F641" s="4" t="s">
        <v>3</v>
      </c>
      <c r="G641" s="4" t="s">
        <v>9</v>
      </c>
      <c r="H641" s="4" t="s">
        <v>37</v>
      </c>
      <c r="I641" s="8">
        <v>1</v>
      </c>
      <c r="J641" s="10">
        <v>151.15</v>
      </c>
      <c r="K641" s="6">
        <v>0</v>
      </c>
      <c r="L641" s="10">
        <v>77.680000000000007</v>
      </c>
      <c r="M641" s="17">
        <f t="shared" si="36"/>
        <v>151.15</v>
      </c>
      <c r="N641" s="17">
        <f t="shared" si="37"/>
        <v>77.680000000000007</v>
      </c>
      <c r="O641" s="17">
        <f t="shared" si="38"/>
        <v>73.47</v>
      </c>
      <c r="P641" s="7">
        <f t="shared" si="39"/>
        <v>0.48607343698312933</v>
      </c>
      <c r="Q641" s="5">
        <f>YEAR(SalesDataTable[[#This Row],[Order Date]])</f>
        <v>2026</v>
      </c>
      <c r="R641" s="7" t="str">
        <f>"Q"&amp;ROUNDUP(MONTH(SalesDataTable[[#This Row],[Order Date]])/3,0)</f>
        <v>Q2</v>
      </c>
      <c r="S641" s="8">
        <f>MONTH(SalesDataTable[[#This Row],[Order Date]])</f>
        <v>4</v>
      </c>
      <c r="T641" s="7" t="str">
        <f>TEXT(SalesDataTable[[#This Row],[Order Date]],"mmm")</f>
        <v>Apr</v>
      </c>
    </row>
    <row r="642" spans="1:20" ht="15.6">
      <c r="A642" s="2">
        <v>2024</v>
      </c>
      <c r="B642" s="3">
        <v>46134</v>
      </c>
      <c r="C642" s="4" t="s">
        <v>6</v>
      </c>
      <c r="D642" s="4" t="s">
        <v>27</v>
      </c>
      <c r="E642" s="4" t="s">
        <v>19</v>
      </c>
      <c r="F642" s="4" t="s">
        <v>13</v>
      </c>
      <c r="G642" s="4" t="s">
        <v>23</v>
      </c>
      <c r="H642" s="4" t="s">
        <v>40</v>
      </c>
      <c r="I642" s="8">
        <v>1</v>
      </c>
      <c r="J642" s="10">
        <v>81.73</v>
      </c>
      <c r="K642" s="6">
        <v>0.05</v>
      </c>
      <c r="L642" s="10">
        <v>39.979999999999997</v>
      </c>
      <c r="M642" s="17">
        <f t="shared" ref="M642:M705" si="40">I642*J642*(1-K642)</f>
        <v>77.643500000000003</v>
      </c>
      <c r="N642" s="17">
        <f t="shared" ref="N642:N705" si="41">I642*L642</f>
        <v>39.979999999999997</v>
      </c>
      <c r="O642" s="17">
        <f t="shared" ref="O642:O705" si="42">M642-N642</f>
        <v>37.663500000000006</v>
      </c>
      <c r="P642" s="7">
        <f t="shared" ref="P642:P705" si="43">IFERROR(O642/M642,0)</f>
        <v>0.48508246021882068</v>
      </c>
      <c r="Q642" s="5">
        <f>YEAR(SalesDataTable[[#This Row],[Order Date]])</f>
        <v>2026</v>
      </c>
      <c r="R642" s="7" t="str">
        <f>"Q"&amp;ROUNDUP(MONTH(SalesDataTable[[#This Row],[Order Date]])/3,0)</f>
        <v>Q2</v>
      </c>
      <c r="S642" s="8">
        <f>MONTH(SalesDataTable[[#This Row],[Order Date]])</f>
        <v>4</v>
      </c>
      <c r="T642" s="7" t="str">
        <f>TEXT(SalesDataTable[[#This Row],[Order Date]],"mmm")</f>
        <v>Apr</v>
      </c>
    </row>
    <row r="643" spans="1:20" ht="15.6">
      <c r="A643" s="2">
        <v>3980</v>
      </c>
      <c r="B643" s="3">
        <v>46134</v>
      </c>
      <c r="C643" s="4" t="s">
        <v>20</v>
      </c>
      <c r="D643" s="4" t="s">
        <v>21</v>
      </c>
      <c r="E643" s="4" t="s">
        <v>19</v>
      </c>
      <c r="F643" s="4" t="s">
        <v>13</v>
      </c>
      <c r="G643" s="4" t="s">
        <v>9</v>
      </c>
      <c r="H643" s="4" t="s">
        <v>17</v>
      </c>
      <c r="I643" s="8">
        <v>1</v>
      </c>
      <c r="J643" s="10">
        <v>142.53</v>
      </c>
      <c r="K643" s="6">
        <v>0.05</v>
      </c>
      <c r="L643" s="10">
        <v>77.77</v>
      </c>
      <c r="M643" s="17">
        <f t="shared" si="40"/>
        <v>135.40350000000001</v>
      </c>
      <c r="N643" s="17">
        <f t="shared" si="41"/>
        <v>77.77</v>
      </c>
      <c r="O643" s="17">
        <f t="shared" si="42"/>
        <v>57.633500000000012</v>
      </c>
      <c r="P643" s="7">
        <f t="shared" si="43"/>
        <v>0.4256426163282338</v>
      </c>
      <c r="Q643" s="5">
        <f>YEAR(SalesDataTable[[#This Row],[Order Date]])</f>
        <v>2026</v>
      </c>
      <c r="R643" s="7" t="str">
        <f>"Q"&amp;ROUNDUP(MONTH(SalesDataTable[[#This Row],[Order Date]])/3,0)</f>
        <v>Q2</v>
      </c>
      <c r="S643" s="8">
        <f>MONTH(SalesDataTable[[#This Row],[Order Date]])</f>
        <v>4</v>
      </c>
      <c r="T643" s="7" t="str">
        <f>TEXT(SalesDataTable[[#This Row],[Order Date]],"mmm")</f>
        <v>Apr</v>
      </c>
    </row>
    <row r="644" spans="1:20" ht="15.6">
      <c r="A644" s="2">
        <v>4239</v>
      </c>
      <c r="B644" s="3">
        <v>46134</v>
      </c>
      <c r="C644" s="4" t="s">
        <v>6</v>
      </c>
      <c r="D644" s="4" t="s">
        <v>7</v>
      </c>
      <c r="E644" s="4" t="s">
        <v>2</v>
      </c>
      <c r="F644" s="4" t="s">
        <v>13</v>
      </c>
      <c r="G644" s="4" t="s">
        <v>23</v>
      </c>
      <c r="H644" s="4" t="s">
        <v>40</v>
      </c>
      <c r="I644" s="8">
        <v>2</v>
      </c>
      <c r="J644" s="10">
        <v>83.24</v>
      </c>
      <c r="K644" s="6">
        <v>0</v>
      </c>
      <c r="L644" s="10">
        <v>40.03</v>
      </c>
      <c r="M644" s="17">
        <f t="shared" si="40"/>
        <v>166.48</v>
      </c>
      <c r="N644" s="17">
        <f t="shared" si="41"/>
        <v>80.06</v>
      </c>
      <c r="O644" s="17">
        <f t="shared" si="42"/>
        <v>86.419999999999987</v>
      </c>
      <c r="P644" s="7">
        <f t="shared" si="43"/>
        <v>0.51910139356078799</v>
      </c>
      <c r="Q644" s="5">
        <f>YEAR(SalesDataTable[[#This Row],[Order Date]])</f>
        <v>2026</v>
      </c>
      <c r="R644" s="7" t="str">
        <f>"Q"&amp;ROUNDUP(MONTH(SalesDataTable[[#This Row],[Order Date]])/3,0)</f>
        <v>Q2</v>
      </c>
      <c r="S644" s="8">
        <f>MONTH(SalesDataTable[[#This Row],[Order Date]])</f>
        <v>4</v>
      </c>
      <c r="T644" s="7" t="str">
        <f>TEXT(SalesDataTable[[#This Row],[Order Date]],"mmm")</f>
        <v>Apr</v>
      </c>
    </row>
    <row r="645" spans="1:20" ht="15.6">
      <c r="A645" s="2">
        <v>4761</v>
      </c>
      <c r="B645" s="3">
        <v>46134</v>
      </c>
      <c r="C645" s="4" t="s">
        <v>0</v>
      </c>
      <c r="D645" s="4" t="s">
        <v>1</v>
      </c>
      <c r="E645" s="4" t="s">
        <v>28</v>
      </c>
      <c r="F645" s="4" t="s">
        <v>13</v>
      </c>
      <c r="G645" s="4" t="s">
        <v>9</v>
      </c>
      <c r="H645" s="4" t="s">
        <v>17</v>
      </c>
      <c r="I645" s="8">
        <v>1</v>
      </c>
      <c r="J645" s="10">
        <v>141.99</v>
      </c>
      <c r="K645" s="6">
        <v>0.05</v>
      </c>
      <c r="L645" s="10">
        <v>79.7</v>
      </c>
      <c r="M645" s="17">
        <f t="shared" si="40"/>
        <v>134.8905</v>
      </c>
      <c r="N645" s="17">
        <f t="shared" si="41"/>
        <v>79.7</v>
      </c>
      <c r="O645" s="17">
        <f t="shared" si="42"/>
        <v>55.1905</v>
      </c>
      <c r="P645" s="7">
        <f t="shared" si="43"/>
        <v>0.40915038494186023</v>
      </c>
      <c r="Q645" s="5">
        <f>YEAR(SalesDataTable[[#This Row],[Order Date]])</f>
        <v>2026</v>
      </c>
      <c r="R645" s="7" t="str">
        <f>"Q"&amp;ROUNDUP(MONTH(SalesDataTable[[#This Row],[Order Date]])/3,0)</f>
        <v>Q2</v>
      </c>
      <c r="S645" s="8">
        <f>MONTH(SalesDataTable[[#This Row],[Order Date]])</f>
        <v>4</v>
      </c>
      <c r="T645" s="7" t="str">
        <f>TEXT(SalesDataTable[[#This Row],[Order Date]],"mmm")</f>
        <v>Apr</v>
      </c>
    </row>
    <row r="646" spans="1:20" ht="15.6">
      <c r="A646" s="2">
        <v>5160</v>
      </c>
      <c r="B646" s="3">
        <v>46134</v>
      </c>
      <c r="C646" s="4" t="s">
        <v>6</v>
      </c>
      <c r="D646" s="4" t="s">
        <v>43</v>
      </c>
      <c r="E646" s="4" t="s">
        <v>2</v>
      </c>
      <c r="F646" s="4" t="s">
        <v>13</v>
      </c>
      <c r="G646" s="4" t="s">
        <v>34</v>
      </c>
      <c r="H646" s="4" t="s">
        <v>42</v>
      </c>
      <c r="I646" s="8">
        <v>2</v>
      </c>
      <c r="J646" s="10">
        <v>35.94</v>
      </c>
      <c r="K646" s="6">
        <v>0.05</v>
      </c>
      <c r="L646" s="10">
        <v>14.17</v>
      </c>
      <c r="M646" s="17">
        <f t="shared" si="40"/>
        <v>68.285999999999987</v>
      </c>
      <c r="N646" s="17">
        <f t="shared" si="41"/>
        <v>28.34</v>
      </c>
      <c r="O646" s="17">
        <f t="shared" si="42"/>
        <v>39.945999999999984</v>
      </c>
      <c r="P646" s="7">
        <f t="shared" si="43"/>
        <v>0.5849808159798493</v>
      </c>
      <c r="Q646" s="5">
        <f>YEAR(SalesDataTable[[#This Row],[Order Date]])</f>
        <v>2026</v>
      </c>
      <c r="R646" s="7" t="str">
        <f>"Q"&amp;ROUNDUP(MONTH(SalesDataTable[[#This Row],[Order Date]])/3,0)</f>
        <v>Q2</v>
      </c>
      <c r="S646" s="8">
        <f>MONTH(SalesDataTable[[#This Row],[Order Date]])</f>
        <v>4</v>
      </c>
      <c r="T646" s="7" t="str">
        <f>TEXT(SalesDataTable[[#This Row],[Order Date]],"mmm")</f>
        <v>Apr</v>
      </c>
    </row>
    <row r="647" spans="1:20" ht="15.6">
      <c r="A647" s="2">
        <v>2224</v>
      </c>
      <c r="B647" s="3">
        <v>46135</v>
      </c>
      <c r="C647" s="4" t="s">
        <v>6</v>
      </c>
      <c r="D647" s="4" t="s">
        <v>7</v>
      </c>
      <c r="E647" s="4" t="s">
        <v>2</v>
      </c>
      <c r="F647" s="4" t="s">
        <v>13</v>
      </c>
      <c r="G647" s="4" t="s">
        <v>34</v>
      </c>
      <c r="H647" s="4" t="s">
        <v>45</v>
      </c>
      <c r="I647" s="8">
        <v>3</v>
      </c>
      <c r="J647" s="10">
        <v>49.55</v>
      </c>
      <c r="K647" s="6">
        <v>0</v>
      </c>
      <c r="L647" s="10">
        <v>22.55</v>
      </c>
      <c r="M647" s="17">
        <f t="shared" si="40"/>
        <v>148.64999999999998</v>
      </c>
      <c r="N647" s="17">
        <f t="shared" si="41"/>
        <v>67.650000000000006</v>
      </c>
      <c r="O647" s="17">
        <f t="shared" si="42"/>
        <v>80.999999999999972</v>
      </c>
      <c r="P647" s="7">
        <f t="shared" si="43"/>
        <v>0.54490413723511588</v>
      </c>
      <c r="Q647" s="5">
        <f>YEAR(SalesDataTable[[#This Row],[Order Date]])</f>
        <v>2026</v>
      </c>
      <c r="R647" s="7" t="str">
        <f>"Q"&amp;ROUNDUP(MONTH(SalesDataTable[[#This Row],[Order Date]])/3,0)</f>
        <v>Q2</v>
      </c>
      <c r="S647" s="8">
        <f>MONTH(SalesDataTable[[#This Row],[Order Date]])</f>
        <v>4</v>
      </c>
      <c r="T647" s="7" t="str">
        <f>TEXT(SalesDataTable[[#This Row],[Order Date]],"mmm")</f>
        <v>Apr</v>
      </c>
    </row>
    <row r="648" spans="1:20" ht="15.6">
      <c r="A648" s="2">
        <v>2832</v>
      </c>
      <c r="B648" s="3">
        <v>46135</v>
      </c>
      <c r="C648" s="4" t="s">
        <v>20</v>
      </c>
      <c r="D648" s="4" t="s">
        <v>33</v>
      </c>
      <c r="E648" s="4" t="s">
        <v>28</v>
      </c>
      <c r="F648" s="4" t="s">
        <v>3</v>
      </c>
      <c r="G648" s="4" t="s">
        <v>34</v>
      </c>
      <c r="H648" s="4" t="s">
        <v>35</v>
      </c>
      <c r="I648" s="8">
        <v>1</v>
      </c>
      <c r="J648" s="10">
        <v>39.89</v>
      </c>
      <c r="K648" s="6">
        <v>0.05</v>
      </c>
      <c r="L648" s="10">
        <v>15.06</v>
      </c>
      <c r="M648" s="17">
        <f t="shared" si="40"/>
        <v>37.895499999999998</v>
      </c>
      <c r="N648" s="17">
        <f t="shared" si="41"/>
        <v>15.06</v>
      </c>
      <c r="O648" s="17">
        <f t="shared" si="42"/>
        <v>22.835499999999996</v>
      </c>
      <c r="P648" s="7">
        <f t="shared" si="43"/>
        <v>0.60259133670224685</v>
      </c>
      <c r="Q648" s="5">
        <f>YEAR(SalesDataTable[[#This Row],[Order Date]])</f>
        <v>2026</v>
      </c>
      <c r="R648" s="7" t="str">
        <f>"Q"&amp;ROUNDUP(MONTH(SalesDataTable[[#This Row],[Order Date]])/3,0)</f>
        <v>Q2</v>
      </c>
      <c r="S648" s="8">
        <f>MONTH(SalesDataTable[[#This Row],[Order Date]])</f>
        <v>4</v>
      </c>
      <c r="T648" s="7" t="str">
        <f>TEXT(SalesDataTable[[#This Row],[Order Date]],"mmm")</f>
        <v>Apr</v>
      </c>
    </row>
    <row r="649" spans="1:20" ht="15.6">
      <c r="A649" s="2">
        <v>3000</v>
      </c>
      <c r="B649" s="3">
        <v>46135</v>
      </c>
      <c r="C649" s="4" t="s">
        <v>20</v>
      </c>
      <c r="D649" s="4" t="s">
        <v>31</v>
      </c>
      <c r="E649" s="4" t="s">
        <v>28</v>
      </c>
      <c r="F649" s="4" t="s">
        <v>13</v>
      </c>
      <c r="G649" s="4" t="s">
        <v>34</v>
      </c>
      <c r="H649" s="4" t="s">
        <v>35</v>
      </c>
      <c r="I649" s="8">
        <v>1</v>
      </c>
      <c r="J649" s="10">
        <v>40.630000000000003</v>
      </c>
      <c r="K649" s="6">
        <v>0.1</v>
      </c>
      <c r="L649" s="10">
        <v>14.67</v>
      </c>
      <c r="M649" s="17">
        <f t="shared" si="40"/>
        <v>36.567</v>
      </c>
      <c r="N649" s="17">
        <f t="shared" si="41"/>
        <v>14.67</v>
      </c>
      <c r="O649" s="17">
        <f t="shared" si="42"/>
        <v>21.896999999999998</v>
      </c>
      <c r="P649" s="7">
        <f t="shared" si="43"/>
        <v>0.59881860694068423</v>
      </c>
      <c r="Q649" s="5">
        <f>YEAR(SalesDataTable[[#This Row],[Order Date]])</f>
        <v>2026</v>
      </c>
      <c r="R649" s="7" t="str">
        <f>"Q"&amp;ROUNDUP(MONTH(SalesDataTable[[#This Row],[Order Date]])/3,0)</f>
        <v>Q2</v>
      </c>
      <c r="S649" s="8">
        <f>MONTH(SalesDataTable[[#This Row],[Order Date]])</f>
        <v>4</v>
      </c>
      <c r="T649" s="7" t="str">
        <f>TEXT(SalesDataTable[[#This Row],[Order Date]],"mmm")</f>
        <v>Apr</v>
      </c>
    </row>
    <row r="650" spans="1:20" ht="15.6">
      <c r="A650" s="2">
        <v>3206</v>
      </c>
      <c r="B650" s="3">
        <v>46135</v>
      </c>
      <c r="C650" s="4" t="s">
        <v>20</v>
      </c>
      <c r="D650" s="4" t="s">
        <v>33</v>
      </c>
      <c r="E650" s="4" t="s">
        <v>28</v>
      </c>
      <c r="F650" s="4" t="s">
        <v>3</v>
      </c>
      <c r="G650" s="4" t="s">
        <v>4</v>
      </c>
      <c r="H650" s="4" t="s">
        <v>26</v>
      </c>
      <c r="I650" s="8">
        <v>4</v>
      </c>
      <c r="J650" s="10">
        <v>39.78</v>
      </c>
      <c r="K650" s="6">
        <v>0.05</v>
      </c>
      <c r="L650" s="10">
        <v>16.7</v>
      </c>
      <c r="M650" s="17">
        <f t="shared" si="40"/>
        <v>151.16399999999999</v>
      </c>
      <c r="N650" s="17">
        <f t="shared" si="41"/>
        <v>66.8</v>
      </c>
      <c r="O650" s="17">
        <f t="shared" si="42"/>
        <v>84.36399999999999</v>
      </c>
      <c r="P650" s="7">
        <f t="shared" si="43"/>
        <v>0.55809584292556425</v>
      </c>
      <c r="Q650" s="5">
        <f>YEAR(SalesDataTable[[#This Row],[Order Date]])</f>
        <v>2026</v>
      </c>
      <c r="R650" s="7" t="str">
        <f>"Q"&amp;ROUNDUP(MONTH(SalesDataTable[[#This Row],[Order Date]])/3,0)</f>
        <v>Q2</v>
      </c>
      <c r="S650" s="8">
        <f>MONTH(SalesDataTable[[#This Row],[Order Date]])</f>
        <v>4</v>
      </c>
      <c r="T650" s="7" t="str">
        <f>TEXT(SalesDataTable[[#This Row],[Order Date]],"mmm")</f>
        <v>Apr</v>
      </c>
    </row>
    <row r="651" spans="1:20" ht="15.6">
      <c r="A651" s="2">
        <v>3777</v>
      </c>
      <c r="B651" s="3">
        <v>46135</v>
      </c>
      <c r="C651" s="4" t="s">
        <v>20</v>
      </c>
      <c r="D651" s="4" t="s">
        <v>21</v>
      </c>
      <c r="E651" s="4" t="s">
        <v>28</v>
      </c>
      <c r="F651" s="4" t="s">
        <v>16</v>
      </c>
      <c r="G651" s="4" t="s">
        <v>9</v>
      </c>
      <c r="H651" s="4" t="s">
        <v>10</v>
      </c>
      <c r="I651" s="8">
        <v>1</v>
      </c>
      <c r="J651" s="10">
        <v>92.74</v>
      </c>
      <c r="K651" s="6">
        <v>0</v>
      </c>
      <c r="L651" s="10">
        <v>46.1</v>
      </c>
      <c r="M651" s="17">
        <f t="shared" si="40"/>
        <v>92.74</v>
      </c>
      <c r="N651" s="17">
        <f t="shared" si="41"/>
        <v>46.1</v>
      </c>
      <c r="O651" s="17">
        <f t="shared" si="42"/>
        <v>46.639999999999993</v>
      </c>
      <c r="P651" s="7">
        <f t="shared" si="43"/>
        <v>0.50291136510675005</v>
      </c>
      <c r="Q651" s="5">
        <f>YEAR(SalesDataTable[[#This Row],[Order Date]])</f>
        <v>2026</v>
      </c>
      <c r="R651" s="7" t="str">
        <f>"Q"&amp;ROUNDUP(MONTH(SalesDataTable[[#This Row],[Order Date]])/3,0)</f>
        <v>Q2</v>
      </c>
      <c r="S651" s="8">
        <f>MONTH(SalesDataTable[[#This Row],[Order Date]])</f>
        <v>4</v>
      </c>
      <c r="T651" s="7" t="str">
        <f>TEXT(SalesDataTable[[#This Row],[Order Date]],"mmm")</f>
        <v>Apr</v>
      </c>
    </row>
    <row r="652" spans="1:20" ht="15.6">
      <c r="A652" s="2">
        <v>4980</v>
      </c>
      <c r="B652" s="3">
        <v>46135</v>
      </c>
      <c r="C652" s="4" t="s">
        <v>6</v>
      </c>
      <c r="D652" s="4" t="s">
        <v>27</v>
      </c>
      <c r="E652" s="4" t="s">
        <v>19</v>
      </c>
      <c r="F652" s="4" t="s">
        <v>3</v>
      </c>
      <c r="G652" s="4" t="s">
        <v>23</v>
      </c>
      <c r="H652" s="4" t="s">
        <v>51</v>
      </c>
      <c r="I652" s="8">
        <v>2</v>
      </c>
      <c r="J652" s="10">
        <v>120.49</v>
      </c>
      <c r="K652" s="6">
        <v>0.1</v>
      </c>
      <c r="L652" s="10">
        <v>62.23</v>
      </c>
      <c r="M652" s="17">
        <f t="shared" si="40"/>
        <v>216.88200000000001</v>
      </c>
      <c r="N652" s="17">
        <f t="shared" si="41"/>
        <v>124.46</v>
      </c>
      <c r="O652" s="17">
        <f t="shared" si="42"/>
        <v>92.422000000000011</v>
      </c>
      <c r="P652" s="7">
        <f t="shared" si="43"/>
        <v>0.42613955976060719</v>
      </c>
      <c r="Q652" s="5">
        <f>YEAR(SalesDataTable[[#This Row],[Order Date]])</f>
        <v>2026</v>
      </c>
      <c r="R652" s="7" t="str">
        <f>"Q"&amp;ROUNDUP(MONTH(SalesDataTable[[#This Row],[Order Date]])/3,0)</f>
        <v>Q2</v>
      </c>
      <c r="S652" s="8">
        <f>MONTH(SalesDataTable[[#This Row],[Order Date]])</f>
        <v>4</v>
      </c>
      <c r="T652" s="7" t="str">
        <f>TEXT(SalesDataTable[[#This Row],[Order Date]],"mmm")</f>
        <v>Apr</v>
      </c>
    </row>
    <row r="653" spans="1:20" ht="15.6">
      <c r="A653" s="2">
        <v>1102</v>
      </c>
      <c r="B653" s="3">
        <v>46136</v>
      </c>
      <c r="C653" s="4" t="s">
        <v>6</v>
      </c>
      <c r="D653" s="4" t="s">
        <v>27</v>
      </c>
      <c r="E653" s="4" t="s">
        <v>2</v>
      </c>
      <c r="F653" s="4" t="s">
        <v>16</v>
      </c>
      <c r="G653" s="4" t="s">
        <v>9</v>
      </c>
      <c r="H653" s="4" t="s">
        <v>46</v>
      </c>
      <c r="I653" s="8">
        <v>2</v>
      </c>
      <c r="J653" s="10">
        <v>70.53</v>
      </c>
      <c r="K653" s="6">
        <v>0</v>
      </c>
      <c r="L653" s="10">
        <v>32.229999999999997</v>
      </c>
      <c r="M653" s="17">
        <f t="shared" si="40"/>
        <v>141.06</v>
      </c>
      <c r="N653" s="17">
        <f t="shared" si="41"/>
        <v>64.459999999999994</v>
      </c>
      <c r="O653" s="17">
        <f t="shared" si="42"/>
        <v>76.600000000000009</v>
      </c>
      <c r="P653" s="7">
        <f t="shared" si="43"/>
        <v>0.54303133418403526</v>
      </c>
      <c r="Q653" s="5">
        <f>YEAR(SalesDataTable[[#This Row],[Order Date]])</f>
        <v>2026</v>
      </c>
      <c r="R653" s="7" t="str">
        <f>"Q"&amp;ROUNDUP(MONTH(SalesDataTable[[#This Row],[Order Date]])/3,0)</f>
        <v>Q2</v>
      </c>
      <c r="S653" s="8">
        <f>MONTH(SalesDataTable[[#This Row],[Order Date]])</f>
        <v>4</v>
      </c>
      <c r="T653" s="7" t="str">
        <f>TEXT(SalesDataTable[[#This Row],[Order Date]],"mmm")</f>
        <v>Apr</v>
      </c>
    </row>
    <row r="654" spans="1:20" ht="15.6">
      <c r="A654" s="2">
        <v>1333</v>
      </c>
      <c r="B654" s="3">
        <v>46136</v>
      </c>
      <c r="C654" s="4" t="s">
        <v>6</v>
      </c>
      <c r="D654" s="4" t="s">
        <v>49</v>
      </c>
      <c r="E654" s="4" t="s">
        <v>2</v>
      </c>
      <c r="F654" s="4" t="s">
        <v>13</v>
      </c>
      <c r="G654" s="4" t="s">
        <v>9</v>
      </c>
      <c r="H654" s="4" t="s">
        <v>10</v>
      </c>
      <c r="I654" s="8">
        <v>1</v>
      </c>
      <c r="J654" s="10">
        <v>90.87</v>
      </c>
      <c r="K654" s="6">
        <v>0.1</v>
      </c>
      <c r="L654" s="10">
        <v>44.4</v>
      </c>
      <c r="M654" s="17">
        <f t="shared" si="40"/>
        <v>81.783000000000001</v>
      </c>
      <c r="N654" s="17">
        <f t="shared" si="41"/>
        <v>44.4</v>
      </c>
      <c r="O654" s="17">
        <f t="shared" si="42"/>
        <v>37.383000000000003</v>
      </c>
      <c r="P654" s="7">
        <f t="shared" si="43"/>
        <v>0.45709988628443565</v>
      </c>
      <c r="Q654" s="5">
        <f>YEAR(SalesDataTable[[#This Row],[Order Date]])</f>
        <v>2026</v>
      </c>
      <c r="R654" s="7" t="str">
        <f>"Q"&amp;ROUNDUP(MONTH(SalesDataTable[[#This Row],[Order Date]])/3,0)</f>
        <v>Q2</v>
      </c>
      <c r="S654" s="8">
        <f>MONTH(SalesDataTable[[#This Row],[Order Date]])</f>
        <v>4</v>
      </c>
      <c r="T654" s="7" t="str">
        <f>TEXT(SalesDataTable[[#This Row],[Order Date]],"mmm")</f>
        <v>Apr</v>
      </c>
    </row>
    <row r="655" spans="1:20" ht="15.6">
      <c r="A655" s="2">
        <v>1369</v>
      </c>
      <c r="B655" s="3">
        <v>46136</v>
      </c>
      <c r="C655" s="4" t="s">
        <v>6</v>
      </c>
      <c r="D655" s="4" t="s">
        <v>49</v>
      </c>
      <c r="E655" s="4" t="s">
        <v>8</v>
      </c>
      <c r="F655" s="4" t="s">
        <v>3</v>
      </c>
      <c r="G655" s="4" t="s">
        <v>34</v>
      </c>
      <c r="H655" s="4" t="s">
        <v>38</v>
      </c>
      <c r="I655" s="8">
        <v>3</v>
      </c>
      <c r="J655" s="10">
        <v>124.31</v>
      </c>
      <c r="K655" s="6">
        <v>0.2</v>
      </c>
      <c r="L655" s="10">
        <v>67.97</v>
      </c>
      <c r="M655" s="17">
        <f t="shared" si="40"/>
        <v>298.34399999999999</v>
      </c>
      <c r="N655" s="17">
        <f t="shared" si="41"/>
        <v>203.91</v>
      </c>
      <c r="O655" s="17">
        <f t="shared" si="42"/>
        <v>94.433999999999997</v>
      </c>
      <c r="P655" s="7">
        <f t="shared" si="43"/>
        <v>0.31652723031131846</v>
      </c>
      <c r="Q655" s="5">
        <f>YEAR(SalesDataTable[[#This Row],[Order Date]])</f>
        <v>2026</v>
      </c>
      <c r="R655" s="7" t="str">
        <f>"Q"&amp;ROUNDUP(MONTH(SalesDataTable[[#This Row],[Order Date]])/3,0)</f>
        <v>Q2</v>
      </c>
      <c r="S655" s="8">
        <f>MONTH(SalesDataTable[[#This Row],[Order Date]])</f>
        <v>4</v>
      </c>
      <c r="T655" s="7" t="str">
        <f>TEXT(SalesDataTable[[#This Row],[Order Date]],"mmm")</f>
        <v>Apr</v>
      </c>
    </row>
    <row r="656" spans="1:20" ht="15.6">
      <c r="A656" s="2">
        <v>1712</v>
      </c>
      <c r="B656" s="3">
        <v>46136</v>
      </c>
      <c r="C656" s="4" t="s">
        <v>6</v>
      </c>
      <c r="D656" s="4" t="s">
        <v>7</v>
      </c>
      <c r="E656" s="4" t="s">
        <v>8</v>
      </c>
      <c r="F656" s="4" t="s">
        <v>3</v>
      </c>
      <c r="G656" s="4" t="s">
        <v>4</v>
      </c>
      <c r="H656" s="4" t="s">
        <v>26</v>
      </c>
      <c r="I656" s="8">
        <v>15</v>
      </c>
      <c r="J656" s="10">
        <v>41.21</v>
      </c>
      <c r="K656" s="6">
        <v>0.15</v>
      </c>
      <c r="L656" s="10">
        <v>16.760000000000002</v>
      </c>
      <c r="M656" s="17">
        <f t="shared" si="40"/>
        <v>525.42750000000001</v>
      </c>
      <c r="N656" s="17">
        <f t="shared" si="41"/>
        <v>251.40000000000003</v>
      </c>
      <c r="O656" s="17">
        <f t="shared" si="42"/>
        <v>274.02749999999997</v>
      </c>
      <c r="P656" s="7">
        <f t="shared" si="43"/>
        <v>0.52153246642020068</v>
      </c>
      <c r="Q656" s="5">
        <f>YEAR(SalesDataTable[[#This Row],[Order Date]])</f>
        <v>2026</v>
      </c>
      <c r="R656" s="7" t="str">
        <f>"Q"&amp;ROUNDUP(MONTH(SalesDataTable[[#This Row],[Order Date]])/3,0)</f>
        <v>Q2</v>
      </c>
      <c r="S656" s="8">
        <f>MONTH(SalesDataTable[[#This Row],[Order Date]])</f>
        <v>4</v>
      </c>
      <c r="T656" s="7" t="str">
        <f>TEXT(SalesDataTable[[#This Row],[Order Date]],"mmm")</f>
        <v>Apr</v>
      </c>
    </row>
    <row r="657" spans="1:20" ht="15.6">
      <c r="A657" s="2">
        <v>2229</v>
      </c>
      <c r="B657" s="3">
        <v>46136</v>
      </c>
      <c r="C657" s="4" t="s">
        <v>0</v>
      </c>
      <c r="D657" s="4" t="s">
        <v>1</v>
      </c>
      <c r="E657" s="4" t="s">
        <v>2</v>
      </c>
      <c r="F657" s="4" t="s">
        <v>13</v>
      </c>
      <c r="G657" s="4" t="s">
        <v>9</v>
      </c>
      <c r="H657" s="4" t="s">
        <v>17</v>
      </c>
      <c r="I657" s="8">
        <v>2</v>
      </c>
      <c r="J657" s="10">
        <v>145.75</v>
      </c>
      <c r="K657" s="6">
        <v>0.1</v>
      </c>
      <c r="L657" s="10">
        <v>78.900000000000006</v>
      </c>
      <c r="M657" s="17">
        <f t="shared" si="40"/>
        <v>262.35000000000002</v>
      </c>
      <c r="N657" s="17">
        <f t="shared" si="41"/>
        <v>157.80000000000001</v>
      </c>
      <c r="O657" s="17">
        <f t="shared" si="42"/>
        <v>104.55000000000001</v>
      </c>
      <c r="P657" s="7">
        <f t="shared" si="43"/>
        <v>0.39851343624928531</v>
      </c>
      <c r="Q657" s="5">
        <f>YEAR(SalesDataTable[[#This Row],[Order Date]])</f>
        <v>2026</v>
      </c>
      <c r="R657" s="7" t="str">
        <f>"Q"&amp;ROUNDUP(MONTH(SalesDataTable[[#This Row],[Order Date]])/3,0)</f>
        <v>Q2</v>
      </c>
      <c r="S657" s="8">
        <f>MONTH(SalesDataTable[[#This Row],[Order Date]])</f>
        <v>4</v>
      </c>
      <c r="T657" s="7" t="str">
        <f>TEXT(SalesDataTable[[#This Row],[Order Date]],"mmm")</f>
        <v>Apr</v>
      </c>
    </row>
    <row r="658" spans="1:20" ht="15.6">
      <c r="A658" s="2">
        <v>3458</v>
      </c>
      <c r="B658" s="3">
        <v>46136</v>
      </c>
      <c r="C658" s="4" t="s">
        <v>11</v>
      </c>
      <c r="D658" s="4" t="s">
        <v>18</v>
      </c>
      <c r="E658" s="4" t="s">
        <v>2</v>
      </c>
      <c r="F658" s="4" t="s">
        <v>13</v>
      </c>
      <c r="G658" s="4" t="s">
        <v>14</v>
      </c>
      <c r="H658" s="4" t="s">
        <v>44</v>
      </c>
      <c r="I658" s="8">
        <v>1</v>
      </c>
      <c r="J658" s="10">
        <v>134.86000000000001</v>
      </c>
      <c r="K658" s="6">
        <v>0</v>
      </c>
      <c r="L658" s="10">
        <v>66.040000000000006</v>
      </c>
      <c r="M658" s="17">
        <f t="shared" si="40"/>
        <v>134.86000000000001</v>
      </c>
      <c r="N658" s="17">
        <f t="shared" si="41"/>
        <v>66.040000000000006</v>
      </c>
      <c r="O658" s="17">
        <f t="shared" si="42"/>
        <v>68.820000000000007</v>
      </c>
      <c r="P658" s="7">
        <f t="shared" si="43"/>
        <v>0.51030698502150373</v>
      </c>
      <c r="Q658" s="5">
        <f>YEAR(SalesDataTable[[#This Row],[Order Date]])</f>
        <v>2026</v>
      </c>
      <c r="R658" s="7" t="str">
        <f>"Q"&amp;ROUNDUP(MONTH(SalesDataTable[[#This Row],[Order Date]])/3,0)</f>
        <v>Q2</v>
      </c>
      <c r="S658" s="8">
        <f>MONTH(SalesDataTable[[#This Row],[Order Date]])</f>
        <v>4</v>
      </c>
      <c r="T658" s="7" t="str">
        <f>TEXT(SalesDataTable[[#This Row],[Order Date]],"mmm")</f>
        <v>Apr</v>
      </c>
    </row>
    <row r="659" spans="1:20" ht="15.6">
      <c r="A659" s="2">
        <v>4637</v>
      </c>
      <c r="B659" s="3">
        <v>46136</v>
      </c>
      <c r="C659" s="4" t="s">
        <v>20</v>
      </c>
      <c r="D659" s="4" t="s">
        <v>47</v>
      </c>
      <c r="E659" s="4" t="s">
        <v>19</v>
      </c>
      <c r="F659" s="4" t="s">
        <v>13</v>
      </c>
      <c r="G659" s="4" t="s">
        <v>14</v>
      </c>
      <c r="H659" s="4" t="s">
        <v>44</v>
      </c>
      <c r="I659" s="8">
        <v>1</v>
      </c>
      <c r="J659" s="10">
        <v>136.07</v>
      </c>
      <c r="K659" s="6">
        <v>0</v>
      </c>
      <c r="L659" s="10">
        <v>65.17</v>
      </c>
      <c r="M659" s="17">
        <f t="shared" si="40"/>
        <v>136.07</v>
      </c>
      <c r="N659" s="17">
        <f t="shared" si="41"/>
        <v>65.17</v>
      </c>
      <c r="O659" s="17">
        <f t="shared" si="42"/>
        <v>70.899999999999991</v>
      </c>
      <c r="P659" s="7">
        <f t="shared" si="43"/>
        <v>0.52105533916366575</v>
      </c>
      <c r="Q659" s="5">
        <f>YEAR(SalesDataTable[[#This Row],[Order Date]])</f>
        <v>2026</v>
      </c>
      <c r="R659" s="7" t="str">
        <f>"Q"&amp;ROUNDUP(MONTH(SalesDataTable[[#This Row],[Order Date]])/3,0)</f>
        <v>Q2</v>
      </c>
      <c r="S659" s="8">
        <f>MONTH(SalesDataTable[[#This Row],[Order Date]])</f>
        <v>4</v>
      </c>
      <c r="T659" s="7" t="str">
        <f>TEXT(SalesDataTable[[#This Row],[Order Date]],"mmm")</f>
        <v>Apr</v>
      </c>
    </row>
    <row r="660" spans="1:20" ht="15.6">
      <c r="A660" s="2">
        <v>4726</v>
      </c>
      <c r="B660" s="3">
        <v>46136</v>
      </c>
      <c r="C660" s="4" t="s">
        <v>0</v>
      </c>
      <c r="D660" s="4" t="s">
        <v>50</v>
      </c>
      <c r="E660" s="4" t="s">
        <v>19</v>
      </c>
      <c r="F660" s="4" t="s">
        <v>16</v>
      </c>
      <c r="G660" s="4" t="s">
        <v>14</v>
      </c>
      <c r="H660" s="4" t="s">
        <v>32</v>
      </c>
      <c r="I660" s="8">
        <v>1</v>
      </c>
      <c r="J660" s="10">
        <v>47.25</v>
      </c>
      <c r="K660" s="6">
        <v>0.1</v>
      </c>
      <c r="L660" s="10">
        <v>18.25</v>
      </c>
      <c r="M660" s="17">
        <f t="shared" si="40"/>
        <v>42.524999999999999</v>
      </c>
      <c r="N660" s="17">
        <f t="shared" si="41"/>
        <v>18.25</v>
      </c>
      <c r="O660" s="17">
        <f t="shared" si="42"/>
        <v>24.274999999999999</v>
      </c>
      <c r="P660" s="7">
        <f t="shared" si="43"/>
        <v>0.57084068195179305</v>
      </c>
      <c r="Q660" s="5">
        <f>YEAR(SalesDataTable[[#This Row],[Order Date]])</f>
        <v>2026</v>
      </c>
      <c r="R660" s="7" t="str">
        <f>"Q"&amp;ROUNDUP(MONTH(SalesDataTable[[#This Row],[Order Date]])/3,0)</f>
        <v>Q2</v>
      </c>
      <c r="S660" s="8">
        <f>MONTH(SalesDataTable[[#This Row],[Order Date]])</f>
        <v>4</v>
      </c>
      <c r="T660" s="7" t="str">
        <f>TEXT(SalesDataTable[[#This Row],[Order Date]],"mmm")</f>
        <v>Apr</v>
      </c>
    </row>
    <row r="661" spans="1:20" ht="15.6">
      <c r="A661" s="2">
        <v>4838</v>
      </c>
      <c r="B661" s="3">
        <v>46136</v>
      </c>
      <c r="C661" s="4" t="s">
        <v>0</v>
      </c>
      <c r="D661" s="4" t="s">
        <v>1</v>
      </c>
      <c r="E661" s="4" t="s">
        <v>2</v>
      </c>
      <c r="F661" s="4" t="s">
        <v>16</v>
      </c>
      <c r="G661" s="4" t="s">
        <v>4</v>
      </c>
      <c r="H661" s="4" t="s">
        <v>26</v>
      </c>
      <c r="I661" s="8">
        <v>2</v>
      </c>
      <c r="J661" s="10">
        <v>41.32</v>
      </c>
      <c r="K661" s="6">
        <v>0.1</v>
      </c>
      <c r="L661" s="10">
        <v>16.66</v>
      </c>
      <c r="M661" s="17">
        <f t="shared" si="40"/>
        <v>74.376000000000005</v>
      </c>
      <c r="N661" s="17">
        <f t="shared" si="41"/>
        <v>33.32</v>
      </c>
      <c r="O661" s="17">
        <f t="shared" si="42"/>
        <v>41.056000000000004</v>
      </c>
      <c r="P661" s="7">
        <f t="shared" si="43"/>
        <v>0.5520060234484242</v>
      </c>
      <c r="Q661" s="5">
        <f>YEAR(SalesDataTable[[#This Row],[Order Date]])</f>
        <v>2026</v>
      </c>
      <c r="R661" s="7" t="str">
        <f>"Q"&amp;ROUNDUP(MONTH(SalesDataTable[[#This Row],[Order Date]])/3,0)</f>
        <v>Q2</v>
      </c>
      <c r="S661" s="8">
        <f>MONTH(SalesDataTable[[#This Row],[Order Date]])</f>
        <v>4</v>
      </c>
      <c r="T661" s="7" t="str">
        <f>TEXT(SalesDataTable[[#This Row],[Order Date]],"mmm")</f>
        <v>Apr</v>
      </c>
    </row>
    <row r="662" spans="1:20" ht="15.6">
      <c r="A662" s="2">
        <v>5075</v>
      </c>
      <c r="B662" s="3">
        <v>46136</v>
      </c>
      <c r="C662" s="4" t="s">
        <v>0</v>
      </c>
      <c r="D662" s="4" t="s">
        <v>50</v>
      </c>
      <c r="E662" s="4" t="s">
        <v>28</v>
      </c>
      <c r="F662" s="4" t="s">
        <v>13</v>
      </c>
      <c r="G662" s="4" t="s">
        <v>4</v>
      </c>
      <c r="H662" s="4" t="s">
        <v>5</v>
      </c>
      <c r="I662" s="8">
        <v>2</v>
      </c>
      <c r="J662" s="10">
        <v>81.75</v>
      </c>
      <c r="K662" s="6">
        <v>0</v>
      </c>
      <c r="L662" s="10">
        <v>41.92</v>
      </c>
      <c r="M662" s="17">
        <f t="shared" si="40"/>
        <v>163.5</v>
      </c>
      <c r="N662" s="17">
        <f t="shared" si="41"/>
        <v>83.84</v>
      </c>
      <c r="O662" s="17">
        <f t="shared" si="42"/>
        <v>79.66</v>
      </c>
      <c r="P662" s="7">
        <f t="shared" si="43"/>
        <v>0.48721712538226297</v>
      </c>
      <c r="Q662" s="5">
        <f>YEAR(SalesDataTable[[#This Row],[Order Date]])</f>
        <v>2026</v>
      </c>
      <c r="R662" s="7" t="str">
        <f>"Q"&amp;ROUNDUP(MONTH(SalesDataTable[[#This Row],[Order Date]])/3,0)</f>
        <v>Q2</v>
      </c>
      <c r="S662" s="8">
        <f>MONTH(SalesDataTable[[#This Row],[Order Date]])</f>
        <v>4</v>
      </c>
      <c r="T662" s="7" t="str">
        <f>TEXT(SalesDataTable[[#This Row],[Order Date]],"mmm")</f>
        <v>Apr</v>
      </c>
    </row>
    <row r="663" spans="1:20" ht="15.6">
      <c r="A663" s="2">
        <v>149</v>
      </c>
      <c r="B663" s="3">
        <v>46137</v>
      </c>
      <c r="C663" s="4" t="s">
        <v>6</v>
      </c>
      <c r="D663" s="4" t="s">
        <v>43</v>
      </c>
      <c r="E663" s="4" t="s">
        <v>2</v>
      </c>
      <c r="F663" s="4" t="s">
        <v>3</v>
      </c>
      <c r="G663" s="4" t="s">
        <v>14</v>
      </c>
      <c r="H663" s="4" t="s">
        <v>15</v>
      </c>
      <c r="I663" s="8">
        <v>1</v>
      </c>
      <c r="J663" s="10">
        <v>36.020000000000003</v>
      </c>
      <c r="K663" s="6">
        <v>0.05</v>
      </c>
      <c r="L663" s="10">
        <v>13.72</v>
      </c>
      <c r="M663" s="17">
        <f t="shared" si="40"/>
        <v>34.219000000000001</v>
      </c>
      <c r="N663" s="17">
        <f t="shared" si="41"/>
        <v>13.72</v>
      </c>
      <c r="O663" s="17">
        <f t="shared" si="42"/>
        <v>20.499000000000002</v>
      </c>
      <c r="P663" s="7">
        <f t="shared" si="43"/>
        <v>0.59905315760250155</v>
      </c>
      <c r="Q663" s="5">
        <f>YEAR(SalesDataTable[[#This Row],[Order Date]])</f>
        <v>2026</v>
      </c>
      <c r="R663" s="7" t="str">
        <f>"Q"&amp;ROUNDUP(MONTH(SalesDataTable[[#This Row],[Order Date]])/3,0)</f>
        <v>Q2</v>
      </c>
      <c r="S663" s="8">
        <f>MONTH(SalesDataTable[[#This Row],[Order Date]])</f>
        <v>4</v>
      </c>
      <c r="T663" s="7" t="str">
        <f>TEXT(SalesDataTable[[#This Row],[Order Date]],"mmm")</f>
        <v>Apr</v>
      </c>
    </row>
    <row r="664" spans="1:20" ht="15.6">
      <c r="A664" s="2">
        <v>449</v>
      </c>
      <c r="B664" s="3">
        <v>46137</v>
      </c>
      <c r="C664" s="4" t="s">
        <v>11</v>
      </c>
      <c r="D664" s="4" t="s">
        <v>25</v>
      </c>
      <c r="E664" s="4" t="s">
        <v>2</v>
      </c>
      <c r="F664" s="4" t="s">
        <v>16</v>
      </c>
      <c r="G664" s="4" t="s">
        <v>14</v>
      </c>
      <c r="H664" s="4" t="s">
        <v>15</v>
      </c>
      <c r="I664" s="8">
        <v>1</v>
      </c>
      <c r="J664" s="10">
        <v>36.68</v>
      </c>
      <c r="K664" s="6">
        <v>0</v>
      </c>
      <c r="L664" s="10">
        <v>13.27</v>
      </c>
      <c r="M664" s="17">
        <f t="shared" si="40"/>
        <v>36.68</v>
      </c>
      <c r="N664" s="17">
        <f t="shared" si="41"/>
        <v>13.27</v>
      </c>
      <c r="O664" s="17">
        <f t="shared" si="42"/>
        <v>23.41</v>
      </c>
      <c r="P664" s="7">
        <f t="shared" si="43"/>
        <v>0.63822246455834242</v>
      </c>
      <c r="Q664" s="5">
        <f>YEAR(SalesDataTable[[#This Row],[Order Date]])</f>
        <v>2026</v>
      </c>
      <c r="R664" s="7" t="str">
        <f>"Q"&amp;ROUNDUP(MONTH(SalesDataTable[[#This Row],[Order Date]])/3,0)</f>
        <v>Q2</v>
      </c>
      <c r="S664" s="8">
        <f>MONTH(SalesDataTable[[#This Row],[Order Date]])</f>
        <v>4</v>
      </c>
      <c r="T664" s="7" t="str">
        <f>TEXT(SalesDataTable[[#This Row],[Order Date]],"mmm")</f>
        <v>Apr</v>
      </c>
    </row>
    <row r="665" spans="1:20" ht="15.6">
      <c r="A665" s="2">
        <v>1422</v>
      </c>
      <c r="B665" s="3">
        <v>46137</v>
      </c>
      <c r="C665" s="4" t="s">
        <v>20</v>
      </c>
      <c r="D665" s="4" t="s">
        <v>33</v>
      </c>
      <c r="E665" s="4" t="s">
        <v>8</v>
      </c>
      <c r="F665" s="4" t="s">
        <v>16</v>
      </c>
      <c r="G665" s="4" t="s">
        <v>23</v>
      </c>
      <c r="H665" s="4" t="s">
        <v>24</v>
      </c>
      <c r="I665" s="8">
        <v>6</v>
      </c>
      <c r="J665" s="10">
        <v>348.16</v>
      </c>
      <c r="K665" s="6">
        <v>0.1</v>
      </c>
      <c r="L665" s="10">
        <v>198.24</v>
      </c>
      <c r="M665" s="17">
        <f t="shared" si="40"/>
        <v>1880.0640000000001</v>
      </c>
      <c r="N665" s="17">
        <f t="shared" si="41"/>
        <v>1189.44</v>
      </c>
      <c r="O665" s="17">
        <f t="shared" si="42"/>
        <v>690.62400000000002</v>
      </c>
      <c r="P665" s="7">
        <f t="shared" si="43"/>
        <v>0.36734068627450978</v>
      </c>
      <c r="Q665" s="5">
        <f>YEAR(SalesDataTable[[#This Row],[Order Date]])</f>
        <v>2026</v>
      </c>
      <c r="R665" s="7" t="str">
        <f>"Q"&amp;ROUNDUP(MONTH(SalesDataTable[[#This Row],[Order Date]])/3,0)</f>
        <v>Q2</v>
      </c>
      <c r="S665" s="8">
        <f>MONTH(SalesDataTable[[#This Row],[Order Date]])</f>
        <v>4</v>
      </c>
      <c r="T665" s="7" t="str">
        <f>TEXT(SalesDataTable[[#This Row],[Order Date]],"mmm")</f>
        <v>Apr</v>
      </c>
    </row>
    <row r="666" spans="1:20" ht="15.6">
      <c r="A666" s="2">
        <v>3248</v>
      </c>
      <c r="B666" s="3">
        <v>46137</v>
      </c>
      <c r="C666" s="4" t="s">
        <v>11</v>
      </c>
      <c r="D666" s="4" t="s">
        <v>52</v>
      </c>
      <c r="E666" s="4" t="s">
        <v>2</v>
      </c>
      <c r="F666" s="4" t="s">
        <v>3</v>
      </c>
      <c r="G666" s="4" t="s">
        <v>4</v>
      </c>
      <c r="H666" s="4" t="s">
        <v>26</v>
      </c>
      <c r="I666" s="8">
        <v>2</v>
      </c>
      <c r="J666" s="10">
        <v>39.799999999999997</v>
      </c>
      <c r="K666" s="6">
        <v>0.05</v>
      </c>
      <c r="L666" s="10">
        <v>16.23</v>
      </c>
      <c r="M666" s="17">
        <f t="shared" si="40"/>
        <v>75.61999999999999</v>
      </c>
      <c r="N666" s="17">
        <f t="shared" si="41"/>
        <v>32.46</v>
      </c>
      <c r="O666" s="17">
        <f t="shared" si="42"/>
        <v>43.159999999999989</v>
      </c>
      <c r="P666" s="7">
        <f t="shared" si="43"/>
        <v>0.57074847923829664</v>
      </c>
      <c r="Q666" s="5">
        <f>YEAR(SalesDataTable[[#This Row],[Order Date]])</f>
        <v>2026</v>
      </c>
      <c r="R666" s="7" t="str">
        <f>"Q"&amp;ROUNDUP(MONTH(SalesDataTable[[#This Row],[Order Date]])/3,0)</f>
        <v>Q2</v>
      </c>
      <c r="S666" s="8">
        <f>MONTH(SalesDataTable[[#This Row],[Order Date]])</f>
        <v>4</v>
      </c>
      <c r="T666" s="7" t="str">
        <f>TEXT(SalesDataTable[[#This Row],[Order Date]],"mmm")</f>
        <v>Apr</v>
      </c>
    </row>
    <row r="667" spans="1:20" ht="15.6">
      <c r="A667" s="2">
        <v>3445</v>
      </c>
      <c r="B667" s="3">
        <v>46137</v>
      </c>
      <c r="C667" s="4" t="s">
        <v>0</v>
      </c>
      <c r="D667" s="4" t="s">
        <v>50</v>
      </c>
      <c r="E667" s="4" t="s">
        <v>2</v>
      </c>
      <c r="F667" s="4" t="s">
        <v>3</v>
      </c>
      <c r="G667" s="4" t="s">
        <v>4</v>
      </c>
      <c r="H667" s="4" t="s">
        <v>26</v>
      </c>
      <c r="I667" s="8">
        <v>5</v>
      </c>
      <c r="J667" s="10">
        <v>39.369999999999997</v>
      </c>
      <c r="K667" s="6">
        <v>0.05</v>
      </c>
      <c r="L667" s="10">
        <v>16.760000000000002</v>
      </c>
      <c r="M667" s="17">
        <f t="shared" si="40"/>
        <v>187.00749999999999</v>
      </c>
      <c r="N667" s="17">
        <f t="shared" si="41"/>
        <v>83.800000000000011</v>
      </c>
      <c r="O667" s="17">
        <f t="shared" si="42"/>
        <v>103.20749999999998</v>
      </c>
      <c r="P667" s="7">
        <f t="shared" si="43"/>
        <v>0.55188963009504954</v>
      </c>
      <c r="Q667" s="5">
        <f>YEAR(SalesDataTable[[#This Row],[Order Date]])</f>
        <v>2026</v>
      </c>
      <c r="R667" s="7" t="str">
        <f>"Q"&amp;ROUNDUP(MONTH(SalesDataTable[[#This Row],[Order Date]])/3,0)</f>
        <v>Q2</v>
      </c>
      <c r="S667" s="8">
        <f>MONTH(SalesDataTable[[#This Row],[Order Date]])</f>
        <v>4</v>
      </c>
      <c r="T667" s="7" t="str">
        <f>TEXT(SalesDataTable[[#This Row],[Order Date]],"mmm")</f>
        <v>Apr</v>
      </c>
    </row>
    <row r="668" spans="1:20" ht="15.6">
      <c r="A668" s="2">
        <v>3930</v>
      </c>
      <c r="B668" s="3">
        <v>46137</v>
      </c>
      <c r="C668" s="4" t="s">
        <v>6</v>
      </c>
      <c r="D668" s="4" t="s">
        <v>43</v>
      </c>
      <c r="E668" s="4" t="s">
        <v>28</v>
      </c>
      <c r="F668" s="4" t="s">
        <v>3</v>
      </c>
      <c r="G668" s="4" t="s">
        <v>34</v>
      </c>
      <c r="H668" s="4" t="s">
        <v>35</v>
      </c>
      <c r="I668" s="8">
        <v>2</v>
      </c>
      <c r="J668" s="10">
        <v>40.85</v>
      </c>
      <c r="K668" s="6">
        <v>0</v>
      </c>
      <c r="L668" s="10">
        <v>14.99</v>
      </c>
      <c r="M668" s="17">
        <f t="shared" si="40"/>
        <v>81.7</v>
      </c>
      <c r="N668" s="17">
        <f t="shared" si="41"/>
        <v>29.98</v>
      </c>
      <c r="O668" s="17">
        <f t="shared" si="42"/>
        <v>51.72</v>
      </c>
      <c r="P668" s="7">
        <f t="shared" si="43"/>
        <v>0.633047735618115</v>
      </c>
      <c r="Q668" s="5">
        <f>YEAR(SalesDataTable[[#This Row],[Order Date]])</f>
        <v>2026</v>
      </c>
      <c r="R668" s="7" t="str">
        <f>"Q"&amp;ROUNDUP(MONTH(SalesDataTable[[#This Row],[Order Date]])/3,0)</f>
        <v>Q2</v>
      </c>
      <c r="S668" s="8">
        <f>MONTH(SalesDataTable[[#This Row],[Order Date]])</f>
        <v>4</v>
      </c>
      <c r="T668" s="7" t="str">
        <f>TEXT(SalesDataTable[[#This Row],[Order Date]],"mmm")</f>
        <v>Apr</v>
      </c>
    </row>
    <row r="669" spans="1:20" ht="15.6">
      <c r="A669" s="2">
        <v>3969</v>
      </c>
      <c r="B669" s="3">
        <v>46137</v>
      </c>
      <c r="C669" s="4" t="s">
        <v>20</v>
      </c>
      <c r="D669" s="4" t="s">
        <v>33</v>
      </c>
      <c r="E669" s="4" t="s">
        <v>28</v>
      </c>
      <c r="F669" s="4" t="s">
        <v>3</v>
      </c>
      <c r="G669" s="4" t="s">
        <v>9</v>
      </c>
      <c r="H669" s="4" t="s">
        <v>10</v>
      </c>
      <c r="I669" s="8">
        <v>1</v>
      </c>
      <c r="J669" s="10">
        <v>92.91</v>
      </c>
      <c r="K669" s="6">
        <v>0.05</v>
      </c>
      <c r="L669" s="10">
        <v>46</v>
      </c>
      <c r="M669" s="17">
        <f t="shared" si="40"/>
        <v>88.264499999999998</v>
      </c>
      <c r="N669" s="17">
        <f t="shared" si="41"/>
        <v>46</v>
      </c>
      <c r="O669" s="17">
        <f t="shared" si="42"/>
        <v>42.264499999999998</v>
      </c>
      <c r="P669" s="7">
        <f t="shared" si="43"/>
        <v>0.4788391709010984</v>
      </c>
      <c r="Q669" s="5">
        <f>YEAR(SalesDataTable[[#This Row],[Order Date]])</f>
        <v>2026</v>
      </c>
      <c r="R669" s="7" t="str">
        <f>"Q"&amp;ROUNDUP(MONTH(SalesDataTable[[#This Row],[Order Date]])/3,0)</f>
        <v>Q2</v>
      </c>
      <c r="S669" s="8">
        <f>MONTH(SalesDataTable[[#This Row],[Order Date]])</f>
        <v>4</v>
      </c>
      <c r="T669" s="7" t="str">
        <f>TEXT(SalesDataTable[[#This Row],[Order Date]],"mmm")</f>
        <v>Apr</v>
      </c>
    </row>
    <row r="670" spans="1:20" ht="15.6">
      <c r="A670" s="2">
        <v>4190</v>
      </c>
      <c r="B670" s="3">
        <v>46137</v>
      </c>
      <c r="C670" s="4" t="s">
        <v>20</v>
      </c>
      <c r="D670" s="4" t="s">
        <v>47</v>
      </c>
      <c r="E670" s="4" t="s">
        <v>2</v>
      </c>
      <c r="F670" s="4" t="s">
        <v>13</v>
      </c>
      <c r="G670" s="4" t="s">
        <v>9</v>
      </c>
      <c r="H670" s="4" t="s">
        <v>37</v>
      </c>
      <c r="I670" s="8">
        <v>1</v>
      </c>
      <c r="J670" s="10">
        <v>152.01</v>
      </c>
      <c r="K670" s="6">
        <v>0</v>
      </c>
      <c r="L670" s="10">
        <v>80.33</v>
      </c>
      <c r="M670" s="17">
        <f t="shared" si="40"/>
        <v>152.01</v>
      </c>
      <c r="N670" s="17">
        <f t="shared" si="41"/>
        <v>80.33</v>
      </c>
      <c r="O670" s="17">
        <f t="shared" si="42"/>
        <v>71.679999999999993</v>
      </c>
      <c r="P670" s="7">
        <f t="shared" si="43"/>
        <v>0.47154792447865268</v>
      </c>
      <c r="Q670" s="5">
        <f>YEAR(SalesDataTable[[#This Row],[Order Date]])</f>
        <v>2026</v>
      </c>
      <c r="R670" s="7" t="str">
        <f>"Q"&amp;ROUNDUP(MONTH(SalesDataTable[[#This Row],[Order Date]])/3,0)</f>
        <v>Q2</v>
      </c>
      <c r="S670" s="8">
        <f>MONTH(SalesDataTable[[#This Row],[Order Date]])</f>
        <v>4</v>
      </c>
      <c r="T670" s="7" t="str">
        <f>TEXT(SalesDataTable[[#This Row],[Order Date]],"mmm")</f>
        <v>Apr</v>
      </c>
    </row>
    <row r="671" spans="1:20" ht="15.6">
      <c r="A671" s="2">
        <v>4442</v>
      </c>
      <c r="B671" s="3">
        <v>46137</v>
      </c>
      <c r="C671" s="4" t="s">
        <v>6</v>
      </c>
      <c r="D671" s="4" t="s">
        <v>27</v>
      </c>
      <c r="E671" s="4" t="s">
        <v>28</v>
      </c>
      <c r="F671" s="4" t="s">
        <v>13</v>
      </c>
      <c r="G671" s="4" t="s">
        <v>14</v>
      </c>
      <c r="H671" s="4" t="s">
        <v>15</v>
      </c>
      <c r="I671" s="8">
        <v>1</v>
      </c>
      <c r="J671" s="10">
        <v>36.65</v>
      </c>
      <c r="K671" s="6">
        <v>0</v>
      </c>
      <c r="L671" s="10">
        <v>13.28</v>
      </c>
      <c r="M671" s="17">
        <f t="shared" si="40"/>
        <v>36.65</v>
      </c>
      <c r="N671" s="17">
        <f t="shared" si="41"/>
        <v>13.28</v>
      </c>
      <c r="O671" s="17">
        <f t="shared" si="42"/>
        <v>23.369999999999997</v>
      </c>
      <c r="P671" s="7">
        <f t="shared" si="43"/>
        <v>0.63765347885402446</v>
      </c>
      <c r="Q671" s="5">
        <f>YEAR(SalesDataTable[[#This Row],[Order Date]])</f>
        <v>2026</v>
      </c>
      <c r="R671" s="7" t="str">
        <f>"Q"&amp;ROUNDUP(MONTH(SalesDataTable[[#This Row],[Order Date]])/3,0)</f>
        <v>Q2</v>
      </c>
      <c r="S671" s="8">
        <f>MONTH(SalesDataTable[[#This Row],[Order Date]])</f>
        <v>4</v>
      </c>
      <c r="T671" s="7" t="str">
        <f>TEXT(SalesDataTable[[#This Row],[Order Date]],"mmm")</f>
        <v>Apr</v>
      </c>
    </row>
    <row r="672" spans="1:20" ht="15.6">
      <c r="A672" s="2">
        <v>228</v>
      </c>
      <c r="B672" s="3">
        <v>46138</v>
      </c>
      <c r="C672" s="4" t="s">
        <v>20</v>
      </c>
      <c r="D672" s="4" t="s">
        <v>33</v>
      </c>
      <c r="E672" s="4" t="s">
        <v>2</v>
      </c>
      <c r="F672" s="4" t="s">
        <v>3</v>
      </c>
      <c r="G672" s="4" t="s">
        <v>23</v>
      </c>
      <c r="H672" s="4" t="s">
        <v>40</v>
      </c>
      <c r="I672" s="8">
        <v>5</v>
      </c>
      <c r="J672" s="10">
        <v>80.819999999999993</v>
      </c>
      <c r="K672" s="6">
        <v>0</v>
      </c>
      <c r="L672" s="10">
        <v>40.47</v>
      </c>
      <c r="M672" s="17">
        <f t="shared" si="40"/>
        <v>404.09999999999997</v>
      </c>
      <c r="N672" s="17">
        <f t="shared" si="41"/>
        <v>202.35</v>
      </c>
      <c r="O672" s="17">
        <f t="shared" si="42"/>
        <v>201.74999999999997</v>
      </c>
      <c r="P672" s="7">
        <f t="shared" si="43"/>
        <v>0.49925760950259834</v>
      </c>
      <c r="Q672" s="5">
        <f>YEAR(SalesDataTable[[#This Row],[Order Date]])</f>
        <v>2026</v>
      </c>
      <c r="R672" s="7" t="str">
        <f>"Q"&amp;ROUNDUP(MONTH(SalesDataTable[[#This Row],[Order Date]])/3,0)</f>
        <v>Q2</v>
      </c>
      <c r="S672" s="8">
        <f>MONTH(SalesDataTable[[#This Row],[Order Date]])</f>
        <v>4</v>
      </c>
      <c r="T672" s="7" t="str">
        <f>TEXT(SalesDataTable[[#This Row],[Order Date]],"mmm")</f>
        <v>Apr</v>
      </c>
    </row>
    <row r="673" spans="1:20" ht="15.6">
      <c r="A673" s="2">
        <v>2101</v>
      </c>
      <c r="B673" s="3">
        <v>46138</v>
      </c>
      <c r="C673" s="4" t="s">
        <v>20</v>
      </c>
      <c r="D673" s="4" t="s">
        <v>21</v>
      </c>
      <c r="E673" s="4" t="s">
        <v>2</v>
      </c>
      <c r="F673" s="4" t="s">
        <v>13</v>
      </c>
      <c r="G673" s="4" t="s">
        <v>9</v>
      </c>
      <c r="H673" s="4" t="s">
        <v>17</v>
      </c>
      <c r="I673" s="8">
        <v>4</v>
      </c>
      <c r="J673" s="10">
        <v>144.69999999999999</v>
      </c>
      <c r="K673" s="6">
        <v>0</v>
      </c>
      <c r="L673" s="10">
        <v>79.41</v>
      </c>
      <c r="M673" s="17">
        <f t="shared" si="40"/>
        <v>578.79999999999995</v>
      </c>
      <c r="N673" s="17">
        <f t="shared" si="41"/>
        <v>317.64</v>
      </c>
      <c r="O673" s="17">
        <f t="shared" si="42"/>
        <v>261.15999999999997</v>
      </c>
      <c r="P673" s="7">
        <f t="shared" si="43"/>
        <v>0.45120939875604699</v>
      </c>
      <c r="Q673" s="5">
        <f>YEAR(SalesDataTable[[#This Row],[Order Date]])</f>
        <v>2026</v>
      </c>
      <c r="R673" s="7" t="str">
        <f>"Q"&amp;ROUNDUP(MONTH(SalesDataTable[[#This Row],[Order Date]])/3,0)</f>
        <v>Q2</v>
      </c>
      <c r="S673" s="8">
        <f>MONTH(SalesDataTable[[#This Row],[Order Date]])</f>
        <v>4</v>
      </c>
      <c r="T673" s="7" t="str">
        <f>TEXT(SalesDataTable[[#This Row],[Order Date]],"mmm")</f>
        <v>Apr</v>
      </c>
    </row>
    <row r="674" spans="1:20" ht="15.6">
      <c r="A674" s="2">
        <v>2590</v>
      </c>
      <c r="B674" s="3">
        <v>46138</v>
      </c>
      <c r="C674" s="4" t="s">
        <v>6</v>
      </c>
      <c r="D674" s="4" t="s">
        <v>27</v>
      </c>
      <c r="E674" s="4" t="s">
        <v>19</v>
      </c>
      <c r="F674" s="4" t="s">
        <v>13</v>
      </c>
      <c r="G674" s="4" t="s">
        <v>34</v>
      </c>
      <c r="H674" s="4" t="s">
        <v>42</v>
      </c>
      <c r="I674" s="8">
        <v>2</v>
      </c>
      <c r="J674" s="10">
        <v>36.51</v>
      </c>
      <c r="K674" s="6">
        <v>0.1</v>
      </c>
      <c r="L674" s="10">
        <v>14.18</v>
      </c>
      <c r="M674" s="17">
        <f t="shared" si="40"/>
        <v>65.718000000000004</v>
      </c>
      <c r="N674" s="17">
        <f t="shared" si="41"/>
        <v>28.36</v>
      </c>
      <c r="O674" s="17">
        <f t="shared" si="42"/>
        <v>37.358000000000004</v>
      </c>
      <c r="P674" s="7">
        <f t="shared" si="43"/>
        <v>0.56845917404668433</v>
      </c>
      <c r="Q674" s="5">
        <f>YEAR(SalesDataTable[[#This Row],[Order Date]])</f>
        <v>2026</v>
      </c>
      <c r="R674" s="7" t="str">
        <f>"Q"&amp;ROUNDUP(MONTH(SalesDataTable[[#This Row],[Order Date]])/3,0)</f>
        <v>Q2</v>
      </c>
      <c r="S674" s="8">
        <f>MONTH(SalesDataTable[[#This Row],[Order Date]])</f>
        <v>4</v>
      </c>
      <c r="T674" s="7" t="str">
        <f>TEXT(SalesDataTable[[#This Row],[Order Date]],"mmm")</f>
        <v>Apr</v>
      </c>
    </row>
    <row r="675" spans="1:20" ht="15.6">
      <c r="A675" s="2">
        <v>2957</v>
      </c>
      <c r="B675" s="3">
        <v>46138</v>
      </c>
      <c r="C675" s="4" t="s">
        <v>20</v>
      </c>
      <c r="D675" s="4" t="s">
        <v>31</v>
      </c>
      <c r="E675" s="4" t="s">
        <v>28</v>
      </c>
      <c r="F675" s="4" t="s">
        <v>13</v>
      </c>
      <c r="G675" s="4" t="s">
        <v>14</v>
      </c>
      <c r="H675" s="4" t="s">
        <v>15</v>
      </c>
      <c r="I675" s="8">
        <v>3</v>
      </c>
      <c r="J675" s="10">
        <v>36.58</v>
      </c>
      <c r="K675" s="6">
        <v>0.05</v>
      </c>
      <c r="L675" s="10">
        <v>13.71</v>
      </c>
      <c r="M675" s="17">
        <f t="shared" si="40"/>
        <v>104.25299999999999</v>
      </c>
      <c r="N675" s="17">
        <f t="shared" si="41"/>
        <v>41.13</v>
      </c>
      <c r="O675" s="17">
        <f t="shared" si="42"/>
        <v>63.122999999999983</v>
      </c>
      <c r="P675" s="7">
        <f t="shared" si="43"/>
        <v>0.60547897902218628</v>
      </c>
      <c r="Q675" s="5">
        <f>YEAR(SalesDataTable[[#This Row],[Order Date]])</f>
        <v>2026</v>
      </c>
      <c r="R675" s="7" t="str">
        <f>"Q"&amp;ROUNDUP(MONTH(SalesDataTable[[#This Row],[Order Date]])/3,0)</f>
        <v>Q2</v>
      </c>
      <c r="S675" s="8">
        <f>MONTH(SalesDataTable[[#This Row],[Order Date]])</f>
        <v>4</v>
      </c>
      <c r="T675" s="7" t="str">
        <f>TEXT(SalesDataTable[[#This Row],[Order Date]],"mmm")</f>
        <v>Apr</v>
      </c>
    </row>
    <row r="676" spans="1:20" ht="15.6">
      <c r="A676" s="2">
        <v>4270</v>
      </c>
      <c r="B676" s="3">
        <v>46138</v>
      </c>
      <c r="C676" s="4" t="s">
        <v>20</v>
      </c>
      <c r="D676" s="4" t="s">
        <v>31</v>
      </c>
      <c r="E676" s="4" t="s">
        <v>19</v>
      </c>
      <c r="F676" s="4" t="s">
        <v>16</v>
      </c>
      <c r="G676" s="4" t="s">
        <v>23</v>
      </c>
      <c r="H676" s="4" t="s">
        <v>29</v>
      </c>
      <c r="I676" s="8">
        <v>2</v>
      </c>
      <c r="J676" s="10">
        <v>191.59</v>
      </c>
      <c r="K676" s="6">
        <v>0</v>
      </c>
      <c r="L676" s="10">
        <v>102.52</v>
      </c>
      <c r="M676" s="17">
        <f t="shared" si="40"/>
        <v>383.18</v>
      </c>
      <c r="N676" s="17">
        <f t="shared" si="41"/>
        <v>205.04</v>
      </c>
      <c r="O676" s="17">
        <f t="shared" si="42"/>
        <v>178.14000000000001</v>
      </c>
      <c r="P676" s="7">
        <f t="shared" si="43"/>
        <v>0.46489900307949272</v>
      </c>
      <c r="Q676" s="5">
        <f>YEAR(SalesDataTable[[#This Row],[Order Date]])</f>
        <v>2026</v>
      </c>
      <c r="R676" s="7" t="str">
        <f>"Q"&amp;ROUNDUP(MONTH(SalesDataTable[[#This Row],[Order Date]])/3,0)</f>
        <v>Q2</v>
      </c>
      <c r="S676" s="8">
        <f>MONTH(SalesDataTable[[#This Row],[Order Date]])</f>
        <v>4</v>
      </c>
      <c r="T676" s="7" t="str">
        <f>TEXT(SalesDataTable[[#This Row],[Order Date]],"mmm")</f>
        <v>Apr</v>
      </c>
    </row>
    <row r="677" spans="1:20" ht="15.6">
      <c r="A677" s="2">
        <v>4324</v>
      </c>
      <c r="B677" s="3">
        <v>46138</v>
      </c>
      <c r="C677" s="4" t="s">
        <v>20</v>
      </c>
      <c r="D677" s="4" t="s">
        <v>33</v>
      </c>
      <c r="E677" s="4" t="s">
        <v>8</v>
      </c>
      <c r="F677" s="4" t="s">
        <v>16</v>
      </c>
      <c r="G677" s="4" t="s">
        <v>23</v>
      </c>
      <c r="H677" s="4" t="s">
        <v>24</v>
      </c>
      <c r="I677" s="8">
        <v>6</v>
      </c>
      <c r="J677" s="10">
        <v>337.24</v>
      </c>
      <c r="K677" s="6">
        <v>0.05</v>
      </c>
      <c r="L677" s="10">
        <v>198.63</v>
      </c>
      <c r="M677" s="17">
        <f t="shared" si="40"/>
        <v>1922.268</v>
      </c>
      <c r="N677" s="17">
        <f t="shared" si="41"/>
        <v>1191.78</v>
      </c>
      <c r="O677" s="17">
        <f t="shared" si="42"/>
        <v>730.48800000000006</v>
      </c>
      <c r="P677" s="7">
        <f t="shared" si="43"/>
        <v>0.38001360892445801</v>
      </c>
      <c r="Q677" s="5">
        <f>YEAR(SalesDataTable[[#This Row],[Order Date]])</f>
        <v>2026</v>
      </c>
      <c r="R677" s="7" t="str">
        <f>"Q"&amp;ROUNDUP(MONTH(SalesDataTable[[#This Row],[Order Date]])/3,0)</f>
        <v>Q2</v>
      </c>
      <c r="S677" s="8">
        <f>MONTH(SalesDataTable[[#This Row],[Order Date]])</f>
        <v>4</v>
      </c>
      <c r="T677" s="7" t="str">
        <f>TEXT(SalesDataTable[[#This Row],[Order Date]],"mmm")</f>
        <v>Apr</v>
      </c>
    </row>
    <row r="678" spans="1:20" ht="15.6">
      <c r="A678" s="2">
        <v>5010</v>
      </c>
      <c r="B678" s="3">
        <v>46138</v>
      </c>
      <c r="C678" s="4" t="s">
        <v>20</v>
      </c>
      <c r="D678" s="4" t="s">
        <v>31</v>
      </c>
      <c r="E678" s="4" t="s">
        <v>8</v>
      </c>
      <c r="F678" s="4" t="s">
        <v>16</v>
      </c>
      <c r="G678" s="4" t="s">
        <v>14</v>
      </c>
      <c r="H678" s="4" t="s">
        <v>32</v>
      </c>
      <c r="I678" s="8">
        <v>3</v>
      </c>
      <c r="J678" s="10">
        <v>46.2</v>
      </c>
      <c r="K678" s="6">
        <v>0.1</v>
      </c>
      <c r="L678" s="10">
        <v>18.149999999999999</v>
      </c>
      <c r="M678" s="17">
        <f t="shared" si="40"/>
        <v>124.74000000000002</v>
      </c>
      <c r="N678" s="17">
        <f t="shared" si="41"/>
        <v>54.449999999999996</v>
      </c>
      <c r="O678" s="17">
        <f t="shared" si="42"/>
        <v>70.29000000000002</v>
      </c>
      <c r="P678" s="7">
        <f t="shared" si="43"/>
        <v>0.5634920634920636</v>
      </c>
      <c r="Q678" s="5">
        <f>YEAR(SalesDataTable[[#This Row],[Order Date]])</f>
        <v>2026</v>
      </c>
      <c r="R678" s="7" t="str">
        <f>"Q"&amp;ROUNDUP(MONTH(SalesDataTable[[#This Row],[Order Date]])/3,0)</f>
        <v>Q2</v>
      </c>
      <c r="S678" s="8">
        <f>MONTH(SalesDataTable[[#This Row],[Order Date]])</f>
        <v>4</v>
      </c>
      <c r="T678" s="7" t="str">
        <f>TEXT(SalesDataTable[[#This Row],[Order Date]],"mmm")</f>
        <v>Apr</v>
      </c>
    </row>
    <row r="679" spans="1:20" ht="15.6">
      <c r="A679" s="2">
        <v>5092</v>
      </c>
      <c r="B679" s="3">
        <v>46138</v>
      </c>
      <c r="C679" s="4" t="s">
        <v>6</v>
      </c>
      <c r="D679" s="4" t="s">
        <v>7</v>
      </c>
      <c r="E679" s="4" t="s">
        <v>28</v>
      </c>
      <c r="F679" s="4" t="s">
        <v>16</v>
      </c>
      <c r="G679" s="4" t="s">
        <v>34</v>
      </c>
      <c r="H679" s="4" t="s">
        <v>45</v>
      </c>
      <c r="I679" s="8">
        <v>4</v>
      </c>
      <c r="J679" s="10">
        <v>50.84</v>
      </c>
      <c r="K679" s="6">
        <v>0.05</v>
      </c>
      <c r="L679" s="10">
        <v>22.63</v>
      </c>
      <c r="M679" s="17">
        <f t="shared" si="40"/>
        <v>193.19200000000001</v>
      </c>
      <c r="N679" s="17">
        <f t="shared" si="41"/>
        <v>90.52</v>
      </c>
      <c r="O679" s="17">
        <f t="shared" si="42"/>
        <v>102.67200000000001</v>
      </c>
      <c r="P679" s="7">
        <f t="shared" si="43"/>
        <v>0.53145057766367143</v>
      </c>
      <c r="Q679" s="5">
        <f>YEAR(SalesDataTable[[#This Row],[Order Date]])</f>
        <v>2026</v>
      </c>
      <c r="R679" s="7" t="str">
        <f>"Q"&amp;ROUNDUP(MONTH(SalesDataTable[[#This Row],[Order Date]])/3,0)</f>
        <v>Q2</v>
      </c>
      <c r="S679" s="8">
        <f>MONTH(SalesDataTable[[#This Row],[Order Date]])</f>
        <v>4</v>
      </c>
      <c r="T679" s="7" t="str">
        <f>TEXT(SalesDataTable[[#This Row],[Order Date]],"mmm")</f>
        <v>Apr</v>
      </c>
    </row>
    <row r="680" spans="1:20" ht="15.6">
      <c r="A680" s="2">
        <v>1061</v>
      </c>
      <c r="B680" s="3">
        <v>46139</v>
      </c>
      <c r="C680" s="4" t="s">
        <v>20</v>
      </c>
      <c r="D680" s="4" t="s">
        <v>47</v>
      </c>
      <c r="E680" s="4" t="s">
        <v>2</v>
      </c>
      <c r="F680" s="4" t="s">
        <v>3</v>
      </c>
      <c r="G680" s="4" t="s">
        <v>14</v>
      </c>
      <c r="H680" s="4" t="s">
        <v>48</v>
      </c>
      <c r="I680" s="8">
        <v>1</v>
      </c>
      <c r="J680" s="10">
        <v>166.5</v>
      </c>
      <c r="K680" s="6">
        <v>0</v>
      </c>
      <c r="L680" s="10">
        <v>85.55</v>
      </c>
      <c r="M680" s="17">
        <f t="shared" si="40"/>
        <v>166.5</v>
      </c>
      <c r="N680" s="17">
        <f t="shared" si="41"/>
        <v>85.55</v>
      </c>
      <c r="O680" s="17">
        <f t="shared" si="42"/>
        <v>80.95</v>
      </c>
      <c r="P680" s="7">
        <f t="shared" si="43"/>
        <v>0.4861861861861862</v>
      </c>
      <c r="Q680" s="5">
        <f>YEAR(SalesDataTable[[#This Row],[Order Date]])</f>
        <v>2026</v>
      </c>
      <c r="R680" s="7" t="str">
        <f>"Q"&amp;ROUNDUP(MONTH(SalesDataTable[[#This Row],[Order Date]])/3,0)</f>
        <v>Q2</v>
      </c>
      <c r="S680" s="8">
        <f>MONTH(SalesDataTable[[#This Row],[Order Date]])</f>
        <v>4</v>
      </c>
      <c r="T680" s="7" t="str">
        <f>TEXT(SalesDataTable[[#This Row],[Order Date]],"mmm")</f>
        <v>Apr</v>
      </c>
    </row>
    <row r="681" spans="1:20" ht="15.6">
      <c r="A681" s="2">
        <v>1099</v>
      </c>
      <c r="B681" s="3">
        <v>46139</v>
      </c>
      <c r="C681" s="4" t="s">
        <v>20</v>
      </c>
      <c r="D681" s="4" t="s">
        <v>21</v>
      </c>
      <c r="E681" s="4" t="s">
        <v>28</v>
      </c>
      <c r="F681" s="4" t="s">
        <v>13</v>
      </c>
      <c r="G681" s="4" t="s">
        <v>9</v>
      </c>
      <c r="H681" s="4" t="s">
        <v>46</v>
      </c>
      <c r="I681" s="8">
        <v>1</v>
      </c>
      <c r="J681" s="10">
        <v>70.2</v>
      </c>
      <c r="K681" s="6">
        <v>0</v>
      </c>
      <c r="L681" s="10">
        <v>32.06</v>
      </c>
      <c r="M681" s="17">
        <f t="shared" si="40"/>
        <v>70.2</v>
      </c>
      <c r="N681" s="17">
        <f t="shared" si="41"/>
        <v>32.06</v>
      </c>
      <c r="O681" s="17">
        <f t="shared" si="42"/>
        <v>38.14</v>
      </c>
      <c r="P681" s="7">
        <f t="shared" si="43"/>
        <v>0.5433048433048433</v>
      </c>
      <c r="Q681" s="5">
        <f>YEAR(SalesDataTable[[#This Row],[Order Date]])</f>
        <v>2026</v>
      </c>
      <c r="R681" s="7" t="str">
        <f>"Q"&amp;ROUNDUP(MONTH(SalesDataTable[[#This Row],[Order Date]])/3,0)</f>
        <v>Q2</v>
      </c>
      <c r="S681" s="8">
        <f>MONTH(SalesDataTable[[#This Row],[Order Date]])</f>
        <v>4</v>
      </c>
      <c r="T681" s="7" t="str">
        <f>TEXT(SalesDataTable[[#This Row],[Order Date]],"mmm")</f>
        <v>Apr</v>
      </c>
    </row>
    <row r="682" spans="1:20" ht="15.6">
      <c r="A682" s="2">
        <v>3500</v>
      </c>
      <c r="B682" s="3">
        <v>46139</v>
      </c>
      <c r="C682" s="4" t="s">
        <v>6</v>
      </c>
      <c r="D682" s="4" t="s">
        <v>43</v>
      </c>
      <c r="E682" s="4" t="s">
        <v>2</v>
      </c>
      <c r="F682" s="4" t="s">
        <v>13</v>
      </c>
      <c r="G682" s="4" t="s">
        <v>34</v>
      </c>
      <c r="H682" s="4" t="s">
        <v>45</v>
      </c>
      <c r="I682" s="8">
        <v>4</v>
      </c>
      <c r="J682" s="10">
        <v>50.67</v>
      </c>
      <c r="K682" s="6">
        <v>0</v>
      </c>
      <c r="L682" s="10">
        <v>22.62</v>
      </c>
      <c r="M682" s="17">
        <f t="shared" si="40"/>
        <v>202.68</v>
      </c>
      <c r="N682" s="17">
        <f t="shared" si="41"/>
        <v>90.48</v>
      </c>
      <c r="O682" s="17">
        <f t="shared" si="42"/>
        <v>112.2</v>
      </c>
      <c r="P682" s="7">
        <f t="shared" si="43"/>
        <v>0.55358200118413259</v>
      </c>
      <c r="Q682" s="5">
        <f>YEAR(SalesDataTable[[#This Row],[Order Date]])</f>
        <v>2026</v>
      </c>
      <c r="R682" s="7" t="str">
        <f>"Q"&amp;ROUNDUP(MONTH(SalesDataTable[[#This Row],[Order Date]])/3,0)</f>
        <v>Q2</v>
      </c>
      <c r="S682" s="8">
        <f>MONTH(SalesDataTable[[#This Row],[Order Date]])</f>
        <v>4</v>
      </c>
      <c r="T682" s="7" t="str">
        <f>TEXT(SalesDataTable[[#This Row],[Order Date]],"mmm")</f>
        <v>Apr</v>
      </c>
    </row>
    <row r="683" spans="1:20" ht="15.6">
      <c r="A683" s="2">
        <v>3856</v>
      </c>
      <c r="B683" s="3">
        <v>46139</v>
      </c>
      <c r="C683" s="4" t="s">
        <v>6</v>
      </c>
      <c r="D683" s="4" t="s">
        <v>41</v>
      </c>
      <c r="E683" s="4" t="s">
        <v>19</v>
      </c>
      <c r="F683" s="4" t="s">
        <v>13</v>
      </c>
      <c r="G683" s="4" t="s">
        <v>14</v>
      </c>
      <c r="H683" s="4" t="s">
        <v>48</v>
      </c>
      <c r="I683" s="8">
        <v>3</v>
      </c>
      <c r="J683" s="10">
        <v>161.05000000000001</v>
      </c>
      <c r="K683" s="6">
        <v>0.05</v>
      </c>
      <c r="L683" s="10">
        <v>87.43</v>
      </c>
      <c r="M683" s="17">
        <f t="shared" si="40"/>
        <v>458.99250000000001</v>
      </c>
      <c r="N683" s="17">
        <f t="shared" si="41"/>
        <v>262.29000000000002</v>
      </c>
      <c r="O683" s="17">
        <f t="shared" si="42"/>
        <v>196.70249999999999</v>
      </c>
      <c r="P683" s="7">
        <f t="shared" si="43"/>
        <v>0.4285527541299694</v>
      </c>
      <c r="Q683" s="5">
        <f>YEAR(SalesDataTable[[#This Row],[Order Date]])</f>
        <v>2026</v>
      </c>
      <c r="R683" s="7" t="str">
        <f>"Q"&amp;ROUNDUP(MONTH(SalesDataTable[[#This Row],[Order Date]])/3,0)</f>
        <v>Q2</v>
      </c>
      <c r="S683" s="8">
        <f>MONTH(SalesDataTable[[#This Row],[Order Date]])</f>
        <v>4</v>
      </c>
      <c r="T683" s="7" t="str">
        <f>TEXT(SalesDataTable[[#This Row],[Order Date]],"mmm")</f>
        <v>Apr</v>
      </c>
    </row>
    <row r="684" spans="1:20" ht="15.6">
      <c r="A684" s="2">
        <v>4044</v>
      </c>
      <c r="B684" s="3">
        <v>46139</v>
      </c>
      <c r="C684" s="4" t="s">
        <v>6</v>
      </c>
      <c r="D684" s="4" t="s">
        <v>27</v>
      </c>
      <c r="E684" s="4" t="s">
        <v>8</v>
      </c>
      <c r="F684" s="4" t="s">
        <v>13</v>
      </c>
      <c r="G684" s="4" t="s">
        <v>34</v>
      </c>
      <c r="H684" s="4" t="s">
        <v>38</v>
      </c>
      <c r="I684" s="8">
        <v>10</v>
      </c>
      <c r="J684" s="10">
        <v>124.59</v>
      </c>
      <c r="K684" s="6">
        <v>0.15</v>
      </c>
      <c r="L684" s="10">
        <v>67.14</v>
      </c>
      <c r="M684" s="17">
        <f t="shared" si="40"/>
        <v>1059.0150000000001</v>
      </c>
      <c r="N684" s="17">
        <f t="shared" si="41"/>
        <v>671.4</v>
      </c>
      <c r="O684" s="17">
        <f t="shared" si="42"/>
        <v>387.61500000000012</v>
      </c>
      <c r="P684" s="7">
        <f t="shared" si="43"/>
        <v>0.36601464568490538</v>
      </c>
      <c r="Q684" s="5">
        <f>YEAR(SalesDataTable[[#This Row],[Order Date]])</f>
        <v>2026</v>
      </c>
      <c r="R684" s="7" t="str">
        <f>"Q"&amp;ROUNDUP(MONTH(SalesDataTable[[#This Row],[Order Date]])/3,0)</f>
        <v>Q2</v>
      </c>
      <c r="S684" s="8">
        <f>MONTH(SalesDataTable[[#This Row],[Order Date]])</f>
        <v>4</v>
      </c>
      <c r="T684" s="7" t="str">
        <f>TEXT(SalesDataTable[[#This Row],[Order Date]],"mmm")</f>
        <v>Apr</v>
      </c>
    </row>
    <row r="685" spans="1:20" ht="15.6">
      <c r="A685" s="2">
        <v>4235</v>
      </c>
      <c r="B685" s="3">
        <v>46139</v>
      </c>
      <c r="C685" s="4" t="s">
        <v>11</v>
      </c>
      <c r="D685" s="4" t="s">
        <v>52</v>
      </c>
      <c r="E685" s="4" t="s">
        <v>2</v>
      </c>
      <c r="F685" s="4" t="s">
        <v>16</v>
      </c>
      <c r="G685" s="4" t="s">
        <v>34</v>
      </c>
      <c r="H685" s="4" t="s">
        <v>45</v>
      </c>
      <c r="I685" s="8">
        <v>1</v>
      </c>
      <c r="J685" s="10">
        <v>50.18</v>
      </c>
      <c r="K685" s="6">
        <v>0</v>
      </c>
      <c r="L685" s="10">
        <v>22.05</v>
      </c>
      <c r="M685" s="17">
        <f t="shared" si="40"/>
        <v>50.18</v>
      </c>
      <c r="N685" s="17">
        <f t="shared" si="41"/>
        <v>22.05</v>
      </c>
      <c r="O685" s="17">
        <f t="shared" si="42"/>
        <v>28.13</v>
      </c>
      <c r="P685" s="7">
        <f t="shared" si="43"/>
        <v>0.56058190514149064</v>
      </c>
      <c r="Q685" s="5">
        <f>YEAR(SalesDataTable[[#This Row],[Order Date]])</f>
        <v>2026</v>
      </c>
      <c r="R685" s="7" t="str">
        <f>"Q"&amp;ROUNDUP(MONTH(SalesDataTable[[#This Row],[Order Date]])/3,0)</f>
        <v>Q2</v>
      </c>
      <c r="S685" s="8">
        <f>MONTH(SalesDataTable[[#This Row],[Order Date]])</f>
        <v>4</v>
      </c>
      <c r="T685" s="7" t="str">
        <f>TEXT(SalesDataTable[[#This Row],[Order Date]],"mmm")</f>
        <v>Apr</v>
      </c>
    </row>
    <row r="686" spans="1:20" ht="15.6">
      <c r="A686" s="2">
        <v>122</v>
      </c>
      <c r="B686" s="3">
        <v>46140</v>
      </c>
      <c r="C686" s="4" t="s">
        <v>6</v>
      </c>
      <c r="D686" s="4" t="s">
        <v>41</v>
      </c>
      <c r="E686" s="4" t="s">
        <v>2</v>
      </c>
      <c r="F686" s="4" t="s">
        <v>13</v>
      </c>
      <c r="G686" s="4" t="s">
        <v>23</v>
      </c>
      <c r="H686" s="4" t="s">
        <v>40</v>
      </c>
      <c r="I686" s="8">
        <v>1</v>
      </c>
      <c r="J686" s="10">
        <v>83.38</v>
      </c>
      <c r="K686" s="6">
        <v>0</v>
      </c>
      <c r="L686" s="10">
        <v>38.979999999999997</v>
      </c>
      <c r="M686" s="17">
        <f t="shared" si="40"/>
        <v>83.38</v>
      </c>
      <c r="N686" s="17">
        <f t="shared" si="41"/>
        <v>38.979999999999997</v>
      </c>
      <c r="O686" s="17">
        <f t="shared" si="42"/>
        <v>44.4</v>
      </c>
      <c r="P686" s="7">
        <f t="shared" si="43"/>
        <v>0.53250179899256422</v>
      </c>
      <c r="Q686" s="5">
        <f>YEAR(SalesDataTable[[#This Row],[Order Date]])</f>
        <v>2026</v>
      </c>
      <c r="R686" s="7" t="str">
        <f>"Q"&amp;ROUNDUP(MONTH(SalesDataTable[[#This Row],[Order Date]])/3,0)</f>
        <v>Q2</v>
      </c>
      <c r="S686" s="8">
        <f>MONTH(SalesDataTable[[#This Row],[Order Date]])</f>
        <v>4</v>
      </c>
      <c r="T686" s="7" t="str">
        <f>TEXT(SalesDataTable[[#This Row],[Order Date]],"mmm")</f>
        <v>Apr</v>
      </c>
    </row>
    <row r="687" spans="1:20" ht="15.6">
      <c r="A687" s="2">
        <v>239</v>
      </c>
      <c r="B687" s="3">
        <v>46140</v>
      </c>
      <c r="C687" s="4" t="s">
        <v>20</v>
      </c>
      <c r="D687" s="4" t="s">
        <v>31</v>
      </c>
      <c r="E687" s="4" t="s">
        <v>2</v>
      </c>
      <c r="F687" s="4" t="s">
        <v>3</v>
      </c>
      <c r="G687" s="4" t="s">
        <v>14</v>
      </c>
      <c r="H687" s="4" t="s">
        <v>15</v>
      </c>
      <c r="I687" s="8">
        <v>1</v>
      </c>
      <c r="J687" s="10">
        <v>35.549999999999997</v>
      </c>
      <c r="K687" s="6">
        <v>0.05</v>
      </c>
      <c r="L687" s="10">
        <v>13.25</v>
      </c>
      <c r="M687" s="17">
        <f t="shared" si="40"/>
        <v>33.772499999999994</v>
      </c>
      <c r="N687" s="17">
        <f t="shared" si="41"/>
        <v>13.25</v>
      </c>
      <c r="O687" s="17">
        <f t="shared" si="42"/>
        <v>20.522499999999994</v>
      </c>
      <c r="P687" s="7">
        <f t="shared" si="43"/>
        <v>0.60766896143311855</v>
      </c>
      <c r="Q687" s="5">
        <f>YEAR(SalesDataTable[[#This Row],[Order Date]])</f>
        <v>2026</v>
      </c>
      <c r="R687" s="7" t="str">
        <f>"Q"&amp;ROUNDUP(MONTH(SalesDataTable[[#This Row],[Order Date]])/3,0)</f>
        <v>Q2</v>
      </c>
      <c r="S687" s="8">
        <f>MONTH(SalesDataTable[[#This Row],[Order Date]])</f>
        <v>4</v>
      </c>
      <c r="T687" s="7" t="str">
        <f>TEXT(SalesDataTable[[#This Row],[Order Date]],"mmm")</f>
        <v>Apr</v>
      </c>
    </row>
    <row r="688" spans="1:20" ht="15.6">
      <c r="A688" s="2">
        <v>356</v>
      </c>
      <c r="B688" s="3">
        <v>46140</v>
      </c>
      <c r="C688" s="4" t="s">
        <v>20</v>
      </c>
      <c r="D688" s="4" t="s">
        <v>33</v>
      </c>
      <c r="E688" s="4" t="s">
        <v>19</v>
      </c>
      <c r="F688" s="4" t="s">
        <v>13</v>
      </c>
      <c r="G688" s="4" t="s">
        <v>9</v>
      </c>
      <c r="H688" s="4" t="s">
        <v>37</v>
      </c>
      <c r="I688" s="8">
        <v>1</v>
      </c>
      <c r="J688" s="10">
        <v>154.36000000000001</v>
      </c>
      <c r="K688" s="6">
        <v>0</v>
      </c>
      <c r="L688" s="10">
        <v>77.760000000000005</v>
      </c>
      <c r="M688" s="17">
        <f t="shared" si="40"/>
        <v>154.36000000000001</v>
      </c>
      <c r="N688" s="17">
        <f t="shared" si="41"/>
        <v>77.760000000000005</v>
      </c>
      <c r="O688" s="17">
        <f t="shared" si="42"/>
        <v>76.600000000000009</v>
      </c>
      <c r="P688" s="7">
        <f t="shared" si="43"/>
        <v>0.49624254988338951</v>
      </c>
      <c r="Q688" s="5">
        <f>YEAR(SalesDataTable[[#This Row],[Order Date]])</f>
        <v>2026</v>
      </c>
      <c r="R688" s="7" t="str">
        <f>"Q"&amp;ROUNDUP(MONTH(SalesDataTable[[#This Row],[Order Date]])/3,0)</f>
        <v>Q2</v>
      </c>
      <c r="S688" s="8">
        <f>MONTH(SalesDataTable[[#This Row],[Order Date]])</f>
        <v>4</v>
      </c>
      <c r="T688" s="7" t="str">
        <f>TEXT(SalesDataTable[[#This Row],[Order Date]],"mmm")</f>
        <v>Apr</v>
      </c>
    </row>
    <row r="689" spans="1:20" ht="15.6">
      <c r="A689" s="2">
        <v>785</v>
      </c>
      <c r="B689" s="3">
        <v>46140</v>
      </c>
      <c r="C689" s="4" t="s">
        <v>0</v>
      </c>
      <c r="D689" s="4" t="s">
        <v>36</v>
      </c>
      <c r="E689" s="4" t="s">
        <v>28</v>
      </c>
      <c r="F689" s="4" t="s">
        <v>13</v>
      </c>
      <c r="G689" s="4" t="s">
        <v>9</v>
      </c>
      <c r="H689" s="4" t="s">
        <v>37</v>
      </c>
      <c r="I689" s="8">
        <v>1</v>
      </c>
      <c r="J689" s="10">
        <v>155.68</v>
      </c>
      <c r="K689" s="6">
        <v>0</v>
      </c>
      <c r="L689" s="10">
        <v>77.97</v>
      </c>
      <c r="M689" s="17">
        <f t="shared" si="40"/>
        <v>155.68</v>
      </c>
      <c r="N689" s="17">
        <f t="shared" si="41"/>
        <v>77.97</v>
      </c>
      <c r="O689" s="17">
        <f t="shared" si="42"/>
        <v>77.710000000000008</v>
      </c>
      <c r="P689" s="7">
        <f t="shared" si="43"/>
        <v>0.49916495375128472</v>
      </c>
      <c r="Q689" s="5">
        <f>YEAR(SalesDataTable[[#This Row],[Order Date]])</f>
        <v>2026</v>
      </c>
      <c r="R689" s="7" t="str">
        <f>"Q"&amp;ROUNDUP(MONTH(SalesDataTable[[#This Row],[Order Date]])/3,0)</f>
        <v>Q2</v>
      </c>
      <c r="S689" s="8">
        <f>MONTH(SalesDataTable[[#This Row],[Order Date]])</f>
        <v>4</v>
      </c>
      <c r="T689" s="7" t="str">
        <f>TEXT(SalesDataTable[[#This Row],[Order Date]],"mmm")</f>
        <v>Apr</v>
      </c>
    </row>
    <row r="690" spans="1:20" ht="15.6">
      <c r="A690" s="2">
        <v>2325</v>
      </c>
      <c r="B690" s="3">
        <v>46140</v>
      </c>
      <c r="C690" s="4" t="s">
        <v>0</v>
      </c>
      <c r="D690" s="4" t="s">
        <v>1</v>
      </c>
      <c r="E690" s="4" t="s">
        <v>2</v>
      </c>
      <c r="F690" s="4" t="s">
        <v>3</v>
      </c>
      <c r="G690" s="4" t="s">
        <v>34</v>
      </c>
      <c r="H690" s="4" t="s">
        <v>35</v>
      </c>
      <c r="I690" s="8">
        <v>1</v>
      </c>
      <c r="J690" s="10">
        <v>40.950000000000003</v>
      </c>
      <c r="K690" s="6">
        <v>0.15</v>
      </c>
      <c r="L690" s="10">
        <v>14.89</v>
      </c>
      <c r="M690" s="17">
        <f t="shared" si="40"/>
        <v>34.807500000000005</v>
      </c>
      <c r="N690" s="17">
        <f t="shared" si="41"/>
        <v>14.89</v>
      </c>
      <c r="O690" s="17">
        <f t="shared" si="42"/>
        <v>19.917500000000004</v>
      </c>
      <c r="P690" s="7">
        <f t="shared" si="43"/>
        <v>0.57221863104216053</v>
      </c>
      <c r="Q690" s="5">
        <f>YEAR(SalesDataTable[[#This Row],[Order Date]])</f>
        <v>2026</v>
      </c>
      <c r="R690" s="7" t="str">
        <f>"Q"&amp;ROUNDUP(MONTH(SalesDataTable[[#This Row],[Order Date]])/3,0)</f>
        <v>Q2</v>
      </c>
      <c r="S690" s="8">
        <f>MONTH(SalesDataTable[[#This Row],[Order Date]])</f>
        <v>4</v>
      </c>
      <c r="T690" s="7" t="str">
        <f>TEXT(SalesDataTable[[#This Row],[Order Date]],"mmm")</f>
        <v>Apr</v>
      </c>
    </row>
    <row r="691" spans="1:20" ht="15.6">
      <c r="A691" s="2">
        <v>2566</v>
      </c>
      <c r="B691" s="3">
        <v>46140</v>
      </c>
      <c r="C691" s="4" t="s">
        <v>20</v>
      </c>
      <c r="D691" s="4" t="s">
        <v>47</v>
      </c>
      <c r="E691" s="4" t="s">
        <v>28</v>
      </c>
      <c r="F691" s="4" t="s">
        <v>3</v>
      </c>
      <c r="G691" s="4" t="s">
        <v>14</v>
      </c>
      <c r="H691" s="4" t="s">
        <v>32</v>
      </c>
      <c r="I691" s="8">
        <v>3</v>
      </c>
      <c r="J691" s="10">
        <v>47.28</v>
      </c>
      <c r="K691" s="6">
        <v>0.05</v>
      </c>
      <c r="L691" s="10">
        <v>18.52</v>
      </c>
      <c r="M691" s="17">
        <f t="shared" si="40"/>
        <v>134.74799999999999</v>
      </c>
      <c r="N691" s="17">
        <f t="shared" si="41"/>
        <v>55.56</v>
      </c>
      <c r="O691" s="17">
        <f t="shared" si="42"/>
        <v>79.187999999999988</v>
      </c>
      <c r="P691" s="7">
        <f t="shared" si="43"/>
        <v>0.58767477068305274</v>
      </c>
      <c r="Q691" s="5">
        <f>YEAR(SalesDataTable[[#This Row],[Order Date]])</f>
        <v>2026</v>
      </c>
      <c r="R691" s="7" t="str">
        <f>"Q"&amp;ROUNDUP(MONTH(SalesDataTable[[#This Row],[Order Date]])/3,0)</f>
        <v>Q2</v>
      </c>
      <c r="S691" s="8">
        <f>MONTH(SalesDataTable[[#This Row],[Order Date]])</f>
        <v>4</v>
      </c>
      <c r="T691" s="7" t="str">
        <f>TEXT(SalesDataTable[[#This Row],[Order Date]],"mmm")</f>
        <v>Apr</v>
      </c>
    </row>
    <row r="692" spans="1:20" ht="15.6">
      <c r="A692" s="2">
        <v>3105</v>
      </c>
      <c r="B692" s="3">
        <v>46140</v>
      </c>
      <c r="C692" s="4" t="s">
        <v>20</v>
      </c>
      <c r="D692" s="4" t="s">
        <v>31</v>
      </c>
      <c r="E692" s="4" t="s">
        <v>2</v>
      </c>
      <c r="F692" s="4" t="s">
        <v>3</v>
      </c>
      <c r="G692" s="4" t="s">
        <v>34</v>
      </c>
      <c r="H692" s="4" t="s">
        <v>45</v>
      </c>
      <c r="I692" s="8">
        <v>4</v>
      </c>
      <c r="J692" s="10">
        <v>51.57</v>
      </c>
      <c r="K692" s="6">
        <v>0.1</v>
      </c>
      <c r="L692" s="10">
        <v>22.58</v>
      </c>
      <c r="M692" s="17">
        <f t="shared" si="40"/>
        <v>185.65200000000002</v>
      </c>
      <c r="N692" s="17">
        <f t="shared" si="41"/>
        <v>90.32</v>
      </c>
      <c r="O692" s="17">
        <f t="shared" si="42"/>
        <v>95.332000000000022</v>
      </c>
      <c r="P692" s="7">
        <f t="shared" si="43"/>
        <v>0.51349837330058401</v>
      </c>
      <c r="Q692" s="5">
        <f>YEAR(SalesDataTable[[#This Row],[Order Date]])</f>
        <v>2026</v>
      </c>
      <c r="R692" s="7" t="str">
        <f>"Q"&amp;ROUNDUP(MONTH(SalesDataTable[[#This Row],[Order Date]])/3,0)</f>
        <v>Q2</v>
      </c>
      <c r="S692" s="8">
        <f>MONTH(SalesDataTable[[#This Row],[Order Date]])</f>
        <v>4</v>
      </c>
      <c r="T692" s="7" t="str">
        <f>TEXT(SalesDataTable[[#This Row],[Order Date]],"mmm")</f>
        <v>Apr</v>
      </c>
    </row>
    <row r="693" spans="1:20" ht="15.6">
      <c r="A693" s="2">
        <v>3167</v>
      </c>
      <c r="B693" s="3">
        <v>46140</v>
      </c>
      <c r="C693" s="4" t="s">
        <v>20</v>
      </c>
      <c r="D693" s="4" t="s">
        <v>33</v>
      </c>
      <c r="E693" s="4" t="s">
        <v>2</v>
      </c>
      <c r="F693" s="4" t="s">
        <v>16</v>
      </c>
      <c r="G693" s="4" t="s">
        <v>4</v>
      </c>
      <c r="H693" s="4" t="s">
        <v>22</v>
      </c>
      <c r="I693" s="8">
        <v>1</v>
      </c>
      <c r="J693" s="10">
        <v>51.61</v>
      </c>
      <c r="K693" s="6">
        <v>0</v>
      </c>
      <c r="L693" s="10">
        <v>23</v>
      </c>
      <c r="M693" s="17">
        <f t="shared" si="40"/>
        <v>51.61</v>
      </c>
      <c r="N693" s="17">
        <f t="shared" si="41"/>
        <v>23</v>
      </c>
      <c r="O693" s="17">
        <f t="shared" si="42"/>
        <v>28.61</v>
      </c>
      <c r="P693" s="7">
        <f t="shared" si="43"/>
        <v>0.55434993218368533</v>
      </c>
      <c r="Q693" s="5">
        <f>YEAR(SalesDataTable[[#This Row],[Order Date]])</f>
        <v>2026</v>
      </c>
      <c r="R693" s="7" t="str">
        <f>"Q"&amp;ROUNDUP(MONTH(SalesDataTable[[#This Row],[Order Date]])/3,0)</f>
        <v>Q2</v>
      </c>
      <c r="S693" s="8">
        <f>MONTH(SalesDataTable[[#This Row],[Order Date]])</f>
        <v>4</v>
      </c>
      <c r="T693" s="7" t="str">
        <f>TEXT(SalesDataTable[[#This Row],[Order Date]],"mmm")</f>
        <v>Apr</v>
      </c>
    </row>
    <row r="694" spans="1:20" ht="15.6">
      <c r="A694" s="2">
        <v>4396</v>
      </c>
      <c r="B694" s="3">
        <v>46140</v>
      </c>
      <c r="C694" s="4" t="s">
        <v>0</v>
      </c>
      <c r="D694" s="4" t="s">
        <v>50</v>
      </c>
      <c r="E694" s="4" t="s">
        <v>19</v>
      </c>
      <c r="F694" s="4" t="s">
        <v>3</v>
      </c>
      <c r="G694" s="4" t="s">
        <v>34</v>
      </c>
      <c r="H694" s="4" t="s">
        <v>45</v>
      </c>
      <c r="I694" s="8">
        <v>1</v>
      </c>
      <c r="J694" s="10">
        <v>50.56</v>
      </c>
      <c r="K694" s="6">
        <v>0.05</v>
      </c>
      <c r="L694" s="10">
        <v>22.06</v>
      </c>
      <c r="M694" s="17">
        <f t="shared" si="40"/>
        <v>48.031999999999996</v>
      </c>
      <c r="N694" s="17">
        <f t="shared" si="41"/>
        <v>22.06</v>
      </c>
      <c r="O694" s="17">
        <f t="shared" si="42"/>
        <v>25.971999999999998</v>
      </c>
      <c r="P694" s="7">
        <f t="shared" si="43"/>
        <v>0.54072285143237842</v>
      </c>
      <c r="Q694" s="5">
        <f>YEAR(SalesDataTable[[#This Row],[Order Date]])</f>
        <v>2026</v>
      </c>
      <c r="R694" s="7" t="str">
        <f>"Q"&amp;ROUNDUP(MONTH(SalesDataTable[[#This Row],[Order Date]])/3,0)</f>
        <v>Q2</v>
      </c>
      <c r="S694" s="8">
        <f>MONTH(SalesDataTable[[#This Row],[Order Date]])</f>
        <v>4</v>
      </c>
      <c r="T694" s="7" t="str">
        <f>TEXT(SalesDataTable[[#This Row],[Order Date]],"mmm")</f>
        <v>Apr</v>
      </c>
    </row>
    <row r="695" spans="1:20" ht="15.6">
      <c r="A695" s="2">
        <v>4475</v>
      </c>
      <c r="B695" s="3">
        <v>46140</v>
      </c>
      <c r="C695" s="4" t="s">
        <v>11</v>
      </c>
      <c r="D695" s="4" t="s">
        <v>25</v>
      </c>
      <c r="E695" s="4" t="s">
        <v>28</v>
      </c>
      <c r="F695" s="4" t="s">
        <v>16</v>
      </c>
      <c r="G695" s="4" t="s">
        <v>14</v>
      </c>
      <c r="H695" s="4" t="s">
        <v>48</v>
      </c>
      <c r="I695" s="8">
        <v>2</v>
      </c>
      <c r="J695" s="10">
        <v>165.74</v>
      </c>
      <c r="K695" s="6">
        <v>0</v>
      </c>
      <c r="L695" s="10">
        <v>87.73</v>
      </c>
      <c r="M695" s="17">
        <f t="shared" si="40"/>
        <v>331.48</v>
      </c>
      <c r="N695" s="17">
        <f t="shared" si="41"/>
        <v>175.46</v>
      </c>
      <c r="O695" s="17">
        <f t="shared" si="42"/>
        <v>156.02000000000001</v>
      </c>
      <c r="P695" s="7">
        <f t="shared" si="43"/>
        <v>0.47067696391939184</v>
      </c>
      <c r="Q695" s="5">
        <f>YEAR(SalesDataTable[[#This Row],[Order Date]])</f>
        <v>2026</v>
      </c>
      <c r="R695" s="7" t="str">
        <f>"Q"&amp;ROUNDUP(MONTH(SalesDataTable[[#This Row],[Order Date]])/3,0)</f>
        <v>Q2</v>
      </c>
      <c r="S695" s="8">
        <f>MONTH(SalesDataTable[[#This Row],[Order Date]])</f>
        <v>4</v>
      </c>
      <c r="T695" s="7" t="str">
        <f>TEXT(SalesDataTable[[#This Row],[Order Date]],"mmm")</f>
        <v>Apr</v>
      </c>
    </row>
    <row r="696" spans="1:20" ht="15.6">
      <c r="A696" s="2">
        <v>4482</v>
      </c>
      <c r="B696" s="3">
        <v>46140</v>
      </c>
      <c r="C696" s="4" t="s">
        <v>11</v>
      </c>
      <c r="D696" s="4" t="s">
        <v>12</v>
      </c>
      <c r="E696" s="4" t="s">
        <v>2</v>
      </c>
      <c r="F696" s="4" t="s">
        <v>16</v>
      </c>
      <c r="G696" s="4" t="s">
        <v>34</v>
      </c>
      <c r="H696" s="4" t="s">
        <v>42</v>
      </c>
      <c r="I696" s="8">
        <v>3</v>
      </c>
      <c r="J696" s="10">
        <v>36.770000000000003</v>
      </c>
      <c r="K696" s="6">
        <v>0</v>
      </c>
      <c r="L696" s="10">
        <v>13.63</v>
      </c>
      <c r="M696" s="17">
        <f t="shared" si="40"/>
        <v>110.31</v>
      </c>
      <c r="N696" s="17">
        <f t="shared" si="41"/>
        <v>40.89</v>
      </c>
      <c r="O696" s="17">
        <f t="shared" si="42"/>
        <v>69.42</v>
      </c>
      <c r="P696" s="7">
        <f t="shared" si="43"/>
        <v>0.62931737829752521</v>
      </c>
      <c r="Q696" s="5">
        <f>YEAR(SalesDataTable[[#This Row],[Order Date]])</f>
        <v>2026</v>
      </c>
      <c r="R696" s="7" t="str">
        <f>"Q"&amp;ROUNDUP(MONTH(SalesDataTable[[#This Row],[Order Date]])/3,0)</f>
        <v>Q2</v>
      </c>
      <c r="S696" s="8">
        <f>MONTH(SalesDataTable[[#This Row],[Order Date]])</f>
        <v>4</v>
      </c>
      <c r="T696" s="7" t="str">
        <f>TEXT(SalesDataTable[[#This Row],[Order Date]],"mmm")</f>
        <v>Apr</v>
      </c>
    </row>
    <row r="697" spans="1:20" ht="15.6">
      <c r="A697" s="2">
        <v>5022</v>
      </c>
      <c r="B697" s="3">
        <v>46140</v>
      </c>
      <c r="C697" s="4" t="s">
        <v>20</v>
      </c>
      <c r="D697" s="4" t="s">
        <v>31</v>
      </c>
      <c r="E697" s="4" t="s">
        <v>2</v>
      </c>
      <c r="F697" s="4" t="s">
        <v>16</v>
      </c>
      <c r="G697" s="4" t="s">
        <v>23</v>
      </c>
      <c r="H697" s="4" t="s">
        <v>29</v>
      </c>
      <c r="I697" s="8">
        <v>2</v>
      </c>
      <c r="J697" s="10">
        <v>196.37</v>
      </c>
      <c r="K697" s="6">
        <v>0</v>
      </c>
      <c r="L697" s="10">
        <v>101.73</v>
      </c>
      <c r="M697" s="17">
        <f t="shared" si="40"/>
        <v>392.74</v>
      </c>
      <c r="N697" s="17">
        <f t="shared" si="41"/>
        <v>203.46</v>
      </c>
      <c r="O697" s="17">
        <f t="shared" si="42"/>
        <v>189.28</v>
      </c>
      <c r="P697" s="7">
        <f t="shared" si="43"/>
        <v>0.48194734429902736</v>
      </c>
      <c r="Q697" s="5">
        <f>YEAR(SalesDataTable[[#This Row],[Order Date]])</f>
        <v>2026</v>
      </c>
      <c r="R697" s="7" t="str">
        <f>"Q"&amp;ROUNDUP(MONTH(SalesDataTable[[#This Row],[Order Date]])/3,0)</f>
        <v>Q2</v>
      </c>
      <c r="S697" s="8">
        <f>MONTH(SalesDataTable[[#This Row],[Order Date]])</f>
        <v>4</v>
      </c>
      <c r="T697" s="7" t="str">
        <f>TEXT(SalesDataTable[[#This Row],[Order Date]],"mmm")</f>
        <v>Apr</v>
      </c>
    </row>
    <row r="698" spans="1:20" ht="15.6">
      <c r="A698" s="2">
        <v>1304</v>
      </c>
      <c r="B698" s="3">
        <v>46141</v>
      </c>
      <c r="C698" s="4" t="s">
        <v>0</v>
      </c>
      <c r="D698" s="4" t="s">
        <v>1</v>
      </c>
      <c r="E698" s="4" t="s">
        <v>28</v>
      </c>
      <c r="F698" s="4" t="s">
        <v>3</v>
      </c>
      <c r="G698" s="4" t="s">
        <v>14</v>
      </c>
      <c r="H698" s="4" t="s">
        <v>15</v>
      </c>
      <c r="I698" s="8">
        <v>2</v>
      </c>
      <c r="J698" s="10">
        <v>35.33</v>
      </c>
      <c r="K698" s="6">
        <v>0</v>
      </c>
      <c r="L698" s="10">
        <v>13.69</v>
      </c>
      <c r="M698" s="17">
        <f t="shared" si="40"/>
        <v>70.66</v>
      </c>
      <c r="N698" s="17">
        <f t="shared" si="41"/>
        <v>27.38</v>
      </c>
      <c r="O698" s="17">
        <f t="shared" si="42"/>
        <v>43.28</v>
      </c>
      <c r="P698" s="7">
        <f t="shared" si="43"/>
        <v>0.61251061420888764</v>
      </c>
      <c r="Q698" s="5">
        <f>YEAR(SalesDataTable[[#This Row],[Order Date]])</f>
        <v>2026</v>
      </c>
      <c r="R698" s="7" t="str">
        <f>"Q"&amp;ROUNDUP(MONTH(SalesDataTable[[#This Row],[Order Date]])/3,0)</f>
        <v>Q2</v>
      </c>
      <c r="S698" s="8">
        <f>MONTH(SalesDataTable[[#This Row],[Order Date]])</f>
        <v>4</v>
      </c>
      <c r="T698" s="7" t="str">
        <f>TEXT(SalesDataTable[[#This Row],[Order Date]],"mmm")</f>
        <v>Apr</v>
      </c>
    </row>
    <row r="699" spans="1:20" ht="15.6">
      <c r="A699" s="2">
        <v>3008</v>
      </c>
      <c r="B699" s="3">
        <v>46141</v>
      </c>
      <c r="C699" s="4" t="s">
        <v>11</v>
      </c>
      <c r="D699" s="4" t="s">
        <v>12</v>
      </c>
      <c r="E699" s="4" t="s">
        <v>8</v>
      </c>
      <c r="F699" s="4" t="s">
        <v>16</v>
      </c>
      <c r="G699" s="4" t="s">
        <v>14</v>
      </c>
      <c r="H699" s="4" t="s">
        <v>32</v>
      </c>
      <c r="I699" s="8">
        <v>4</v>
      </c>
      <c r="J699" s="10">
        <v>46.43</v>
      </c>
      <c r="K699" s="6">
        <v>0.1</v>
      </c>
      <c r="L699" s="10">
        <v>18.04</v>
      </c>
      <c r="M699" s="17">
        <f t="shared" si="40"/>
        <v>167.148</v>
      </c>
      <c r="N699" s="17">
        <f t="shared" si="41"/>
        <v>72.16</v>
      </c>
      <c r="O699" s="17">
        <f t="shared" si="42"/>
        <v>94.988</v>
      </c>
      <c r="P699" s="7">
        <f t="shared" si="43"/>
        <v>0.56828678775695796</v>
      </c>
      <c r="Q699" s="5">
        <f>YEAR(SalesDataTable[[#This Row],[Order Date]])</f>
        <v>2026</v>
      </c>
      <c r="R699" s="7" t="str">
        <f>"Q"&amp;ROUNDUP(MONTH(SalesDataTable[[#This Row],[Order Date]])/3,0)</f>
        <v>Q2</v>
      </c>
      <c r="S699" s="8">
        <f>MONTH(SalesDataTable[[#This Row],[Order Date]])</f>
        <v>4</v>
      </c>
      <c r="T699" s="7" t="str">
        <f>TEXT(SalesDataTable[[#This Row],[Order Date]],"mmm")</f>
        <v>Apr</v>
      </c>
    </row>
    <row r="700" spans="1:20" ht="15.6">
      <c r="A700" s="2">
        <v>4140</v>
      </c>
      <c r="B700" s="3">
        <v>46141</v>
      </c>
      <c r="C700" s="4" t="s">
        <v>20</v>
      </c>
      <c r="D700" s="4" t="s">
        <v>31</v>
      </c>
      <c r="E700" s="4" t="s">
        <v>28</v>
      </c>
      <c r="F700" s="4" t="s">
        <v>13</v>
      </c>
      <c r="G700" s="4" t="s">
        <v>34</v>
      </c>
      <c r="H700" s="4" t="s">
        <v>38</v>
      </c>
      <c r="I700" s="8">
        <v>1</v>
      </c>
      <c r="J700" s="10">
        <v>125.25</v>
      </c>
      <c r="K700" s="6">
        <v>0</v>
      </c>
      <c r="L700" s="10">
        <v>70.88</v>
      </c>
      <c r="M700" s="17">
        <f t="shared" si="40"/>
        <v>125.25</v>
      </c>
      <c r="N700" s="17">
        <f t="shared" si="41"/>
        <v>70.88</v>
      </c>
      <c r="O700" s="17">
        <f t="shared" si="42"/>
        <v>54.370000000000005</v>
      </c>
      <c r="P700" s="7">
        <f t="shared" si="43"/>
        <v>0.43409181636726552</v>
      </c>
      <c r="Q700" s="5">
        <f>YEAR(SalesDataTable[[#This Row],[Order Date]])</f>
        <v>2026</v>
      </c>
      <c r="R700" s="7" t="str">
        <f>"Q"&amp;ROUNDUP(MONTH(SalesDataTable[[#This Row],[Order Date]])/3,0)</f>
        <v>Q2</v>
      </c>
      <c r="S700" s="8">
        <f>MONTH(SalesDataTable[[#This Row],[Order Date]])</f>
        <v>4</v>
      </c>
      <c r="T700" s="7" t="str">
        <f>TEXT(SalesDataTable[[#This Row],[Order Date]],"mmm")</f>
        <v>Apr</v>
      </c>
    </row>
    <row r="701" spans="1:20" ht="15.6">
      <c r="A701" s="2">
        <v>4151</v>
      </c>
      <c r="B701" s="3">
        <v>46141</v>
      </c>
      <c r="C701" s="4" t="s">
        <v>6</v>
      </c>
      <c r="D701" s="4" t="s">
        <v>49</v>
      </c>
      <c r="E701" s="4" t="s">
        <v>2</v>
      </c>
      <c r="F701" s="4" t="s">
        <v>3</v>
      </c>
      <c r="G701" s="4" t="s">
        <v>23</v>
      </c>
      <c r="H701" s="4" t="s">
        <v>24</v>
      </c>
      <c r="I701" s="8">
        <v>1</v>
      </c>
      <c r="J701" s="10">
        <v>341.98</v>
      </c>
      <c r="K701" s="6">
        <v>0</v>
      </c>
      <c r="L701" s="10">
        <v>192.43</v>
      </c>
      <c r="M701" s="17">
        <f t="shared" si="40"/>
        <v>341.98</v>
      </c>
      <c r="N701" s="17">
        <f t="shared" si="41"/>
        <v>192.43</v>
      </c>
      <c r="O701" s="17">
        <f t="shared" si="42"/>
        <v>149.55000000000001</v>
      </c>
      <c r="P701" s="7">
        <f t="shared" si="43"/>
        <v>0.43730627522077314</v>
      </c>
      <c r="Q701" s="5">
        <f>YEAR(SalesDataTable[[#This Row],[Order Date]])</f>
        <v>2026</v>
      </c>
      <c r="R701" s="7" t="str">
        <f>"Q"&amp;ROUNDUP(MONTH(SalesDataTable[[#This Row],[Order Date]])/3,0)</f>
        <v>Q2</v>
      </c>
      <c r="S701" s="8">
        <f>MONTH(SalesDataTable[[#This Row],[Order Date]])</f>
        <v>4</v>
      </c>
      <c r="T701" s="7" t="str">
        <f>TEXT(SalesDataTable[[#This Row],[Order Date]],"mmm")</f>
        <v>Apr</v>
      </c>
    </row>
    <row r="702" spans="1:20" ht="15.6">
      <c r="A702" s="2">
        <v>4650</v>
      </c>
      <c r="B702" s="3">
        <v>46141</v>
      </c>
      <c r="C702" s="4" t="s">
        <v>6</v>
      </c>
      <c r="D702" s="4" t="s">
        <v>27</v>
      </c>
      <c r="E702" s="4" t="s">
        <v>28</v>
      </c>
      <c r="F702" s="4" t="s">
        <v>16</v>
      </c>
      <c r="G702" s="4" t="s">
        <v>34</v>
      </c>
      <c r="H702" s="4" t="s">
        <v>35</v>
      </c>
      <c r="I702" s="8">
        <v>1</v>
      </c>
      <c r="J702" s="10">
        <v>40.04</v>
      </c>
      <c r="K702" s="6">
        <v>0</v>
      </c>
      <c r="L702" s="10">
        <v>14.72</v>
      </c>
      <c r="M702" s="17">
        <f t="shared" si="40"/>
        <v>40.04</v>
      </c>
      <c r="N702" s="17">
        <f t="shared" si="41"/>
        <v>14.72</v>
      </c>
      <c r="O702" s="17">
        <f t="shared" si="42"/>
        <v>25.32</v>
      </c>
      <c r="P702" s="7">
        <f t="shared" si="43"/>
        <v>0.63236763236763238</v>
      </c>
      <c r="Q702" s="5">
        <f>YEAR(SalesDataTable[[#This Row],[Order Date]])</f>
        <v>2026</v>
      </c>
      <c r="R702" s="7" t="str">
        <f>"Q"&amp;ROUNDUP(MONTH(SalesDataTable[[#This Row],[Order Date]])/3,0)</f>
        <v>Q2</v>
      </c>
      <c r="S702" s="8">
        <f>MONTH(SalesDataTable[[#This Row],[Order Date]])</f>
        <v>4</v>
      </c>
      <c r="T702" s="7" t="str">
        <f>TEXT(SalesDataTable[[#This Row],[Order Date]],"mmm")</f>
        <v>Apr</v>
      </c>
    </row>
    <row r="703" spans="1:20" ht="15.6">
      <c r="A703" s="2">
        <v>4897</v>
      </c>
      <c r="B703" s="3">
        <v>46141</v>
      </c>
      <c r="C703" s="4" t="s">
        <v>20</v>
      </c>
      <c r="D703" s="4" t="s">
        <v>47</v>
      </c>
      <c r="E703" s="4" t="s">
        <v>2</v>
      </c>
      <c r="F703" s="4" t="s">
        <v>3</v>
      </c>
      <c r="G703" s="4" t="s">
        <v>4</v>
      </c>
      <c r="H703" s="4" t="s">
        <v>26</v>
      </c>
      <c r="I703" s="8">
        <v>3</v>
      </c>
      <c r="J703" s="10">
        <v>40.47</v>
      </c>
      <c r="K703" s="6">
        <v>0.05</v>
      </c>
      <c r="L703" s="10">
        <v>17.14</v>
      </c>
      <c r="M703" s="17">
        <f t="shared" si="40"/>
        <v>115.33949999999999</v>
      </c>
      <c r="N703" s="17">
        <f t="shared" si="41"/>
        <v>51.42</v>
      </c>
      <c r="O703" s="17">
        <f t="shared" si="42"/>
        <v>63.919499999999985</v>
      </c>
      <c r="P703" s="7">
        <f t="shared" si="43"/>
        <v>0.5541856866034619</v>
      </c>
      <c r="Q703" s="5">
        <f>YEAR(SalesDataTable[[#This Row],[Order Date]])</f>
        <v>2026</v>
      </c>
      <c r="R703" s="7" t="str">
        <f>"Q"&amp;ROUNDUP(MONTH(SalesDataTable[[#This Row],[Order Date]])/3,0)</f>
        <v>Q2</v>
      </c>
      <c r="S703" s="8">
        <f>MONTH(SalesDataTable[[#This Row],[Order Date]])</f>
        <v>4</v>
      </c>
      <c r="T703" s="7" t="str">
        <f>TEXT(SalesDataTable[[#This Row],[Order Date]],"mmm")</f>
        <v>Apr</v>
      </c>
    </row>
    <row r="704" spans="1:20" ht="15.6">
      <c r="A704" s="2">
        <v>792</v>
      </c>
      <c r="B704" s="3">
        <v>46142</v>
      </c>
      <c r="C704" s="4" t="s">
        <v>20</v>
      </c>
      <c r="D704" s="4" t="s">
        <v>33</v>
      </c>
      <c r="E704" s="4" t="s">
        <v>8</v>
      </c>
      <c r="F704" s="4" t="s">
        <v>3</v>
      </c>
      <c r="G704" s="4" t="s">
        <v>23</v>
      </c>
      <c r="H704" s="4" t="s">
        <v>40</v>
      </c>
      <c r="I704" s="8">
        <v>6</v>
      </c>
      <c r="J704" s="10">
        <v>83.7</v>
      </c>
      <c r="K704" s="6">
        <v>0.2</v>
      </c>
      <c r="L704" s="10">
        <v>38.58</v>
      </c>
      <c r="M704" s="17">
        <f t="shared" si="40"/>
        <v>401.76000000000005</v>
      </c>
      <c r="N704" s="17">
        <f t="shared" si="41"/>
        <v>231.48</v>
      </c>
      <c r="O704" s="17">
        <f t="shared" si="42"/>
        <v>170.28000000000006</v>
      </c>
      <c r="P704" s="7">
        <f t="shared" si="43"/>
        <v>0.42383512544802876</v>
      </c>
      <c r="Q704" s="5">
        <f>YEAR(SalesDataTable[[#This Row],[Order Date]])</f>
        <v>2026</v>
      </c>
      <c r="R704" s="7" t="str">
        <f>"Q"&amp;ROUNDUP(MONTH(SalesDataTable[[#This Row],[Order Date]])/3,0)</f>
        <v>Q2</v>
      </c>
      <c r="S704" s="8">
        <f>MONTH(SalesDataTable[[#This Row],[Order Date]])</f>
        <v>4</v>
      </c>
      <c r="T704" s="7" t="str">
        <f>TEXT(SalesDataTable[[#This Row],[Order Date]],"mmm")</f>
        <v>Apr</v>
      </c>
    </row>
    <row r="705" spans="1:20" ht="15.6">
      <c r="A705" s="2">
        <v>1796</v>
      </c>
      <c r="B705" s="3">
        <v>46142</v>
      </c>
      <c r="C705" s="4" t="s">
        <v>0</v>
      </c>
      <c r="D705" s="4" t="s">
        <v>50</v>
      </c>
      <c r="E705" s="4" t="s">
        <v>2</v>
      </c>
      <c r="F705" s="4" t="s">
        <v>3</v>
      </c>
      <c r="G705" s="4" t="s">
        <v>23</v>
      </c>
      <c r="H705" s="4" t="s">
        <v>40</v>
      </c>
      <c r="I705" s="8">
        <v>4</v>
      </c>
      <c r="J705" s="10">
        <v>83.27</v>
      </c>
      <c r="K705" s="6">
        <v>0</v>
      </c>
      <c r="L705" s="10">
        <v>39.979999999999997</v>
      </c>
      <c r="M705" s="17">
        <f t="shared" si="40"/>
        <v>333.08</v>
      </c>
      <c r="N705" s="17">
        <f t="shared" si="41"/>
        <v>159.91999999999999</v>
      </c>
      <c r="O705" s="17">
        <f t="shared" si="42"/>
        <v>173.16</v>
      </c>
      <c r="P705" s="7">
        <f t="shared" si="43"/>
        <v>0.51987510507986068</v>
      </c>
      <c r="Q705" s="5">
        <f>YEAR(SalesDataTable[[#This Row],[Order Date]])</f>
        <v>2026</v>
      </c>
      <c r="R705" s="7" t="str">
        <f>"Q"&amp;ROUNDUP(MONTH(SalesDataTable[[#This Row],[Order Date]])/3,0)</f>
        <v>Q2</v>
      </c>
      <c r="S705" s="8">
        <f>MONTH(SalesDataTable[[#This Row],[Order Date]])</f>
        <v>4</v>
      </c>
      <c r="T705" s="7" t="str">
        <f>TEXT(SalesDataTable[[#This Row],[Order Date]],"mmm")</f>
        <v>Apr</v>
      </c>
    </row>
    <row r="706" spans="1:20" ht="15.6">
      <c r="A706" s="2">
        <v>3222</v>
      </c>
      <c r="B706" s="3">
        <v>46142</v>
      </c>
      <c r="C706" s="4" t="s">
        <v>11</v>
      </c>
      <c r="D706" s="4" t="s">
        <v>52</v>
      </c>
      <c r="E706" s="4" t="s">
        <v>8</v>
      </c>
      <c r="F706" s="4" t="s">
        <v>16</v>
      </c>
      <c r="G706" s="4" t="s">
        <v>23</v>
      </c>
      <c r="H706" s="4" t="s">
        <v>51</v>
      </c>
      <c r="I706" s="8">
        <v>3</v>
      </c>
      <c r="J706" s="10">
        <v>126.03</v>
      </c>
      <c r="K706" s="6">
        <v>0.1</v>
      </c>
      <c r="L706" s="10">
        <v>61.75</v>
      </c>
      <c r="M706" s="17">
        <f t="shared" ref="M706:M769" si="44">I706*J706*(1-K706)</f>
        <v>340.28100000000006</v>
      </c>
      <c r="N706" s="17">
        <f t="shared" ref="N706:N769" si="45">I706*L706</f>
        <v>185.25</v>
      </c>
      <c r="O706" s="17">
        <f t="shared" ref="O706:O769" si="46">M706-N706</f>
        <v>155.03100000000006</v>
      </c>
      <c r="P706" s="7">
        <f t="shared" ref="P706:P769" si="47">IFERROR(O706/M706,0)</f>
        <v>0.45559699189787273</v>
      </c>
      <c r="Q706" s="5">
        <f>YEAR(SalesDataTable[[#This Row],[Order Date]])</f>
        <v>2026</v>
      </c>
      <c r="R706" s="7" t="str">
        <f>"Q"&amp;ROUNDUP(MONTH(SalesDataTable[[#This Row],[Order Date]])/3,0)</f>
        <v>Q2</v>
      </c>
      <c r="S706" s="8">
        <f>MONTH(SalesDataTable[[#This Row],[Order Date]])</f>
        <v>4</v>
      </c>
      <c r="T706" s="7" t="str">
        <f>TEXT(SalesDataTable[[#This Row],[Order Date]],"mmm")</f>
        <v>Apr</v>
      </c>
    </row>
    <row r="707" spans="1:20" ht="15.6">
      <c r="A707" s="2">
        <v>3237</v>
      </c>
      <c r="B707" s="3">
        <v>46142</v>
      </c>
      <c r="C707" s="4" t="s">
        <v>6</v>
      </c>
      <c r="D707" s="4" t="s">
        <v>49</v>
      </c>
      <c r="E707" s="4" t="s">
        <v>2</v>
      </c>
      <c r="F707" s="4" t="s">
        <v>13</v>
      </c>
      <c r="G707" s="4" t="s">
        <v>23</v>
      </c>
      <c r="H707" s="4" t="s">
        <v>51</v>
      </c>
      <c r="I707" s="8">
        <v>1</v>
      </c>
      <c r="J707" s="10">
        <v>122.86</v>
      </c>
      <c r="K707" s="6">
        <v>0.05</v>
      </c>
      <c r="L707" s="10">
        <v>59.22</v>
      </c>
      <c r="M707" s="17">
        <f t="shared" si="44"/>
        <v>116.717</v>
      </c>
      <c r="N707" s="17">
        <f t="shared" si="45"/>
        <v>59.22</v>
      </c>
      <c r="O707" s="17">
        <f t="shared" si="46"/>
        <v>57.497</v>
      </c>
      <c r="P707" s="7">
        <f t="shared" si="47"/>
        <v>0.49261889870370212</v>
      </c>
      <c r="Q707" s="5">
        <f>YEAR(SalesDataTable[[#This Row],[Order Date]])</f>
        <v>2026</v>
      </c>
      <c r="R707" s="7" t="str">
        <f>"Q"&amp;ROUNDUP(MONTH(SalesDataTable[[#This Row],[Order Date]])/3,0)</f>
        <v>Q2</v>
      </c>
      <c r="S707" s="8">
        <f>MONTH(SalesDataTable[[#This Row],[Order Date]])</f>
        <v>4</v>
      </c>
      <c r="T707" s="7" t="str">
        <f>TEXT(SalesDataTable[[#This Row],[Order Date]],"mmm")</f>
        <v>Apr</v>
      </c>
    </row>
    <row r="708" spans="1:20" ht="15.6">
      <c r="A708" s="2">
        <v>3695</v>
      </c>
      <c r="B708" s="3">
        <v>46142</v>
      </c>
      <c r="C708" s="4" t="s">
        <v>11</v>
      </c>
      <c r="D708" s="4" t="s">
        <v>12</v>
      </c>
      <c r="E708" s="4" t="s">
        <v>2</v>
      </c>
      <c r="F708" s="4" t="s">
        <v>13</v>
      </c>
      <c r="G708" s="4" t="s">
        <v>4</v>
      </c>
      <c r="H708" s="4" t="s">
        <v>26</v>
      </c>
      <c r="I708" s="8">
        <v>1</v>
      </c>
      <c r="J708" s="10">
        <v>39.44</v>
      </c>
      <c r="K708" s="6">
        <v>0.1</v>
      </c>
      <c r="L708" s="10">
        <v>16.63</v>
      </c>
      <c r="M708" s="17">
        <f t="shared" si="44"/>
        <v>35.496000000000002</v>
      </c>
      <c r="N708" s="17">
        <f t="shared" si="45"/>
        <v>16.63</v>
      </c>
      <c r="O708" s="17">
        <f t="shared" si="46"/>
        <v>18.866000000000003</v>
      </c>
      <c r="P708" s="7">
        <f t="shared" si="47"/>
        <v>0.53149650664863657</v>
      </c>
      <c r="Q708" s="5">
        <f>YEAR(SalesDataTable[[#This Row],[Order Date]])</f>
        <v>2026</v>
      </c>
      <c r="R708" s="7" t="str">
        <f>"Q"&amp;ROUNDUP(MONTH(SalesDataTable[[#This Row],[Order Date]])/3,0)</f>
        <v>Q2</v>
      </c>
      <c r="S708" s="8">
        <f>MONTH(SalesDataTable[[#This Row],[Order Date]])</f>
        <v>4</v>
      </c>
      <c r="T708" s="7" t="str">
        <f>TEXT(SalesDataTable[[#This Row],[Order Date]],"mmm")</f>
        <v>Apr</v>
      </c>
    </row>
    <row r="709" spans="1:20" ht="15.6">
      <c r="A709" s="2">
        <v>5148</v>
      </c>
      <c r="B709" s="3">
        <v>46142</v>
      </c>
      <c r="C709" s="4" t="s">
        <v>11</v>
      </c>
      <c r="D709" s="4" t="s">
        <v>39</v>
      </c>
      <c r="E709" s="4" t="s">
        <v>2</v>
      </c>
      <c r="F709" s="4" t="s">
        <v>3</v>
      </c>
      <c r="G709" s="4" t="s">
        <v>14</v>
      </c>
      <c r="H709" s="4" t="s">
        <v>44</v>
      </c>
      <c r="I709" s="8">
        <v>1</v>
      </c>
      <c r="J709" s="10">
        <v>130.34</v>
      </c>
      <c r="K709" s="6">
        <v>0.1</v>
      </c>
      <c r="L709" s="10">
        <v>66.680000000000007</v>
      </c>
      <c r="M709" s="17">
        <f t="shared" si="44"/>
        <v>117.30600000000001</v>
      </c>
      <c r="N709" s="17">
        <f t="shared" si="45"/>
        <v>66.680000000000007</v>
      </c>
      <c r="O709" s="17">
        <f t="shared" si="46"/>
        <v>50.626000000000005</v>
      </c>
      <c r="P709" s="7">
        <f t="shared" si="47"/>
        <v>0.43157212759790631</v>
      </c>
      <c r="Q709" s="5">
        <f>YEAR(SalesDataTable[[#This Row],[Order Date]])</f>
        <v>2026</v>
      </c>
      <c r="R709" s="7" t="str">
        <f>"Q"&amp;ROUNDUP(MONTH(SalesDataTable[[#This Row],[Order Date]])/3,0)</f>
        <v>Q2</v>
      </c>
      <c r="S709" s="8">
        <f>MONTH(SalesDataTable[[#This Row],[Order Date]])</f>
        <v>4</v>
      </c>
      <c r="T709" s="7" t="str">
        <f>TEXT(SalesDataTable[[#This Row],[Order Date]],"mmm")</f>
        <v>Apr</v>
      </c>
    </row>
    <row r="710" spans="1:20" ht="15.6">
      <c r="A710" s="2">
        <v>534</v>
      </c>
      <c r="B710" s="3">
        <v>46143</v>
      </c>
      <c r="C710" s="4" t="s">
        <v>6</v>
      </c>
      <c r="D710" s="4" t="s">
        <v>43</v>
      </c>
      <c r="E710" s="4" t="s">
        <v>2</v>
      </c>
      <c r="F710" s="4" t="s">
        <v>16</v>
      </c>
      <c r="G710" s="4" t="s">
        <v>9</v>
      </c>
      <c r="H710" s="4" t="s">
        <v>37</v>
      </c>
      <c r="I710" s="8">
        <v>1</v>
      </c>
      <c r="J710" s="10">
        <v>154.86000000000001</v>
      </c>
      <c r="K710" s="6">
        <v>0</v>
      </c>
      <c r="L710" s="10">
        <v>78.37</v>
      </c>
      <c r="M710" s="17">
        <f t="shared" si="44"/>
        <v>154.86000000000001</v>
      </c>
      <c r="N710" s="17">
        <f t="shared" si="45"/>
        <v>78.37</v>
      </c>
      <c r="O710" s="17">
        <f t="shared" si="46"/>
        <v>76.490000000000009</v>
      </c>
      <c r="P710" s="7">
        <f t="shared" si="47"/>
        <v>0.49393000129148912</v>
      </c>
      <c r="Q710" s="5">
        <f>YEAR(SalesDataTable[[#This Row],[Order Date]])</f>
        <v>2026</v>
      </c>
      <c r="R710" s="7" t="str">
        <f>"Q"&amp;ROUNDUP(MONTH(SalesDataTable[[#This Row],[Order Date]])/3,0)</f>
        <v>Q2</v>
      </c>
      <c r="S710" s="8">
        <f>MONTH(SalesDataTable[[#This Row],[Order Date]])</f>
        <v>5</v>
      </c>
      <c r="T710" s="7" t="str">
        <f>TEXT(SalesDataTable[[#This Row],[Order Date]],"mmm")</f>
        <v>May</v>
      </c>
    </row>
    <row r="711" spans="1:20" ht="15.6">
      <c r="A711" s="2">
        <v>551</v>
      </c>
      <c r="B711" s="3">
        <v>46143</v>
      </c>
      <c r="C711" s="4" t="s">
        <v>20</v>
      </c>
      <c r="D711" s="4" t="s">
        <v>33</v>
      </c>
      <c r="E711" s="4" t="s">
        <v>19</v>
      </c>
      <c r="F711" s="4" t="s">
        <v>3</v>
      </c>
      <c r="G711" s="4" t="s">
        <v>4</v>
      </c>
      <c r="H711" s="4" t="s">
        <v>30</v>
      </c>
      <c r="I711" s="8">
        <v>4</v>
      </c>
      <c r="J711" s="10">
        <v>103.64</v>
      </c>
      <c r="K711" s="6">
        <v>0</v>
      </c>
      <c r="L711" s="10">
        <v>50.59</v>
      </c>
      <c r="M711" s="17">
        <f t="shared" si="44"/>
        <v>414.56</v>
      </c>
      <c r="N711" s="17">
        <f t="shared" si="45"/>
        <v>202.36</v>
      </c>
      <c r="O711" s="17">
        <f t="shared" si="46"/>
        <v>212.2</v>
      </c>
      <c r="P711" s="7">
        <f t="shared" si="47"/>
        <v>0.51186800463141646</v>
      </c>
      <c r="Q711" s="5">
        <f>YEAR(SalesDataTable[[#This Row],[Order Date]])</f>
        <v>2026</v>
      </c>
      <c r="R711" s="7" t="str">
        <f>"Q"&amp;ROUNDUP(MONTH(SalesDataTable[[#This Row],[Order Date]])/3,0)</f>
        <v>Q2</v>
      </c>
      <c r="S711" s="8">
        <f>MONTH(SalesDataTable[[#This Row],[Order Date]])</f>
        <v>5</v>
      </c>
      <c r="T711" s="7" t="str">
        <f>TEXT(SalesDataTable[[#This Row],[Order Date]],"mmm")</f>
        <v>May</v>
      </c>
    </row>
    <row r="712" spans="1:20" ht="15.6">
      <c r="A712" s="2">
        <v>2110</v>
      </c>
      <c r="B712" s="3">
        <v>46143</v>
      </c>
      <c r="C712" s="4" t="s">
        <v>0</v>
      </c>
      <c r="D712" s="4" t="s">
        <v>50</v>
      </c>
      <c r="E712" s="4" t="s">
        <v>2</v>
      </c>
      <c r="F712" s="4" t="s">
        <v>3</v>
      </c>
      <c r="G712" s="4" t="s">
        <v>14</v>
      </c>
      <c r="H712" s="4" t="s">
        <v>48</v>
      </c>
      <c r="I712" s="8">
        <v>1</v>
      </c>
      <c r="J712" s="10">
        <v>164.49</v>
      </c>
      <c r="K712" s="6">
        <v>0.05</v>
      </c>
      <c r="L712" s="10">
        <v>87.81</v>
      </c>
      <c r="M712" s="17">
        <f t="shared" si="44"/>
        <v>156.2655</v>
      </c>
      <c r="N712" s="17">
        <f t="shared" si="45"/>
        <v>87.81</v>
      </c>
      <c r="O712" s="17">
        <f t="shared" si="46"/>
        <v>68.455500000000001</v>
      </c>
      <c r="P712" s="7">
        <f t="shared" si="47"/>
        <v>0.43807174328306631</v>
      </c>
      <c r="Q712" s="5">
        <f>YEAR(SalesDataTable[[#This Row],[Order Date]])</f>
        <v>2026</v>
      </c>
      <c r="R712" s="7" t="str">
        <f>"Q"&amp;ROUNDUP(MONTH(SalesDataTable[[#This Row],[Order Date]])/3,0)</f>
        <v>Q2</v>
      </c>
      <c r="S712" s="8">
        <f>MONTH(SalesDataTable[[#This Row],[Order Date]])</f>
        <v>5</v>
      </c>
      <c r="T712" s="7" t="str">
        <f>TEXT(SalesDataTable[[#This Row],[Order Date]],"mmm")</f>
        <v>May</v>
      </c>
    </row>
    <row r="713" spans="1:20" ht="15.6">
      <c r="A713" s="2">
        <v>2217</v>
      </c>
      <c r="B713" s="3">
        <v>46143</v>
      </c>
      <c r="C713" s="4" t="s">
        <v>20</v>
      </c>
      <c r="D713" s="4" t="s">
        <v>33</v>
      </c>
      <c r="E713" s="4" t="s">
        <v>8</v>
      </c>
      <c r="F713" s="4" t="s">
        <v>3</v>
      </c>
      <c r="G713" s="4" t="s">
        <v>14</v>
      </c>
      <c r="H713" s="4" t="s">
        <v>48</v>
      </c>
      <c r="I713" s="8">
        <v>3</v>
      </c>
      <c r="J713" s="10">
        <v>163.44999999999999</v>
      </c>
      <c r="K713" s="6">
        <v>0.05</v>
      </c>
      <c r="L713" s="10">
        <v>87.54</v>
      </c>
      <c r="M713" s="17">
        <f t="shared" si="44"/>
        <v>465.83249999999992</v>
      </c>
      <c r="N713" s="17">
        <f t="shared" si="45"/>
        <v>262.62</v>
      </c>
      <c r="O713" s="17">
        <f t="shared" si="46"/>
        <v>203.21249999999992</v>
      </c>
      <c r="P713" s="7">
        <f t="shared" si="47"/>
        <v>0.4362351274331438</v>
      </c>
      <c r="Q713" s="5">
        <f>YEAR(SalesDataTable[[#This Row],[Order Date]])</f>
        <v>2026</v>
      </c>
      <c r="R713" s="7" t="str">
        <f>"Q"&amp;ROUNDUP(MONTH(SalesDataTable[[#This Row],[Order Date]])/3,0)</f>
        <v>Q2</v>
      </c>
      <c r="S713" s="8">
        <f>MONTH(SalesDataTable[[#This Row],[Order Date]])</f>
        <v>5</v>
      </c>
      <c r="T713" s="7" t="str">
        <f>TEXT(SalesDataTable[[#This Row],[Order Date]],"mmm")</f>
        <v>May</v>
      </c>
    </row>
    <row r="714" spans="1:20" ht="15.6">
      <c r="A714" s="2">
        <v>2544</v>
      </c>
      <c r="B714" s="3">
        <v>46143</v>
      </c>
      <c r="C714" s="4" t="s">
        <v>20</v>
      </c>
      <c r="D714" s="4" t="s">
        <v>21</v>
      </c>
      <c r="E714" s="4" t="s">
        <v>2</v>
      </c>
      <c r="F714" s="4" t="s">
        <v>3</v>
      </c>
      <c r="G714" s="4" t="s">
        <v>9</v>
      </c>
      <c r="H714" s="4" t="s">
        <v>46</v>
      </c>
      <c r="I714" s="8">
        <v>1</v>
      </c>
      <c r="J714" s="10">
        <v>71.87</v>
      </c>
      <c r="K714" s="6">
        <v>0.05</v>
      </c>
      <c r="L714" s="10">
        <v>31.97</v>
      </c>
      <c r="M714" s="17">
        <f t="shared" si="44"/>
        <v>68.276499999999999</v>
      </c>
      <c r="N714" s="17">
        <f t="shared" si="45"/>
        <v>31.97</v>
      </c>
      <c r="O714" s="17">
        <f t="shared" si="46"/>
        <v>36.3065</v>
      </c>
      <c r="P714" s="7">
        <f t="shared" si="47"/>
        <v>0.53175690025118449</v>
      </c>
      <c r="Q714" s="5">
        <f>YEAR(SalesDataTable[[#This Row],[Order Date]])</f>
        <v>2026</v>
      </c>
      <c r="R714" s="7" t="str">
        <f>"Q"&amp;ROUNDUP(MONTH(SalesDataTable[[#This Row],[Order Date]])/3,0)</f>
        <v>Q2</v>
      </c>
      <c r="S714" s="8">
        <f>MONTH(SalesDataTable[[#This Row],[Order Date]])</f>
        <v>5</v>
      </c>
      <c r="T714" s="7" t="str">
        <f>TEXT(SalesDataTable[[#This Row],[Order Date]],"mmm")</f>
        <v>May</v>
      </c>
    </row>
    <row r="715" spans="1:20" ht="15.6">
      <c r="A715" s="2">
        <v>3678</v>
      </c>
      <c r="B715" s="3">
        <v>46143</v>
      </c>
      <c r="C715" s="4" t="s">
        <v>6</v>
      </c>
      <c r="D715" s="4" t="s">
        <v>49</v>
      </c>
      <c r="E715" s="4" t="s">
        <v>28</v>
      </c>
      <c r="F715" s="4" t="s">
        <v>3</v>
      </c>
      <c r="G715" s="4" t="s">
        <v>23</v>
      </c>
      <c r="H715" s="4" t="s">
        <v>29</v>
      </c>
      <c r="I715" s="8">
        <v>2</v>
      </c>
      <c r="J715" s="10">
        <v>194.97</v>
      </c>
      <c r="K715" s="6">
        <v>0</v>
      </c>
      <c r="L715" s="10">
        <v>101.14</v>
      </c>
      <c r="M715" s="17">
        <f t="shared" si="44"/>
        <v>389.94</v>
      </c>
      <c r="N715" s="17">
        <f t="shared" si="45"/>
        <v>202.28</v>
      </c>
      <c r="O715" s="17">
        <f t="shared" si="46"/>
        <v>187.66</v>
      </c>
      <c r="P715" s="7">
        <f t="shared" si="47"/>
        <v>0.48125352618351541</v>
      </c>
      <c r="Q715" s="5">
        <f>YEAR(SalesDataTable[[#This Row],[Order Date]])</f>
        <v>2026</v>
      </c>
      <c r="R715" s="7" t="str">
        <f>"Q"&amp;ROUNDUP(MONTH(SalesDataTable[[#This Row],[Order Date]])/3,0)</f>
        <v>Q2</v>
      </c>
      <c r="S715" s="8">
        <f>MONTH(SalesDataTable[[#This Row],[Order Date]])</f>
        <v>5</v>
      </c>
      <c r="T715" s="7" t="str">
        <f>TEXT(SalesDataTable[[#This Row],[Order Date]],"mmm")</f>
        <v>May</v>
      </c>
    </row>
    <row r="716" spans="1:20" ht="15.6">
      <c r="A716" s="2">
        <v>3726</v>
      </c>
      <c r="B716" s="3">
        <v>46143</v>
      </c>
      <c r="C716" s="4" t="s">
        <v>20</v>
      </c>
      <c r="D716" s="4" t="s">
        <v>33</v>
      </c>
      <c r="E716" s="4" t="s">
        <v>28</v>
      </c>
      <c r="F716" s="4" t="s">
        <v>3</v>
      </c>
      <c r="G716" s="4" t="s">
        <v>4</v>
      </c>
      <c r="H716" s="4" t="s">
        <v>22</v>
      </c>
      <c r="I716" s="8">
        <v>2</v>
      </c>
      <c r="J716" s="10">
        <v>49.53</v>
      </c>
      <c r="K716" s="6">
        <v>0</v>
      </c>
      <c r="L716" s="10">
        <v>22.91</v>
      </c>
      <c r="M716" s="17">
        <f t="shared" si="44"/>
        <v>99.06</v>
      </c>
      <c r="N716" s="17">
        <f t="shared" si="45"/>
        <v>45.82</v>
      </c>
      <c r="O716" s="17">
        <f t="shared" si="46"/>
        <v>53.24</v>
      </c>
      <c r="P716" s="7">
        <f t="shared" si="47"/>
        <v>0.53745204926307288</v>
      </c>
      <c r="Q716" s="5">
        <f>YEAR(SalesDataTable[[#This Row],[Order Date]])</f>
        <v>2026</v>
      </c>
      <c r="R716" s="7" t="str">
        <f>"Q"&amp;ROUNDUP(MONTH(SalesDataTable[[#This Row],[Order Date]])/3,0)</f>
        <v>Q2</v>
      </c>
      <c r="S716" s="8">
        <f>MONTH(SalesDataTable[[#This Row],[Order Date]])</f>
        <v>5</v>
      </c>
      <c r="T716" s="7" t="str">
        <f>TEXT(SalesDataTable[[#This Row],[Order Date]],"mmm")</f>
        <v>May</v>
      </c>
    </row>
    <row r="717" spans="1:20" ht="15.6">
      <c r="A717" s="2">
        <v>3897</v>
      </c>
      <c r="B717" s="3">
        <v>46143</v>
      </c>
      <c r="C717" s="4" t="s">
        <v>20</v>
      </c>
      <c r="D717" s="4" t="s">
        <v>33</v>
      </c>
      <c r="E717" s="4" t="s">
        <v>8</v>
      </c>
      <c r="F717" s="4" t="s">
        <v>16</v>
      </c>
      <c r="G717" s="4" t="s">
        <v>34</v>
      </c>
      <c r="H717" s="4" t="s">
        <v>42</v>
      </c>
      <c r="I717" s="8">
        <v>4</v>
      </c>
      <c r="J717" s="10">
        <v>35.619999999999997</v>
      </c>
      <c r="K717" s="6">
        <v>0.15</v>
      </c>
      <c r="L717" s="10">
        <v>13.76</v>
      </c>
      <c r="M717" s="17">
        <f t="shared" si="44"/>
        <v>121.10799999999999</v>
      </c>
      <c r="N717" s="17">
        <f t="shared" si="45"/>
        <v>55.04</v>
      </c>
      <c r="O717" s="17">
        <f t="shared" si="46"/>
        <v>66.067999999999984</v>
      </c>
      <c r="P717" s="7">
        <f t="shared" si="47"/>
        <v>0.54552960993493405</v>
      </c>
      <c r="Q717" s="5">
        <f>YEAR(SalesDataTable[[#This Row],[Order Date]])</f>
        <v>2026</v>
      </c>
      <c r="R717" s="7" t="str">
        <f>"Q"&amp;ROUNDUP(MONTH(SalesDataTable[[#This Row],[Order Date]])/3,0)</f>
        <v>Q2</v>
      </c>
      <c r="S717" s="8">
        <f>MONTH(SalesDataTable[[#This Row],[Order Date]])</f>
        <v>5</v>
      </c>
      <c r="T717" s="7" t="str">
        <f>TEXT(SalesDataTable[[#This Row],[Order Date]],"mmm")</f>
        <v>May</v>
      </c>
    </row>
    <row r="718" spans="1:20" ht="15.6">
      <c r="A718" s="2">
        <v>1262</v>
      </c>
      <c r="B718" s="3">
        <v>46144</v>
      </c>
      <c r="C718" s="4" t="s">
        <v>20</v>
      </c>
      <c r="D718" s="4" t="s">
        <v>31</v>
      </c>
      <c r="E718" s="4" t="s">
        <v>19</v>
      </c>
      <c r="F718" s="4" t="s">
        <v>3</v>
      </c>
      <c r="G718" s="4" t="s">
        <v>14</v>
      </c>
      <c r="H718" s="4" t="s">
        <v>32</v>
      </c>
      <c r="I718" s="8">
        <v>2</v>
      </c>
      <c r="J718" s="10">
        <v>45.47</v>
      </c>
      <c r="K718" s="6">
        <v>0</v>
      </c>
      <c r="L718" s="10">
        <v>18.37</v>
      </c>
      <c r="M718" s="17">
        <f t="shared" si="44"/>
        <v>90.94</v>
      </c>
      <c r="N718" s="17">
        <f t="shared" si="45"/>
        <v>36.74</v>
      </c>
      <c r="O718" s="17">
        <f t="shared" si="46"/>
        <v>54.199999999999996</v>
      </c>
      <c r="P718" s="7">
        <f t="shared" si="47"/>
        <v>0.59599736089729494</v>
      </c>
      <c r="Q718" s="5">
        <f>YEAR(SalesDataTable[[#This Row],[Order Date]])</f>
        <v>2026</v>
      </c>
      <c r="R718" s="7" t="str">
        <f>"Q"&amp;ROUNDUP(MONTH(SalesDataTable[[#This Row],[Order Date]])/3,0)</f>
        <v>Q2</v>
      </c>
      <c r="S718" s="8">
        <f>MONTH(SalesDataTable[[#This Row],[Order Date]])</f>
        <v>5</v>
      </c>
      <c r="T718" s="7" t="str">
        <f>TEXT(SalesDataTable[[#This Row],[Order Date]],"mmm")</f>
        <v>May</v>
      </c>
    </row>
    <row r="719" spans="1:20" ht="15.6">
      <c r="A719" s="2">
        <v>2657</v>
      </c>
      <c r="B719" s="3">
        <v>46144</v>
      </c>
      <c r="C719" s="4" t="s">
        <v>0</v>
      </c>
      <c r="D719" s="4" t="s">
        <v>1</v>
      </c>
      <c r="E719" s="4" t="s">
        <v>19</v>
      </c>
      <c r="F719" s="4" t="s">
        <v>13</v>
      </c>
      <c r="G719" s="4" t="s">
        <v>9</v>
      </c>
      <c r="H719" s="4" t="s">
        <v>17</v>
      </c>
      <c r="I719" s="8">
        <v>1</v>
      </c>
      <c r="J719" s="10">
        <v>145.68</v>
      </c>
      <c r="K719" s="6">
        <v>0</v>
      </c>
      <c r="L719" s="10">
        <v>77.8</v>
      </c>
      <c r="M719" s="17">
        <f t="shared" si="44"/>
        <v>145.68</v>
      </c>
      <c r="N719" s="17">
        <f t="shared" si="45"/>
        <v>77.8</v>
      </c>
      <c r="O719" s="17">
        <f t="shared" si="46"/>
        <v>67.88000000000001</v>
      </c>
      <c r="P719" s="7">
        <f t="shared" si="47"/>
        <v>0.46595277320153766</v>
      </c>
      <c r="Q719" s="5">
        <f>YEAR(SalesDataTable[[#This Row],[Order Date]])</f>
        <v>2026</v>
      </c>
      <c r="R719" s="7" t="str">
        <f>"Q"&amp;ROUNDUP(MONTH(SalesDataTable[[#This Row],[Order Date]])/3,0)</f>
        <v>Q2</v>
      </c>
      <c r="S719" s="8">
        <f>MONTH(SalesDataTable[[#This Row],[Order Date]])</f>
        <v>5</v>
      </c>
      <c r="T719" s="7" t="str">
        <f>TEXT(SalesDataTable[[#This Row],[Order Date]],"mmm")</f>
        <v>May</v>
      </c>
    </row>
    <row r="720" spans="1:20" ht="15.6">
      <c r="A720" s="2">
        <v>3238</v>
      </c>
      <c r="B720" s="3">
        <v>46144</v>
      </c>
      <c r="C720" s="4" t="s">
        <v>20</v>
      </c>
      <c r="D720" s="4" t="s">
        <v>33</v>
      </c>
      <c r="E720" s="4" t="s">
        <v>28</v>
      </c>
      <c r="F720" s="4" t="s">
        <v>3</v>
      </c>
      <c r="G720" s="4" t="s">
        <v>23</v>
      </c>
      <c r="H720" s="4" t="s">
        <v>40</v>
      </c>
      <c r="I720" s="8">
        <v>2</v>
      </c>
      <c r="J720" s="10">
        <v>82.65</v>
      </c>
      <c r="K720" s="6">
        <v>0.05</v>
      </c>
      <c r="L720" s="10">
        <v>40.46</v>
      </c>
      <c r="M720" s="17">
        <f t="shared" si="44"/>
        <v>157.035</v>
      </c>
      <c r="N720" s="17">
        <f t="shared" si="45"/>
        <v>80.92</v>
      </c>
      <c r="O720" s="17">
        <f t="shared" si="46"/>
        <v>76.114999999999995</v>
      </c>
      <c r="P720" s="7">
        <f t="shared" si="47"/>
        <v>0.48470086286496639</v>
      </c>
      <c r="Q720" s="5">
        <f>YEAR(SalesDataTable[[#This Row],[Order Date]])</f>
        <v>2026</v>
      </c>
      <c r="R720" s="7" t="str">
        <f>"Q"&amp;ROUNDUP(MONTH(SalesDataTable[[#This Row],[Order Date]])/3,0)</f>
        <v>Q2</v>
      </c>
      <c r="S720" s="8">
        <f>MONTH(SalesDataTable[[#This Row],[Order Date]])</f>
        <v>5</v>
      </c>
      <c r="T720" s="7" t="str">
        <f>TEXT(SalesDataTable[[#This Row],[Order Date]],"mmm")</f>
        <v>May</v>
      </c>
    </row>
    <row r="721" spans="1:20" ht="15.6">
      <c r="A721" s="2">
        <v>3607</v>
      </c>
      <c r="B721" s="3">
        <v>46144</v>
      </c>
      <c r="C721" s="4" t="s">
        <v>6</v>
      </c>
      <c r="D721" s="4" t="s">
        <v>27</v>
      </c>
      <c r="E721" s="4" t="s">
        <v>2</v>
      </c>
      <c r="F721" s="4" t="s">
        <v>16</v>
      </c>
      <c r="G721" s="4" t="s">
        <v>14</v>
      </c>
      <c r="H721" s="4" t="s">
        <v>15</v>
      </c>
      <c r="I721" s="8">
        <v>1</v>
      </c>
      <c r="J721" s="10">
        <v>36.270000000000003</v>
      </c>
      <c r="K721" s="6">
        <v>0</v>
      </c>
      <c r="L721" s="10">
        <v>13.8</v>
      </c>
      <c r="M721" s="17">
        <f t="shared" si="44"/>
        <v>36.270000000000003</v>
      </c>
      <c r="N721" s="17">
        <f t="shared" si="45"/>
        <v>13.8</v>
      </c>
      <c r="O721" s="17">
        <f t="shared" si="46"/>
        <v>22.470000000000002</v>
      </c>
      <c r="P721" s="7">
        <f t="shared" si="47"/>
        <v>0.61952026468155497</v>
      </c>
      <c r="Q721" s="5">
        <f>YEAR(SalesDataTable[[#This Row],[Order Date]])</f>
        <v>2026</v>
      </c>
      <c r="R721" s="7" t="str">
        <f>"Q"&amp;ROUNDUP(MONTH(SalesDataTable[[#This Row],[Order Date]])/3,0)</f>
        <v>Q2</v>
      </c>
      <c r="S721" s="8">
        <f>MONTH(SalesDataTable[[#This Row],[Order Date]])</f>
        <v>5</v>
      </c>
      <c r="T721" s="7" t="str">
        <f>TEXT(SalesDataTable[[#This Row],[Order Date]],"mmm")</f>
        <v>May</v>
      </c>
    </row>
    <row r="722" spans="1:20" ht="15.6">
      <c r="A722" s="2">
        <v>5070</v>
      </c>
      <c r="B722" s="3">
        <v>46144</v>
      </c>
      <c r="C722" s="4" t="s">
        <v>11</v>
      </c>
      <c r="D722" s="4" t="s">
        <v>52</v>
      </c>
      <c r="E722" s="4" t="s">
        <v>19</v>
      </c>
      <c r="F722" s="4" t="s">
        <v>13</v>
      </c>
      <c r="G722" s="4" t="s">
        <v>23</v>
      </c>
      <c r="H722" s="4" t="s">
        <v>40</v>
      </c>
      <c r="I722" s="8">
        <v>1</v>
      </c>
      <c r="J722" s="10">
        <v>80.819999999999993</v>
      </c>
      <c r="K722" s="6">
        <v>0</v>
      </c>
      <c r="L722" s="10">
        <v>39.950000000000003</v>
      </c>
      <c r="M722" s="17">
        <f t="shared" si="44"/>
        <v>80.819999999999993</v>
      </c>
      <c r="N722" s="17">
        <f t="shared" si="45"/>
        <v>39.950000000000003</v>
      </c>
      <c r="O722" s="17">
        <f t="shared" si="46"/>
        <v>40.86999999999999</v>
      </c>
      <c r="P722" s="7">
        <f t="shared" si="47"/>
        <v>0.50569166048007907</v>
      </c>
      <c r="Q722" s="5">
        <f>YEAR(SalesDataTable[[#This Row],[Order Date]])</f>
        <v>2026</v>
      </c>
      <c r="R722" s="7" t="str">
        <f>"Q"&amp;ROUNDUP(MONTH(SalesDataTable[[#This Row],[Order Date]])/3,0)</f>
        <v>Q2</v>
      </c>
      <c r="S722" s="8">
        <f>MONTH(SalesDataTable[[#This Row],[Order Date]])</f>
        <v>5</v>
      </c>
      <c r="T722" s="7" t="str">
        <f>TEXT(SalesDataTable[[#This Row],[Order Date]],"mmm")</f>
        <v>May</v>
      </c>
    </row>
    <row r="723" spans="1:20" ht="15.6">
      <c r="A723" s="2">
        <v>5171</v>
      </c>
      <c r="B723" s="3">
        <v>46144</v>
      </c>
      <c r="C723" s="4" t="s">
        <v>6</v>
      </c>
      <c r="D723" s="4" t="s">
        <v>7</v>
      </c>
      <c r="E723" s="4" t="s">
        <v>19</v>
      </c>
      <c r="F723" s="4" t="s">
        <v>13</v>
      </c>
      <c r="G723" s="4" t="s">
        <v>9</v>
      </c>
      <c r="H723" s="4" t="s">
        <v>37</v>
      </c>
      <c r="I723" s="8">
        <v>2</v>
      </c>
      <c r="J723" s="10">
        <v>157.84</v>
      </c>
      <c r="K723" s="6">
        <v>0.1</v>
      </c>
      <c r="L723" s="10">
        <v>79.28</v>
      </c>
      <c r="M723" s="17">
        <f t="shared" si="44"/>
        <v>284.11200000000002</v>
      </c>
      <c r="N723" s="17">
        <f t="shared" si="45"/>
        <v>158.56</v>
      </c>
      <c r="O723" s="17">
        <f t="shared" si="46"/>
        <v>125.55200000000002</v>
      </c>
      <c r="P723" s="7">
        <f t="shared" si="47"/>
        <v>0.44191023258433298</v>
      </c>
      <c r="Q723" s="5">
        <f>YEAR(SalesDataTable[[#This Row],[Order Date]])</f>
        <v>2026</v>
      </c>
      <c r="R723" s="7" t="str">
        <f>"Q"&amp;ROUNDUP(MONTH(SalesDataTable[[#This Row],[Order Date]])/3,0)</f>
        <v>Q2</v>
      </c>
      <c r="S723" s="8">
        <f>MONTH(SalesDataTable[[#This Row],[Order Date]])</f>
        <v>5</v>
      </c>
      <c r="T723" s="7" t="str">
        <f>TEXT(SalesDataTable[[#This Row],[Order Date]],"mmm")</f>
        <v>May</v>
      </c>
    </row>
    <row r="724" spans="1:20" ht="15.6">
      <c r="A724" s="2">
        <v>617</v>
      </c>
      <c r="B724" s="3">
        <v>46145</v>
      </c>
      <c r="C724" s="4" t="s">
        <v>6</v>
      </c>
      <c r="D724" s="4" t="s">
        <v>49</v>
      </c>
      <c r="E724" s="4" t="s">
        <v>28</v>
      </c>
      <c r="F724" s="4" t="s">
        <v>3</v>
      </c>
      <c r="G724" s="4" t="s">
        <v>34</v>
      </c>
      <c r="H724" s="4" t="s">
        <v>42</v>
      </c>
      <c r="I724" s="8">
        <v>4</v>
      </c>
      <c r="J724" s="10">
        <v>36.909999999999997</v>
      </c>
      <c r="K724" s="6">
        <v>0.1</v>
      </c>
      <c r="L724" s="10">
        <v>13.85</v>
      </c>
      <c r="M724" s="17">
        <f t="shared" si="44"/>
        <v>132.876</v>
      </c>
      <c r="N724" s="17">
        <f t="shared" si="45"/>
        <v>55.4</v>
      </c>
      <c r="O724" s="17">
        <f t="shared" si="46"/>
        <v>77.475999999999999</v>
      </c>
      <c r="P724" s="7">
        <f t="shared" si="47"/>
        <v>0.58306992985941775</v>
      </c>
      <c r="Q724" s="5">
        <f>YEAR(SalesDataTable[[#This Row],[Order Date]])</f>
        <v>2026</v>
      </c>
      <c r="R724" s="7" t="str">
        <f>"Q"&amp;ROUNDUP(MONTH(SalesDataTable[[#This Row],[Order Date]])/3,0)</f>
        <v>Q2</v>
      </c>
      <c r="S724" s="8">
        <f>MONTH(SalesDataTable[[#This Row],[Order Date]])</f>
        <v>5</v>
      </c>
      <c r="T724" s="7" t="str">
        <f>TEXT(SalesDataTable[[#This Row],[Order Date]],"mmm")</f>
        <v>May</v>
      </c>
    </row>
    <row r="725" spans="1:20" ht="15.6">
      <c r="A725" s="2">
        <v>849</v>
      </c>
      <c r="B725" s="3">
        <v>46145</v>
      </c>
      <c r="C725" s="4" t="s">
        <v>6</v>
      </c>
      <c r="D725" s="4" t="s">
        <v>49</v>
      </c>
      <c r="E725" s="4" t="s">
        <v>8</v>
      </c>
      <c r="F725" s="4" t="s">
        <v>16</v>
      </c>
      <c r="G725" s="4" t="s">
        <v>23</v>
      </c>
      <c r="H725" s="4" t="s">
        <v>29</v>
      </c>
      <c r="I725" s="8">
        <v>3</v>
      </c>
      <c r="J725" s="10">
        <v>193.18</v>
      </c>
      <c r="K725" s="6">
        <v>0.1</v>
      </c>
      <c r="L725" s="10">
        <v>102.31</v>
      </c>
      <c r="M725" s="17">
        <f t="shared" si="44"/>
        <v>521.58600000000001</v>
      </c>
      <c r="N725" s="17">
        <f t="shared" si="45"/>
        <v>306.93</v>
      </c>
      <c r="O725" s="17">
        <f t="shared" si="46"/>
        <v>214.65600000000001</v>
      </c>
      <c r="P725" s="7">
        <f t="shared" si="47"/>
        <v>0.41154478839539405</v>
      </c>
      <c r="Q725" s="5">
        <f>YEAR(SalesDataTable[[#This Row],[Order Date]])</f>
        <v>2026</v>
      </c>
      <c r="R725" s="7" t="str">
        <f>"Q"&amp;ROUNDUP(MONTH(SalesDataTable[[#This Row],[Order Date]])/3,0)</f>
        <v>Q2</v>
      </c>
      <c r="S725" s="8">
        <f>MONTH(SalesDataTable[[#This Row],[Order Date]])</f>
        <v>5</v>
      </c>
      <c r="T725" s="7" t="str">
        <f>TEXT(SalesDataTable[[#This Row],[Order Date]],"mmm")</f>
        <v>May</v>
      </c>
    </row>
    <row r="726" spans="1:20" ht="15.6">
      <c r="A726" s="2">
        <v>956</v>
      </c>
      <c r="B726" s="3">
        <v>46145</v>
      </c>
      <c r="C726" s="4" t="s">
        <v>0</v>
      </c>
      <c r="D726" s="4" t="s">
        <v>50</v>
      </c>
      <c r="E726" s="4" t="s">
        <v>2</v>
      </c>
      <c r="F726" s="4" t="s">
        <v>16</v>
      </c>
      <c r="G726" s="4" t="s">
        <v>9</v>
      </c>
      <c r="H726" s="4" t="s">
        <v>37</v>
      </c>
      <c r="I726" s="8">
        <v>1</v>
      </c>
      <c r="J726" s="10">
        <v>157.59</v>
      </c>
      <c r="K726" s="6">
        <v>0.05</v>
      </c>
      <c r="L726" s="10">
        <v>77.599999999999994</v>
      </c>
      <c r="M726" s="17">
        <f t="shared" si="44"/>
        <v>149.7105</v>
      </c>
      <c r="N726" s="17">
        <f t="shared" si="45"/>
        <v>77.599999999999994</v>
      </c>
      <c r="O726" s="17">
        <f t="shared" si="46"/>
        <v>72.110500000000002</v>
      </c>
      <c r="P726" s="7">
        <f t="shared" si="47"/>
        <v>0.48166628259206939</v>
      </c>
      <c r="Q726" s="5">
        <f>YEAR(SalesDataTable[[#This Row],[Order Date]])</f>
        <v>2026</v>
      </c>
      <c r="R726" s="7" t="str">
        <f>"Q"&amp;ROUNDUP(MONTH(SalesDataTable[[#This Row],[Order Date]])/3,0)</f>
        <v>Q2</v>
      </c>
      <c r="S726" s="8">
        <f>MONTH(SalesDataTable[[#This Row],[Order Date]])</f>
        <v>5</v>
      </c>
      <c r="T726" s="7" t="str">
        <f>TEXT(SalesDataTable[[#This Row],[Order Date]],"mmm")</f>
        <v>May</v>
      </c>
    </row>
    <row r="727" spans="1:20" ht="15.6">
      <c r="A727" s="2">
        <v>1896</v>
      </c>
      <c r="B727" s="3">
        <v>46145</v>
      </c>
      <c r="C727" s="4" t="s">
        <v>6</v>
      </c>
      <c r="D727" s="4" t="s">
        <v>43</v>
      </c>
      <c r="E727" s="4" t="s">
        <v>28</v>
      </c>
      <c r="F727" s="4" t="s">
        <v>13</v>
      </c>
      <c r="G727" s="4" t="s">
        <v>34</v>
      </c>
      <c r="H727" s="4" t="s">
        <v>45</v>
      </c>
      <c r="I727" s="8">
        <v>2</v>
      </c>
      <c r="J727" s="10">
        <v>49.97</v>
      </c>
      <c r="K727" s="6">
        <v>0</v>
      </c>
      <c r="L727" s="10">
        <v>22.63</v>
      </c>
      <c r="M727" s="17">
        <f t="shared" si="44"/>
        <v>99.94</v>
      </c>
      <c r="N727" s="17">
        <f t="shared" si="45"/>
        <v>45.26</v>
      </c>
      <c r="O727" s="17">
        <f t="shared" si="46"/>
        <v>54.68</v>
      </c>
      <c r="P727" s="7">
        <f t="shared" si="47"/>
        <v>0.54712827696617972</v>
      </c>
      <c r="Q727" s="5">
        <f>YEAR(SalesDataTable[[#This Row],[Order Date]])</f>
        <v>2026</v>
      </c>
      <c r="R727" s="7" t="str">
        <f>"Q"&amp;ROUNDUP(MONTH(SalesDataTable[[#This Row],[Order Date]])/3,0)</f>
        <v>Q2</v>
      </c>
      <c r="S727" s="8">
        <f>MONTH(SalesDataTable[[#This Row],[Order Date]])</f>
        <v>5</v>
      </c>
      <c r="T727" s="7" t="str">
        <f>TEXT(SalesDataTable[[#This Row],[Order Date]],"mmm")</f>
        <v>May</v>
      </c>
    </row>
    <row r="728" spans="1:20" ht="15.6">
      <c r="A728" s="2">
        <v>2317</v>
      </c>
      <c r="B728" s="3">
        <v>46145</v>
      </c>
      <c r="C728" s="4" t="s">
        <v>0</v>
      </c>
      <c r="D728" s="4" t="s">
        <v>50</v>
      </c>
      <c r="E728" s="4" t="s">
        <v>8</v>
      </c>
      <c r="F728" s="4" t="s">
        <v>16</v>
      </c>
      <c r="G728" s="4" t="s">
        <v>9</v>
      </c>
      <c r="H728" s="4" t="s">
        <v>37</v>
      </c>
      <c r="I728" s="8">
        <v>5</v>
      </c>
      <c r="J728" s="10">
        <v>155.54</v>
      </c>
      <c r="K728" s="6">
        <v>0.1</v>
      </c>
      <c r="L728" s="10">
        <v>78.02</v>
      </c>
      <c r="M728" s="17">
        <f t="shared" si="44"/>
        <v>699.93</v>
      </c>
      <c r="N728" s="17">
        <f t="shared" si="45"/>
        <v>390.09999999999997</v>
      </c>
      <c r="O728" s="17">
        <f t="shared" si="46"/>
        <v>309.83</v>
      </c>
      <c r="P728" s="7">
        <f t="shared" si="47"/>
        <v>0.44265855156944267</v>
      </c>
      <c r="Q728" s="5">
        <f>YEAR(SalesDataTable[[#This Row],[Order Date]])</f>
        <v>2026</v>
      </c>
      <c r="R728" s="7" t="str">
        <f>"Q"&amp;ROUNDUP(MONTH(SalesDataTable[[#This Row],[Order Date]])/3,0)</f>
        <v>Q2</v>
      </c>
      <c r="S728" s="8">
        <f>MONTH(SalesDataTable[[#This Row],[Order Date]])</f>
        <v>5</v>
      </c>
      <c r="T728" s="7" t="str">
        <f>TEXT(SalesDataTable[[#This Row],[Order Date]],"mmm")</f>
        <v>May</v>
      </c>
    </row>
    <row r="729" spans="1:20" ht="15.6">
      <c r="A729" s="2">
        <v>2542</v>
      </c>
      <c r="B729" s="3">
        <v>46145</v>
      </c>
      <c r="C729" s="4" t="s">
        <v>20</v>
      </c>
      <c r="D729" s="4" t="s">
        <v>33</v>
      </c>
      <c r="E729" s="4" t="s">
        <v>19</v>
      </c>
      <c r="F729" s="4" t="s">
        <v>13</v>
      </c>
      <c r="G729" s="4" t="s">
        <v>14</v>
      </c>
      <c r="H729" s="4" t="s">
        <v>44</v>
      </c>
      <c r="I729" s="8">
        <v>1</v>
      </c>
      <c r="J729" s="10">
        <v>131.13</v>
      </c>
      <c r="K729" s="6">
        <v>0.05</v>
      </c>
      <c r="L729" s="10">
        <v>67.010000000000005</v>
      </c>
      <c r="M729" s="17">
        <f t="shared" si="44"/>
        <v>124.5735</v>
      </c>
      <c r="N729" s="17">
        <f t="shared" si="45"/>
        <v>67.010000000000005</v>
      </c>
      <c r="O729" s="17">
        <f t="shared" si="46"/>
        <v>57.563499999999991</v>
      </c>
      <c r="P729" s="7">
        <f t="shared" si="47"/>
        <v>0.46208463276700096</v>
      </c>
      <c r="Q729" s="5">
        <f>YEAR(SalesDataTable[[#This Row],[Order Date]])</f>
        <v>2026</v>
      </c>
      <c r="R729" s="7" t="str">
        <f>"Q"&amp;ROUNDUP(MONTH(SalesDataTable[[#This Row],[Order Date]])/3,0)</f>
        <v>Q2</v>
      </c>
      <c r="S729" s="8">
        <f>MONTH(SalesDataTable[[#This Row],[Order Date]])</f>
        <v>5</v>
      </c>
      <c r="T729" s="7" t="str">
        <f>TEXT(SalesDataTable[[#This Row],[Order Date]],"mmm")</f>
        <v>May</v>
      </c>
    </row>
    <row r="730" spans="1:20" ht="15.6">
      <c r="A730" s="2">
        <v>4535</v>
      </c>
      <c r="B730" s="3">
        <v>46145</v>
      </c>
      <c r="C730" s="4" t="s">
        <v>11</v>
      </c>
      <c r="D730" s="4" t="s">
        <v>25</v>
      </c>
      <c r="E730" s="4" t="s">
        <v>2</v>
      </c>
      <c r="F730" s="4" t="s">
        <v>13</v>
      </c>
      <c r="G730" s="4" t="s">
        <v>14</v>
      </c>
      <c r="H730" s="4" t="s">
        <v>15</v>
      </c>
      <c r="I730" s="8">
        <v>1</v>
      </c>
      <c r="J730" s="10">
        <v>36.82</v>
      </c>
      <c r="K730" s="6">
        <v>0.1</v>
      </c>
      <c r="L730" s="10">
        <v>13.4</v>
      </c>
      <c r="M730" s="17">
        <f t="shared" si="44"/>
        <v>33.137999999999998</v>
      </c>
      <c r="N730" s="17">
        <f t="shared" si="45"/>
        <v>13.4</v>
      </c>
      <c r="O730" s="17">
        <f t="shared" si="46"/>
        <v>19.738</v>
      </c>
      <c r="P730" s="7">
        <f t="shared" si="47"/>
        <v>0.5956303941094816</v>
      </c>
      <c r="Q730" s="5">
        <f>YEAR(SalesDataTable[[#This Row],[Order Date]])</f>
        <v>2026</v>
      </c>
      <c r="R730" s="7" t="str">
        <f>"Q"&amp;ROUNDUP(MONTH(SalesDataTable[[#This Row],[Order Date]])/3,0)</f>
        <v>Q2</v>
      </c>
      <c r="S730" s="8">
        <f>MONTH(SalesDataTable[[#This Row],[Order Date]])</f>
        <v>5</v>
      </c>
      <c r="T730" s="7" t="str">
        <f>TEXT(SalesDataTable[[#This Row],[Order Date]],"mmm")</f>
        <v>May</v>
      </c>
    </row>
    <row r="731" spans="1:20" ht="15.6">
      <c r="A731" s="2">
        <v>4988</v>
      </c>
      <c r="B731" s="3">
        <v>46145</v>
      </c>
      <c r="C731" s="4" t="s">
        <v>11</v>
      </c>
      <c r="D731" s="4" t="s">
        <v>39</v>
      </c>
      <c r="E731" s="4" t="s">
        <v>19</v>
      </c>
      <c r="F731" s="4" t="s">
        <v>13</v>
      </c>
      <c r="G731" s="4" t="s">
        <v>34</v>
      </c>
      <c r="H731" s="4" t="s">
        <v>38</v>
      </c>
      <c r="I731" s="8">
        <v>1</v>
      </c>
      <c r="J731" s="10">
        <v>122.28</v>
      </c>
      <c r="K731" s="6">
        <v>0</v>
      </c>
      <c r="L731" s="10">
        <v>67.28</v>
      </c>
      <c r="M731" s="17">
        <f t="shared" si="44"/>
        <v>122.28</v>
      </c>
      <c r="N731" s="17">
        <f t="shared" si="45"/>
        <v>67.28</v>
      </c>
      <c r="O731" s="17">
        <f t="shared" si="46"/>
        <v>55</v>
      </c>
      <c r="P731" s="7">
        <f t="shared" si="47"/>
        <v>0.44978737324174028</v>
      </c>
      <c r="Q731" s="5">
        <f>YEAR(SalesDataTable[[#This Row],[Order Date]])</f>
        <v>2026</v>
      </c>
      <c r="R731" s="7" t="str">
        <f>"Q"&amp;ROUNDUP(MONTH(SalesDataTable[[#This Row],[Order Date]])/3,0)</f>
        <v>Q2</v>
      </c>
      <c r="S731" s="8">
        <f>MONTH(SalesDataTable[[#This Row],[Order Date]])</f>
        <v>5</v>
      </c>
      <c r="T731" s="7" t="str">
        <f>TEXT(SalesDataTable[[#This Row],[Order Date]],"mmm")</f>
        <v>May</v>
      </c>
    </row>
    <row r="732" spans="1:20" ht="15.6">
      <c r="A732" s="2">
        <v>253</v>
      </c>
      <c r="B732" s="3">
        <v>46146</v>
      </c>
      <c r="C732" s="4" t="s">
        <v>11</v>
      </c>
      <c r="D732" s="4" t="s">
        <v>39</v>
      </c>
      <c r="E732" s="4" t="s">
        <v>19</v>
      </c>
      <c r="F732" s="4" t="s">
        <v>16</v>
      </c>
      <c r="G732" s="4" t="s">
        <v>9</v>
      </c>
      <c r="H732" s="4" t="s">
        <v>10</v>
      </c>
      <c r="I732" s="8">
        <v>1</v>
      </c>
      <c r="J732" s="10">
        <v>90.92</v>
      </c>
      <c r="K732" s="6">
        <v>0.15</v>
      </c>
      <c r="L732" s="10">
        <v>44.93</v>
      </c>
      <c r="M732" s="17">
        <f t="shared" si="44"/>
        <v>77.281999999999996</v>
      </c>
      <c r="N732" s="17">
        <f t="shared" si="45"/>
        <v>44.93</v>
      </c>
      <c r="O732" s="17">
        <f t="shared" si="46"/>
        <v>32.351999999999997</v>
      </c>
      <c r="P732" s="7">
        <f t="shared" si="47"/>
        <v>0.41862270645169636</v>
      </c>
      <c r="Q732" s="5">
        <f>YEAR(SalesDataTable[[#This Row],[Order Date]])</f>
        <v>2026</v>
      </c>
      <c r="R732" s="7" t="str">
        <f>"Q"&amp;ROUNDUP(MONTH(SalesDataTable[[#This Row],[Order Date]])/3,0)</f>
        <v>Q2</v>
      </c>
      <c r="S732" s="8">
        <f>MONTH(SalesDataTable[[#This Row],[Order Date]])</f>
        <v>5</v>
      </c>
      <c r="T732" s="7" t="str">
        <f>TEXT(SalesDataTable[[#This Row],[Order Date]],"mmm")</f>
        <v>May</v>
      </c>
    </row>
    <row r="733" spans="1:20" ht="15.6">
      <c r="A733" s="2">
        <v>1743</v>
      </c>
      <c r="B733" s="3">
        <v>46146</v>
      </c>
      <c r="C733" s="4" t="s">
        <v>6</v>
      </c>
      <c r="D733" s="4" t="s">
        <v>43</v>
      </c>
      <c r="E733" s="4" t="s">
        <v>2</v>
      </c>
      <c r="F733" s="4" t="s">
        <v>13</v>
      </c>
      <c r="G733" s="4" t="s">
        <v>34</v>
      </c>
      <c r="H733" s="4" t="s">
        <v>45</v>
      </c>
      <c r="I733" s="8">
        <v>1</v>
      </c>
      <c r="J733" s="10">
        <v>51.02</v>
      </c>
      <c r="K733" s="6">
        <v>0</v>
      </c>
      <c r="L733" s="10">
        <v>21.83</v>
      </c>
      <c r="M733" s="17">
        <f t="shared" si="44"/>
        <v>51.02</v>
      </c>
      <c r="N733" s="17">
        <f t="shared" si="45"/>
        <v>21.83</v>
      </c>
      <c r="O733" s="17">
        <f t="shared" si="46"/>
        <v>29.190000000000005</v>
      </c>
      <c r="P733" s="7">
        <f t="shared" si="47"/>
        <v>0.5721285770286163</v>
      </c>
      <c r="Q733" s="5">
        <f>YEAR(SalesDataTable[[#This Row],[Order Date]])</f>
        <v>2026</v>
      </c>
      <c r="R733" s="7" t="str">
        <f>"Q"&amp;ROUNDUP(MONTH(SalesDataTable[[#This Row],[Order Date]])/3,0)</f>
        <v>Q2</v>
      </c>
      <c r="S733" s="8">
        <f>MONTH(SalesDataTable[[#This Row],[Order Date]])</f>
        <v>5</v>
      </c>
      <c r="T733" s="7" t="str">
        <f>TEXT(SalesDataTable[[#This Row],[Order Date]],"mmm")</f>
        <v>May</v>
      </c>
    </row>
    <row r="734" spans="1:20" ht="15.6">
      <c r="A734" s="2">
        <v>1801</v>
      </c>
      <c r="B734" s="3">
        <v>46146</v>
      </c>
      <c r="C734" s="4" t="s">
        <v>11</v>
      </c>
      <c r="D734" s="4" t="s">
        <v>12</v>
      </c>
      <c r="E734" s="4" t="s">
        <v>2</v>
      </c>
      <c r="F734" s="4" t="s">
        <v>16</v>
      </c>
      <c r="G734" s="4" t="s">
        <v>14</v>
      </c>
      <c r="H734" s="4" t="s">
        <v>15</v>
      </c>
      <c r="I734" s="8">
        <v>2</v>
      </c>
      <c r="J734" s="10">
        <v>36.299999999999997</v>
      </c>
      <c r="K734" s="6">
        <v>0.05</v>
      </c>
      <c r="L734" s="10">
        <v>13.9</v>
      </c>
      <c r="M734" s="17">
        <f t="shared" si="44"/>
        <v>68.969999999999985</v>
      </c>
      <c r="N734" s="17">
        <f t="shared" si="45"/>
        <v>27.8</v>
      </c>
      <c r="O734" s="17">
        <f t="shared" si="46"/>
        <v>41.169999999999987</v>
      </c>
      <c r="P734" s="7">
        <f t="shared" si="47"/>
        <v>0.59692619979701311</v>
      </c>
      <c r="Q734" s="5">
        <f>YEAR(SalesDataTable[[#This Row],[Order Date]])</f>
        <v>2026</v>
      </c>
      <c r="R734" s="7" t="str">
        <f>"Q"&amp;ROUNDUP(MONTH(SalesDataTable[[#This Row],[Order Date]])/3,0)</f>
        <v>Q2</v>
      </c>
      <c r="S734" s="8">
        <f>MONTH(SalesDataTable[[#This Row],[Order Date]])</f>
        <v>5</v>
      </c>
      <c r="T734" s="7" t="str">
        <f>TEXT(SalesDataTable[[#This Row],[Order Date]],"mmm")</f>
        <v>May</v>
      </c>
    </row>
    <row r="735" spans="1:20" ht="15.6">
      <c r="A735" s="2">
        <v>2511</v>
      </c>
      <c r="B735" s="3">
        <v>46146</v>
      </c>
      <c r="C735" s="4" t="s">
        <v>11</v>
      </c>
      <c r="D735" s="4" t="s">
        <v>39</v>
      </c>
      <c r="E735" s="4" t="s">
        <v>8</v>
      </c>
      <c r="F735" s="4" t="s">
        <v>16</v>
      </c>
      <c r="G735" s="4" t="s">
        <v>23</v>
      </c>
      <c r="H735" s="4" t="s">
        <v>29</v>
      </c>
      <c r="I735" s="8">
        <v>8</v>
      </c>
      <c r="J735" s="10">
        <v>195.03</v>
      </c>
      <c r="K735" s="6">
        <v>0.15</v>
      </c>
      <c r="L735" s="10">
        <v>101.13</v>
      </c>
      <c r="M735" s="17">
        <f t="shared" si="44"/>
        <v>1326.204</v>
      </c>
      <c r="N735" s="17">
        <f t="shared" si="45"/>
        <v>809.04</v>
      </c>
      <c r="O735" s="17">
        <f t="shared" si="46"/>
        <v>517.16399999999999</v>
      </c>
      <c r="P735" s="7">
        <f t="shared" si="47"/>
        <v>0.38995810599274322</v>
      </c>
      <c r="Q735" s="5">
        <f>YEAR(SalesDataTable[[#This Row],[Order Date]])</f>
        <v>2026</v>
      </c>
      <c r="R735" s="7" t="str">
        <f>"Q"&amp;ROUNDUP(MONTH(SalesDataTable[[#This Row],[Order Date]])/3,0)</f>
        <v>Q2</v>
      </c>
      <c r="S735" s="8">
        <f>MONTH(SalesDataTable[[#This Row],[Order Date]])</f>
        <v>5</v>
      </c>
      <c r="T735" s="7" t="str">
        <f>TEXT(SalesDataTable[[#This Row],[Order Date]],"mmm")</f>
        <v>May</v>
      </c>
    </row>
    <row r="736" spans="1:20" ht="15.6">
      <c r="A736" s="2">
        <v>3186</v>
      </c>
      <c r="B736" s="3">
        <v>46146</v>
      </c>
      <c r="C736" s="4" t="s">
        <v>6</v>
      </c>
      <c r="D736" s="4" t="s">
        <v>27</v>
      </c>
      <c r="E736" s="4" t="s">
        <v>2</v>
      </c>
      <c r="F736" s="4" t="s">
        <v>13</v>
      </c>
      <c r="G736" s="4" t="s">
        <v>9</v>
      </c>
      <c r="H736" s="4" t="s">
        <v>17</v>
      </c>
      <c r="I736" s="8">
        <v>1</v>
      </c>
      <c r="J736" s="10">
        <v>143.66</v>
      </c>
      <c r="K736" s="6">
        <v>0.1</v>
      </c>
      <c r="L736" s="10">
        <v>79.25</v>
      </c>
      <c r="M736" s="17">
        <f t="shared" si="44"/>
        <v>129.29400000000001</v>
      </c>
      <c r="N736" s="17">
        <f t="shared" si="45"/>
        <v>79.25</v>
      </c>
      <c r="O736" s="17">
        <f t="shared" si="46"/>
        <v>50.044000000000011</v>
      </c>
      <c r="P736" s="7">
        <f t="shared" si="47"/>
        <v>0.38705585719368268</v>
      </c>
      <c r="Q736" s="5">
        <f>YEAR(SalesDataTable[[#This Row],[Order Date]])</f>
        <v>2026</v>
      </c>
      <c r="R736" s="7" t="str">
        <f>"Q"&amp;ROUNDUP(MONTH(SalesDataTable[[#This Row],[Order Date]])/3,0)</f>
        <v>Q2</v>
      </c>
      <c r="S736" s="8">
        <f>MONTH(SalesDataTable[[#This Row],[Order Date]])</f>
        <v>5</v>
      </c>
      <c r="T736" s="7" t="str">
        <f>TEXT(SalesDataTable[[#This Row],[Order Date]],"mmm")</f>
        <v>May</v>
      </c>
    </row>
    <row r="737" spans="1:20" ht="15.6">
      <c r="A737" s="2">
        <v>3378</v>
      </c>
      <c r="B737" s="3">
        <v>46146</v>
      </c>
      <c r="C737" s="4" t="s">
        <v>0</v>
      </c>
      <c r="D737" s="4" t="s">
        <v>1</v>
      </c>
      <c r="E737" s="4" t="s">
        <v>8</v>
      </c>
      <c r="F737" s="4" t="s">
        <v>16</v>
      </c>
      <c r="G737" s="4" t="s">
        <v>34</v>
      </c>
      <c r="H737" s="4" t="s">
        <v>38</v>
      </c>
      <c r="I737" s="8">
        <v>3</v>
      </c>
      <c r="J737" s="10">
        <v>120.28</v>
      </c>
      <c r="K737" s="6">
        <v>0.2</v>
      </c>
      <c r="L737" s="10">
        <v>69.23</v>
      </c>
      <c r="M737" s="17">
        <f t="shared" si="44"/>
        <v>288.67200000000003</v>
      </c>
      <c r="N737" s="17">
        <f t="shared" si="45"/>
        <v>207.69</v>
      </c>
      <c r="O737" s="17">
        <f t="shared" si="46"/>
        <v>80.982000000000028</v>
      </c>
      <c r="P737" s="7">
        <f t="shared" si="47"/>
        <v>0.28053292317924849</v>
      </c>
      <c r="Q737" s="5">
        <f>YEAR(SalesDataTable[[#This Row],[Order Date]])</f>
        <v>2026</v>
      </c>
      <c r="R737" s="7" t="str">
        <f>"Q"&amp;ROUNDUP(MONTH(SalesDataTable[[#This Row],[Order Date]])/3,0)</f>
        <v>Q2</v>
      </c>
      <c r="S737" s="8">
        <f>MONTH(SalesDataTable[[#This Row],[Order Date]])</f>
        <v>5</v>
      </c>
      <c r="T737" s="7" t="str">
        <f>TEXT(SalesDataTable[[#This Row],[Order Date]],"mmm")</f>
        <v>May</v>
      </c>
    </row>
    <row r="738" spans="1:20" ht="15.6">
      <c r="A738" s="2">
        <v>4255</v>
      </c>
      <c r="B738" s="3">
        <v>46146</v>
      </c>
      <c r="C738" s="4" t="s">
        <v>20</v>
      </c>
      <c r="D738" s="4" t="s">
        <v>31</v>
      </c>
      <c r="E738" s="4" t="s">
        <v>28</v>
      </c>
      <c r="F738" s="4" t="s">
        <v>3</v>
      </c>
      <c r="G738" s="4" t="s">
        <v>14</v>
      </c>
      <c r="H738" s="4" t="s">
        <v>15</v>
      </c>
      <c r="I738" s="8">
        <v>6</v>
      </c>
      <c r="J738" s="10">
        <v>36.04</v>
      </c>
      <c r="K738" s="6">
        <v>0</v>
      </c>
      <c r="L738" s="10">
        <v>13.38</v>
      </c>
      <c r="M738" s="17">
        <f t="shared" si="44"/>
        <v>216.24</v>
      </c>
      <c r="N738" s="17">
        <f t="shared" si="45"/>
        <v>80.28</v>
      </c>
      <c r="O738" s="17">
        <f t="shared" si="46"/>
        <v>135.96</v>
      </c>
      <c r="P738" s="7">
        <f t="shared" si="47"/>
        <v>0.62874583795782468</v>
      </c>
      <c r="Q738" s="5">
        <f>YEAR(SalesDataTable[[#This Row],[Order Date]])</f>
        <v>2026</v>
      </c>
      <c r="R738" s="7" t="str">
        <f>"Q"&amp;ROUNDUP(MONTH(SalesDataTable[[#This Row],[Order Date]])/3,0)</f>
        <v>Q2</v>
      </c>
      <c r="S738" s="8">
        <f>MONTH(SalesDataTable[[#This Row],[Order Date]])</f>
        <v>5</v>
      </c>
      <c r="T738" s="7" t="str">
        <f>TEXT(SalesDataTable[[#This Row],[Order Date]],"mmm")</f>
        <v>May</v>
      </c>
    </row>
    <row r="739" spans="1:20" ht="15.6">
      <c r="A739" s="2">
        <v>4587</v>
      </c>
      <c r="B739" s="3">
        <v>46146</v>
      </c>
      <c r="C739" s="4" t="s">
        <v>11</v>
      </c>
      <c r="D739" s="4" t="s">
        <v>12</v>
      </c>
      <c r="E739" s="4" t="s">
        <v>28</v>
      </c>
      <c r="F739" s="4" t="s">
        <v>3</v>
      </c>
      <c r="G739" s="4" t="s">
        <v>9</v>
      </c>
      <c r="H739" s="4" t="s">
        <v>10</v>
      </c>
      <c r="I739" s="8">
        <v>2</v>
      </c>
      <c r="J739" s="10">
        <v>91.72</v>
      </c>
      <c r="K739" s="6">
        <v>0</v>
      </c>
      <c r="L739" s="10">
        <v>45.67</v>
      </c>
      <c r="M739" s="17">
        <f t="shared" si="44"/>
        <v>183.44</v>
      </c>
      <c r="N739" s="17">
        <f t="shared" si="45"/>
        <v>91.34</v>
      </c>
      <c r="O739" s="17">
        <f t="shared" si="46"/>
        <v>92.1</v>
      </c>
      <c r="P739" s="7">
        <f t="shared" si="47"/>
        <v>0.50207152202354988</v>
      </c>
      <c r="Q739" s="5">
        <f>YEAR(SalesDataTable[[#This Row],[Order Date]])</f>
        <v>2026</v>
      </c>
      <c r="R739" s="7" t="str">
        <f>"Q"&amp;ROUNDUP(MONTH(SalesDataTable[[#This Row],[Order Date]])/3,0)</f>
        <v>Q2</v>
      </c>
      <c r="S739" s="8">
        <f>MONTH(SalesDataTable[[#This Row],[Order Date]])</f>
        <v>5</v>
      </c>
      <c r="T739" s="7" t="str">
        <f>TEXT(SalesDataTable[[#This Row],[Order Date]],"mmm")</f>
        <v>May</v>
      </c>
    </row>
    <row r="740" spans="1:20" ht="15.6">
      <c r="A740" s="2">
        <v>830</v>
      </c>
      <c r="B740" s="3">
        <v>46147</v>
      </c>
      <c r="C740" s="4" t="s">
        <v>20</v>
      </c>
      <c r="D740" s="4" t="s">
        <v>33</v>
      </c>
      <c r="E740" s="4" t="s">
        <v>2</v>
      </c>
      <c r="F740" s="4" t="s">
        <v>16</v>
      </c>
      <c r="G740" s="4" t="s">
        <v>4</v>
      </c>
      <c r="H740" s="4" t="s">
        <v>22</v>
      </c>
      <c r="I740" s="8">
        <v>2</v>
      </c>
      <c r="J740" s="10">
        <v>50.4</v>
      </c>
      <c r="K740" s="6">
        <v>0</v>
      </c>
      <c r="L740" s="10">
        <v>22.21</v>
      </c>
      <c r="M740" s="17">
        <f t="shared" si="44"/>
        <v>100.8</v>
      </c>
      <c r="N740" s="17">
        <f t="shared" si="45"/>
        <v>44.42</v>
      </c>
      <c r="O740" s="17">
        <f t="shared" si="46"/>
        <v>56.379999999999995</v>
      </c>
      <c r="P740" s="7">
        <f t="shared" si="47"/>
        <v>0.55932539682539684</v>
      </c>
      <c r="Q740" s="5">
        <f>YEAR(SalesDataTable[[#This Row],[Order Date]])</f>
        <v>2026</v>
      </c>
      <c r="R740" s="7" t="str">
        <f>"Q"&amp;ROUNDUP(MONTH(SalesDataTable[[#This Row],[Order Date]])/3,0)</f>
        <v>Q2</v>
      </c>
      <c r="S740" s="8">
        <f>MONTH(SalesDataTable[[#This Row],[Order Date]])</f>
        <v>5</v>
      </c>
      <c r="T740" s="7" t="str">
        <f>TEXT(SalesDataTable[[#This Row],[Order Date]],"mmm")</f>
        <v>May</v>
      </c>
    </row>
    <row r="741" spans="1:20" ht="15.6">
      <c r="A741" s="2">
        <v>4320</v>
      </c>
      <c r="B741" s="3">
        <v>46147</v>
      </c>
      <c r="C741" s="4" t="s">
        <v>6</v>
      </c>
      <c r="D741" s="4" t="s">
        <v>27</v>
      </c>
      <c r="E741" s="4" t="s">
        <v>2</v>
      </c>
      <c r="F741" s="4" t="s">
        <v>3</v>
      </c>
      <c r="G741" s="4" t="s">
        <v>14</v>
      </c>
      <c r="H741" s="4" t="s">
        <v>48</v>
      </c>
      <c r="I741" s="8">
        <v>2</v>
      </c>
      <c r="J741" s="10">
        <v>165.17</v>
      </c>
      <c r="K741" s="6">
        <v>0</v>
      </c>
      <c r="L741" s="10">
        <v>87.78</v>
      </c>
      <c r="M741" s="17">
        <f t="shared" si="44"/>
        <v>330.34</v>
      </c>
      <c r="N741" s="17">
        <f t="shared" si="45"/>
        <v>175.56</v>
      </c>
      <c r="O741" s="17">
        <f t="shared" si="46"/>
        <v>154.77999999999997</v>
      </c>
      <c r="P741" s="7">
        <f t="shared" si="47"/>
        <v>0.46854755706242052</v>
      </c>
      <c r="Q741" s="5">
        <f>YEAR(SalesDataTable[[#This Row],[Order Date]])</f>
        <v>2026</v>
      </c>
      <c r="R741" s="7" t="str">
        <f>"Q"&amp;ROUNDUP(MONTH(SalesDataTable[[#This Row],[Order Date]])/3,0)</f>
        <v>Q2</v>
      </c>
      <c r="S741" s="8">
        <f>MONTH(SalesDataTable[[#This Row],[Order Date]])</f>
        <v>5</v>
      </c>
      <c r="T741" s="7" t="str">
        <f>TEXT(SalesDataTable[[#This Row],[Order Date]],"mmm")</f>
        <v>May</v>
      </c>
    </row>
    <row r="742" spans="1:20" ht="15.6">
      <c r="A742" s="2">
        <v>4386</v>
      </c>
      <c r="B742" s="3">
        <v>46147</v>
      </c>
      <c r="C742" s="4" t="s">
        <v>0</v>
      </c>
      <c r="D742" s="4" t="s">
        <v>50</v>
      </c>
      <c r="E742" s="4" t="s">
        <v>2</v>
      </c>
      <c r="F742" s="4" t="s">
        <v>3</v>
      </c>
      <c r="G742" s="4" t="s">
        <v>9</v>
      </c>
      <c r="H742" s="4" t="s">
        <v>46</v>
      </c>
      <c r="I742" s="8">
        <v>1</v>
      </c>
      <c r="J742" s="10">
        <v>69.819999999999993</v>
      </c>
      <c r="K742" s="6">
        <v>0.05</v>
      </c>
      <c r="L742" s="10">
        <v>33.29</v>
      </c>
      <c r="M742" s="17">
        <f t="shared" si="44"/>
        <v>66.328999999999994</v>
      </c>
      <c r="N742" s="17">
        <f t="shared" si="45"/>
        <v>33.29</v>
      </c>
      <c r="O742" s="17">
        <f t="shared" si="46"/>
        <v>33.038999999999994</v>
      </c>
      <c r="P742" s="7">
        <f t="shared" si="47"/>
        <v>0.49810791659756665</v>
      </c>
      <c r="Q742" s="5">
        <f>YEAR(SalesDataTable[[#This Row],[Order Date]])</f>
        <v>2026</v>
      </c>
      <c r="R742" s="7" t="str">
        <f>"Q"&amp;ROUNDUP(MONTH(SalesDataTable[[#This Row],[Order Date]])/3,0)</f>
        <v>Q2</v>
      </c>
      <c r="S742" s="8">
        <f>MONTH(SalesDataTable[[#This Row],[Order Date]])</f>
        <v>5</v>
      </c>
      <c r="T742" s="7" t="str">
        <f>TEXT(SalesDataTable[[#This Row],[Order Date]],"mmm")</f>
        <v>May</v>
      </c>
    </row>
    <row r="743" spans="1:20" ht="15.6">
      <c r="A743" s="2">
        <v>4602</v>
      </c>
      <c r="B743" s="3">
        <v>46147</v>
      </c>
      <c r="C743" s="4" t="s">
        <v>6</v>
      </c>
      <c r="D743" s="4" t="s">
        <v>43</v>
      </c>
      <c r="E743" s="4" t="s">
        <v>28</v>
      </c>
      <c r="F743" s="4" t="s">
        <v>13</v>
      </c>
      <c r="G743" s="4" t="s">
        <v>14</v>
      </c>
      <c r="H743" s="4" t="s">
        <v>44</v>
      </c>
      <c r="I743" s="8">
        <v>2</v>
      </c>
      <c r="J743" s="10">
        <v>131.36000000000001</v>
      </c>
      <c r="K743" s="6">
        <v>0.1</v>
      </c>
      <c r="L743" s="10">
        <v>65.3</v>
      </c>
      <c r="M743" s="17">
        <f t="shared" si="44"/>
        <v>236.44800000000004</v>
      </c>
      <c r="N743" s="17">
        <f t="shared" si="45"/>
        <v>130.6</v>
      </c>
      <c r="O743" s="17">
        <f t="shared" si="46"/>
        <v>105.84800000000004</v>
      </c>
      <c r="P743" s="7">
        <f t="shared" si="47"/>
        <v>0.4476586818243336</v>
      </c>
      <c r="Q743" s="5">
        <f>YEAR(SalesDataTable[[#This Row],[Order Date]])</f>
        <v>2026</v>
      </c>
      <c r="R743" s="7" t="str">
        <f>"Q"&amp;ROUNDUP(MONTH(SalesDataTable[[#This Row],[Order Date]])/3,0)</f>
        <v>Q2</v>
      </c>
      <c r="S743" s="8">
        <f>MONTH(SalesDataTable[[#This Row],[Order Date]])</f>
        <v>5</v>
      </c>
      <c r="T743" s="7" t="str">
        <f>TEXT(SalesDataTable[[#This Row],[Order Date]],"mmm")</f>
        <v>May</v>
      </c>
    </row>
    <row r="744" spans="1:20" ht="15.6">
      <c r="A744" s="2">
        <v>5190</v>
      </c>
      <c r="B744" s="3">
        <v>46147</v>
      </c>
      <c r="C744" s="4" t="s">
        <v>20</v>
      </c>
      <c r="D744" s="4" t="s">
        <v>33</v>
      </c>
      <c r="E744" s="4" t="s">
        <v>8</v>
      </c>
      <c r="F744" s="4" t="s">
        <v>3</v>
      </c>
      <c r="G744" s="4" t="s">
        <v>9</v>
      </c>
      <c r="H744" s="4" t="s">
        <v>10</v>
      </c>
      <c r="I744" s="8">
        <v>15</v>
      </c>
      <c r="J744" s="10">
        <v>93.65</v>
      </c>
      <c r="K744" s="6">
        <v>0.1</v>
      </c>
      <c r="L744" s="10">
        <v>44.89</v>
      </c>
      <c r="M744" s="17">
        <f t="shared" si="44"/>
        <v>1264.2750000000001</v>
      </c>
      <c r="N744" s="17">
        <f t="shared" si="45"/>
        <v>673.35</v>
      </c>
      <c r="O744" s="17">
        <f t="shared" si="46"/>
        <v>590.92500000000007</v>
      </c>
      <c r="P744" s="7">
        <f t="shared" si="47"/>
        <v>0.46740226612089936</v>
      </c>
      <c r="Q744" s="5">
        <f>YEAR(SalesDataTable[[#This Row],[Order Date]])</f>
        <v>2026</v>
      </c>
      <c r="R744" s="7" t="str">
        <f>"Q"&amp;ROUNDUP(MONTH(SalesDataTable[[#This Row],[Order Date]])/3,0)</f>
        <v>Q2</v>
      </c>
      <c r="S744" s="8">
        <f>MONTH(SalesDataTable[[#This Row],[Order Date]])</f>
        <v>5</v>
      </c>
      <c r="T744" s="7" t="str">
        <f>TEXT(SalesDataTable[[#This Row],[Order Date]],"mmm")</f>
        <v>May</v>
      </c>
    </row>
    <row r="745" spans="1:20" ht="15.6">
      <c r="A745" s="2">
        <v>393</v>
      </c>
      <c r="B745" s="3">
        <v>46148</v>
      </c>
      <c r="C745" s="4" t="s">
        <v>6</v>
      </c>
      <c r="D745" s="4" t="s">
        <v>43</v>
      </c>
      <c r="E745" s="4" t="s">
        <v>28</v>
      </c>
      <c r="F745" s="4" t="s">
        <v>13</v>
      </c>
      <c r="G745" s="4" t="s">
        <v>23</v>
      </c>
      <c r="H745" s="4" t="s">
        <v>29</v>
      </c>
      <c r="I745" s="8">
        <v>3</v>
      </c>
      <c r="J745" s="10">
        <v>199.93</v>
      </c>
      <c r="K745" s="6">
        <v>0</v>
      </c>
      <c r="L745" s="10">
        <v>104.86</v>
      </c>
      <c r="M745" s="17">
        <f t="shared" si="44"/>
        <v>599.79</v>
      </c>
      <c r="N745" s="17">
        <f t="shared" si="45"/>
        <v>314.58</v>
      </c>
      <c r="O745" s="17">
        <f t="shared" si="46"/>
        <v>285.20999999999998</v>
      </c>
      <c r="P745" s="7">
        <f t="shared" si="47"/>
        <v>0.47551643075076278</v>
      </c>
      <c r="Q745" s="5">
        <f>YEAR(SalesDataTable[[#This Row],[Order Date]])</f>
        <v>2026</v>
      </c>
      <c r="R745" s="7" t="str">
        <f>"Q"&amp;ROUNDUP(MONTH(SalesDataTable[[#This Row],[Order Date]])/3,0)</f>
        <v>Q2</v>
      </c>
      <c r="S745" s="8">
        <f>MONTH(SalesDataTable[[#This Row],[Order Date]])</f>
        <v>5</v>
      </c>
      <c r="T745" s="7" t="str">
        <f>TEXT(SalesDataTable[[#This Row],[Order Date]],"mmm")</f>
        <v>May</v>
      </c>
    </row>
    <row r="746" spans="1:20" ht="15.6">
      <c r="A746" s="2">
        <v>812</v>
      </c>
      <c r="B746" s="3">
        <v>46148</v>
      </c>
      <c r="C746" s="4" t="s">
        <v>0</v>
      </c>
      <c r="D746" s="4" t="s">
        <v>1</v>
      </c>
      <c r="E746" s="4" t="s">
        <v>2</v>
      </c>
      <c r="F746" s="4" t="s">
        <v>13</v>
      </c>
      <c r="G746" s="4" t="s">
        <v>9</v>
      </c>
      <c r="H746" s="4" t="s">
        <v>46</v>
      </c>
      <c r="I746" s="8">
        <v>5</v>
      </c>
      <c r="J746" s="10">
        <v>70.150000000000006</v>
      </c>
      <c r="K746" s="6">
        <v>0</v>
      </c>
      <c r="L746" s="10">
        <v>32.700000000000003</v>
      </c>
      <c r="M746" s="17">
        <f t="shared" si="44"/>
        <v>350.75</v>
      </c>
      <c r="N746" s="17">
        <f t="shared" si="45"/>
        <v>163.5</v>
      </c>
      <c r="O746" s="17">
        <f t="shared" si="46"/>
        <v>187.25</v>
      </c>
      <c r="P746" s="7">
        <f t="shared" si="47"/>
        <v>0.53385602280826805</v>
      </c>
      <c r="Q746" s="5">
        <f>YEAR(SalesDataTable[[#This Row],[Order Date]])</f>
        <v>2026</v>
      </c>
      <c r="R746" s="7" t="str">
        <f>"Q"&amp;ROUNDUP(MONTH(SalesDataTable[[#This Row],[Order Date]])/3,0)</f>
        <v>Q2</v>
      </c>
      <c r="S746" s="8">
        <f>MONTH(SalesDataTable[[#This Row],[Order Date]])</f>
        <v>5</v>
      </c>
      <c r="T746" s="7" t="str">
        <f>TEXT(SalesDataTable[[#This Row],[Order Date]],"mmm")</f>
        <v>May</v>
      </c>
    </row>
    <row r="747" spans="1:20" ht="15.6">
      <c r="A747" s="2">
        <v>1297</v>
      </c>
      <c r="B747" s="3">
        <v>46148</v>
      </c>
      <c r="C747" s="4" t="s">
        <v>11</v>
      </c>
      <c r="D747" s="4" t="s">
        <v>12</v>
      </c>
      <c r="E747" s="4" t="s">
        <v>19</v>
      </c>
      <c r="F747" s="4" t="s">
        <v>13</v>
      </c>
      <c r="G747" s="4" t="s">
        <v>34</v>
      </c>
      <c r="H747" s="4" t="s">
        <v>42</v>
      </c>
      <c r="I747" s="8">
        <v>2</v>
      </c>
      <c r="J747" s="10">
        <v>35.86</v>
      </c>
      <c r="K747" s="6">
        <v>0</v>
      </c>
      <c r="L747" s="10">
        <v>13.9</v>
      </c>
      <c r="M747" s="17">
        <f t="shared" si="44"/>
        <v>71.72</v>
      </c>
      <c r="N747" s="17">
        <f t="shared" si="45"/>
        <v>27.8</v>
      </c>
      <c r="O747" s="17">
        <f t="shared" si="46"/>
        <v>43.92</v>
      </c>
      <c r="P747" s="7">
        <f t="shared" si="47"/>
        <v>0.61238148354712774</v>
      </c>
      <c r="Q747" s="5">
        <f>YEAR(SalesDataTable[[#This Row],[Order Date]])</f>
        <v>2026</v>
      </c>
      <c r="R747" s="7" t="str">
        <f>"Q"&amp;ROUNDUP(MONTH(SalesDataTable[[#This Row],[Order Date]])/3,0)</f>
        <v>Q2</v>
      </c>
      <c r="S747" s="8">
        <f>MONTH(SalesDataTable[[#This Row],[Order Date]])</f>
        <v>5</v>
      </c>
      <c r="T747" s="7" t="str">
        <f>TEXT(SalesDataTable[[#This Row],[Order Date]],"mmm")</f>
        <v>May</v>
      </c>
    </row>
    <row r="748" spans="1:20" ht="15.6">
      <c r="A748" s="2">
        <v>1574</v>
      </c>
      <c r="B748" s="3">
        <v>46148</v>
      </c>
      <c r="C748" s="4" t="s">
        <v>6</v>
      </c>
      <c r="D748" s="4" t="s">
        <v>27</v>
      </c>
      <c r="E748" s="4" t="s">
        <v>2</v>
      </c>
      <c r="F748" s="4" t="s">
        <v>3</v>
      </c>
      <c r="G748" s="4" t="s">
        <v>9</v>
      </c>
      <c r="H748" s="4" t="s">
        <v>10</v>
      </c>
      <c r="I748" s="8">
        <v>1</v>
      </c>
      <c r="J748" s="10">
        <v>92.27</v>
      </c>
      <c r="K748" s="6">
        <v>0</v>
      </c>
      <c r="L748" s="10">
        <v>46.5</v>
      </c>
      <c r="M748" s="17">
        <f t="shared" si="44"/>
        <v>92.27</v>
      </c>
      <c r="N748" s="17">
        <f t="shared" si="45"/>
        <v>46.5</v>
      </c>
      <c r="O748" s="17">
        <f t="shared" si="46"/>
        <v>45.769999999999996</v>
      </c>
      <c r="P748" s="7">
        <f t="shared" si="47"/>
        <v>0.49604421805570603</v>
      </c>
      <c r="Q748" s="5">
        <f>YEAR(SalesDataTable[[#This Row],[Order Date]])</f>
        <v>2026</v>
      </c>
      <c r="R748" s="7" t="str">
        <f>"Q"&amp;ROUNDUP(MONTH(SalesDataTable[[#This Row],[Order Date]])/3,0)</f>
        <v>Q2</v>
      </c>
      <c r="S748" s="8">
        <f>MONTH(SalesDataTable[[#This Row],[Order Date]])</f>
        <v>5</v>
      </c>
      <c r="T748" s="7" t="str">
        <f>TEXT(SalesDataTable[[#This Row],[Order Date]],"mmm")</f>
        <v>May</v>
      </c>
    </row>
    <row r="749" spans="1:20" ht="15.6">
      <c r="A749" s="2">
        <v>3060</v>
      </c>
      <c r="B749" s="3">
        <v>46148</v>
      </c>
      <c r="C749" s="4" t="s">
        <v>6</v>
      </c>
      <c r="D749" s="4" t="s">
        <v>27</v>
      </c>
      <c r="E749" s="4" t="s">
        <v>8</v>
      </c>
      <c r="F749" s="4" t="s">
        <v>16</v>
      </c>
      <c r="G749" s="4" t="s">
        <v>9</v>
      </c>
      <c r="H749" s="4" t="s">
        <v>37</v>
      </c>
      <c r="I749" s="8">
        <v>6</v>
      </c>
      <c r="J749" s="10">
        <v>157.31</v>
      </c>
      <c r="K749" s="6">
        <v>0.15</v>
      </c>
      <c r="L749" s="10">
        <v>80.34</v>
      </c>
      <c r="M749" s="17">
        <f t="shared" si="44"/>
        <v>802.28099999999995</v>
      </c>
      <c r="N749" s="17">
        <f t="shared" si="45"/>
        <v>482.04</v>
      </c>
      <c r="O749" s="17">
        <f t="shared" si="46"/>
        <v>320.24099999999993</v>
      </c>
      <c r="P749" s="7">
        <f t="shared" si="47"/>
        <v>0.3991631361081715</v>
      </c>
      <c r="Q749" s="5">
        <f>YEAR(SalesDataTable[[#This Row],[Order Date]])</f>
        <v>2026</v>
      </c>
      <c r="R749" s="7" t="str">
        <f>"Q"&amp;ROUNDUP(MONTH(SalesDataTable[[#This Row],[Order Date]])/3,0)</f>
        <v>Q2</v>
      </c>
      <c r="S749" s="8">
        <f>MONTH(SalesDataTable[[#This Row],[Order Date]])</f>
        <v>5</v>
      </c>
      <c r="T749" s="7" t="str">
        <f>TEXT(SalesDataTable[[#This Row],[Order Date]],"mmm")</f>
        <v>May</v>
      </c>
    </row>
    <row r="750" spans="1:20" ht="15.6">
      <c r="A750" s="2">
        <v>3490</v>
      </c>
      <c r="B750" s="3">
        <v>46148</v>
      </c>
      <c r="C750" s="4" t="s">
        <v>6</v>
      </c>
      <c r="D750" s="4" t="s">
        <v>41</v>
      </c>
      <c r="E750" s="4" t="s">
        <v>2</v>
      </c>
      <c r="F750" s="4" t="s">
        <v>13</v>
      </c>
      <c r="G750" s="4" t="s">
        <v>14</v>
      </c>
      <c r="H750" s="4" t="s">
        <v>32</v>
      </c>
      <c r="I750" s="8">
        <v>2</v>
      </c>
      <c r="J750" s="10">
        <v>46.18</v>
      </c>
      <c r="K750" s="6">
        <v>0.05</v>
      </c>
      <c r="L750" s="10">
        <v>17.899999999999999</v>
      </c>
      <c r="M750" s="17">
        <f t="shared" si="44"/>
        <v>87.74199999999999</v>
      </c>
      <c r="N750" s="17">
        <f t="shared" si="45"/>
        <v>35.799999999999997</v>
      </c>
      <c r="O750" s="17">
        <f t="shared" si="46"/>
        <v>51.941999999999993</v>
      </c>
      <c r="P750" s="7">
        <f t="shared" si="47"/>
        <v>0.59198559412823959</v>
      </c>
      <c r="Q750" s="5">
        <f>YEAR(SalesDataTable[[#This Row],[Order Date]])</f>
        <v>2026</v>
      </c>
      <c r="R750" s="7" t="str">
        <f>"Q"&amp;ROUNDUP(MONTH(SalesDataTable[[#This Row],[Order Date]])/3,0)</f>
        <v>Q2</v>
      </c>
      <c r="S750" s="8">
        <f>MONTH(SalesDataTable[[#This Row],[Order Date]])</f>
        <v>5</v>
      </c>
      <c r="T750" s="7" t="str">
        <f>TEXT(SalesDataTable[[#This Row],[Order Date]],"mmm")</f>
        <v>May</v>
      </c>
    </row>
    <row r="751" spans="1:20" ht="15.6">
      <c r="A751" s="2">
        <v>3654</v>
      </c>
      <c r="B751" s="3">
        <v>46148</v>
      </c>
      <c r="C751" s="4" t="s">
        <v>11</v>
      </c>
      <c r="D751" s="4" t="s">
        <v>39</v>
      </c>
      <c r="E751" s="4" t="s">
        <v>2</v>
      </c>
      <c r="F751" s="4" t="s">
        <v>16</v>
      </c>
      <c r="G751" s="4" t="s">
        <v>4</v>
      </c>
      <c r="H751" s="4" t="s">
        <v>22</v>
      </c>
      <c r="I751" s="8">
        <v>1</v>
      </c>
      <c r="J751" s="10">
        <v>51.44</v>
      </c>
      <c r="K751" s="6">
        <v>0.1</v>
      </c>
      <c r="L751" s="10">
        <v>22.88</v>
      </c>
      <c r="M751" s="17">
        <f t="shared" si="44"/>
        <v>46.295999999999999</v>
      </c>
      <c r="N751" s="17">
        <f t="shared" si="45"/>
        <v>22.88</v>
      </c>
      <c r="O751" s="17">
        <f t="shared" si="46"/>
        <v>23.416</v>
      </c>
      <c r="P751" s="7">
        <f t="shared" si="47"/>
        <v>0.50578883704855715</v>
      </c>
      <c r="Q751" s="5">
        <f>YEAR(SalesDataTable[[#This Row],[Order Date]])</f>
        <v>2026</v>
      </c>
      <c r="R751" s="7" t="str">
        <f>"Q"&amp;ROUNDUP(MONTH(SalesDataTable[[#This Row],[Order Date]])/3,0)</f>
        <v>Q2</v>
      </c>
      <c r="S751" s="8">
        <f>MONTH(SalesDataTable[[#This Row],[Order Date]])</f>
        <v>5</v>
      </c>
      <c r="T751" s="7" t="str">
        <f>TEXT(SalesDataTable[[#This Row],[Order Date]],"mmm")</f>
        <v>May</v>
      </c>
    </row>
    <row r="752" spans="1:20" ht="15.6">
      <c r="A752" s="2">
        <v>4209</v>
      </c>
      <c r="B752" s="3">
        <v>46148</v>
      </c>
      <c r="C752" s="4" t="s">
        <v>6</v>
      </c>
      <c r="D752" s="4" t="s">
        <v>7</v>
      </c>
      <c r="E752" s="4" t="s">
        <v>2</v>
      </c>
      <c r="F752" s="4" t="s">
        <v>13</v>
      </c>
      <c r="G752" s="4" t="s">
        <v>34</v>
      </c>
      <c r="H752" s="4" t="s">
        <v>45</v>
      </c>
      <c r="I752" s="8">
        <v>2</v>
      </c>
      <c r="J752" s="10">
        <v>50.97</v>
      </c>
      <c r="K752" s="6">
        <v>0.05</v>
      </c>
      <c r="L752" s="10">
        <v>21.67</v>
      </c>
      <c r="M752" s="17">
        <f t="shared" si="44"/>
        <v>96.842999999999989</v>
      </c>
      <c r="N752" s="17">
        <f t="shared" si="45"/>
        <v>43.34</v>
      </c>
      <c r="O752" s="17">
        <f t="shared" si="46"/>
        <v>53.502999999999986</v>
      </c>
      <c r="P752" s="7">
        <f t="shared" si="47"/>
        <v>0.55247152607829153</v>
      </c>
      <c r="Q752" s="5">
        <f>YEAR(SalesDataTable[[#This Row],[Order Date]])</f>
        <v>2026</v>
      </c>
      <c r="R752" s="7" t="str">
        <f>"Q"&amp;ROUNDUP(MONTH(SalesDataTable[[#This Row],[Order Date]])/3,0)</f>
        <v>Q2</v>
      </c>
      <c r="S752" s="8">
        <f>MONTH(SalesDataTable[[#This Row],[Order Date]])</f>
        <v>5</v>
      </c>
      <c r="T752" s="7" t="str">
        <f>TEXT(SalesDataTable[[#This Row],[Order Date]],"mmm")</f>
        <v>May</v>
      </c>
    </row>
    <row r="753" spans="1:20" ht="15.6">
      <c r="A753" s="2">
        <v>4227</v>
      </c>
      <c r="B753" s="3">
        <v>46148</v>
      </c>
      <c r="C753" s="4" t="s">
        <v>6</v>
      </c>
      <c r="D753" s="4" t="s">
        <v>7</v>
      </c>
      <c r="E753" s="4" t="s">
        <v>2</v>
      </c>
      <c r="F753" s="4" t="s">
        <v>13</v>
      </c>
      <c r="G753" s="4" t="s">
        <v>4</v>
      </c>
      <c r="H753" s="4" t="s">
        <v>26</v>
      </c>
      <c r="I753" s="8">
        <v>2</v>
      </c>
      <c r="J753" s="10">
        <v>40.549999999999997</v>
      </c>
      <c r="K753" s="6">
        <v>0</v>
      </c>
      <c r="L753" s="10">
        <v>16.52</v>
      </c>
      <c r="M753" s="17">
        <f t="shared" si="44"/>
        <v>81.099999999999994</v>
      </c>
      <c r="N753" s="17">
        <f t="shared" si="45"/>
        <v>33.04</v>
      </c>
      <c r="O753" s="17">
        <f t="shared" si="46"/>
        <v>48.059999999999995</v>
      </c>
      <c r="P753" s="7">
        <f t="shared" si="47"/>
        <v>0.59260172626387175</v>
      </c>
      <c r="Q753" s="5">
        <f>YEAR(SalesDataTable[[#This Row],[Order Date]])</f>
        <v>2026</v>
      </c>
      <c r="R753" s="7" t="str">
        <f>"Q"&amp;ROUNDUP(MONTH(SalesDataTable[[#This Row],[Order Date]])/3,0)</f>
        <v>Q2</v>
      </c>
      <c r="S753" s="8">
        <f>MONTH(SalesDataTable[[#This Row],[Order Date]])</f>
        <v>5</v>
      </c>
      <c r="T753" s="7" t="str">
        <f>TEXT(SalesDataTable[[#This Row],[Order Date]],"mmm")</f>
        <v>May</v>
      </c>
    </row>
    <row r="754" spans="1:20" ht="15.6">
      <c r="A754" s="2">
        <v>4247</v>
      </c>
      <c r="B754" s="3">
        <v>46148</v>
      </c>
      <c r="C754" s="4" t="s">
        <v>11</v>
      </c>
      <c r="D754" s="4" t="s">
        <v>52</v>
      </c>
      <c r="E754" s="4" t="s">
        <v>2</v>
      </c>
      <c r="F754" s="4" t="s">
        <v>13</v>
      </c>
      <c r="G754" s="4" t="s">
        <v>4</v>
      </c>
      <c r="H754" s="4" t="s">
        <v>22</v>
      </c>
      <c r="I754" s="8">
        <v>2</v>
      </c>
      <c r="J754" s="10">
        <v>51.3</v>
      </c>
      <c r="K754" s="6">
        <v>0</v>
      </c>
      <c r="L754" s="10">
        <v>23.12</v>
      </c>
      <c r="M754" s="17">
        <f t="shared" si="44"/>
        <v>102.6</v>
      </c>
      <c r="N754" s="17">
        <f t="shared" si="45"/>
        <v>46.24</v>
      </c>
      <c r="O754" s="17">
        <f t="shared" si="46"/>
        <v>56.359999999999992</v>
      </c>
      <c r="P754" s="7">
        <f t="shared" si="47"/>
        <v>0.54931773879142298</v>
      </c>
      <c r="Q754" s="5">
        <f>YEAR(SalesDataTable[[#This Row],[Order Date]])</f>
        <v>2026</v>
      </c>
      <c r="R754" s="7" t="str">
        <f>"Q"&amp;ROUNDUP(MONTH(SalesDataTable[[#This Row],[Order Date]])/3,0)</f>
        <v>Q2</v>
      </c>
      <c r="S754" s="8">
        <f>MONTH(SalesDataTable[[#This Row],[Order Date]])</f>
        <v>5</v>
      </c>
      <c r="T754" s="7" t="str">
        <f>TEXT(SalesDataTable[[#This Row],[Order Date]],"mmm")</f>
        <v>May</v>
      </c>
    </row>
    <row r="755" spans="1:20" ht="15.6">
      <c r="A755" s="2">
        <v>5196</v>
      </c>
      <c r="B755" s="3">
        <v>46148</v>
      </c>
      <c r="C755" s="4" t="s">
        <v>20</v>
      </c>
      <c r="D755" s="4" t="s">
        <v>33</v>
      </c>
      <c r="E755" s="4" t="s">
        <v>2</v>
      </c>
      <c r="F755" s="4" t="s">
        <v>13</v>
      </c>
      <c r="G755" s="4" t="s">
        <v>23</v>
      </c>
      <c r="H755" s="4" t="s">
        <v>40</v>
      </c>
      <c r="I755" s="8">
        <v>3</v>
      </c>
      <c r="J755" s="10">
        <v>82.56</v>
      </c>
      <c r="K755" s="6">
        <v>0</v>
      </c>
      <c r="L755" s="10">
        <v>39.99</v>
      </c>
      <c r="M755" s="17">
        <f t="shared" si="44"/>
        <v>247.68</v>
      </c>
      <c r="N755" s="17">
        <f t="shared" si="45"/>
        <v>119.97</v>
      </c>
      <c r="O755" s="17">
        <f t="shared" si="46"/>
        <v>127.71000000000001</v>
      </c>
      <c r="P755" s="7">
        <f t="shared" si="47"/>
        <v>0.515625</v>
      </c>
      <c r="Q755" s="5">
        <f>YEAR(SalesDataTable[[#This Row],[Order Date]])</f>
        <v>2026</v>
      </c>
      <c r="R755" s="7" t="str">
        <f>"Q"&amp;ROUNDUP(MONTH(SalesDataTable[[#This Row],[Order Date]])/3,0)</f>
        <v>Q2</v>
      </c>
      <c r="S755" s="8">
        <f>MONTH(SalesDataTable[[#This Row],[Order Date]])</f>
        <v>5</v>
      </c>
      <c r="T755" s="7" t="str">
        <f>TEXT(SalesDataTable[[#This Row],[Order Date]],"mmm")</f>
        <v>May</v>
      </c>
    </row>
    <row r="756" spans="1:20" ht="15.6">
      <c r="A756" s="2">
        <v>400</v>
      </c>
      <c r="B756" s="3">
        <v>46149</v>
      </c>
      <c r="C756" s="4" t="s">
        <v>6</v>
      </c>
      <c r="D756" s="4" t="s">
        <v>43</v>
      </c>
      <c r="E756" s="4" t="s">
        <v>8</v>
      </c>
      <c r="F756" s="4" t="s">
        <v>16</v>
      </c>
      <c r="G756" s="4" t="s">
        <v>9</v>
      </c>
      <c r="H756" s="4" t="s">
        <v>10</v>
      </c>
      <c r="I756" s="8">
        <v>6</v>
      </c>
      <c r="J756" s="10">
        <v>92.66</v>
      </c>
      <c r="K756" s="6">
        <v>0.15</v>
      </c>
      <c r="L756" s="10">
        <v>44.71</v>
      </c>
      <c r="M756" s="17">
        <f t="shared" si="44"/>
        <v>472.56600000000003</v>
      </c>
      <c r="N756" s="17">
        <f t="shared" si="45"/>
        <v>268.26</v>
      </c>
      <c r="O756" s="17">
        <f t="shared" si="46"/>
        <v>204.30600000000004</v>
      </c>
      <c r="P756" s="7">
        <f t="shared" si="47"/>
        <v>0.43233326138571126</v>
      </c>
      <c r="Q756" s="5">
        <f>YEAR(SalesDataTable[[#This Row],[Order Date]])</f>
        <v>2026</v>
      </c>
      <c r="R756" s="7" t="str">
        <f>"Q"&amp;ROUNDUP(MONTH(SalesDataTable[[#This Row],[Order Date]])/3,0)</f>
        <v>Q2</v>
      </c>
      <c r="S756" s="8">
        <f>MONTH(SalesDataTable[[#This Row],[Order Date]])</f>
        <v>5</v>
      </c>
      <c r="T756" s="7" t="str">
        <f>TEXT(SalesDataTable[[#This Row],[Order Date]],"mmm")</f>
        <v>May</v>
      </c>
    </row>
    <row r="757" spans="1:20" ht="15.6">
      <c r="A757" s="2">
        <v>829</v>
      </c>
      <c r="B757" s="3">
        <v>46149</v>
      </c>
      <c r="C757" s="4" t="s">
        <v>11</v>
      </c>
      <c r="D757" s="4" t="s">
        <v>52</v>
      </c>
      <c r="E757" s="4" t="s">
        <v>28</v>
      </c>
      <c r="F757" s="4" t="s">
        <v>13</v>
      </c>
      <c r="G757" s="4" t="s">
        <v>34</v>
      </c>
      <c r="H757" s="4" t="s">
        <v>35</v>
      </c>
      <c r="I757" s="8">
        <v>1</v>
      </c>
      <c r="J757" s="10">
        <v>39.42</v>
      </c>
      <c r="K757" s="6">
        <v>0</v>
      </c>
      <c r="L757" s="10">
        <v>14.86</v>
      </c>
      <c r="M757" s="17">
        <f t="shared" si="44"/>
        <v>39.42</v>
      </c>
      <c r="N757" s="17">
        <f t="shared" si="45"/>
        <v>14.86</v>
      </c>
      <c r="O757" s="17">
        <f t="shared" si="46"/>
        <v>24.560000000000002</v>
      </c>
      <c r="P757" s="7">
        <f t="shared" si="47"/>
        <v>0.62303399289700667</v>
      </c>
      <c r="Q757" s="5">
        <f>YEAR(SalesDataTable[[#This Row],[Order Date]])</f>
        <v>2026</v>
      </c>
      <c r="R757" s="7" t="str">
        <f>"Q"&amp;ROUNDUP(MONTH(SalesDataTable[[#This Row],[Order Date]])/3,0)</f>
        <v>Q2</v>
      </c>
      <c r="S757" s="8">
        <f>MONTH(SalesDataTable[[#This Row],[Order Date]])</f>
        <v>5</v>
      </c>
      <c r="T757" s="7" t="str">
        <f>TEXT(SalesDataTable[[#This Row],[Order Date]],"mmm")</f>
        <v>May</v>
      </c>
    </row>
    <row r="758" spans="1:20" ht="15.6">
      <c r="A758" s="2">
        <v>1236</v>
      </c>
      <c r="B758" s="3">
        <v>46149</v>
      </c>
      <c r="C758" s="4" t="s">
        <v>0</v>
      </c>
      <c r="D758" s="4" t="s">
        <v>36</v>
      </c>
      <c r="E758" s="4" t="s">
        <v>19</v>
      </c>
      <c r="F758" s="4" t="s">
        <v>3</v>
      </c>
      <c r="G758" s="4" t="s">
        <v>34</v>
      </c>
      <c r="H758" s="4" t="s">
        <v>38</v>
      </c>
      <c r="I758" s="8">
        <v>2</v>
      </c>
      <c r="J758" s="10">
        <v>124.25</v>
      </c>
      <c r="K758" s="6">
        <v>0</v>
      </c>
      <c r="L758" s="10">
        <v>69.510000000000005</v>
      </c>
      <c r="M758" s="17">
        <f t="shared" si="44"/>
        <v>248.5</v>
      </c>
      <c r="N758" s="17">
        <f t="shared" si="45"/>
        <v>139.02000000000001</v>
      </c>
      <c r="O758" s="17">
        <f t="shared" si="46"/>
        <v>109.47999999999999</v>
      </c>
      <c r="P758" s="7">
        <f t="shared" si="47"/>
        <v>0.44056338028169012</v>
      </c>
      <c r="Q758" s="5">
        <f>YEAR(SalesDataTable[[#This Row],[Order Date]])</f>
        <v>2026</v>
      </c>
      <c r="R758" s="7" t="str">
        <f>"Q"&amp;ROUNDUP(MONTH(SalesDataTable[[#This Row],[Order Date]])/3,0)</f>
        <v>Q2</v>
      </c>
      <c r="S758" s="8">
        <f>MONTH(SalesDataTable[[#This Row],[Order Date]])</f>
        <v>5</v>
      </c>
      <c r="T758" s="7" t="str">
        <f>TEXT(SalesDataTable[[#This Row],[Order Date]],"mmm")</f>
        <v>May</v>
      </c>
    </row>
    <row r="759" spans="1:20" ht="15.6">
      <c r="A759" s="2">
        <v>1364</v>
      </c>
      <c r="B759" s="3">
        <v>46149</v>
      </c>
      <c r="C759" s="4" t="s">
        <v>6</v>
      </c>
      <c r="D759" s="4" t="s">
        <v>49</v>
      </c>
      <c r="E759" s="4" t="s">
        <v>2</v>
      </c>
      <c r="F759" s="4" t="s">
        <v>13</v>
      </c>
      <c r="G759" s="4" t="s">
        <v>9</v>
      </c>
      <c r="H759" s="4" t="s">
        <v>37</v>
      </c>
      <c r="I759" s="8">
        <v>2</v>
      </c>
      <c r="J759" s="10">
        <v>156.43</v>
      </c>
      <c r="K759" s="6">
        <v>0</v>
      </c>
      <c r="L759" s="10">
        <v>78.569999999999993</v>
      </c>
      <c r="M759" s="17">
        <f t="shared" si="44"/>
        <v>312.86</v>
      </c>
      <c r="N759" s="17">
        <f t="shared" si="45"/>
        <v>157.13999999999999</v>
      </c>
      <c r="O759" s="17">
        <f t="shared" si="46"/>
        <v>155.72000000000003</v>
      </c>
      <c r="P759" s="7">
        <f t="shared" si="47"/>
        <v>0.49773061433228927</v>
      </c>
      <c r="Q759" s="5">
        <f>YEAR(SalesDataTable[[#This Row],[Order Date]])</f>
        <v>2026</v>
      </c>
      <c r="R759" s="7" t="str">
        <f>"Q"&amp;ROUNDUP(MONTH(SalesDataTable[[#This Row],[Order Date]])/3,0)</f>
        <v>Q2</v>
      </c>
      <c r="S759" s="8">
        <f>MONTH(SalesDataTable[[#This Row],[Order Date]])</f>
        <v>5</v>
      </c>
      <c r="T759" s="7" t="str">
        <f>TEXT(SalesDataTable[[#This Row],[Order Date]],"mmm")</f>
        <v>May</v>
      </c>
    </row>
    <row r="760" spans="1:20" ht="15.6">
      <c r="A760" s="2">
        <v>2105</v>
      </c>
      <c r="B760" s="3">
        <v>46149</v>
      </c>
      <c r="C760" s="4" t="s">
        <v>6</v>
      </c>
      <c r="D760" s="4" t="s">
        <v>49</v>
      </c>
      <c r="E760" s="4" t="s">
        <v>19</v>
      </c>
      <c r="F760" s="4" t="s">
        <v>13</v>
      </c>
      <c r="G760" s="4" t="s">
        <v>23</v>
      </c>
      <c r="H760" s="4" t="s">
        <v>40</v>
      </c>
      <c r="I760" s="8">
        <v>1</v>
      </c>
      <c r="J760" s="10">
        <v>80.3</v>
      </c>
      <c r="K760" s="6">
        <v>0</v>
      </c>
      <c r="L760" s="10">
        <v>40.020000000000003</v>
      </c>
      <c r="M760" s="17">
        <f t="shared" si="44"/>
        <v>80.3</v>
      </c>
      <c r="N760" s="17">
        <f t="shared" si="45"/>
        <v>40.020000000000003</v>
      </c>
      <c r="O760" s="17">
        <f t="shared" si="46"/>
        <v>40.279999999999994</v>
      </c>
      <c r="P760" s="7">
        <f t="shared" si="47"/>
        <v>0.50161892901618921</v>
      </c>
      <c r="Q760" s="5">
        <f>YEAR(SalesDataTable[[#This Row],[Order Date]])</f>
        <v>2026</v>
      </c>
      <c r="R760" s="7" t="str">
        <f>"Q"&amp;ROUNDUP(MONTH(SalesDataTable[[#This Row],[Order Date]])/3,0)</f>
        <v>Q2</v>
      </c>
      <c r="S760" s="8">
        <f>MONTH(SalesDataTable[[#This Row],[Order Date]])</f>
        <v>5</v>
      </c>
      <c r="T760" s="7" t="str">
        <f>TEXT(SalesDataTable[[#This Row],[Order Date]],"mmm")</f>
        <v>May</v>
      </c>
    </row>
    <row r="761" spans="1:20" ht="15.6">
      <c r="A761" s="2">
        <v>4706</v>
      </c>
      <c r="B761" s="3">
        <v>46149</v>
      </c>
      <c r="C761" s="4" t="s">
        <v>20</v>
      </c>
      <c r="D761" s="4" t="s">
        <v>47</v>
      </c>
      <c r="E761" s="4" t="s">
        <v>19</v>
      </c>
      <c r="F761" s="4" t="s">
        <v>13</v>
      </c>
      <c r="G761" s="4" t="s">
        <v>23</v>
      </c>
      <c r="H761" s="4" t="s">
        <v>40</v>
      </c>
      <c r="I761" s="8">
        <v>1</v>
      </c>
      <c r="J761" s="10">
        <v>79.89</v>
      </c>
      <c r="K761" s="6">
        <v>0</v>
      </c>
      <c r="L761" s="10">
        <v>39.549999999999997</v>
      </c>
      <c r="M761" s="17">
        <f t="shared" si="44"/>
        <v>79.89</v>
      </c>
      <c r="N761" s="17">
        <f t="shared" si="45"/>
        <v>39.549999999999997</v>
      </c>
      <c r="O761" s="17">
        <f t="shared" si="46"/>
        <v>40.340000000000003</v>
      </c>
      <c r="P761" s="7">
        <f t="shared" si="47"/>
        <v>0.50494429841031419</v>
      </c>
      <c r="Q761" s="5">
        <f>YEAR(SalesDataTable[[#This Row],[Order Date]])</f>
        <v>2026</v>
      </c>
      <c r="R761" s="7" t="str">
        <f>"Q"&amp;ROUNDUP(MONTH(SalesDataTable[[#This Row],[Order Date]])/3,0)</f>
        <v>Q2</v>
      </c>
      <c r="S761" s="8">
        <f>MONTH(SalesDataTable[[#This Row],[Order Date]])</f>
        <v>5</v>
      </c>
      <c r="T761" s="7" t="str">
        <f>TEXT(SalesDataTable[[#This Row],[Order Date]],"mmm")</f>
        <v>May</v>
      </c>
    </row>
    <row r="762" spans="1:20" ht="15.6">
      <c r="A762" s="2">
        <v>68</v>
      </c>
      <c r="B762" s="3">
        <v>46150</v>
      </c>
      <c r="C762" s="4" t="s">
        <v>20</v>
      </c>
      <c r="D762" s="4" t="s">
        <v>31</v>
      </c>
      <c r="E762" s="4" t="s">
        <v>19</v>
      </c>
      <c r="F762" s="4" t="s">
        <v>13</v>
      </c>
      <c r="G762" s="4" t="s">
        <v>34</v>
      </c>
      <c r="H762" s="4" t="s">
        <v>35</v>
      </c>
      <c r="I762" s="8">
        <v>1</v>
      </c>
      <c r="J762" s="10">
        <v>39.5</v>
      </c>
      <c r="K762" s="6">
        <v>0</v>
      </c>
      <c r="L762" s="10">
        <v>14.68</v>
      </c>
      <c r="M762" s="17">
        <f t="shared" si="44"/>
        <v>39.5</v>
      </c>
      <c r="N762" s="17">
        <f t="shared" si="45"/>
        <v>14.68</v>
      </c>
      <c r="O762" s="17">
        <f t="shared" si="46"/>
        <v>24.82</v>
      </c>
      <c r="P762" s="7">
        <f t="shared" si="47"/>
        <v>0.62835443037974681</v>
      </c>
      <c r="Q762" s="5">
        <f>YEAR(SalesDataTable[[#This Row],[Order Date]])</f>
        <v>2026</v>
      </c>
      <c r="R762" s="7" t="str">
        <f>"Q"&amp;ROUNDUP(MONTH(SalesDataTable[[#This Row],[Order Date]])/3,0)</f>
        <v>Q2</v>
      </c>
      <c r="S762" s="8">
        <f>MONTH(SalesDataTable[[#This Row],[Order Date]])</f>
        <v>5</v>
      </c>
      <c r="T762" s="7" t="str">
        <f>TEXT(SalesDataTable[[#This Row],[Order Date]],"mmm")</f>
        <v>May</v>
      </c>
    </row>
    <row r="763" spans="1:20" ht="15.6">
      <c r="A763" s="2">
        <v>1352</v>
      </c>
      <c r="B763" s="3">
        <v>46150</v>
      </c>
      <c r="C763" s="4" t="s">
        <v>20</v>
      </c>
      <c r="D763" s="4" t="s">
        <v>31</v>
      </c>
      <c r="E763" s="4" t="s">
        <v>2</v>
      </c>
      <c r="F763" s="4" t="s">
        <v>3</v>
      </c>
      <c r="G763" s="4" t="s">
        <v>4</v>
      </c>
      <c r="H763" s="4" t="s">
        <v>5</v>
      </c>
      <c r="I763" s="8">
        <v>1</v>
      </c>
      <c r="J763" s="10">
        <v>80.7</v>
      </c>
      <c r="K763" s="6">
        <v>0</v>
      </c>
      <c r="L763" s="10">
        <v>41.88</v>
      </c>
      <c r="M763" s="17">
        <f t="shared" si="44"/>
        <v>80.7</v>
      </c>
      <c r="N763" s="17">
        <f t="shared" si="45"/>
        <v>41.88</v>
      </c>
      <c r="O763" s="17">
        <f t="shared" si="46"/>
        <v>38.82</v>
      </c>
      <c r="P763" s="7">
        <f t="shared" si="47"/>
        <v>0.48104089219330853</v>
      </c>
      <c r="Q763" s="5">
        <f>YEAR(SalesDataTable[[#This Row],[Order Date]])</f>
        <v>2026</v>
      </c>
      <c r="R763" s="7" t="str">
        <f>"Q"&amp;ROUNDUP(MONTH(SalesDataTable[[#This Row],[Order Date]])/3,0)</f>
        <v>Q2</v>
      </c>
      <c r="S763" s="8">
        <f>MONTH(SalesDataTable[[#This Row],[Order Date]])</f>
        <v>5</v>
      </c>
      <c r="T763" s="7" t="str">
        <f>TEXT(SalesDataTable[[#This Row],[Order Date]],"mmm")</f>
        <v>May</v>
      </c>
    </row>
    <row r="764" spans="1:20" ht="15.6">
      <c r="A764" s="2">
        <v>2526</v>
      </c>
      <c r="B764" s="3">
        <v>46150</v>
      </c>
      <c r="C764" s="4" t="s">
        <v>6</v>
      </c>
      <c r="D764" s="4" t="s">
        <v>49</v>
      </c>
      <c r="E764" s="4" t="s">
        <v>2</v>
      </c>
      <c r="F764" s="4" t="s">
        <v>13</v>
      </c>
      <c r="G764" s="4" t="s">
        <v>23</v>
      </c>
      <c r="H764" s="4" t="s">
        <v>40</v>
      </c>
      <c r="I764" s="8">
        <v>1</v>
      </c>
      <c r="J764" s="10">
        <v>80.86</v>
      </c>
      <c r="K764" s="6">
        <v>0</v>
      </c>
      <c r="L764" s="10">
        <v>38.44</v>
      </c>
      <c r="M764" s="17">
        <f t="shared" si="44"/>
        <v>80.86</v>
      </c>
      <c r="N764" s="17">
        <f t="shared" si="45"/>
        <v>38.44</v>
      </c>
      <c r="O764" s="17">
        <f t="shared" si="46"/>
        <v>42.42</v>
      </c>
      <c r="P764" s="7">
        <f t="shared" si="47"/>
        <v>0.52461043779371752</v>
      </c>
      <c r="Q764" s="5">
        <f>YEAR(SalesDataTable[[#This Row],[Order Date]])</f>
        <v>2026</v>
      </c>
      <c r="R764" s="7" t="str">
        <f>"Q"&amp;ROUNDUP(MONTH(SalesDataTable[[#This Row],[Order Date]])/3,0)</f>
        <v>Q2</v>
      </c>
      <c r="S764" s="8">
        <f>MONTH(SalesDataTable[[#This Row],[Order Date]])</f>
        <v>5</v>
      </c>
      <c r="T764" s="7" t="str">
        <f>TEXT(SalesDataTable[[#This Row],[Order Date]],"mmm")</f>
        <v>May</v>
      </c>
    </row>
    <row r="765" spans="1:20" ht="15.6">
      <c r="A765" s="2">
        <v>3298</v>
      </c>
      <c r="B765" s="3">
        <v>46150</v>
      </c>
      <c r="C765" s="4" t="s">
        <v>6</v>
      </c>
      <c r="D765" s="4" t="s">
        <v>49</v>
      </c>
      <c r="E765" s="4" t="s">
        <v>28</v>
      </c>
      <c r="F765" s="4" t="s">
        <v>13</v>
      </c>
      <c r="G765" s="4" t="s">
        <v>23</v>
      </c>
      <c r="H765" s="4" t="s">
        <v>24</v>
      </c>
      <c r="I765" s="8">
        <v>2</v>
      </c>
      <c r="J765" s="10">
        <v>337.7</v>
      </c>
      <c r="K765" s="6">
        <v>0.1</v>
      </c>
      <c r="L765" s="10">
        <v>192.16</v>
      </c>
      <c r="M765" s="17">
        <f t="shared" si="44"/>
        <v>607.86</v>
      </c>
      <c r="N765" s="17">
        <f t="shared" si="45"/>
        <v>384.32</v>
      </c>
      <c r="O765" s="17">
        <f t="shared" si="46"/>
        <v>223.54000000000002</v>
      </c>
      <c r="P765" s="7">
        <f t="shared" si="47"/>
        <v>0.36774915276543946</v>
      </c>
      <c r="Q765" s="5">
        <f>YEAR(SalesDataTable[[#This Row],[Order Date]])</f>
        <v>2026</v>
      </c>
      <c r="R765" s="7" t="str">
        <f>"Q"&amp;ROUNDUP(MONTH(SalesDataTable[[#This Row],[Order Date]])/3,0)</f>
        <v>Q2</v>
      </c>
      <c r="S765" s="8">
        <f>MONTH(SalesDataTable[[#This Row],[Order Date]])</f>
        <v>5</v>
      </c>
      <c r="T765" s="7" t="str">
        <f>TEXT(SalesDataTable[[#This Row],[Order Date]],"mmm")</f>
        <v>May</v>
      </c>
    </row>
    <row r="766" spans="1:20" ht="15.6">
      <c r="A766" s="2">
        <v>3510</v>
      </c>
      <c r="B766" s="3">
        <v>46150</v>
      </c>
      <c r="C766" s="4" t="s">
        <v>11</v>
      </c>
      <c r="D766" s="4" t="s">
        <v>12</v>
      </c>
      <c r="E766" s="4" t="s">
        <v>2</v>
      </c>
      <c r="F766" s="4" t="s">
        <v>3</v>
      </c>
      <c r="G766" s="4" t="s">
        <v>23</v>
      </c>
      <c r="H766" s="4" t="s">
        <v>51</v>
      </c>
      <c r="I766" s="8">
        <v>4</v>
      </c>
      <c r="J766" s="10">
        <v>121.81</v>
      </c>
      <c r="K766" s="6">
        <v>0</v>
      </c>
      <c r="L766" s="10">
        <v>58.95</v>
      </c>
      <c r="M766" s="17">
        <f t="shared" si="44"/>
        <v>487.24</v>
      </c>
      <c r="N766" s="17">
        <f t="shared" si="45"/>
        <v>235.8</v>
      </c>
      <c r="O766" s="17">
        <f t="shared" si="46"/>
        <v>251.44</v>
      </c>
      <c r="P766" s="7">
        <f t="shared" si="47"/>
        <v>0.5160495854199163</v>
      </c>
      <c r="Q766" s="5">
        <f>YEAR(SalesDataTable[[#This Row],[Order Date]])</f>
        <v>2026</v>
      </c>
      <c r="R766" s="7" t="str">
        <f>"Q"&amp;ROUNDUP(MONTH(SalesDataTable[[#This Row],[Order Date]])/3,0)</f>
        <v>Q2</v>
      </c>
      <c r="S766" s="8">
        <f>MONTH(SalesDataTable[[#This Row],[Order Date]])</f>
        <v>5</v>
      </c>
      <c r="T766" s="7" t="str">
        <f>TEXT(SalesDataTable[[#This Row],[Order Date]],"mmm")</f>
        <v>May</v>
      </c>
    </row>
    <row r="767" spans="1:20" ht="15.6">
      <c r="A767" s="2">
        <v>3638</v>
      </c>
      <c r="B767" s="3">
        <v>46150</v>
      </c>
      <c r="C767" s="4" t="s">
        <v>20</v>
      </c>
      <c r="D767" s="4" t="s">
        <v>31</v>
      </c>
      <c r="E767" s="4" t="s">
        <v>8</v>
      </c>
      <c r="F767" s="4" t="s">
        <v>16</v>
      </c>
      <c r="G767" s="4" t="s">
        <v>14</v>
      </c>
      <c r="H767" s="4" t="s">
        <v>48</v>
      </c>
      <c r="I767" s="8">
        <v>10</v>
      </c>
      <c r="J767" s="10">
        <v>168.55</v>
      </c>
      <c r="K767" s="6">
        <v>0.1</v>
      </c>
      <c r="L767" s="10">
        <v>88.85</v>
      </c>
      <c r="M767" s="17">
        <f t="shared" si="44"/>
        <v>1516.95</v>
      </c>
      <c r="N767" s="17">
        <f t="shared" si="45"/>
        <v>888.5</v>
      </c>
      <c r="O767" s="17">
        <f t="shared" si="46"/>
        <v>628.45000000000005</v>
      </c>
      <c r="P767" s="7">
        <f t="shared" si="47"/>
        <v>0.41428524341606515</v>
      </c>
      <c r="Q767" s="5">
        <f>YEAR(SalesDataTable[[#This Row],[Order Date]])</f>
        <v>2026</v>
      </c>
      <c r="R767" s="7" t="str">
        <f>"Q"&amp;ROUNDUP(MONTH(SalesDataTable[[#This Row],[Order Date]])/3,0)</f>
        <v>Q2</v>
      </c>
      <c r="S767" s="8">
        <f>MONTH(SalesDataTable[[#This Row],[Order Date]])</f>
        <v>5</v>
      </c>
      <c r="T767" s="7" t="str">
        <f>TEXT(SalesDataTable[[#This Row],[Order Date]],"mmm")</f>
        <v>May</v>
      </c>
    </row>
    <row r="768" spans="1:20" ht="15.6">
      <c r="A768" s="2">
        <v>3754</v>
      </c>
      <c r="B768" s="3">
        <v>46150</v>
      </c>
      <c r="C768" s="4" t="s">
        <v>6</v>
      </c>
      <c r="D768" s="4" t="s">
        <v>43</v>
      </c>
      <c r="E768" s="4" t="s">
        <v>2</v>
      </c>
      <c r="F768" s="4" t="s">
        <v>3</v>
      </c>
      <c r="G768" s="4" t="s">
        <v>4</v>
      </c>
      <c r="H768" s="4" t="s">
        <v>26</v>
      </c>
      <c r="I768" s="8">
        <v>1</v>
      </c>
      <c r="J768" s="10">
        <v>39.42</v>
      </c>
      <c r="K768" s="6">
        <v>0.05</v>
      </c>
      <c r="L768" s="10">
        <v>16.77</v>
      </c>
      <c r="M768" s="17">
        <f t="shared" si="44"/>
        <v>37.448999999999998</v>
      </c>
      <c r="N768" s="17">
        <f t="shared" si="45"/>
        <v>16.77</v>
      </c>
      <c r="O768" s="17">
        <f t="shared" si="46"/>
        <v>20.678999999999998</v>
      </c>
      <c r="P768" s="7">
        <f t="shared" si="47"/>
        <v>0.55219097973243614</v>
      </c>
      <c r="Q768" s="5">
        <f>YEAR(SalesDataTable[[#This Row],[Order Date]])</f>
        <v>2026</v>
      </c>
      <c r="R768" s="7" t="str">
        <f>"Q"&amp;ROUNDUP(MONTH(SalesDataTable[[#This Row],[Order Date]])/3,0)</f>
        <v>Q2</v>
      </c>
      <c r="S768" s="8">
        <f>MONTH(SalesDataTable[[#This Row],[Order Date]])</f>
        <v>5</v>
      </c>
      <c r="T768" s="7" t="str">
        <f>TEXT(SalesDataTable[[#This Row],[Order Date]],"mmm")</f>
        <v>May</v>
      </c>
    </row>
    <row r="769" spans="1:20" ht="15.6">
      <c r="A769" s="2">
        <v>4029</v>
      </c>
      <c r="B769" s="3">
        <v>46150</v>
      </c>
      <c r="C769" s="4" t="s">
        <v>20</v>
      </c>
      <c r="D769" s="4" t="s">
        <v>47</v>
      </c>
      <c r="E769" s="4" t="s">
        <v>19</v>
      </c>
      <c r="F769" s="4" t="s">
        <v>13</v>
      </c>
      <c r="G769" s="4" t="s">
        <v>14</v>
      </c>
      <c r="H769" s="4" t="s">
        <v>48</v>
      </c>
      <c r="I769" s="8">
        <v>1</v>
      </c>
      <c r="J769" s="10">
        <v>161.36000000000001</v>
      </c>
      <c r="K769" s="6">
        <v>0</v>
      </c>
      <c r="L769" s="10">
        <v>87</v>
      </c>
      <c r="M769" s="17">
        <f t="shared" si="44"/>
        <v>161.36000000000001</v>
      </c>
      <c r="N769" s="17">
        <f t="shared" si="45"/>
        <v>87</v>
      </c>
      <c r="O769" s="17">
        <f t="shared" si="46"/>
        <v>74.360000000000014</v>
      </c>
      <c r="P769" s="7">
        <f t="shared" si="47"/>
        <v>0.46083292017848293</v>
      </c>
      <c r="Q769" s="5">
        <f>YEAR(SalesDataTable[[#This Row],[Order Date]])</f>
        <v>2026</v>
      </c>
      <c r="R769" s="7" t="str">
        <f>"Q"&amp;ROUNDUP(MONTH(SalesDataTable[[#This Row],[Order Date]])/3,0)</f>
        <v>Q2</v>
      </c>
      <c r="S769" s="8">
        <f>MONTH(SalesDataTable[[#This Row],[Order Date]])</f>
        <v>5</v>
      </c>
      <c r="T769" s="7" t="str">
        <f>TEXT(SalesDataTable[[#This Row],[Order Date]],"mmm")</f>
        <v>May</v>
      </c>
    </row>
    <row r="770" spans="1:20" ht="15.6">
      <c r="A770" s="2">
        <v>4651</v>
      </c>
      <c r="B770" s="3">
        <v>46150</v>
      </c>
      <c r="C770" s="4" t="s">
        <v>6</v>
      </c>
      <c r="D770" s="4" t="s">
        <v>41</v>
      </c>
      <c r="E770" s="4" t="s">
        <v>2</v>
      </c>
      <c r="F770" s="4" t="s">
        <v>16</v>
      </c>
      <c r="G770" s="4" t="s">
        <v>23</v>
      </c>
      <c r="H770" s="4" t="s">
        <v>51</v>
      </c>
      <c r="I770" s="8">
        <v>1</v>
      </c>
      <c r="J770" s="10">
        <v>123.68</v>
      </c>
      <c r="K770" s="6">
        <v>0</v>
      </c>
      <c r="L770" s="10">
        <v>59.26</v>
      </c>
      <c r="M770" s="17">
        <f t="shared" ref="M770:M833" si="48">I770*J770*(1-K770)</f>
        <v>123.68</v>
      </c>
      <c r="N770" s="17">
        <f t="shared" ref="N770:N833" si="49">I770*L770</f>
        <v>59.26</v>
      </c>
      <c r="O770" s="17">
        <f t="shared" ref="O770:O833" si="50">M770-N770</f>
        <v>64.420000000000016</v>
      </c>
      <c r="P770" s="7">
        <f t="shared" ref="P770:P833" si="51">IFERROR(O770/M770,0)</f>
        <v>0.52086028460543343</v>
      </c>
      <c r="Q770" s="5">
        <f>YEAR(SalesDataTable[[#This Row],[Order Date]])</f>
        <v>2026</v>
      </c>
      <c r="R770" s="7" t="str">
        <f>"Q"&amp;ROUNDUP(MONTH(SalesDataTable[[#This Row],[Order Date]])/3,0)</f>
        <v>Q2</v>
      </c>
      <c r="S770" s="8">
        <f>MONTH(SalesDataTable[[#This Row],[Order Date]])</f>
        <v>5</v>
      </c>
      <c r="T770" s="7" t="str">
        <f>TEXT(SalesDataTable[[#This Row],[Order Date]],"mmm")</f>
        <v>May</v>
      </c>
    </row>
    <row r="771" spans="1:20" ht="15.6">
      <c r="A771" s="2">
        <v>4886</v>
      </c>
      <c r="B771" s="3">
        <v>46150</v>
      </c>
      <c r="C771" s="4" t="s">
        <v>20</v>
      </c>
      <c r="D771" s="4" t="s">
        <v>33</v>
      </c>
      <c r="E771" s="4" t="s">
        <v>28</v>
      </c>
      <c r="F771" s="4" t="s">
        <v>3</v>
      </c>
      <c r="G771" s="4" t="s">
        <v>9</v>
      </c>
      <c r="H771" s="4" t="s">
        <v>17</v>
      </c>
      <c r="I771" s="8">
        <v>1</v>
      </c>
      <c r="J771" s="10">
        <v>146.29</v>
      </c>
      <c r="K771" s="6">
        <v>0</v>
      </c>
      <c r="L771" s="10">
        <v>81.16</v>
      </c>
      <c r="M771" s="17">
        <f t="shared" si="48"/>
        <v>146.29</v>
      </c>
      <c r="N771" s="17">
        <f t="shared" si="49"/>
        <v>81.16</v>
      </c>
      <c r="O771" s="17">
        <f t="shared" si="50"/>
        <v>65.13</v>
      </c>
      <c r="P771" s="7">
        <f t="shared" si="51"/>
        <v>0.44521156606740037</v>
      </c>
      <c r="Q771" s="5">
        <f>YEAR(SalesDataTable[[#This Row],[Order Date]])</f>
        <v>2026</v>
      </c>
      <c r="R771" s="7" t="str">
        <f>"Q"&amp;ROUNDUP(MONTH(SalesDataTable[[#This Row],[Order Date]])/3,0)</f>
        <v>Q2</v>
      </c>
      <c r="S771" s="8">
        <f>MONTH(SalesDataTable[[#This Row],[Order Date]])</f>
        <v>5</v>
      </c>
      <c r="T771" s="7" t="str">
        <f>TEXT(SalesDataTable[[#This Row],[Order Date]],"mmm")</f>
        <v>May</v>
      </c>
    </row>
    <row r="772" spans="1:20" ht="15.6">
      <c r="A772" s="2">
        <v>162</v>
      </c>
      <c r="B772" s="3">
        <v>46151</v>
      </c>
      <c r="C772" s="4" t="s">
        <v>0</v>
      </c>
      <c r="D772" s="4" t="s">
        <v>1</v>
      </c>
      <c r="E772" s="4" t="s">
        <v>2</v>
      </c>
      <c r="F772" s="4" t="s">
        <v>13</v>
      </c>
      <c r="G772" s="4" t="s">
        <v>14</v>
      </c>
      <c r="H772" s="4" t="s">
        <v>48</v>
      </c>
      <c r="I772" s="8">
        <v>2</v>
      </c>
      <c r="J772" s="10">
        <v>164.95</v>
      </c>
      <c r="K772" s="6">
        <v>0.1</v>
      </c>
      <c r="L772" s="10">
        <v>86.27</v>
      </c>
      <c r="M772" s="17">
        <f t="shared" si="48"/>
        <v>296.90999999999997</v>
      </c>
      <c r="N772" s="17">
        <f t="shared" si="49"/>
        <v>172.54</v>
      </c>
      <c r="O772" s="17">
        <f t="shared" si="50"/>
        <v>124.36999999999998</v>
      </c>
      <c r="P772" s="7">
        <f t="shared" si="51"/>
        <v>0.41888114243373409</v>
      </c>
      <c r="Q772" s="5">
        <f>YEAR(SalesDataTable[[#This Row],[Order Date]])</f>
        <v>2026</v>
      </c>
      <c r="R772" s="7" t="str">
        <f>"Q"&amp;ROUNDUP(MONTH(SalesDataTable[[#This Row],[Order Date]])/3,0)</f>
        <v>Q2</v>
      </c>
      <c r="S772" s="8">
        <f>MONTH(SalesDataTable[[#This Row],[Order Date]])</f>
        <v>5</v>
      </c>
      <c r="T772" s="7" t="str">
        <f>TEXT(SalesDataTable[[#This Row],[Order Date]],"mmm")</f>
        <v>May</v>
      </c>
    </row>
    <row r="773" spans="1:20" ht="15.6">
      <c r="A773" s="2">
        <v>184</v>
      </c>
      <c r="B773" s="3">
        <v>46151</v>
      </c>
      <c r="C773" s="4" t="s">
        <v>0</v>
      </c>
      <c r="D773" s="4" t="s">
        <v>50</v>
      </c>
      <c r="E773" s="4" t="s">
        <v>19</v>
      </c>
      <c r="F773" s="4" t="s">
        <v>16</v>
      </c>
      <c r="G773" s="4" t="s">
        <v>9</v>
      </c>
      <c r="H773" s="4" t="s">
        <v>10</v>
      </c>
      <c r="I773" s="8">
        <v>2</v>
      </c>
      <c r="J773" s="10">
        <v>91.59</v>
      </c>
      <c r="K773" s="6">
        <v>0</v>
      </c>
      <c r="L773" s="10">
        <v>44.97</v>
      </c>
      <c r="M773" s="17">
        <f t="shared" si="48"/>
        <v>183.18</v>
      </c>
      <c r="N773" s="17">
        <f t="shared" si="49"/>
        <v>89.94</v>
      </c>
      <c r="O773" s="17">
        <f t="shared" si="50"/>
        <v>93.240000000000009</v>
      </c>
      <c r="P773" s="7">
        <f t="shared" si="51"/>
        <v>0.50900753357353423</v>
      </c>
      <c r="Q773" s="5">
        <f>YEAR(SalesDataTable[[#This Row],[Order Date]])</f>
        <v>2026</v>
      </c>
      <c r="R773" s="7" t="str">
        <f>"Q"&amp;ROUNDUP(MONTH(SalesDataTable[[#This Row],[Order Date]])/3,0)</f>
        <v>Q2</v>
      </c>
      <c r="S773" s="8">
        <f>MONTH(SalesDataTable[[#This Row],[Order Date]])</f>
        <v>5</v>
      </c>
      <c r="T773" s="7" t="str">
        <f>TEXT(SalesDataTable[[#This Row],[Order Date]],"mmm")</f>
        <v>May</v>
      </c>
    </row>
    <row r="774" spans="1:20" ht="15.6">
      <c r="A774" s="2">
        <v>328</v>
      </c>
      <c r="B774" s="3">
        <v>46151</v>
      </c>
      <c r="C774" s="4" t="s">
        <v>20</v>
      </c>
      <c r="D774" s="4" t="s">
        <v>47</v>
      </c>
      <c r="E774" s="4" t="s">
        <v>2</v>
      </c>
      <c r="F774" s="4" t="s">
        <v>3</v>
      </c>
      <c r="G774" s="4" t="s">
        <v>34</v>
      </c>
      <c r="H774" s="4" t="s">
        <v>45</v>
      </c>
      <c r="I774" s="8">
        <v>1</v>
      </c>
      <c r="J774" s="10">
        <v>51.78</v>
      </c>
      <c r="K774" s="6">
        <v>0.1</v>
      </c>
      <c r="L774" s="10">
        <v>21.63</v>
      </c>
      <c r="M774" s="17">
        <f t="shared" si="48"/>
        <v>46.602000000000004</v>
      </c>
      <c r="N774" s="17">
        <f t="shared" si="49"/>
        <v>21.63</v>
      </c>
      <c r="O774" s="17">
        <f t="shared" si="50"/>
        <v>24.972000000000005</v>
      </c>
      <c r="P774" s="7">
        <f t="shared" si="51"/>
        <v>0.53585683017896235</v>
      </c>
      <c r="Q774" s="5">
        <f>YEAR(SalesDataTable[[#This Row],[Order Date]])</f>
        <v>2026</v>
      </c>
      <c r="R774" s="7" t="str">
        <f>"Q"&amp;ROUNDUP(MONTH(SalesDataTable[[#This Row],[Order Date]])/3,0)</f>
        <v>Q2</v>
      </c>
      <c r="S774" s="8">
        <f>MONTH(SalesDataTable[[#This Row],[Order Date]])</f>
        <v>5</v>
      </c>
      <c r="T774" s="7" t="str">
        <f>TEXT(SalesDataTable[[#This Row],[Order Date]],"mmm")</f>
        <v>May</v>
      </c>
    </row>
    <row r="775" spans="1:20" ht="15.6">
      <c r="A775" s="2">
        <v>908</v>
      </c>
      <c r="B775" s="3">
        <v>46151</v>
      </c>
      <c r="C775" s="4" t="s">
        <v>20</v>
      </c>
      <c r="D775" s="4" t="s">
        <v>33</v>
      </c>
      <c r="E775" s="4" t="s">
        <v>19</v>
      </c>
      <c r="F775" s="4" t="s">
        <v>3</v>
      </c>
      <c r="G775" s="4" t="s">
        <v>14</v>
      </c>
      <c r="H775" s="4" t="s">
        <v>32</v>
      </c>
      <c r="I775" s="8">
        <v>2</v>
      </c>
      <c r="J775" s="10">
        <v>46.25</v>
      </c>
      <c r="K775" s="6">
        <v>0</v>
      </c>
      <c r="L775" s="10">
        <v>18.12</v>
      </c>
      <c r="M775" s="17">
        <f t="shared" si="48"/>
        <v>92.5</v>
      </c>
      <c r="N775" s="17">
        <f t="shared" si="49"/>
        <v>36.24</v>
      </c>
      <c r="O775" s="17">
        <f t="shared" si="50"/>
        <v>56.26</v>
      </c>
      <c r="P775" s="7">
        <f t="shared" si="51"/>
        <v>0.60821621621621624</v>
      </c>
      <c r="Q775" s="5">
        <f>YEAR(SalesDataTable[[#This Row],[Order Date]])</f>
        <v>2026</v>
      </c>
      <c r="R775" s="7" t="str">
        <f>"Q"&amp;ROUNDUP(MONTH(SalesDataTable[[#This Row],[Order Date]])/3,0)</f>
        <v>Q2</v>
      </c>
      <c r="S775" s="8">
        <f>MONTH(SalesDataTable[[#This Row],[Order Date]])</f>
        <v>5</v>
      </c>
      <c r="T775" s="7" t="str">
        <f>TEXT(SalesDataTable[[#This Row],[Order Date]],"mmm")</f>
        <v>May</v>
      </c>
    </row>
    <row r="776" spans="1:20" ht="15.6">
      <c r="A776" s="2">
        <v>3159</v>
      </c>
      <c r="B776" s="3">
        <v>46151</v>
      </c>
      <c r="C776" s="4" t="s">
        <v>0</v>
      </c>
      <c r="D776" s="4" t="s">
        <v>1</v>
      </c>
      <c r="E776" s="4" t="s">
        <v>2</v>
      </c>
      <c r="F776" s="4" t="s">
        <v>3</v>
      </c>
      <c r="G776" s="4" t="s">
        <v>23</v>
      </c>
      <c r="H776" s="4" t="s">
        <v>29</v>
      </c>
      <c r="I776" s="8">
        <v>3</v>
      </c>
      <c r="J776" s="10">
        <v>198.5</v>
      </c>
      <c r="K776" s="6">
        <v>0</v>
      </c>
      <c r="L776" s="10">
        <v>102.23</v>
      </c>
      <c r="M776" s="17">
        <f t="shared" si="48"/>
        <v>595.5</v>
      </c>
      <c r="N776" s="17">
        <f t="shared" si="49"/>
        <v>306.69</v>
      </c>
      <c r="O776" s="17">
        <f t="shared" si="50"/>
        <v>288.81</v>
      </c>
      <c r="P776" s="7">
        <f t="shared" si="51"/>
        <v>0.48498740554156172</v>
      </c>
      <c r="Q776" s="5">
        <f>YEAR(SalesDataTable[[#This Row],[Order Date]])</f>
        <v>2026</v>
      </c>
      <c r="R776" s="7" t="str">
        <f>"Q"&amp;ROUNDUP(MONTH(SalesDataTable[[#This Row],[Order Date]])/3,0)</f>
        <v>Q2</v>
      </c>
      <c r="S776" s="8">
        <f>MONTH(SalesDataTable[[#This Row],[Order Date]])</f>
        <v>5</v>
      </c>
      <c r="T776" s="7" t="str">
        <f>TEXT(SalesDataTable[[#This Row],[Order Date]],"mmm")</f>
        <v>May</v>
      </c>
    </row>
    <row r="777" spans="1:20" ht="15.6">
      <c r="A777" s="2">
        <v>4509</v>
      </c>
      <c r="B777" s="3">
        <v>46151</v>
      </c>
      <c r="C777" s="4" t="s">
        <v>20</v>
      </c>
      <c r="D777" s="4" t="s">
        <v>33</v>
      </c>
      <c r="E777" s="4" t="s">
        <v>2</v>
      </c>
      <c r="F777" s="4" t="s">
        <v>13</v>
      </c>
      <c r="G777" s="4" t="s">
        <v>9</v>
      </c>
      <c r="H777" s="4" t="s">
        <v>37</v>
      </c>
      <c r="I777" s="8">
        <v>1</v>
      </c>
      <c r="J777" s="10">
        <v>152.80000000000001</v>
      </c>
      <c r="K777" s="6">
        <v>0.1</v>
      </c>
      <c r="L777" s="10">
        <v>77.67</v>
      </c>
      <c r="M777" s="17">
        <f t="shared" si="48"/>
        <v>137.52000000000001</v>
      </c>
      <c r="N777" s="17">
        <f t="shared" si="49"/>
        <v>77.67</v>
      </c>
      <c r="O777" s="17">
        <f t="shared" si="50"/>
        <v>59.850000000000009</v>
      </c>
      <c r="P777" s="7">
        <f t="shared" si="51"/>
        <v>0.43520942408376967</v>
      </c>
      <c r="Q777" s="5">
        <f>YEAR(SalesDataTable[[#This Row],[Order Date]])</f>
        <v>2026</v>
      </c>
      <c r="R777" s="7" t="str">
        <f>"Q"&amp;ROUNDUP(MONTH(SalesDataTable[[#This Row],[Order Date]])/3,0)</f>
        <v>Q2</v>
      </c>
      <c r="S777" s="8">
        <f>MONTH(SalesDataTable[[#This Row],[Order Date]])</f>
        <v>5</v>
      </c>
      <c r="T777" s="7" t="str">
        <f>TEXT(SalesDataTable[[#This Row],[Order Date]],"mmm")</f>
        <v>May</v>
      </c>
    </row>
    <row r="778" spans="1:20" ht="15.6">
      <c r="A778" s="2">
        <v>4677</v>
      </c>
      <c r="B778" s="3">
        <v>46151</v>
      </c>
      <c r="C778" s="4" t="s">
        <v>6</v>
      </c>
      <c r="D778" s="4" t="s">
        <v>49</v>
      </c>
      <c r="E778" s="4" t="s">
        <v>2</v>
      </c>
      <c r="F778" s="4" t="s">
        <v>16</v>
      </c>
      <c r="G778" s="4" t="s">
        <v>14</v>
      </c>
      <c r="H778" s="4" t="s">
        <v>48</v>
      </c>
      <c r="I778" s="8">
        <v>2</v>
      </c>
      <c r="J778" s="10">
        <v>161.47999999999999</v>
      </c>
      <c r="K778" s="6">
        <v>0</v>
      </c>
      <c r="L778" s="10">
        <v>85.03</v>
      </c>
      <c r="M778" s="17">
        <f t="shared" si="48"/>
        <v>322.95999999999998</v>
      </c>
      <c r="N778" s="17">
        <f t="shared" si="49"/>
        <v>170.06</v>
      </c>
      <c r="O778" s="17">
        <f t="shared" si="50"/>
        <v>152.89999999999998</v>
      </c>
      <c r="P778" s="7">
        <f t="shared" si="51"/>
        <v>0.47343324250681196</v>
      </c>
      <c r="Q778" s="5">
        <f>YEAR(SalesDataTable[[#This Row],[Order Date]])</f>
        <v>2026</v>
      </c>
      <c r="R778" s="7" t="str">
        <f>"Q"&amp;ROUNDUP(MONTH(SalesDataTable[[#This Row],[Order Date]])/3,0)</f>
        <v>Q2</v>
      </c>
      <c r="S778" s="8">
        <f>MONTH(SalesDataTable[[#This Row],[Order Date]])</f>
        <v>5</v>
      </c>
      <c r="T778" s="7" t="str">
        <f>TEXT(SalesDataTable[[#This Row],[Order Date]],"mmm")</f>
        <v>May</v>
      </c>
    </row>
    <row r="779" spans="1:20" ht="15.6">
      <c r="A779" s="2">
        <v>4867</v>
      </c>
      <c r="B779" s="3">
        <v>46151</v>
      </c>
      <c r="C779" s="4" t="s">
        <v>6</v>
      </c>
      <c r="D779" s="4" t="s">
        <v>27</v>
      </c>
      <c r="E779" s="4" t="s">
        <v>19</v>
      </c>
      <c r="F779" s="4" t="s">
        <v>3</v>
      </c>
      <c r="G779" s="4" t="s">
        <v>4</v>
      </c>
      <c r="H779" s="4" t="s">
        <v>5</v>
      </c>
      <c r="I779" s="8">
        <v>1</v>
      </c>
      <c r="J779" s="10">
        <v>82.86</v>
      </c>
      <c r="K779" s="6">
        <v>0</v>
      </c>
      <c r="L779" s="10">
        <v>42.67</v>
      </c>
      <c r="M779" s="17">
        <f t="shared" si="48"/>
        <v>82.86</v>
      </c>
      <c r="N779" s="17">
        <f t="shared" si="49"/>
        <v>42.67</v>
      </c>
      <c r="O779" s="17">
        <f t="shared" si="50"/>
        <v>40.19</v>
      </c>
      <c r="P779" s="7">
        <f t="shared" si="51"/>
        <v>0.48503499879314504</v>
      </c>
      <c r="Q779" s="5">
        <f>YEAR(SalesDataTable[[#This Row],[Order Date]])</f>
        <v>2026</v>
      </c>
      <c r="R779" s="7" t="str">
        <f>"Q"&amp;ROUNDUP(MONTH(SalesDataTable[[#This Row],[Order Date]])/3,0)</f>
        <v>Q2</v>
      </c>
      <c r="S779" s="8">
        <f>MONTH(SalesDataTable[[#This Row],[Order Date]])</f>
        <v>5</v>
      </c>
      <c r="T779" s="7" t="str">
        <f>TEXT(SalesDataTable[[#This Row],[Order Date]],"mmm")</f>
        <v>May</v>
      </c>
    </row>
    <row r="780" spans="1:20" ht="15.6">
      <c r="A780" s="2">
        <v>1615</v>
      </c>
      <c r="B780" s="3">
        <v>46152</v>
      </c>
      <c r="C780" s="4" t="s">
        <v>20</v>
      </c>
      <c r="D780" s="4" t="s">
        <v>21</v>
      </c>
      <c r="E780" s="4" t="s">
        <v>2</v>
      </c>
      <c r="F780" s="4" t="s">
        <v>13</v>
      </c>
      <c r="G780" s="4" t="s">
        <v>34</v>
      </c>
      <c r="H780" s="4" t="s">
        <v>45</v>
      </c>
      <c r="I780" s="8">
        <v>1</v>
      </c>
      <c r="J780" s="10">
        <v>51.15</v>
      </c>
      <c r="K780" s="6">
        <v>0</v>
      </c>
      <c r="L780" s="10">
        <v>21.39</v>
      </c>
      <c r="M780" s="17">
        <f t="shared" si="48"/>
        <v>51.15</v>
      </c>
      <c r="N780" s="17">
        <f t="shared" si="49"/>
        <v>21.39</v>
      </c>
      <c r="O780" s="17">
        <f t="shared" si="50"/>
        <v>29.759999999999998</v>
      </c>
      <c r="P780" s="7">
        <f t="shared" si="51"/>
        <v>0.58181818181818179</v>
      </c>
      <c r="Q780" s="5">
        <f>YEAR(SalesDataTable[[#This Row],[Order Date]])</f>
        <v>2026</v>
      </c>
      <c r="R780" s="7" t="str">
        <f>"Q"&amp;ROUNDUP(MONTH(SalesDataTable[[#This Row],[Order Date]])/3,0)</f>
        <v>Q2</v>
      </c>
      <c r="S780" s="8">
        <f>MONTH(SalesDataTable[[#This Row],[Order Date]])</f>
        <v>5</v>
      </c>
      <c r="T780" s="7" t="str">
        <f>TEXT(SalesDataTable[[#This Row],[Order Date]],"mmm")</f>
        <v>May</v>
      </c>
    </row>
    <row r="781" spans="1:20" ht="15.6">
      <c r="A781" s="2">
        <v>1812</v>
      </c>
      <c r="B781" s="3">
        <v>46152</v>
      </c>
      <c r="C781" s="4" t="s">
        <v>11</v>
      </c>
      <c r="D781" s="4" t="s">
        <v>12</v>
      </c>
      <c r="E781" s="4" t="s">
        <v>8</v>
      </c>
      <c r="F781" s="4" t="s">
        <v>16</v>
      </c>
      <c r="G781" s="4" t="s">
        <v>34</v>
      </c>
      <c r="H781" s="4" t="s">
        <v>45</v>
      </c>
      <c r="I781" s="8">
        <v>12</v>
      </c>
      <c r="J781" s="10">
        <v>50.53</v>
      </c>
      <c r="K781" s="6">
        <v>0.1</v>
      </c>
      <c r="L781" s="10">
        <v>22.09</v>
      </c>
      <c r="M781" s="17">
        <f t="shared" si="48"/>
        <v>545.72400000000005</v>
      </c>
      <c r="N781" s="17">
        <f t="shared" si="49"/>
        <v>265.08</v>
      </c>
      <c r="O781" s="17">
        <f t="shared" si="50"/>
        <v>280.64400000000006</v>
      </c>
      <c r="P781" s="7">
        <f t="shared" si="51"/>
        <v>0.5142599555819426</v>
      </c>
      <c r="Q781" s="5">
        <f>YEAR(SalesDataTable[[#This Row],[Order Date]])</f>
        <v>2026</v>
      </c>
      <c r="R781" s="7" t="str">
        <f>"Q"&amp;ROUNDUP(MONTH(SalesDataTable[[#This Row],[Order Date]])/3,0)</f>
        <v>Q2</v>
      </c>
      <c r="S781" s="8">
        <f>MONTH(SalesDataTable[[#This Row],[Order Date]])</f>
        <v>5</v>
      </c>
      <c r="T781" s="7" t="str">
        <f>TEXT(SalesDataTable[[#This Row],[Order Date]],"mmm")</f>
        <v>May</v>
      </c>
    </row>
    <row r="782" spans="1:20" ht="15.6">
      <c r="A782" s="2">
        <v>3645</v>
      </c>
      <c r="B782" s="3">
        <v>46152</v>
      </c>
      <c r="C782" s="4" t="s">
        <v>6</v>
      </c>
      <c r="D782" s="4" t="s">
        <v>7</v>
      </c>
      <c r="E782" s="4" t="s">
        <v>28</v>
      </c>
      <c r="F782" s="4" t="s">
        <v>3</v>
      </c>
      <c r="G782" s="4" t="s">
        <v>4</v>
      </c>
      <c r="H782" s="4" t="s">
        <v>22</v>
      </c>
      <c r="I782" s="8">
        <v>2</v>
      </c>
      <c r="J782" s="10">
        <v>50.93</v>
      </c>
      <c r="K782" s="6">
        <v>0</v>
      </c>
      <c r="L782" s="10">
        <v>22.91</v>
      </c>
      <c r="M782" s="17">
        <f t="shared" si="48"/>
        <v>101.86</v>
      </c>
      <c r="N782" s="17">
        <f t="shared" si="49"/>
        <v>45.82</v>
      </c>
      <c r="O782" s="17">
        <f t="shared" si="50"/>
        <v>56.04</v>
      </c>
      <c r="P782" s="7">
        <f t="shared" si="51"/>
        <v>0.55016689573924993</v>
      </c>
      <c r="Q782" s="5">
        <f>YEAR(SalesDataTable[[#This Row],[Order Date]])</f>
        <v>2026</v>
      </c>
      <c r="R782" s="7" t="str">
        <f>"Q"&amp;ROUNDUP(MONTH(SalesDataTable[[#This Row],[Order Date]])/3,0)</f>
        <v>Q2</v>
      </c>
      <c r="S782" s="8">
        <f>MONTH(SalesDataTable[[#This Row],[Order Date]])</f>
        <v>5</v>
      </c>
      <c r="T782" s="7" t="str">
        <f>TEXT(SalesDataTable[[#This Row],[Order Date]],"mmm")</f>
        <v>May</v>
      </c>
    </row>
    <row r="783" spans="1:20" ht="15.6">
      <c r="A783" s="2">
        <v>3804</v>
      </c>
      <c r="B783" s="3">
        <v>46152</v>
      </c>
      <c r="C783" s="4" t="s">
        <v>11</v>
      </c>
      <c r="D783" s="4" t="s">
        <v>25</v>
      </c>
      <c r="E783" s="4" t="s">
        <v>2</v>
      </c>
      <c r="F783" s="4" t="s">
        <v>3</v>
      </c>
      <c r="G783" s="4" t="s">
        <v>34</v>
      </c>
      <c r="H783" s="4" t="s">
        <v>45</v>
      </c>
      <c r="I783" s="8">
        <v>2</v>
      </c>
      <c r="J783" s="10">
        <v>50.79</v>
      </c>
      <c r="K783" s="6">
        <v>0.05</v>
      </c>
      <c r="L783" s="10">
        <v>21.83</v>
      </c>
      <c r="M783" s="17">
        <f t="shared" si="48"/>
        <v>96.500999999999991</v>
      </c>
      <c r="N783" s="17">
        <f t="shared" si="49"/>
        <v>43.66</v>
      </c>
      <c r="O783" s="17">
        <f t="shared" si="50"/>
        <v>52.840999999999994</v>
      </c>
      <c r="P783" s="7">
        <f t="shared" si="51"/>
        <v>0.54756945523880585</v>
      </c>
      <c r="Q783" s="5">
        <f>YEAR(SalesDataTable[[#This Row],[Order Date]])</f>
        <v>2026</v>
      </c>
      <c r="R783" s="7" t="str">
        <f>"Q"&amp;ROUNDUP(MONTH(SalesDataTable[[#This Row],[Order Date]])/3,0)</f>
        <v>Q2</v>
      </c>
      <c r="S783" s="8">
        <f>MONTH(SalesDataTable[[#This Row],[Order Date]])</f>
        <v>5</v>
      </c>
      <c r="T783" s="7" t="str">
        <f>TEXT(SalesDataTable[[#This Row],[Order Date]],"mmm")</f>
        <v>May</v>
      </c>
    </row>
    <row r="784" spans="1:20" ht="15.6">
      <c r="A784" s="2">
        <v>4367</v>
      </c>
      <c r="B784" s="3">
        <v>46152</v>
      </c>
      <c r="C784" s="4" t="s">
        <v>20</v>
      </c>
      <c r="D784" s="4" t="s">
        <v>33</v>
      </c>
      <c r="E784" s="4" t="s">
        <v>2</v>
      </c>
      <c r="F784" s="4" t="s">
        <v>16</v>
      </c>
      <c r="G784" s="4" t="s">
        <v>14</v>
      </c>
      <c r="H784" s="4" t="s">
        <v>48</v>
      </c>
      <c r="I784" s="8">
        <v>5</v>
      </c>
      <c r="J784" s="10">
        <v>160.94</v>
      </c>
      <c r="K784" s="6">
        <v>0.1</v>
      </c>
      <c r="L784" s="10">
        <v>88.89</v>
      </c>
      <c r="M784" s="17">
        <f t="shared" si="48"/>
        <v>724.23</v>
      </c>
      <c r="N784" s="17">
        <f t="shared" si="49"/>
        <v>444.45</v>
      </c>
      <c r="O784" s="17">
        <f t="shared" si="50"/>
        <v>279.78000000000003</v>
      </c>
      <c r="P784" s="7">
        <f t="shared" si="51"/>
        <v>0.38631374011018604</v>
      </c>
      <c r="Q784" s="5">
        <f>YEAR(SalesDataTable[[#This Row],[Order Date]])</f>
        <v>2026</v>
      </c>
      <c r="R784" s="7" t="str">
        <f>"Q"&amp;ROUNDUP(MONTH(SalesDataTable[[#This Row],[Order Date]])/3,0)</f>
        <v>Q2</v>
      </c>
      <c r="S784" s="8">
        <f>MONTH(SalesDataTable[[#This Row],[Order Date]])</f>
        <v>5</v>
      </c>
      <c r="T784" s="7" t="str">
        <f>TEXT(SalesDataTable[[#This Row],[Order Date]],"mmm")</f>
        <v>May</v>
      </c>
    </row>
    <row r="785" spans="1:20" ht="15.6">
      <c r="A785" s="2">
        <v>4746</v>
      </c>
      <c r="B785" s="3">
        <v>46152</v>
      </c>
      <c r="C785" s="4" t="s">
        <v>6</v>
      </c>
      <c r="D785" s="4" t="s">
        <v>7</v>
      </c>
      <c r="E785" s="4" t="s">
        <v>2</v>
      </c>
      <c r="F785" s="4" t="s">
        <v>3</v>
      </c>
      <c r="G785" s="4" t="s">
        <v>34</v>
      </c>
      <c r="H785" s="4" t="s">
        <v>42</v>
      </c>
      <c r="I785" s="8">
        <v>2</v>
      </c>
      <c r="J785" s="10">
        <v>36.409999999999997</v>
      </c>
      <c r="K785" s="6">
        <v>0</v>
      </c>
      <c r="L785" s="10">
        <v>13.92</v>
      </c>
      <c r="M785" s="17">
        <f t="shared" si="48"/>
        <v>72.819999999999993</v>
      </c>
      <c r="N785" s="17">
        <f t="shared" si="49"/>
        <v>27.84</v>
      </c>
      <c r="O785" s="17">
        <f t="shared" si="50"/>
        <v>44.97999999999999</v>
      </c>
      <c r="P785" s="7">
        <f t="shared" si="51"/>
        <v>0.61768744850315838</v>
      </c>
      <c r="Q785" s="5">
        <f>YEAR(SalesDataTable[[#This Row],[Order Date]])</f>
        <v>2026</v>
      </c>
      <c r="R785" s="7" t="str">
        <f>"Q"&amp;ROUNDUP(MONTH(SalesDataTable[[#This Row],[Order Date]])/3,0)</f>
        <v>Q2</v>
      </c>
      <c r="S785" s="8">
        <f>MONTH(SalesDataTable[[#This Row],[Order Date]])</f>
        <v>5</v>
      </c>
      <c r="T785" s="7" t="str">
        <f>TEXT(SalesDataTable[[#This Row],[Order Date]],"mmm")</f>
        <v>May</v>
      </c>
    </row>
    <row r="786" spans="1:20" ht="15.6">
      <c r="A786" s="2">
        <v>4795</v>
      </c>
      <c r="B786" s="3">
        <v>46152</v>
      </c>
      <c r="C786" s="4" t="s">
        <v>20</v>
      </c>
      <c r="D786" s="4" t="s">
        <v>21</v>
      </c>
      <c r="E786" s="4" t="s">
        <v>28</v>
      </c>
      <c r="F786" s="4" t="s">
        <v>3</v>
      </c>
      <c r="G786" s="4" t="s">
        <v>9</v>
      </c>
      <c r="H786" s="4" t="s">
        <v>46</v>
      </c>
      <c r="I786" s="8">
        <v>2</v>
      </c>
      <c r="J786" s="10">
        <v>72.25</v>
      </c>
      <c r="K786" s="6">
        <v>0</v>
      </c>
      <c r="L786" s="10">
        <v>32.25</v>
      </c>
      <c r="M786" s="17">
        <f t="shared" si="48"/>
        <v>144.5</v>
      </c>
      <c r="N786" s="17">
        <f t="shared" si="49"/>
        <v>64.5</v>
      </c>
      <c r="O786" s="17">
        <f t="shared" si="50"/>
        <v>80</v>
      </c>
      <c r="P786" s="7">
        <f t="shared" si="51"/>
        <v>0.55363321799307963</v>
      </c>
      <c r="Q786" s="5">
        <f>YEAR(SalesDataTable[[#This Row],[Order Date]])</f>
        <v>2026</v>
      </c>
      <c r="R786" s="7" t="str">
        <f>"Q"&amp;ROUNDUP(MONTH(SalesDataTable[[#This Row],[Order Date]])/3,0)</f>
        <v>Q2</v>
      </c>
      <c r="S786" s="8">
        <f>MONTH(SalesDataTable[[#This Row],[Order Date]])</f>
        <v>5</v>
      </c>
      <c r="T786" s="7" t="str">
        <f>TEXT(SalesDataTable[[#This Row],[Order Date]],"mmm")</f>
        <v>May</v>
      </c>
    </row>
    <row r="787" spans="1:20" ht="15.6">
      <c r="A787" s="2">
        <v>4800</v>
      </c>
      <c r="B787" s="3">
        <v>46152</v>
      </c>
      <c r="C787" s="4" t="s">
        <v>20</v>
      </c>
      <c r="D787" s="4" t="s">
        <v>33</v>
      </c>
      <c r="E787" s="4" t="s">
        <v>19</v>
      </c>
      <c r="F787" s="4" t="s">
        <v>13</v>
      </c>
      <c r="G787" s="4" t="s">
        <v>4</v>
      </c>
      <c r="H787" s="4" t="s">
        <v>30</v>
      </c>
      <c r="I787" s="8">
        <v>4</v>
      </c>
      <c r="J787" s="10">
        <v>103.36</v>
      </c>
      <c r="K787" s="6">
        <v>0</v>
      </c>
      <c r="L787" s="10">
        <v>51.59</v>
      </c>
      <c r="M787" s="17">
        <f t="shared" si="48"/>
        <v>413.44</v>
      </c>
      <c r="N787" s="17">
        <f t="shared" si="49"/>
        <v>206.36</v>
      </c>
      <c r="O787" s="17">
        <f t="shared" si="50"/>
        <v>207.07999999999998</v>
      </c>
      <c r="P787" s="7">
        <f t="shared" si="51"/>
        <v>0.50087074303405565</v>
      </c>
      <c r="Q787" s="5">
        <f>YEAR(SalesDataTable[[#This Row],[Order Date]])</f>
        <v>2026</v>
      </c>
      <c r="R787" s="7" t="str">
        <f>"Q"&amp;ROUNDUP(MONTH(SalesDataTable[[#This Row],[Order Date]])/3,0)</f>
        <v>Q2</v>
      </c>
      <c r="S787" s="8">
        <f>MONTH(SalesDataTable[[#This Row],[Order Date]])</f>
        <v>5</v>
      </c>
      <c r="T787" s="7" t="str">
        <f>TEXT(SalesDataTable[[#This Row],[Order Date]],"mmm")</f>
        <v>May</v>
      </c>
    </row>
    <row r="788" spans="1:20" ht="15.6">
      <c r="A788" s="2">
        <v>5018</v>
      </c>
      <c r="B788" s="3">
        <v>46152</v>
      </c>
      <c r="C788" s="4" t="s">
        <v>11</v>
      </c>
      <c r="D788" s="4" t="s">
        <v>12</v>
      </c>
      <c r="E788" s="4" t="s">
        <v>8</v>
      </c>
      <c r="F788" s="4" t="s">
        <v>16</v>
      </c>
      <c r="G788" s="4" t="s">
        <v>9</v>
      </c>
      <c r="H788" s="4" t="s">
        <v>17</v>
      </c>
      <c r="I788" s="8">
        <v>4</v>
      </c>
      <c r="J788" s="10">
        <v>145.85</v>
      </c>
      <c r="K788" s="6">
        <v>0.15</v>
      </c>
      <c r="L788" s="10">
        <v>79.69</v>
      </c>
      <c r="M788" s="17">
        <f t="shared" si="48"/>
        <v>495.89</v>
      </c>
      <c r="N788" s="17">
        <f t="shared" si="49"/>
        <v>318.76</v>
      </c>
      <c r="O788" s="17">
        <f t="shared" si="50"/>
        <v>177.13</v>
      </c>
      <c r="P788" s="7">
        <f t="shared" si="51"/>
        <v>0.35719615237250196</v>
      </c>
      <c r="Q788" s="5">
        <f>YEAR(SalesDataTable[[#This Row],[Order Date]])</f>
        <v>2026</v>
      </c>
      <c r="R788" s="7" t="str">
        <f>"Q"&amp;ROUNDUP(MONTH(SalesDataTable[[#This Row],[Order Date]])/3,0)</f>
        <v>Q2</v>
      </c>
      <c r="S788" s="8">
        <f>MONTH(SalesDataTable[[#This Row],[Order Date]])</f>
        <v>5</v>
      </c>
      <c r="T788" s="7" t="str">
        <f>TEXT(SalesDataTable[[#This Row],[Order Date]],"mmm")</f>
        <v>May</v>
      </c>
    </row>
    <row r="789" spans="1:20" ht="15.6">
      <c r="A789" s="2">
        <v>474</v>
      </c>
      <c r="B789" s="3">
        <v>46153</v>
      </c>
      <c r="C789" s="4" t="s">
        <v>6</v>
      </c>
      <c r="D789" s="4" t="s">
        <v>43</v>
      </c>
      <c r="E789" s="4" t="s">
        <v>2</v>
      </c>
      <c r="F789" s="4" t="s">
        <v>3</v>
      </c>
      <c r="G789" s="4" t="s">
        <v>4</v>
      </c>
      <c r="H789" s="4" t="s">
        <v>30</v>
      </c>
      <c r="I789" s="8">
        <v>2</v>
      </c>
      <c r="J789" s="10">
        <v>100.49</v>
      </c>
      <c r="K789" s="6">
        <v>0.1</v>
      </c>
      <c r="L789" s="10">
        <v>50.11</v>
      </c>
      <c r="M789" s="17">
        <f t="shared" si="48"/>
        <v>180.88200000000001</v>
      </c>
      <c r="N789" s="17">
        <f t="shared" si="49"/>
        <v>100.22</v>
      </c>
      <c r="O789" s="17">
        <f t="shared" si="50"/>
        <v>80.662000000000006</v>
      </c>
      <c r="P789" s="7">
        <f t="shared" si="51"/>
        <v>0.44593713028383147</v>
      </c>
      <c r="Q789" s="5">
        <f>YEAR(SalesDataTable[[#This Row],[Order Date]])</f>
        <v>2026</v>
      </c>
      <c r="R789" s="7" t="str">
        <f>"Q"&amp;ROUNDUP(MONTH(SalesDataTable[[#This Row],[Order Date]])/3,0)</f>
        <v>Q2</v>
      </c>
      <c r="S789" s="8">
        <f>MONTH(SalesDataTable[[#This Row],[Order Date]])</f>
        <v>5</v>
      </c>
      <c r="T789" s="7" t="str">
        <f>TEXT(SalesDataTable[[#This Row],[Order Date]],"mmm")</f>
        <v>May</v>
      </c>
    </row>
    <row r="790" spans="1:20" ht="15.6">
      <c r="A790" s="2">
        <v>1175</v>
      </c>
      <c r="B790" s="3">
        <v>46153</v>
      </c>
      <c r="C790" s="4" t="s">
        <v>11</v>
      </c>
      <c r="D790" s="4" t="s">
        <v>52</v>
      </c>
      <c r="E790" s="4" t="s">
        <v>8</v>
      </c>
      <c r="F790" s="4" t="s">
        <v>3</v>
      </c>
      <c r="G790" s="4" t="s">
        <v>23</v>
      </c>
      <c r="H790" s="4" t="s">
        <v>24</v>
      </c>
      <c r="I790" s="8">
        <v>4</v>
      </c>
      <c r="J790" s="10">
        <v>332.89</v>
      </c>
      <c r="K790" s="6">
        <v>0.1</v>
      </c>
      <c r="L790" s="10">
        <v>198.06</v>
      </c>
      <c r="M790" s="17">
        <f t="shared" si="48"/>
        <v>1198.404</v>
      </c>
      <c r="N790" s="17">
        <f t="shared" si="49"/>
        <v>792.24</v>
      </c>
      <c r="O790" s="17">
        <f t="shared" si="50"/>
        <v>406.16399999999999</v>
      </c>
      <c r="P790" s="7">
        <f t="shared" si="51"/>
        <v>0.33892076461694054</v>
      </c>
      <c r="Q790" s="5">
        <f>YEAR(SalesDataTable[[#This Row],[Order Date]])</f>
        <v>2026</v>
      </c>
      <c r="R790" s="7" t="str">
        <f>"Q"&amp;ROUNDUP(MONTH(SalesDataTable[[#This Row],[Order Date]])/3,0)</f>
        <v>Q2</v>
      </c>
      <c r="S790" s="8">
        <f>MONTH(SalesDataTable[[#This Row],[Order Date]])</f>
        <v>5</v>
      </c>
      <c r="T790" s="7" t="str">
        <f>TEXT(SalesDataTable[[#This Row],[Order Date]],"mmm")</f>
        <v>May</v>
      </c>
    </row>
    <row r="791" spans="1:20" ht="15.6">
      <c r="A791" s="2">
        <v>2015</v>
      </c>
      <c r="B791" s="3">
        <v>46153</v>
      </c>
      <c r="C791" s="4" t="s">
        <v>6</v>
      </c>
      <c r="D791" s="4" t="s">
        <v>43</v>
      </c>
      <c r="E791" s="4" t="s">
        <v>2</v>
      </c>
      <c r="F791" s="4" t="s">
        <v>13</v>
      </c>
      <c r="G791" s="4" t="s">
        <v>9</v>
      </c>
      <c r="H791" s="4" t="s">
        <v>37</v>
      </c>
      <c r="I791" s="8">
        <v>1</v>
      </c>
      <c r="J791" s="10">
        <v>154.6</v>
      </c>
      <c r="K791" s="6">
        <v>0</v>
      </c>
      <c r="L791" s="10">
        <v>80.05</v>
      </c>
      <c r="M791" s="17">
        <f t="shared" si="48"/>
        <v>154.6</v>
      </c>
      <c r="N791" s="17">
        <f t="shared" si="49"/>
        <v>80.05</v>
      </c>
      <c r="O791" s="17">
        <f t="shared" si="50"/>
        <v>74.55</v>
      </c>
      <c r="P791" s="7">
        <f t="shared" si="51"/>
        <v>0.48221216041397152</v>
      </c>
      <c r="Q791" s="5">
        <f>YEAR(SalesDataTable[[#This Row],[Order Date]])</f>
        <v>2026</v>
      </c>
      <c r="R791" s="7" t="str">
        <f>"Q"&amp;ROUNDUP(MONTH(SalesDataTable[[#This Row],[Order Date]])/3,0)</f>
        <v>Q2</v>
      </c>
      <c r="S791" s="8">
        <f>MONTH(SalesDataTable[[#This Row],[Order Date]])</f>
        <v>5</v>
      </c>
      <c r="T791" s="7" t="str">
        <f>TEXT(SalesDataTable[[#This Row],[Order Date]],"mmm")</f>
        <v>May</v>
      </c>
    </row>
    <row r="792" spans="1:20" ht="15.6">
      <c r="A792" s="2">
        <v>2196</v>
      </c>
      <c r="B792" s="3">
        <v>46153</v>
      </c>
      <c r="C792" s="4" t="s">
        <v>20</v>
      </c>
      <c r="D792" s="4" t="s">
        <v>21</v>
      </c>
      <c r="E792" s="4" t="s">
        <v>28</v>
      </c>
      <c r="F792" s="4" t="s">
        <v>3</v>
      </c>
      <c r="G792" s="4" t="s">
        <v>4</v>
      </c>
      <c r="H792" s="4" t="s">
        <v>5</v>
      </c>
      <c r="I792" s="8">
        <v>1</v>
      </c>
      <c r="J792" s="10">
        <v>83.23</v>
      </c>
      <c r="K792" s="6">
        <v>0.05</v>
      </c>
      <c r="L792" s="10">
        <v>43.82</v>
      </c>
      <c r="M792" s="17">
        <f t="shared" si="48"/>
        <v>79.0685</v>
      </c>
      <c r="N792" s="17">
        <f t="shared" si="49"/>
        <v>43.82</v>
      </c>
      <c r="O792" s="17">
        <f t="shared" si="50"/>
        <v>35.2485</v>
      </c>
      <c r="P792" s="7">
        <f t="shared" si="51"/>
        <v>0.44579699880483376</v>
      </c>
      <c r="Q792" s="5">
        <f>YEAR(SalesDataTable[[#This Row],[Order Date]])</f>
        <v>2026</v>
      </c>
      <c r="R792" s="7" t="str">
        <f>"Q"&amp;ROUNDUP(MONTH(SalesDataTable[[#This Row],[Order Date]])/3,0)</f>
        <v>Q2</v>
      </c>
      <c r="S792" s="8">
        <f>MONTH(SalesDataTable[[#This Row],[Order Date]])</f>
        <v>5</v>
      </c>
      <c r="T792" s="7" t="str">
        <f>TEXT(SalesDataTable[[#This Row],[Order Date]],"mmm")</f>
        <v>May</v>
      </c>
    </row>
    <row r="793" spans="1:20" ht="15.6">
      <c r="A793" s="2">
        <v>3508</v>
      </c>
      <c r="B793" s="3">
        <v>46153</v>
      </c>
      <c r="C793" s="4" t="s">
        <v>6</v>
      </c>
      <c r="D793" s="4" t="s">
        <v>43</v>
      </c>
      <c r="E793" s="4" t="s">
        <v>28</v>
      </c>
      <c r="F793" s="4" t="s">
        <v>3</v>
      </c>
      <c r="G793" s="4" t="s">
        <v>14</v>
      </c>
      <c r="H793" s="4" t="s">
        <v>32</v>
      </c>
      <c r="I793" s="8">
        <v>3</v>
      </c>
      <c r="J793" s="10">
        <v>46.23</v>
      </c>
      <c r="K793" s="6">
        <v>0</v>
      </c>
      <c r="L793" s="10">
        <v>18.47</v>
      </c>
      <c r="M793" s="17">
        <f t="shared" si="48"/>
        <v>138.69</v>
      </c>
      <c r="N793" s="17">
        <f t="shared" si="49"/>
        <v>55.41</v>
      </c>
      <c r="O793" s="17">
        <f t="shared" si="50"/>
        <v>83.28</v>
      </c>
      <c r="P793" s="7">
        <f t="shared" si="51"/>
        <v>0.60047588146225395</v>
      </c>
      <c r="Q793" s="5">
        <f>YEAR(SalesDataTable[[#This Row],[Order Date]])</f>
        <v>2026</v>
      </c>
      <c r="R793" s="7" t="str">
        <f>"Q"&amp;ROUNDUP(MONTH(SalesDataTable[[#This Row],[Order Date]])/3,0)</f>
        <v>Q2</v>
      </c>
      <c r="S793" s="8">
        <f>MONTH(SalesDataTable[[#This Row],[Order Date]])</f>
        <v>5</v>
      </c>
      <c r="T793" s="7" t="str">
        <f>TEXT(SalesDataTable[[#This Row],[Order Date]],"mmm")</f>
        <v>May</v>
      </c>
    </row>
    <row r="794" spans="1:20" ht="15.6">
      <c r="A794" s="2">
        <v>3516</v>
      </c>
      <c r="B794" s="3">
        <v>46153</v>
      </c>
      <c r="C794" s="4" t="s">
        <v>20</v>
      </c>
      <c r="D794" s="4" t="s">
        <v>31</v>
      </c>
      <c r="E794" s="4" t="s">
        <v>28</v>
      </c>
      <c r="F794" s="4" t="s">
        <v>3</v>
      </c>
      <c r="G794" s="4" t="s">
        <v>23</v>
      </c>
      <c r="H794" s="4" t="s">
        <v>51</v>
      </c>
      <c r="I794" s="8">
        <v>1</v>
      </c>
      <c r="J794" s="10">
        <v>125.3</v>
      </c>
      <c r="K794" s="6">
        <v>0.05</v>
      </c>
      <c r="L794" s="10">
        <v>59.62</v>
      </c>
      <c r="M794" s="17">
        <f t="shared" si="48"/>
        <v>119.035</v>
      </c>
      <c r="N794" s="17">
        <f t="shared" si="49"/>
        <v>59.62</v>
      </c>
      <c r="O794" s="17">
        <f t="shared" si="50"/>
        <v>59.414999999999999</v>
      </c>
      <c r="P794" s="7">
        <f t="shared" si="51"/>
        <v>0.49913890872432476</v>
      </c>
      <c r="Q794" s="5">
        <f>YEAR(SalesDataTable[[#This Row],[Order Date]])</f>
        <v>2026</v>
      </c>
      <c r="R794" s="7" t="str">
        <f>"Q"&amp;ROUNDUP(MONTH(SalesDataTable[[#This Row],[Order Date]])/3,0)</f>
        <v>Q2</v>
      </c>
      <c r="S794" s="8">
        <f>MONTH(SalesDataTable[[#This Row],[Order Date]])</f>
        <v>5</v>
      </c>
      <c r="T794" s="7" t="str">
        <f>TEXT(SalesDataTable[[#This Row],[Order Date]],"mmm")</f>
        <v>May</v>
      </c>
    </row>
    <row r="795" spans="1:20" ht="15.6">
      <c r="A795" s="2">
        <v>3570</v>
      </c>
      <c r="B795" s="3">
        <v>46153</v>
      </c>
      <c r="C795" s="4" t="s">
        <v>6</v>
      </c>
      <c r="D795" s="4" t="s">
        <v>43</v>
      </c>
      <c r="E795" s="4" t="s">
        <v>2</v>
      </c>
      <c r="F795" s="4" t="s">
        <v>16</v>
      </c>
      <c r="G795" s="4" t="s">
        <v>14</v>
      </c>
      <c r="H795" s="4" t="s">
        <v>15</v>
      </c>
      <c r="I795" s="8">
        <v>1</v>
      </c>
      <c r="J795" s="10">
        <v>36.159999999999997</v>
      </c>
      <c r="K795" s="6">
        <v>0.1</v>
      </c>
      <c r="L795" s="10">
        <v>13.38</v>
      </c>
      <c r="M795" s="17">
        <f t="shared" si="48"/>
        <v>32.543999999999997</v>
      </c>
      <c r="N795" s="17">
        <f t="shared" si="49"/>
        <v>13.38</v>
      </c>
      <c r="O795" s="17">
        <f t="shared" si="50"/>
        <v>19.163999999999994</v>
      </c>
      <c r="P795" s="7">
        <f t="shared" si="51"/>
        <v>0.58886430678466062</v>
      </c>
      <c r="Q795" s="5">
        <f>YEAR(SalesDataTable[[#This Row],[Order Date]])</f>
        <v>2026</v>
      </c>
      <c r="R795" s="7" t="str">
        <f>"Q"&amp;ROUNDUP(MONTH(SalesDataTable[[#This Row],[Order Date]])/3,0)</f>
        <v>Q2</v>
      </c>
      <c r="S795" s="8">
        <f>MONTH(SalesDataTable[[#This Row],[Order Date]])</f>
        <v>5</v>
      </c>
      <c r="T795" s="7" t="str">
        <f>TEXT(SalesDataTable[[#This Row],[Order Date]],"mmm")</f>
        <v>May</v>
      </c>
    </row>
    <row r="796" spans="1:20" ht="15.6">
      <c r="A796" s="2">
        <v>4799</v>
      </c>
      <c r="B796" s="3">
        <v>46153</v>
      </c>
      <c r="C796" s="4" t="s">
        <v>20</v>
      </c>
      <c r="D796" s="4" t="s">
        <v>47</v>
      </c>
      <c r="E796" s="4" t="s">
        <v>2</v>
      </c>
      <c r="F796" s="4" t="s">
        <v>3</v>
      </c>
      <c r="G796" s="4" t="s">
        <v>23</v>
      </c>
      <c r="H796" s="4" t="s">
        <v>51</v>
      </c>
      <c r="I796" s="8">
        <v>1</v>
      </c>
      <c r="J796" s="10">
        <v>121.41</v>
      </c>
      <c r="K796" s="6">
        <v>0.05</v>
      </c>
      <c r="L796" s="10">
        <v>60.75</v>
      </c>
      <c r="M796" s="17">
        <f t="shared" si="48"/>
        <v>115.33949999999999</v>
      </c>
      <c r="N796" s="17">
        <f t="shared" si="49"/>
        <v>60.75</v>
      </c>
      <c r="O796" s="17">
        <f t="shared" si="50"/>
        <v>54.589499999999987</v>
      </c>
      <c r="P796" s="7">
        <f t="shared" si="51"/>
        <v>0.47329405797666879</v>
      </c>
      <c r="Q796" s="5">
        <f>YEAR(SalesDataTable[[#This Row],[Order Date]])</f>
        <v>2026</v>
      </c>
      <c r="R796" s="7" t="str">
        <f>"Q"&amp;ROUNDUP(MONTH(SalesDataTable[[#This Row],[Order Date]])/3,0)</f>
        <v>Q2</v>
      </c>
      <c r="S796" s="8">
        <f>MONTH(SalesDataTable[[#This Row],[Order Date]])</f>
        <v>5</v>
      </c>
      <c r="T796" s="7" t="str">
        <f>TEXT(SalesDataTable[[#This Row],[Order Date]],"mmm")</f>
        <v>May</v>
      </c>
    </row>
    <row r="797" spans="1:20" ht="15.6">
      <c r="A797" s="2">
        <v>5156</v>
      </c>
      <c r="B797" s="3">
        <v>46153</v>
      </c>
      <c r="C797" s="4" t="s">
        <v>0</v>
      </c>
      <c r="D797" s="4" t="s">
        <v>1</v>
      </c>
      <c r="E797" s="4" t="s">
        <v>19</v>
      </c>
      <c r="F797" s="4" t="s">
        <v>13</v>
      </c>
      <c r="G797" s="4" t="s">
        <v>14</v>
      </c>
      <c r="H797" s="4" t="s">
        <v>44</v>
      </c>
      <c r="I797" s="8">
        <v>3</v>
      </c>
      <c r="J797" s="10">
        <v>132.58000000000001</v>
      </c>
      <c r="K797" s="6">
        <v>0.1</v>
      </c>
      <c r="L797" s="10">
        <v>67.88</v>
      </c>
      <c r="M797" s="17">
        <f t="shared" si="48"/>
        <v>357.96600000000001</v>
      </c>
      <c r="N797" s="17">
        <f t="shared" si="49"/>
        <v>203.64</v>
      </c>
      <c r="O797" s="17">
        <f t="shared" si="50"/>
        <v>154.32600000000002</v>
      </c>
      <c r="P797" s="7">
        <f t="shared" si="51"/>
        <v>0.43111915656794225</v>
      </c>
      <c r="Q797" s="5">
        <f>YEAR(SalesDataTable[[#This Row],[Order Date]])</f>
        <v>2026</v>
      </c>
      <c r="R797" s="7" t="str">
        <f>"Q"&amp;ROUNDUP(MONTH(SalesDataTable[[#This Row],[Order Date]])/3,0)</f>
        <v>Q2</v>
      </c>
      <c r="S797" s="8">
        <f>MONTH(SalesDataTable[[#This Row],[Order Date]])</f>
        <v>5</v>
      </c>
      <c r="T797" s="7" t="str">
        <f>TEXT(SalesDataTable[[#This Row],[Order Date]],"mmm")</f>
        <v>May</v>
      </c>
    </row>
    <row r="798" spans="1:20" ht="15.6">
      <c r="A798" s="2">
        <v>526</v>
      </c>
      <c r="B798" s="3">
        <v>46154</v>
      </c>
      <c r="C798" s="4" t="s">
        <v>6</v>
      </c>
      <c r="D798" s="4" t="s">
        <v>7</v>
      </c>
      <c r="E798" s="4" t="s">
        <v>19</v>
      </c>
      <c r="F798" s="4" t="s">
        <v>3</v>
      </c>
      <c r="G798" s="4" t="s">
        <v>23</v>
      </c>
      <c r="H798" s="4" t="s">
        <v>40</v>
      </c>
      <c r="I798" s="8">
        <v>2</v>
      </c>
      <c r="J798" s="10">
        <v>81.11</v>
      </c>
      <c r="K798" s="6">
        <v>0.05</v>
      </c>
      <c r="L798" s="10">
        <v>40.049999999999997</v>
      </c>
      <c r="M798" s="17">
        <f t="shared" si="48"/>
        <v>154.10899999999998</v>
      </c>
      <c r="N798" s="17">
        <f t="shared" si="49"/>
        <v>80.099999999999994</v>
      </c>
      <c r="O798" s="17">
        <f t="shared" si="50"/>
        <v>74.008999999999986</v>
      </c>
      <c r="P798" s="7">
        <f t="shared" si="51"/>
        <v>0.48023801335418437</v>
      </c>
      <c r="Q798" s="5">
        <f>YEAR(SalesDataTable[[#This Row],[Order Date]])</f>
        <v>2026</v>
      </c>
      <c r="R798" s="7" t="str">
        <f>"Q"&amp;ROUNDUP(MONTH(SalesDataTable[[#This Row],[Order Date]])/3,0)</f>
        <v>Q2</v>
      </c>
      <c r="S798" s="8">
        <f>MONTH(SalesDataTable[[#This Row],[Order Date]])</f>
        <v>5</v>
      </c>
      <c r="T798" s="7" t="str">
        <f>TEXT(SalesDataTable[[#This Row],[Order Date]],"mmm")</f>
        <v>May</v>
      </c>
    </row>
    <row r="799" spans="1:20" ht="15.6">
      <c r="A799" s="2">
        <v>712</v>
      </c>
      <c r="B799" s="3">
        <v>46154</v>
      </c>
      <c r="C799" s="4" t="s">
        <v>6</v>
      </c>
      <c r="D799" s="4" t="s">
        <v>49</v>
      </c>
      <c r="E799" s="4" t="s">
        <v>28</v>
      </c>
      <c r="F799" s="4" t="s">
        <v>16</v>
      </c>
      <c r="G799" s="4" t="s">
        <v>4</v>
      </c>
      <c r="H799" s="4" t="s">
        <v>30</v>
      </c>
      <c r="I799" s="8">
        <v>3</v>
      </c>
      <c r="J799" s="10">
        <v>104.54</v>
      </c>
      <c r="K799" s="6">
        <v>0</v>
      </c>
      <c r="L799" s="10">
        <v>51.45</v>
      </c>
      <c r="M799" s="17">
        <f t="shared" si="48"/>
        <v>313.62</v>
      </c>
      <c r="N799" s="17">
        <f t="shared" si="49"/>
        <v>154.35000000000002</v>
      </c>
      <c r="O799" s="17">
        <f t="shared" si="50"/>
        <v>159.26999999999998</v>
      </c>
      <c r="P799" s="7">
        <f t="shared" si="51"/>
        <v>0.50784388750717424</v>
      </c>
      <c r="Q799" s="5">
        <f>YEAR(SalesDataTable[[#This Row],[Order Date]])</f>
        <v>2026</v>
      </c>
      <c r="R799" s="7" t="str">
        <f>"Q"&amp;ROUNDUP(MONTH(SalesDataTable[[#This Row],[Order Date]])/3,0)</f>
        <v>Q2</v>
      </c>
      <c r="S799" s="8">
        <f>MONTH(SalesDataTable[[#This Row],[Order Date]])</f>
        <v>5</v>
      </c>
      <c r="T799" s="7" t="str">
        <f>TEXT(SalesDataTable[[#This Row],[Order Date]],"mmm")</f>
        <v>May</v>
      </c>
    </row>
    <row r="800" spans="1:20" ht="15.6">
      <c r="A800" s="2">
        <v>1533</v>
      </c>
      <c r="B800" s="3">
        <v>46154</v>
      </c>
      <c r="C800" s="4" t="s">
        <v>11</v>
      </c>
      <c r="D800" s="4" t="s">
        <v>52</v>
      </c>
      <c r="E800" s="4" t="s">
        <v>19</v>
      </c>
      <c r="F800" s="4" t="s">
        <v>13</v>
      </c>
      <c r="G800" s="4" t="s">
        <v>9</v>
      </c>
      <c r="H800" s="4" t="s">
        <v>17</v>
      </c>
      <c r="I800" s="8">
        <v>3</v>
      </c>
      <c r="J800" s="10">
        <v>143.87</v>
      </c>
      <c r="K800" s="6">
        <v>0</v>
      </c>
      <c r="L800" s="10">
        <v>79.2</v>
      </c>
      <c r="M800" s="17">
        <f t="shared" si="48"/>
        <v>431.61</v>
      </c>
      <c r="N800" s="17">
        <f t="shared" si="49"/>
        <v>237.60000000000002</v>
      </c>
      <c r="O800" s="17">
        <f t="shared" si="50"/>
        <v>194.01</v>
      </c>
      <c r="P800" s="7">
        <f t="shared" si="51"/>
        <v>0.44950302356293875</v>
      </c>
      <c r="Q800" s="5">
        <f>YEAR(SalesDataTable[[#This Row],[Order Date]])</f>
        <v>2026</v>
      </c>
      <c r="R800" s="7" t="str">
        <f>"Q"&amp;ROUNDUP(MONTH(SalesDataTable[[#This Row],[Order Date]])/3,0)</f>
        <v>Q2</v>
      </c>
      <c r="S800" s="8">
        <f>MONTH(SalesDataTable[[#This Row],[Order Date]])</f>
        <v>5</v>
      </c>
      <c r="T800" s="7" t="str">
        <f>TEXT(SalesDataTable[[#This Row],[Order Date]],"mmm")</f>
        <v>May</v>
      </c>
    </row>
    <row r="801" spans="1:20" ht="15.6">
      <c r="A801" s="2">
        <v>1933</v>
      </c>
      <c r="B801" s="3">
        <v>46154</v>
      </c>
      <c r="C801" s="4" t="s">
        <v>20</v>
      </c>
      <c r="D801" s="4" t="s">
        <v>47</v>
      </c>
      <c r="E801" s="4" t="s">
        <v>2</v>
      </c>
      <c r="F801" s="4" t="s">
        <v>3</v>
      </c>
      <c r="G801" s="4" t="s">
        <v>14</v>
      </c>
      <c r="H801" s="4" t="s">
        <v>15</v>
      </c>
      <c r="I801" s="8">
        <v>1</v>
      </c>
      <c r="J801" s="10">
        <v>36.950000000000003</v>
      </c>
      <c r="K801" s="6">
        <v>0.1</v>
      </c>
      <c r="L801" s="10">
        <v>13.26</v>
      </c>
      <c r="M801" s="17">
        <f t="shared" si="48"/>
        <v>33.255000000000003</v>
      </c>
      <c r="N801" s="17">
        <f t="shared" si="49"/>
        <v>13.26</v>
      </c>
      <c r="O801" s="17">
        <f t="shared" si="50"/>
        <v>19.995000000000005</v>
      </c>
      <c r="P801" s="7">
        <f t="shared" si="51"/>
        <v>0.60126296797474077</v>
      </c>
      <c r="Q801" s="5">
        <f>YEAR(SalesDataTable[[#This Row],[Order Date]])</f>
        <v>2026</v>
      </c>
      <c r="R801" s="7" t="str">
        <f>"Q"&amp;ROUNDUP(MONTH(SalesDataTable[[#This Row],[Order Date]])/3,0)</f>
        <v>Q2</v>
      </c>
      <c r="S801" s="8">
        <f>MONTH(SalesDataTable[[#This Row],[Order Date]])</f>
        <v>5</v>
      </c>
      <c r="T801" s="7" t="str">
        <f>TEXT(SalesDataTable[[#This Row],[Order Date]],"mmm")</f>
        <v>May</v>
      </c>
    </row>
    <row r="802" spans="1:20" ht="15.6">
      <c r="A802" s="2">
        <v>3128</v>
      </c>
      <c r="B802" s="3">
        <v>46154</v>
      </c>
      <c r="C802" s="4" t="s">
        <v>11</v>
      </c>
      <c r="D802" s="4" t="s">
        <v>25</v>
      </c>
      <c r="E802" s="4" t="s">
        <v>2</v>
      </c>
      <c r="F802" s="4" t="s">
        <v>13</v>
      </c>
      <c r="G802" s="4" t="s">
        <v>23</v>
      </c>
      <c r="H802" s="4" t="s">
        <v>51</v>
      </c>
      <c r="I802" s="8">
        <v>1</v>
      </c>
      <c r="J802" s="10">
        <v>121.38</v>
      </c>
      <c r="K802" s="6">
        <v>0</v>
      </c>
      <c r="L802" s="10">
        <v>59.68</v>
      </c>
      <c r="M802" s="17">
        <f t="shared" si="48"/>
        <v>121.38</v>
      </c>
      <c r="N802" s="17">
        <f t="shared" si="49"/>
        <v>59.68</v>
      </c>
      <c r="O802" s="17">
        <f t="shared" si="50"/>
        <v>61.699999999999996</v>
      </c>
      <c r="P802" s="7">
        <f t="shared" si="51"/>
        <v>0.50832097544900312</v>
      </c>
      <c r="Q802" s="5">
        <f>YEAR(SalesDataTable[[#This Row],[Order Date]])</f>
        <v>2026</v>
      </c>
      <c r="R802" s="7" t="str">
        <f>"Q"&amp;ROUNDUP(MONTH(SalesDataTable[[#This Row],[Order Date]])/3,0)</f>
        <v>Q2</v>
      </c>
      <c r="S802" s="8">
        <f>MONTH(SalesDataTable[[#This Row],[Order Date]])</f>
        <v>5</v>
      </c>
      <c r="T802" s="7" t="str">
        <f>TEXT(SalesDataTable[[#This Row],[Order Date]],"mmm")</f>
        <v>May</v>
      </c>
    </row>
    <row r="803" spans="1:20" ht="15.6">
      <c r="A803" s="2">
        <v>4922</v>
      </c>
      <c r="B803" s="3">
        <v>46154</v>
      </c>
      <c r="C803" s="4" t="s">
        <v>20</v>
      </c>
      <c r="D803" s="4" t="s">
        <v>33</v>
      </c>
      <c r="E803" s="4" t="s">
        <v>2</v>
      </c>
      <c r="F803" s="4" t="s">
        <v>3</v>
      </c>
      <c r="G803" s="4" t="s">
        <v>34</v>
      </c>
      <c r="H803" s="4" t="s">
        <v>35</v>
      </c>
      <c r="I803" s="8">
        <v>2</v>
      </c>
      <c r="J803" s="10">
        <v>39.79</v>
      </c>
      <c r="K803" s="6">
        <v>0.1</v>
      </c>
      <c r="L803" s="10">
        <v>14.33</v>
      </c>
      <c r="M803" s="17">
        <f t="shared" si="48"/>
        <v>71.622</v>
      </c>
      <c r="N803" s="17">
        <f t="shared" si="49"/>
        <v>28.66</v>
      </c>
      <c r="O803" s="17">
        <f t="shared" si="50"/>
        <v>42.962000000000003</v>
      </c>
      <c r="P803" s="7">
        <f t="shared" si="51"/>
        <v>0.59984362346764963</v>
      </c>
      <c r="Q803" s="5">
        <f>YEAR(SalesDataTable[[#This Row],[Order Date]])</f>
        <v>2026</v>
      </c>
      <c r="R803" s="7" t="str">
        <f>"Q"&amp;ROUNDUP(MONTH(SalesDataTable[[#This Row],[Order Date]])/3,0)</f>
        <v>Q2</v>
      </c>
      <c r="S803" s="8">
        <f>MONTH(SalesDataTable[[#This Row],[Order Date]])</f>
        <v>5</v>
      </c>
      <c r="T803" s="7" t="str">
        <f>TEXT(SalesDataTable[[#This Row],[Order Date]],"mmm")</f>
        <v>May</v>
      </c>
    </row>
    <row r="804" spans="1:20" ht="15.6">
      <c r="A804" s="2">
        <v>5051</v>
      </c>
      <c r="B804" s="3">
        <v>46154</v>
      </c>
      <c r="C804" s="4" t="s">
        <v>0</v>
      </c>
      <c r="D804" s="4" t="s">
        <v>50</v>
      </c>
      <c r="E804" s="4" t="s">
        <v>19</v>
      </c>
      <c r="F804" s="4" t="s">
        <v>3</v>
      </c>
      <c r="G804" s="4" t="s">
        <v>4</v>
      </c>
      <c r="H804" s="4" t="s">
        <v>22</v>
      </c>
      <c r="I804" s="8">
        <v>4</v>
      </c>
      <c r="J804" s="10">
        <v>51.31</v>
      </c>
      <c r="K804" s="6">
        <v>0</v>
      </c>
      <c r="L804" s="10">
        <v>22.19</v>
      </c>
      <c r="M804" s="17">
        <f t="shared" si="48"/>
        <v>205.24</v>
      </c>
      <c r="N804" s="17">
        <f t="shared" si="49"/>
        <v>88.76</v>
      </c>
      <c r="O804" s="17">
        <f t="shared" si="50"/>
        <v>116.48</v>
      </c>
      <c r="P804" s="7">
        <f t="shared" si="51"/>
        <v>0.56753069577080495</v>
      </c>
      <c r="Q804" s="5">
        <f>YEAR(SalesDataTable[[#This Row],[Order Date]])</f>
        <v>2026</v>
      </c>
      <c r="R804" s="7" t="str">
        <f>"Q"&amp;ROUNDUP(MONTH(SalesDataTable[[#This Row],[Order Date]])/3,0)</f>
        <v>Q2</v>
      </c>
      <c r="S804" s="8">
        <f>MONTH(SalesDataTable[[#This Row],[Order Date]])</f>
        <v>5</v>
      </c>
      <c r="T804" s="7" t="str">
        <f>TEXT(SalesDataTable[[#This Row],[Order Date]],"mmm")</f>
        <v>May</v>
      </c>
    </row>
    <row r="805" spans="1:20" ht="15.6">
      <c r="A805" s="2">
        <v>5182</v>
      </c>
      <c r="B805" s="3">
        <v>46154</v>
      </c>
      <c r="C805" s="4" t="s">
        <v>20</v>
      </c>
      <c r="D805" s="4" t="s">
        <v>31</v>
      </c>
      <c r="E805" s="4" t="s">
        <v>2</v>
      </c>
      <c r="F805" s="4" t="s">
        <v>3</v>
      </c>
      <c r="G805" s="4" t="s">
        <v>34</v>
      </c>
      <c r="H805" s="4" t="s">
        <v>45</v>
      </c>
      <c r="I805" s="8">
        <v>2</v>
      </c>
      <c r="J805" s="10">
        <v>51.15</v>
      </c>
      <c r="K805" s="6">
        <v>0</v>
      </c>
      <c r="L805" s="10">
        <v>22.53</v>
      </c>
      <c r="M805" s="17">
        <f t="shared" si="48"/>
        <v>102.3</v>
      </c>
      <c r="N805" s="17">
        <f t="shared" si="49"/>
        <v>45.06</v>
      </c>
      <c r="O805" s="17">
        <f t="shared" si="50"/>
        <v>57.239999999999995</v>
      </c>
      <c r="P805" s="7">
        <f t="shared" si="51"/>
        <v>0.55953079178885623</v>
      </c>
      <c r="Q805" s="5">
        <f>YEAR(SalesDataTable[[#This Row],[Order Date]])</f>
        <v>2026</v>
      </c>
      <c r="R805" s="7" t="str">
        <f>"Q"&amp;ROUNDUP(MONTH(SalesDataTable[[#This Row],[Order Date]])/3,0)</f>
        <v>Q2</v>
      </c>
      <c r="S805" s="8">
        <f>MONTH(SalesDataTable[[#This Row],[Order Date]])</f>
        <v>5</v>
      </c>
      <c r="T805" s="7" t="str">
        <f>TEXT(SalesDataTable[[#This Row],[Order Date]],"mmm")</f>
        <v>May</v>
      </c>
    </row>
    <row r="806" spans="1:20" ht="15.6">
      <c r="A806" s="2">
        <v>1071</v>
      </c>
      <c r="B806" s="3">
        <v>46155</v>
      </c>
      <c r="C806" s="4" t="s">
        <v>6</v>
      </c>
      <c r="D806" s="4" t="s">
        <v>43</v>
      </c>
      <c r="E806" s="4" t="s">
        <v>19</v>
      </c>
      <c r="F806" s="4" t="s">
        <v>16</v>
      </c>
      <c r="G806" s="4" t="s">
        <v>34</v>
      </c>
      <c r="H806" s="4" t="s">
        <v>45</v>
      </c>
      <c r="I806" s="8">
        <v>1</v>
      </c>
      <c r="J806" s="10">
        <v>50.83</v>
      </c>
      <c r="K806" s="6">
        <v>0.1</v>
      </c>
      <c r="L806" s="10">
        <v>21.82</v>
      </c>
      <c r="M806" s="17">
        <f t="shared" si="48"/>
        <v>45.747</v>
      </c>
      <c r="N806" s="17">
        <f t="shared" si="49"/>
        <v>21.82</v>
      </c>
      <c r="O806" s="17">
        <f t="shared" si="50"/>
        <v>23.927</v>
      </c>
      <c r="P806" s="7">
        <f t="shared" si="51"/>
        <v>0.52302883249174803</v>
      </c>
      <c r="Q806" s="5">
        <f>YEAR(SalesDataTable[[#This Row],[Order Date]])</f>
        <v>2026</v>
      </c>
      <c r="R806" s="7" t="str">
        <f>"Q"&amp;ROUNDUP(MONTH(SalesDataTable[[#This Row],[Order Date]])/3,0)</f>
        <v>Q2</v>
      </c>
      <c r="S806" s="8">
        <f>MONTH(SalesDataTable[[#This Row],[Order Date]])</f>
        <v>5</v>
      </c>
      <c r="T806" s="7" t="str">
        <f>TEXT(SalesDataTable[[#This Row],[Order Date]],"mmm")</f>
        <v>May</v>
      </c>
    </row>
    <row r="807" spans="1:20" ht="15.6">
      <c r="A807" s="2">
        <v>1210</v>
      </c>
      <c r="B807" s="3">
        <v>46155</v>
      </c>
      <c r="C807" s="4" t="s">
        <v>11</v>
      </c>
      <c r="D807" s="4" t="s">
        <v>12</v>
      </c>
      <c r="E807" s="4" t="s">
        <v>8</v>
      </c>
      <c r="F807" s="4" t="s">
        <v>16</v>
      </c>
      <c r="G807" s="4" t="s">
        <v>9</v>
      </c>
      <c r="H807" s="4" t="s">
        <v>17</v>
      </c>
      <c r="I807" s="8">
        <v>6</v>
      </c>
      <c r="J807" s="10">
        <v>141.9</v>
      </c>
      <c r="K807" s="6">
        <v>0.1</v>
      </c>
      <c r="L807" s="10">
        <v>79.64</v>
      </c>
      <c r="M807" s="17">
        <f t="shared" si="48"/>
        <v>766.2600000000001</v>
      </c>
      <c r="N807" s="17">
        <f t="shared" si="49"/>
        <v>477.84000000000003</v>
      </c>
      <c r="O807" s="17">
        <f t="shared" si="50"/>
        <v>288.42000000000007</v>
      </c>
      <c r="P807" s="7">
        <f t="shared" si="51"/>
        <v>0.37639965546942294</v>
      </c>
      <c r="Q807" s="5">
        <f>YEAR(SalesDataTable[[#This Row],[Order Date]])</f>
        <v>2026</v>
      </c>
      <c r="R807" s="7" t="str">
        <f>"Q"&amp;ROUNDUP(MONTH(SalesDataTable[[#This Row],[Order Date]])/3,0)</f>
        <v>Q2</v>
      </c>
      <c r="S807" s="8">
        <f>MONTH(SalesDataTable[[#This Row],[Order Date]])</f>
        <v>5</v>
      </c>
      <c r="T807" s="7" t="str">
        <f>TEXT(SalesDataTable[[#This Row],[Order Date]],"mmm")</f>
        <v>May</v>
      </c>
    </row>
    <row r="808" spans="1:20" ht="15.6">
      <c r="A808" s="2">
        <v>1244</v>
      </c>
      <c r="B808" s="3">
        <v>46155</v>
      </c>
      <c r="C808" s="4" t="s">
        <v>20</v>
      </c>
      <c r="D808" s="4" t="s">
        <v>33</v>
      </c>
      <c r="E808" s="4" t="s">
        <v>2</v>
      </c>
      <c r="F808" s="4" t="s">
        <v>3</v>
      </c>
      <c r="G808" s="4" t="s">
        <v>23</v>
      </c>
      <c r="H808" s="4" t="s">
        <v>51</v>
      </c>
      <c r="I808" s="8">
        <v>1</v>
      </c>
      <c r="J808" s="10">
        <v>122.11</v>
      </c>
      <c r="K808" s="6">
        <v>0</v>
      </c>
      <c r="L808" s="10">
        <v>59.86</v>
      </c>
      <c r="M808" s="17">
        <f t="shared" si="48"/>
        <v>122.11</v>
      </c>
      <c r="N808" s="17">
        <f t="shared" si="49"/>
        <v>59.86</v>
      </c>
      <c r="O808" s="17">
        <f t="shared" si="50"/>
        <v>62.25</v>
      </c>
      <c r="P808" s="7">
        <f t="shared" si="51"/>
        <v>0.50978625829170421</v>
      </c>
      <c r="Q808" s="5">
        <f>YEAR(SalesDataTable[[#This Row],[Order Date]])</f>
        <v>2026</v>
      </c>
      <c r="R808" s="7" t="str">
        <f>"Q"&amp;ROUNDUP(MONTH(SalesDataTable[[#This Row],[Order Date]])/3,0)</f>
        <v>Q2</v>
      </c>
      <c r="S808" s="8">
        <f>MONTH(SalesDataTable[[#This Row],[Order Date]])</f>
        <v>5</v>
      </c>
      <c r="T808" s="7" t="str">
        <f>TEXT(SalesDataTable[[#This Row],[Order Date]],"mmm")</f>
        <v>May</v>
      </c>
    </row>
    <row r="809" spans="1:20" ht="15.6">
      <c r="A809" s="2">
        <v>1403</v>
      </c>
      <c r="B809" s="3">
        <v>46155</v>
      </c>
      <c r="C809" s="4" t="s">
        <v>6</v>
      </c>
      <c r="D809" s="4" t="s">
        <v>41</v>
      </c>
      <c r="E809" s="4" t="s">
        <v>2</v>
      </c>
      <c r="F809" s="4" t="s">
        <v>3</v>
      </c>
      <c r="G809" s="4" t="s">
        <v>4</v>
      </c>
      <c r="H809" s="4" t="s">
        <v>30</v>
      </c>
      <c r="I809" s="8">
        <v>1</v>
      </c>
      <c r="J809" s="10">
        <v>102.38</v>
      </c>
      <c r="K809" s="6">
        <v>0</v>
      </c>
      <c r="L809" s="10">
        <v>50.82</v>
      </c>
      <c r="M809" s="17">
        <f t="shared" si="48"/>
        <v>102.38</v>
      </c>
      <c r="N809" s="17">
        <f t="shared" si="49"/>
        <v>50.82</v>
      </c>
      <c r="O809" s="17">
        <f t="shared" si="50"/>
        <v>51.559999999999995</v>
      </c>
      <c r="P809" s="7">
        <f t="shared" si="51"/>
        <v>0.50361398710685679</v>
      </c>
      <c r="Q809" s="5">
        <f>YEAR(SalesDataTable[[#This Row],[Order Date]])</f>
        <v>2026</v>
      </c>
      <c r="R809" s="7" t="str">
        <f>"Q"&amp;ROUNDUP(MONTH(SalesDataTable[[#This Row],[Order Date]])/3,0)</f>
        <v>Q2</v>
      </c>
      <c r="S809" s="8">
        <f>MONTH(SalesDataTable[[#This Row],[Order Date]])</f>
        <v>5</v>
      </c>
      <c r="T809" s="7" t="str">
        <f>TEXT(SalesDataTable[[#This Row],[Order Date]],"mmm")</f>
        <v>May</v>
      </c>
    </row>
    <row r="810" spans="1:20" ht="15.6">
      <c r="A810" s="2">
        <v>1592</v>
      </c>
      <c r="B810" s="3">
        <v>46155</v>
      </c>
      <c r="C810" s="4" t="s">
        <v>11</v>
      </c>
      <c r="D810" s="4" t="s">
        <v>52</v>
      </c>
      <c r="E810" s="4" t="s">
        <v>19</v>
      </c>
      <c r="F810" s="4" t="s">
        <v>3</v>
      </c>
      <c r="G810" s="4" t="s">
        <v>34</v>
      </c>
      <c r="H810" s="4" t="s">
        <v>42</v>
      </c>
      <c r="I810" s="8">
        <v>5</v>
      </c>
      <c r="J810" s="10">
        <v>37.119999999999997</v>
      </c>
      <c r="K810" s="6">
        <v>0.1</v>
      </c>
      <c r="L810" s="10">
        <v>13.96</v>
      </c>
      <c r="M810" s="17">
        <f t="shared" si="48"/>
        <v>167.04</v>
      </c>
      <c r="N810" s="17">
        <f t="shared" si="49"/>
        <v>69.800000000000011</v>
      </c>
      <c r="O810" s="17">
        <f t="shared" si="50"/>
        <v>97.239999999999981</v>
      </c>
      <c r="P810" s="7">
        <f t="shared" si="51"/>
        <v>0.58213601532567039</v>
      </c>
      <c r="Q810" s="5">
        <f>YEAR(SalesDataTable[[#This Row],[Order Date]])</f>
        <v>2026</v>
      </c>
      <c r="R810" s="7" t="str">
        <f>"Q"&amp;ROUNDUP(MONTH(SalesDataTable[[#This Row],[Order Date]])/3,0)</f>
        <v>Q2</v>
      </c>
      <c r="S810" s="8">
        <f>MONTH(SalesDataTable[[#This Row],[Order Date]])</f>
        <v>5</v>
      </c>
      <c r="T810" s="7" t="str">
        <f>TEXT(SalesDataTable[[#This Row],[Order Date]],"mmm")</f>
        <v>May</v>
      </c>
    </row>
    <row r="811" spans="1:20" ht="15.6">
      <c r="A811" s="2">
        <v>2581</v>
      </c>
      <c r="B811" s="3">
        <v>46155</v>
      </c>
      <c r="C811" s="4" t="s">
        <v>6</v>
      </c>
      <c r="D811" s="4" t="s">
        <v>43</v>
      </c>
      <c r="E811" s="4" t="s">
        <v>2</v>
      </c>
      <c r="F811" s="4" t="s">
        <v>13</v>
      </c>
      <c r="G811" s="4" t="s">
        <v>9</v>
      </c>
      <c r="H811" s="4" t="s">
        <v>10</v>
      </c>
      <c r="I811" s="8">
        <v>2</v>
      </c>
      <c r="J811" s="10">
        <v>91.76</v>
      </c>
      <c r="K811" s="6">
        <v>0.05</v>
      </c>
      <c r="L811" s="10">
        <v>46.31</v>
      </c>
      <c r="M811" s="17">
        <f t="shared" si="48"/>
        <v>174.34399999999999</v>
      </c>
      <c r="N811" s="17">
        <f t="shared" si="49"/>
        <v>92.62</v>
      </c>
      <c r="O811" s="17">
        <f t="shared" si="50"/>
        <v>81.72399999999999</v>
      </c>
      <c r="P811" s="7">
        <f t="shared" si="51"/>
        <v>0.46875143394668006</v>
      </c>
      <c r="Q811" s="5">
        <f>YEAR(SalesDataTable[[#This Row],[Order Date]])</f>
        <v>2026</v>
      </c>
      <c r="R811" s="7" t="str">
        <f>"Q"&amp;ROUNDUP(MONTH(SalesDataTable[[#This Row],[Order Date]])/3,0)</f>
        <v>Q2</v>
      </c>
      <c r="S811" s="8">
        <f>MONTH(SalesDataTable[[#This Row],[Order Date]])</f>
        <v>5</v>
      </c>
      <c r="T811" s="7" t="str">
        <f>TEXT(SalesDataTable[[#This Row],[Order Date]],"mmm")</f>
        <v>May</v>
      </c>
    </row>
    <row r="812" spans="1:20" ht="15.6">
      <c r="A812" s="2">
        <v>3428</v>
      </c>
      <c r="B812" s="3">
        <v>46155</v>
      </c>
      <c r="C812" s="4" t="s">
        <v>20</v>
      </c>
      <c r="D812" s="4" t="s">
        <v>21</v>
      </c>
      <c r="E812" s="4" t="s">
        <v>2</v>
      </c>
      <c r="F812" s="4" t="s">
        <v>3</v>
      </c>
      <c r="G812" s="4" t="s">
        <v>9</v>
      </c>
      <c r="H812" s="4" t="s">
        <v>17</v>
      </c>
      <c r="I812" s="8">
        <v>1</v>
      </c>
      <c r="J812" s="10">
        <v>144.51</v>
      </c>
      <c r="K812" s="6">
        <v>0</v>
      </c>
      <c r="L812" s="10">
        <v>79.22</v>
      </c>
      <c r="M812" s="17">
        <f t="shared" si="48"/>
        <v>144.51</v>
      </c>
      <c r="N812" s="17">
        <f t="shared" si="49"/>
        <v>79.22</v>
      </c>
      <c r="O812" s="17">
        <f t="shared" si="50"/>
        <v>65.289999999999992</v>
      </c>
      <c r="P812" s="7">
        <f t="shared" si="51"/>
        <v>0.45180264341568055</v>
      </c>
      <c r="Q812" s="5">
        <f>YEAR(SalesDataTable[[#This Row],[Order Date]])</f>
        <v>2026</v>
      </c>
      <c r="R812" s="7" t="str">
        <f>"Q"&amp;ROUNDUP(MONTH(SalesDataTable[[#This Row],[Order Date]])/3,0)</f>
        <v>Q2</v>
      </c>
      <c r="S812" s="8">
        <f>MONTH(SalesDataTable[[#This Row],[Order Date]])</f>
        <v>5</v>
      </c>
      <c r="T812" s="7" t="str">
        <f>TEXT(SalesDataTable[[#This Row],[Order Date]],"mmm")</f>
        <v>May</v>
      </c>
    </row>
    <row r="813" spans="1:20" ht="15.6">
      <c r="A813" s="2">
        <v>765</v>
      </c>
      <c r="B813" s="3">
        <v>46156</v>
      </c>
      <c r="C813" s="4" t="s">
        <v>6</v>
      </c>
      <c r="D813" s="4" t="s">
        <v>27</v>
      </c>
      <c r="E813" s="4" t="s">
        <v>8</v>
      </c>
      <c r="F813" s="4" t="s">
        <v>16</v>
      </c>
      <c r="G813" s="4" t="s">
        <v>34</v>
      </c>
      <c r="H813" s="4" t="s">
        <v>45</v>
      </c>
      <c r="I813" s="8">
        <v>3</v>
      </c>
      <c r="J813" s="10">
        <v>49.7</v>
      </c>
      <c r="K813" s="6">
        <v>0.1</v>
      </c>
      <c r="L813" s="10">
        <v>21.84</v>
      </c>
      <c r="M813" s="17">
        <f t="shared" si="48"/>
        <v>134.19000000000003</v>
      </c>
      <c r="N813" s="17">
        <f t="shared" si="49"/>
        <v>65.52</v>
      </c>
      <c r="O813" s="17">
        <f t="shared" si="50"/>
        <v>68.67000000000003</v>
      </c>
      <c r="P813" s="7">
        <f t="shared" si="51"/>
        <v>0.5117370892018781</v>
      </c>
      <c r="Q813" s="5">
        <f>YEAR(SalesDataTable[[#This Row],[Order Date]])</f>
        <v>2026</v>
      </c>
      <c r="R813" s="7" t="str">
        <f>"Q"&amp;ROUNDUP(MONTH(SalesDataTable[[#This Row],[Order Date]])/3,0)</f>
        <v>Q2</v>
      </c>
      <c r="S813" s="8">
        <f>MONTH(SalesDataTable[[#This Row],[Order Date]])</f>
        <v>5</v>
      </c>
      <c r="T813" s="7" t="str">
        <f>TEXT(SalesDataTable[[#This Row],[Order Date]],"mmm")</f>
        <v>May</v>
      </c>
    </row>
    <row r="814" spans="1:20" ht="15.6">
      <c r="A814" s="2">
        <v>854</v>
      </c>
      <c r="B814" s="3">
        <v>46156</v>
      </c>
      <c r="C814" s="4" t="s">
        <v>0</v>
      </c>
      <c r="D814" s="4" t="s">
        <v>1</v>
      </c>
      <c r="E814" s="4" t="s">
        <v>2</v>
      </c>
      <c r="F814" s="4" t="s">
        <v>3</v>
      </c>
      <c r="G814" s="4" t="s">
        <v>23</v>
      </c>
      <c r="H814" s="4" t="s">
        <v>51</v>
      </c>
      <c r="I814" s="8">
        <v>1</v>
      </c>
      <c r="J814" s="10">
        <v>120.9</v>
      </c>
      <c r="K814" s="6">
        <v>0</v>
      </c>
      <c r="L814" s="10">
        <v>59.31</v>
      </c>
      <c r="M814" s="17">
        <f t="shared" si="48"/>
        <v>120.9</v>
      </c>
      <c r="N814" s="17">
        <f t="shared" si="49"/>
        <v>59.31</v>
      </c>
      <c r="O814" s="17">
        <f t="shared" si="50"/>
        <v>61.59</v>
      </c>
      <c r="P814" s="7">
        <f t="shared" si="51"/>
        <v>0.50942928039702229</v>
      </c>
      <c r="Q814" s="5">
        <f>YEAR(SalesDataTable[[#This Row],[Order Date]])</f>
        <v>2026</v>
      </c>
      <c r="R814" s="7" t="str">
        <f>"Q"&amp;ROUNDUP(MONTH(SalesDataTable[[#This Row],[Order Date]])/3,0)</f>
        <v>Q2</v>
      </c>
      <c r="S814" s="8">
        <f>MONTH(SalesDataTable[[#This Row],[Order Date]])</f>
        <v>5</v>
      </c>
      <c r="T814" s="7" t="str">
        <f>TEXT(SalesDataTable[[#This Row],[Order Date]],"mmm")</f>
        <v>May</v>
      </c>
    </row>
    <row r="815" spans="1:20" ht="15.6">
      <c r="A815" s="2">
        <v>1087</v>
      </c>
      <c r="B815" s="3">
        <v>46156</v>
      </c>
      <c r="C815" s="4" t="s">
        <v>11</v>
      </c>
      <c r="D815" s="4" t="s">
        <v>39</v>
      </c>
      <c r="E815" s="4" t="s">
        <v>2</v>
      </c>
      <c r="F815" s="4" t="s">
        <v>3</v>
      </c>
      <c r="G815" s="4" t="s">
        <v>23</v>
      </c>
      <c r="H815" s="4" t="s">
        <v>29</v>
      </c>
      <c r="I815" s="8">
        <v>1</v>
      </c>
      <c r="J815" s="10">
        <v>195.72</v>
      </c>
      <c r="K815" s="6">
        <v>0.05</v>
      </c>
      <c r="L815" s="10">
        <v>105.73</v>
      </c>
      <c r="M815" s="17">
        <f t="shared" si="48"/>
        <v>185.934</v>
      </c>
      <c r="N815" s="17">
        <f t="shared" si="49"/>
        <v>105.73</v>
      </c>
      <c r="O815" s="17">
        <f t="shared" si="50"/>
        <v>80.203999999999994</v>
      </c>
      <c r="P815" s="7">
        <f t="shared" si="51"/>
        <v>0.43135736336549524</v>
      </c>
      <c r="Q815" s="5">
        <f>YEAR(SalesDataTable[[#This Row],[Order Date]])</f>
        <v>2026</v>
      </c>
      <c r="R815" s="7" t="str">
        <f>"Q"&amp;ROUNDUP(MONTH(SalesDataTable[[#This Row],[Order Date]])/3,0)</f>
        <v>Q2</v>
      </c>
      <c r="S815" s="8">
        <f>MONTH(SalesDataTable[[#This Row],[Order Date]])</f>
        <v>5</v>
      </c>
      <c r="T815" s="7" t="str">
        <f>TEXT(SalesDataTable[[#This Row],[Order Date]],"mmm")</f>
        <v>May</v>
      </c>
    </row>
    <row r="816" spans="1:20" ht="15.6">
      <c r="A816" s="2">
        <v>1150</v>
      </c>
      <c r="B816" s="3">
        <v>46156</v>
      </c>
      <c r="C816" s="4" t="s">
        <v>0</v>
      </c>
      <c r="D816" s="4" t="s">
        <v>1</v>
      </c>
      <c r="E816" s="4" t="s">
        <v>8</v>
      </c>
      <c r="F816" s="4" t="s">
        <v>3</v>
      </c>
      <c r="G816" s="4" t="s">
        <v>4</v>
      </c>
      <c r="H816" s="4" t="s">
        <v>26</v>
      </c>
      <c r="I816" s="8">
        <v>8</v>
      </c>
      <c r="J816" s="10">
        <v>40.15</v>
      </c>
      <c r="K816" s="6">
        <v>0.15</v>
      </c>
      <c r="L816" s="10">
        <v>16.91</v>
      </c>
      <c r="M816" s="17">
        <f t="shared" si="48"/>
        <v>273.02</v>
      </c>
      <c r="N816" s="17">
        <f t="shared" si="49"/>
        <v>135.28</v>
      </c>
      <c r="O816" s="17">
        <f t="shared" si="50"/>
        <v>137.73999999999998</v>
      </c>
      <c r="P816" s="7">
        <f t="shared" si="51"/>
        <v>0.50450516445681637</v>
      </c>
      <c r="Q816" s="5">
        <f>YEAR(SalesDataTable[[#This Row],[Order Date]])</f>
        <v>2026</v>
      </c>
      <c r="R816" s="7" t="str">
        <f>"Q"&amp;ROUNDUP(MONTH(SalesDataTable[[#This Row],[Order Date]])/3,0)</f>
        <v>Q2</v>
      </c>
      <c r="S816" s="8">
        <f>MONTH(SalesDataTable[[#This Row],[Order Date]])</f>
        <v>5</v>
      </c>
      <c r="T816" s="7" t="str">
        <f>TEXT(SalesDataTable[[#This Row],[Order Date]],"mmm")</f>
        <v>May</v>
      </c>
    </row>
    <row r="817" spans="1:20" ht="15.6">
      <c r="A817" s="2">
        <v>1902</v>
      </c>
      <c r="B817" s="3">
        <v>46156</v>
      </c>
      <c r="C817" s="4" t="s">
        <v>6</v>
      </c>
      <c r="D817" s="4" t="s">
        <v>49</v>
      </c>
      <c r="E817" s="4" t="s">
        <v>19</v>
      </c>
      <c r="F817" s="4" t="s">
        <v>16</v>
      </c>
      <c r="G817" s="4" t="s">
        <v>14</v>
      </c>
      <c r="H817" s="4" t="s">
        <v>44</v>
      </c>
      <c r="I817" s="8">
        <v>4</v>
      </c>
      <c r="J817" s="10">
        <v>130.83000000000001</v>
      </c>
      <c r="K817" s="6">
        <v>0</v>
      </c>
      <c r="L817" s="10">
        <v>66.959999999999994</v>
      </c>
      <c r="M817" s="17">
        <f t="shared" si="48"/>
        <v>523.32000000000005</v>
      </c>
      <c r="N817" s="17">
        <f t="shared" si="49"/>
        <v>267.83999999999997</v>
      </c>
      <c r="O817" s="17">
        <f t="shared" si="50"/>
        <v>255.48000000000008</v>
      </c>
      <c r="P817" s="7">
        <f t="shared" si="51"/>
        <v>0.48819078193074994</v>
      </c>
      <c r="Q817" s="5">
        <f>YEAR(SalesDataTable[[#This Row],[Order Date]])</f>
        <v>2026</v>
      </c>
      <c r="R817" s="7" t="str">
        <f>"Q"&amp;ROUNDUP(MONTH(SalesDataTable[[#This Row],[Order Date]])/3,0)</f>
        <v>Q2</v>
      </c>
      <c r="S817" s="8">
        <f>MONTH(SalesDataTable[[#This Row],[Order Date]])</f>
        <v>5</v>
      </c>
      <c r="T817" s="7" t="str">
        <f>TEXT(SalesDataTable[[#This Row],[Order Date]],"mmm")</f>
        <v>May</v>
      </c>
    </row>
    <row r="818" spans="1:20" ht="15.6">
      <c r="A818" s="2">
        <v>3913</v>
      </c>
      <c r="B818" s="3">
        <v>46156</v>
      </c>
      <c r="C818" s="4" t="s">
        <v>6</v>
      </c>
      <c r="D818" s="4" t="s">
        <v>43</v>
      </c>
      <c r="E818" s="4" t="s">
        <v>2</v>
      </c>
      <c r="F818" s="4" t="s">
        <v>13</v>
      </c>
      <c r="G818" s="4" t="s">
        <v>4</v>
      </c>
      <c r="H818" s="4" t="s">
        <v>22</v>
      </c>
      <c r="I818" s="8">
        <v>1</v>
      </c>
      <c r="J818" s="10">
        <v>50.34</v>
      </c>
      <c r="K818" s="6">
        <v>0.05</v>
      </c>
      <c r="L818" s="10">
        <v>22.23</v>
      </c>
      <c r="M818" s="17">
        <f t="shared" si="48"/>
        <v>47.823</v>
      </c>
      <c r="N818" s="17">
        <f t="shared" si="49"/>
        <v>22.23</v>
      </c>
      <c r="O818" s="17">
        <f t="shared" si="50"/>
        <v>25.593</v>
      </c>
      <c r="P818" s="7">
        <f t="shared" si="51"/>
        <v>0.53516090584028608</v>
      </c>
      <c r="Q818" s="5">
        <f>YEAR(SalesDataTable[[#This Row],[Order Date]])</f>
        <v>2026</v>
      </c>
      <c r="R818" s="7" t="str">
        <f>"Q"&amp;ROUNDUP(MONTH(SalesDataTable[[#This Row],[Order Date]])/3,0)</f>
        <v>Q2</v>
      </c>
      <c r="S818" s="8">
        <f>MONTH(SalesDataTable[[#This Row],[Order Date]])</f>
        <v>5</v>
      </c>
      <c r="T818" s="7" t="str">
        <f>TEXT(SalesDataTable[[#This Row],[Order Date]],"mmm")</f>
        <v>May</v>
      </c>
    </row>
    <row r="819" spans="1:20" ht="15.6">
      <c r="A819" s="2">
        <v>4378</v>
      </c>
      <c r="B819" s="3">
        <v>46156</v>
      </c>
      <c r="C819" s="4" t="s">
        <v>11</v>
      </c>
      <c r="D819" s="4" t="s">
        <v>39</v>
      </c>
      <c r="E819" s="4" t="s">
        <v>2</v>
      </c>
      <c r="F819" s="4" t="s">
        <v>3</v>
      </c>
      <c r="G819" s="4" t="s">
        <v>4</v>
      </c>
      <c r="H819" s="4" t="s">
        <v>30</v>
      </c>
      <c r="I819" s="8">
        <v>2</v>
      </c>
      <c r="J819" s="10">
        <v>103.37</v>
      </c>
      <c r="K819" s="6">
        <v>0</v>
      </c>
      <c r="L819" s="10">
        <v>50.49</v>
      </c>
      <c r="M819" s="17">
        <f t="shared" si="48"/>
        <v>206.74</v>
      </c>
      <c r="N819" s="17">
        <f t="shared" si="49"/>
        <v>100.98</v>
      </c>
      <c r="O819" s="17">
        <f t="shared" si="50"/>
        <v>105.76</v>
      </c>
      <c r="P819" s="7">
        <f t="shared" si="51"/>
        <v>0.51156041404662866</v>
      </c>
      <c r="Q819" s="5">
        <f>YEAR(SalesDataTable[[#This Row],[Order Date]])</f>
        <v>2026</v>
      </c>
      <c r="R819" s="7" t="str">
        <f>"Q"&amp;ROUNDUP(MONTH(SalesDataTable[[#This Row],[Order Date]])/3,0)</f>
        <v>Q2</v>
      </c>
      <c r="S819" s="8">
        <f>MONTH(SalesDataTable[[#This Row],[Order Date]])</f>
        <v>5</v>
      </c>
      <c r="T819" s="7" t="str">
        <f>TEXT(SalesDataTable[[#This Row],[Order Date]],"mmm")</f>
        <v>May</v>
      </c>
    </row>
    <row r="820" spans="1:20" ht="15.6">
      <c r="A820" s="2">
        <v>4551</v>
      </c>
      <c r="B820" s="3">
        <v>46156</v>
      </c>
      <c r="C820" s="4" t="s">
        <v>6</v>
      </c>
      <c r="D820" s="4" t="s">
        <v>49</v>
      </c>
      <c r="E820" s="4" t="s">
        <v>19</v>
      </c>
      <c r="F820" s="4" t="s">
        <v>16</v>
      </c>
      <c r="G820" s="4" t="s">
        <v>34</v>
      </c>
      <c r="H820" s="4" t="s">
        <v>38</v>
      </c>
      <c r="I820" s="8">
        <v>3</v>
      </c>
      <c r="J820" s="10">
        <v>122.31</v>
      </c>
      <c r="K820" s="6">
        <v>0.05</v>
      </c>
      <c r="L820" s="10">
        <v>71.11</v>
      </c>
      <c r="M820" s="17">
        <f t="shared" si="48"/>
        <v>348.58350000000002</v>
      </c>
      <c r="N820" s="17">
        <f t="shared" si="49"/>
        <v>213.32999999999998</v>
      </c>
      <c r="O820" s="17">
        <f t="shared" si="50"/>
        <v>135.25350000000003</v>
      </c>
      <c r="P820" s="7">
        <f t="shared" si="51"/>
        <v>0.38800889887214979</v>
      </c>
      <c r="Q820" s="5">
        <f>YEAR(SalesDataTable[[#This Row],[Order Date]])</f>
        <v>2026</v>
      </c>
      <c r="R820" s="7" t="str">
        <f>"Q"&amp;ROUNDUP(MONTH(SalesDataTable[[#This Row],[Order Date]])/3,0)</f>
        <v>Q2</v>
      </c>
      <c r="S820" s="8">
        <f>MONTH(SalesDataTable[[#This Row],[Order Date]])</f>
        <v>5</v>
      </c>
      <c r="T820" s="7" t="str">
        <f>TEXT(SalesDataTable[[#This Row],[Order Date]],"mmm")</f>
        <v>May</v>
      </c>
    </row>
    <row r="821" spans="1:20" ht="15.6">
      <c r="A821" s="2">
        <v>787</v>
      </c>
      <c r="B821" s="3">
        <v>46157</v>
      </c>
      <c r="C821" s="4" t="s">
        <v>0</v>
      </c>
      <c r="D821" s="4" t="s">
        <v>36</v>
      </c>
      <c r="E821" s="4" t="s">
        <v>2</v>
      </c>
      <c r="F821" s="4" t="s">
        <v>16</v>
      </c>
      <c r="G821" s="4" t="s">
        <v>14</v>
      </c>
      <c r="H821" s="4" t="s">
        <v>48</v>
      </c>
      <c r="I821" s="8">
        <v>1</v>
      </c>
      <c r="J821" s="10">
        <v>166.48</v>
      </c>
      <c r="K821" s="6">
        <v>0</v>
      </c>
      <c r="L821" s="10">
        <v>89.42</v>
      </c>
      <c r="M821" s="17">
        <f t="shared" si="48"/>
        <v>166.48</v>
      </c>
      <c r="N821" s="17">
        <f t="shared" si="49"/>
        <v>89.42</v>
      </c>
      <c r="O821" s="17">
        <f t="shared" si="50"/>
        <v>77.059999999999988</v>
      </c>
      <c r="P821" s="7">
        <f t="shared" si="51"/>
        <v>0.4628784238346948</v>
      </c>
      <c r="Q821" s="5">
        <f>YEAR(SalesDataTable[[#This Row],[Order Date]])</f>
        <v>2026</v>
      </c>
      <c r="R821" s="7" t="str">
        <f>"Q"&amp;ROUNDUP(MONTH(SalesDataTable[[#This Row],[Order Date]])/3,0)</f>
        <v>Q2</v>
      </c>
      <c r="S821" s="8">
        <f>MONTH(SalesDataTable[[#This Row],[Order Date]])</f>
        <v>5</v>
      </c>
      <c r="T821" s="7" t="str">
        <f>TEXT(SalesDataTable[[#This Row],[Order Date]],"mmm")</f>
        <v>May</v>
      </c>
    </row>
    <row r="822" spans="1:20" ht="15.6">
      <c r="A822" s="2">
        <v>1133</v>
      </c>
      <c r="B822" s="3">
        <v>46157</v>
      </c>
      <c r="C822" s="4" t="s">
        <v>0</v>
      </c>
      <c r="D822" s="4" t="s">
        <v>50</v>
      </c>
      <c r="E822" s="4" t="s">
        <v>19</v>
      </c>
      <c r="F822" s="4" t="s">
        <v>13</v>
      </c>
      <c r="G822" s="4" t="s">
        <v>23</v>
      </c>
      <c r="H822" s="4" t="s">
        <v>29</v>
      </c>
      <c r="I822" s="8">
        <v>3</v>
      </c>
      <c r="J822" s="10">
        <v>192.21</v>
      </c>
      <c r="K822" s="6">
        <v>0</v>
      </c>
      <c r="L822" s="10">
        <v>103.51</v>
      </c>
      <c r="M822" s="17">
        <f t="shared" si="48"/>
        <v>576.63</v>
      </c>
      <c r="N822" s="17">
        <f t="shared" si="49"/>
        <v>310.53000000000003</v>
      </c>
      <c r="O822" s="17">
        <f t="shared" si="50"/>
        <v>266.09999999999997</v>
      </c>
      <c r="P822" s="7">
        <f t="shared" si="51"/>
        <v>0.46147442900993701</v>
      </c>
      <c r="Q822" s="5">
        <f>YEAR(SalesDataTable[[#This Row],[Order Date]])</f>
        <v>2026</v>
      </c>
      <c r="R822" s="7" t="str">
        <f>"Q"&amp;ROUNDUP(MONTH(SalesDataTable[[#This Row],[Order Date]])/3,0)</f>
        <v>Q2</v>
      </c>
      <c r="S822" s="8">
        <f>MONTH(SalesDataTable[[#This Row],[Order Date]])</f>
        <v>5</v>
      </c>
      <c r="T822" s="7" t="str">
        <f>TEXT(SalesDataTable[[#This Row],[Order Date]],"mmm")</f>
        <v>May</v>
      </c>
    </row>
    <row r="823" spans="1:20" ht="15.6">
      <c r="A823" s="2">
        <v>2075</v>
      </c>
      <c r="B823" s="3">
        <v>46157</v>
      </c>
      <c r="C823" s="4" t="s">
        <v>0</v>
      </c>
      <c r="D823" s="4" t="s">
        <v>36</v>
      </c>
      <c r="E823" s="4" t="s">
        <v>8</v>
      </c>
      <c r="F823" s="4" t="s">
        <v>16</v>
      </c>
      <c r="G823" s="4" t="s">
        <v>23</v>
      </c>
      <c r="H823" s="4" t="s">
        <v>40</v>
      </c>
      <c r="I823" s="8">
        <v>6</v>
      </c>
      <c r="J823" s="10">
        <v>81.13</v>
      </c>
      <c r="K823" s="6">
        <v>0.05</v>
      </c>
      <c r="L823" s="10">
        <v>39.409999999999997</v>
      </c>
      <c r="M823" s="17">
        <f t="shared" si="48"/>
        <v>462.44099999999997</v>
      </c>
      <c r="N823" s="17">
        <f t="shared" si="49"/>
        <v>236.45999999999998</v>
      </c>
      <c r="O823" s="17">
        <f t="shared" si="50"/>
        <v>225.98099999999999</v>
      </c>
      <c r="P823" s="7">
        <f t="shared" si="51"/>
        <v>0.48866990599881932</v>
      </c>
      <c r="Q823" s="5">
        <f>YEAR(SalesDataTable[[#This Row],[Order Date]])</f>
        <v>2026</v>
      </c>
      <c r="R823" s="7" t="str">
        <f>"Q"&amp;ROUNDUP(MONTH(SalesDataTable[[#This Row],[Order Date]])/3,0)</f>
        <v>Q2</v>
      </c>
      <c r="S823" s="8">
        <f>MONTH(SalesDataTable[[#This Row],[Order Date]])</f>
        <v>5</v>
      </c>
      <c r="T823" s="7" t="str">
        <f>TEXT(SalesDataTable[[#This Row],[Order Date]],"mmm")</f>
        <v>May</v>
      </c>
    </row>
    <row r="824" spans="1:20" ht="15.6">
      <c r="A824" s="2">
        <v>2172</v>
      </c>
      <c r="B824" s="3">
        <v>46157</v>
      </c>
      <c r="C824" s="4" t="s">
        <v>11</v>
      </c>
      <c r="D824" s="4" t="s">
        <v>39</v>
      </c>
      <c r="E824" s="4" t="s">
        <v>8</v>
      </c>
      <c r="F824" s="4" t="s">
        <v>16</v>
      </c>
      <c r="G824" s="4" t="s">
        <v>14</v>
      </c>
      <c r="H824" s="4" t="s">
        <v>15</v>
      </c>
      <c r="I824" s="8">
        <v>6</v>
      </c>
      <c r="J824" s="10">
        <v>37.1</v>
      </c>
      <c r="K824" s="6">
        <v>0.1</v>
      </c>
      <c r="L824" s="10">
        <v>13.63</v>
      </c>
      <c r="M824" s="17">
        <f t="shared" si="48"/>
        <v>200.34000000000003</v>
      </c>
      <c r="N824" s="17">
        <f t="shared" si="49"/>
        <v>81.78</v>
      </c>
      <c r="O824" s="17">
        <f t="shared" si="50"/>
        <v>118.56000000000003</v>
      </c>
      <c r="P824" s="7">
        <f t="shared" si="51"/>
        <v>0.59179395028451642</v>
      </c>
      <c r="Q824" s="5">
        <f>YEAR(SalesDataTable[[#This Row],[Order Date]])</f>
        <v>2026</v>
      </c>
      <c r="R824" s="7" t="str">
        <f>"Q"&amp;ROUNDUP(MONTH(SalesDataTable[[#This Row],[Order Date]])/3,0)</f>
        <v>Q2</v>
      </c>
      <c r="S824" s="8">
        <f>MONTH(SalesDataTable[[#This Row],[Order Date]])</f>
        <v>5</v>
      </c>
      <c r="T824" s="7" t="str">
        <f>TEXT(SalesDataTable[[#This Row],[Order Date]],"mmm")</f>
        <v>May</v>
      </c>
    </row>
    <row r="825" spans="1:20" ht="15.6">
      <c r="A825" s="2">
        <v>2977</v>
      </c>
      <c r="B825" s="3">
        <v>46157</v>
      </c>
      <c r="C825" s="4" t="s">
        <v>6</v>
      </c>
      <c r="D825" s="4" t="s">
        <v>49</v>
      </c>
      <c r="E825" s="4" t="s">
        <v>8</v>
      </c>
      <c r="F825" s="4" t="s">
        <v>16</v>
      </c>
      <c r="G825" s="4" t="s">
        <v>14</v>
      </c>
      <c r="H825" s="4" t="s">
        <v>15</v>
      </c>
      <c r="I825" s="8">
        <v>6</v>
      </c>
      <c r="J825" s="10">
        <v>35.92</v>
      </c>
      <c r="K825" s="6">
        <v>0.15</v>
      </c>
      <c r="L825" s="10">
        <v>13.3</v>
      </c>
      <c r="M825" s="17">
        <f t="shared" si="48"/>
        <v>183.19200000000001</v>
      </c>
      <c r="N825" s="17">
        <f t="shared" si="49"/>
        <v>79.800000000000011</v>
      </c>
      <c r="O825" s="17">
        <f t="shared" si="50"/>
        <v>103.392</v>
      </c>
      <c r="P825" s="7">
        <f t="shared" si="51"/>
        <v>0.56439145814227687</v>
      </c>
      <c r="Q825" s="5">
        <f>YEAR(SalesDataTable[[#This Row],[Order Date]])</f>
        <v>2026</v>
      </c>
      <c r="R825" s="7" t="str">
        <f>"Q"&amp;ROUNDUP(MONTH(SalesDataTable[[#This Row],[Order Date]])/3,0)</f>
        <v>Q2</v>
      </c>
      <c r="S825" s="8">
        <f>MONTH(SalesDataTable[[#This Row],[Order Date]])</f>
        <v>5</v>
      </c>
      <c r="T825" s="7" t="str">
        <f>TEXT(SalesDataTable[[#This Row],[Order Date]],"mmm")</f>
        <v>May</v>
      </c>
    </row>
    <row r="826" spans="1:20" ht="15.6">
      <c r="A826" s="2">
        <v>3531</v>
      </c>
      <c r="B826" s="3">
        <v>46157</v>
      </c>
      <c r="C826" s="4" t="s">
        <v>20</v>
      </c>
      <c r="D826" s="4" t="s">
        <v>47</v>
      </c>
      <c r="E826" s="4" t="s">
        <v>19</v>
      </c>
      <c r="F826" s="4" t="s">
        <v>16</v>
      </c>
      <c r="G826" s="4" t="s">
        <v>34</v>
      </c>
      <c r="H826" s="4" t="s">
        <v>42</v>
      </c>
      <c r="I826" s="8">
        <v>4</v>
      </c>
      <c r="J826" s="10">
        <v>36.21</v>
      </c>
      <c r="K826" s="6">
        <v>0</v>
      </c>
      <c r="L826" s="10">
        <v>14.3</v>
      </c>
      <c r="M826" s="17">
        <f t="shared" si="48"/>
        <v>144.84</v>
      </c>
      <c r="N826" s="17">
        <f t="shared" si="49"/>
        <v>57.2</v>
      </c>
      <c r="O826" s="17">
        <f t="shared" si="50"/>
        <v>87.64</v>
      </c>
      <c r="P826" s="7">
        <f t="shared" si="51"/>
        <v>0.60508146920740125</v>
      </c>
      <c r="Q826" s="5">
        <f>YEAR(SalesDataTable[[#This Row],[Order Date]])</f>
        <v>2026</v>
      </c>
      <c r="R826" s="7" t="str">
        <f>"Q"&amp;ROUNDUP(MONTH(SalesDataTable[[#This Row],[Order Date]])/3,0)</f>
        <v>Q2</v>
      </c>
      <c r="S826" s="8">
        <f>MONTH(SalesDataTable[[#This Row],[Order Date]])</f>
        <v>5</v>
      </c>
      <c r="T826" s="7" t="str">
        <f>TEXT(SalesDataTable[[#This Row],[Order Date]],"mmm")</f>
        <v>May</v>
      </c>
    </row>
    <row r="827" spans="1:20" ht="15.6">
      <c r="A827" s="2">
        <v>3881</v>
      </c>
      <c r="B827" s="3">
        <v>46157</v>
      </c>
      <c r="C827" s="4" t="s">
        <v>11</v>
      </c>
      <c r="D827" s="4" t="s">
        <v>39</v>
      </c>
      <c r="E827" s="4" t="s">
        <v>2</v>
      </c>
      <c r="F827" s="4" t="s">
        <v>16</v>
      </c>
      <c r="G827" s="4" t="s">
        <v>9</v>
      </c>
      <c r="H827" s="4" t="s">
        <v>46</v>
      </c>
      <c r="I827" s="8">
        <v>3</v>
      </c>
      <c r="J827" s="10">
        <v>73.03</v>
      </c>
      <c r="K827" s="6">
        <v>0.05</v>
      </c>
      <c r="L827" s="10">
        <v>33.200000000000003</v>
      </c>
      <c r="M827" s="17">
        <f t="shared" si="48"/>
        <v>208.13550000000001</v>
      </c>
      <c r="N827" s="17">
        <f t="shared" si="49"/>
        <v>99.600000000000009</v>
      </c>
      <c r="O827" s="17">
        <f t="shared" si="50"/>
        <v>108.5355</v>
      </c>
      <c r="P827" s="7">
        <f t="shared" si="51"/>
        <v>0.52146558371829888</v>
      </c>
      <c r="Q827" s="5">
        <f>YEAR(SalesDataTable[[#This Row],[Order Date]])</f>
        <v>2026</v>
      </c>
      <c r="R827" s="7" t="str">
        <f>"Q"&amp;ROUNDUP(MONTH(SalesDataTable[[#This Row],[Order Date]])/3,0)</f>
        <v>Q2</v>
      </c>
      <c r="S827" s="8">
        <f>MONTH(SalesDataTable[[#This Row],[Order Date]])</f>
        <v>5</v>
      </c>
      <c r="T827" s="7" t="str">
        <f>TEXT(SalesDataTable[[#This Row],[Order Date]],"mmm")</f>
        <v>May</v>
      </c>
    </row>
    <row r="828" spans="1:20" ht="15.6">
      <c r="A828" s="2">
        <v>4469</v>
      </c>
      <c r="B828" s="3">
        <v>46157</v>
      </c>
      <c r="C828" s="4" t="s">
        <v>11</v>
      </c>
      <c r="D828" s="4" t="s">
        <v>25</v>
      </c>
      <c r="E828" s="4" t="s">
        <v>19</v>
      </c>
      <c r="F828" s="4" t="s">
        <v>3</v>
      </c>
      <c r="G828" s="4" t="s">
        <v>4</v>
      </c>
      <c r="H828" s="4" t="s">
        <v>5</v>
      </c>
      <c r="I828" s="8">
        <v>2</v>
      </c>
      <c r="J828" s="10">
        <v>80.81</v>
      </c>
      <c r="K828" s="6">
        <v>0</v>
      </c>
      <c r="L828" s="10">
        <v>42.53</v>
      </c>
      <c r="M828" s="17">
        <f t="shared" si="48"/>
        <v>161.62</v>
      </c>
      <c r="N828" s="17">
        <f t="shared" si="49"/>
        <v>85.06</v>
      </c>
      <c r="O828" s="17">
        <f t="shared" si="50"/>
        <v>76.56</v>
      </c>
      <c r="P828" s="7">
        <f t="shared" si="51"/>
        <v>0.47370374953594852</v>
      </c>
      <c r="Q828" s="5">
        <f>YEAR(SalesDataTable[[#This Row],[Order Date]])</f>
        <v>2026</v>
      </c>
      <c r="R828" s="7" t="str">
        <f>"Q"&amp;ROUNDUP(MONTH(SalesDataTable[[#This Row],[Order Date]])/3,0)</f>
        <v>Q2</v>
      </c>
      <c r="S828" s="8">
        <f>MONTH(SalesDataTable[[#This Row],[Order Date]])</f>
        <v>5</v>
      </c>
      <c r="T828" s="7" t="str">
        <f>TEXT(SalesDataTable[[#This Row],[Order Date]],"mmm")</f>
        <v>May</v>
      </c>
    </row>
    <row r="829" spans="1:20" ht="15.6">
      <c r="A829" s="2">
        <v>5037</v>
      </c>
      <c r="B829" s="3">
        <v>46157</v>
      </c>
      <c r="C829" s="4" t="s">
        <v>6</v>
      </c>
      <c r="D829" s="4" t="s">
        <v>41</v>
      </c>
      <c r="E829" s="4" t="s">
        <v>2</v>
      </c>
      <c r="F829" s="4" t="s">
        <v>13</v>
      </c>
      <c r="G829" s="4" t="s">
        <v>4</v>
      </c>
      <c r="H829" s="4" t="s">
        <v>22</v>
      </c>
      <c r="I829" s="8">
        <v>1</v>
      </c>
      <c r="J829" s="10">
        <v>51.53</v>
      </c>
      <c r="K829" s="6">
        <v>0.1</v>
      </c>
      <c r="L829" s="10">
        <v>23.06</v>
      </c>
      <c r="M829" s="17">
        <f t="shared" si="48"/>
        <v>46.377000000000002</v>
      </c>
      <c r="N829" s="17">
        <f t="shared" si="49"/>
        <v>23.06</v>
      </c>
      <c r="O829" s="17">
        <f t="shared" si="50"/>
        <v>23.317000000000004</v>
      </c>
      <c r="P829" s="7">
        <f t="shared" si="51"/>
        <v>0.50277076999374692</v>
      </c>
      <c r="Q829" s="5">
        <f>YEAR(SalesDataTable[[#This Row],[Order Date]])</f>
        <v>2026</v>
      </c>
      <c r="R829" s="7" t="str">
        <f>"Q"&amp;ROUNDUP(MONTH(SalesDataTable[[#This Row],[Order Date]])/3,0)</f>
        <v>Q2</v>
      </c>
      <c r="S829" s="8">
        <f>MONTH(SalesDataTable[[#This Row],[Order Date]])</f>
        <v>5</v>
      </c>
      <c r="T829" s="7" t="str">
        <f>TEXT(SalesDataTable[[#This Row],[Order Date]],"mmm")</f>
        <v>May</v>
      </c>
    </row>
    <row r="830" spans="1:20" ht="15.6">
      <c r="A830" s="2">
        <v>35</v>
      </c>
      <c r="B830" s="3">
        <v>46158</v>
      </c>
      <c r="C830" s="4" t="s">
        <v>20</v>
      </c>
      <c r="D830" s="4" t="s">
        <v>47</v>
      </c>
      <c r="E830" s="4" t="s">
        <v>8</v>
      </c>
      <c r="F830" s="4" t="s">
        <v>16</v>
      </c>
      <c r="G830" s="4" t="s">
        <v>23</v>
      </c>
      <c r="H830" s="4" t="s">
        <v>40</v>
      </c>
      <c r="I830" s="8">
        <v>5</v>
      </c>
      <c r="J830" s="10">
        <v>81.75</v>
      </c>
      <c r="K830" s="6">
        <v>0.05</v>
      </c>
      <c r="L830" s="10">
        <v>39.159999999999997</v>
      </c>
      <c r="M830" s="17">
        <f t="shared" si="48"/>
        <v>388.3125</v>
      </c>
      <c r="N830" s="17">
        <f t="shared" si="49"/>
        <v>195.79999999999998</v>
      </c>
      <c r="O830" s="17">
        <f t="shared" si="50"/>
        <v>192.51250000000002</v>
      </c>
      <c r="P830" s="7">
        <f t="shared" si="51"/>
        <v>0.49576694028649609</v>
      </c>
      <c r="Q830" s="5">
        <f>YEAR(SalesDataTable[[#This Row],[Order Date]])</f>
        <v>2026</v>
      </c>
      <c r="R830" s="7" t="str">
        <f>"Q"&amp;ROUNDUP(MONTH(SalesDataTable[[#This Row],[Order Date]])/3,0)</f>
        <v>Q2</v>
      </c>
      <c r="S830" s="8">
        <f>MONTH(SalesDataTable[[#This Row],[Order Date]])</f>
        <v>5</v>
      </c>
      <c r="T830" s="7" t="str">
        <f>TEXT(SalesDataTable[[#This Row],[Order Date]],"mmm")</f>
        <v>May</v>
      </c>
    </row>
    <row r="831" spans="1:20" ht="15.6">
      <c r="A831" s="2">
        <v>226</v>
      </c>
      <c r="B831" s="3">
        <v>46158</v>
      </c>
      <c r="C831" s="4" t="s">
        <v>11</v>
      </c>
      <c r="D831" s="4" t="s">
        <v>39</v>
      </c>
      <c r="E831" s="4" t="s">
        <v>2</v>
      </c>
      <c r="F831" s="4" t="s">
        <v>13</v>
      </c>
      <c r="G831" s="4" t="s">
        <v>14</v>
      </c>
      <c r="H831" s="4" t="s">
        <v>48</v>
      </c>
      <c r="I831" s="8">
        <v>1</v>
      </c>
      <c r="J831" s="10">
        <v>165.99</v>
      </c>
      <c r="K831" s="6">
        <v>0.1</v>
      </c>
      <c r="L831" s="10">
        <v>89.9</v>
      </c>
      <c r="M831" s="17">
        <f t="shared" si="48"/>
        <v>149.39100000000002</v>
      </c>
      <c r="N831" s="17">
        <f t="shared" si="49"/>
        <v>89.9</v>
      </c>
      <c r="O831" s="17">
        <f t="shared" si="50"/>
        <v>59.491000000000014</v>
      </c>
      <c r="P831" s="7">
        <f t="shared" si="51"/>
        <v>0.3982234538894579</v>
      </c>
      <c r="Q831" s="5">
        <f>YEAR(SalesDataTable[[#This Row],[Order Date]])</f>
        <v>2026</v>
      </c>
      <c r="R831" s="7" t="str">
        <f>"Q"&amp;ROUNDUP(MONTH(SalesDataTable[[#This Row],[Order Date]])/3,0)</f>
        <v>Q2</v>
      </c>
      <c r="S831" s="8">
        <f>MONTH(SalesDataTable[[#This Row],[Order Date]])</f>
        <v>5</v>
      </c>
      <c r="T831" s="7" t="str">
        <f>TEXT(SalesDataTable[[#This Row],[Order Date]],"mmm")</f>
        <v>May</v>
      </c>
    </row>
    <row r="832" spans="1:20" ht="15.6">
      <c r="A832" s="2">
        <v>1713</v>
      </c>
      <c r="B832" s="3">
        <v>46158</v>
      </c>
      <c r="C832" s="4" t="s">
        <v>0</v>
      </c>
      <c r="D832" s="4" t="s">
        <v>50</v>
      </c>
      <c r="E832" s="4" t="s">
        <v>19</v>
      </c>
      <c r="F832" s="4" t="s">
        <v>13</v>
      </c>
      <c r="G832" s="4" t="s">
        <v>23</v>
      </c>
      <c r="H832" s="4" t="s">
        <v>51</v>
      </c>
      <c r="I832" s="8">
        <v>2</v>
      </c>
      <c r="J832" s="10">
        <v>121.22</v>
      </c>
      <c r="K832" s="6">
        <v>0</v>
      </c>
      <c r="L832" s="10">
        <v>60.38</v>
      </c>
      <c r="M832" s="17">
        <f t="shared" si="48"/>
        <v>242.44</v>
      </c>
      <c r="N832" s="17">
        <f t="shared" si="49"/>
        <v>120.76</v>
      </c>
      <c r="O832" s="17">
        <f t="shared" si="50"/>
        <v>121.67999999999999</v>
      </c>
      <c r="P832" s="7">
        <f t="shared" si="51"/>
        <v>0.50189737667051637</v>
      </c>
      <c r="Q832" s="5">
        <f>YEAR(SalesDataTable[[#This Row],[Order Date]])</f>
        <v>2026</v>
      </c>
      <c r="R832" s="7" t="str">
        <f>"Q"&amp;ROUNDUP(MONTH(SalesDataTable[[#This Row],[Order Date]])/3,0)</f>
        <v>Q2</v>
      </c>
      <c r="S832" s="8">
        <f>MONTH(SalesDataTable[[#This Row],[Order Date]])</f>
        <v>5</v>
      </c>
      <c r="T832" s="7" t="str">
        <f>TEXT(SalesDataTable[[#This Row],[Order Date]],"mmm")</f>
        <v>May</v>
      </c>
    </row>
    <row r="833" spans="1:20" ht="15.6">
      <c r="A833" s="2">
        <v>2320</v>
      </c>
      <c r="B833" s="3">
        <v>46158</v>
      </c>
      <c r="C833" s="4" t="s">
        <v>6</v>
      </c>
      <c r="D833" s="4" t="s">
        <v>43</v>
      </c>
      <c r="E833" s="4" t="s">
        <v>19</v>
      </c>
      <c r="F833" s="4" t="s">
        <v>16</v>
      </c>
      <c r="G833" s="4" t="s">
        <v>14</v>
      </c>
      <c r="H833" s="4" t="s">
        <v>44</v>
      </c>
      <c r="I833" s="8">
        <v>2</v>
      </c>
      <c r="J833" s="10">
        <v>131.1</v>
      </c>
      <c r="K833" s="6">
        <v>0</v>
      </c>
      <c r="L833" s="10">
        <v>65.55</v>
      </c>
      <c r="M833" s="17">
        <f t="shared" si="48"/>
        <v>262.2</v>
      </c>
      <c r="N833" s="17">
        <f t="shared" si="49"/>
        <v>131.1</v>
      </c>
      <c r="O833" s="17">
        <f t="shared" si="50"/>
        <v>131.1</v>
      </c>
      <c r="P833" s="7">
        <f t="shared" si="51"/>
        <v>0.5</v>
      </c>
      <c r="Q833" s="5">
        <f>YEAR(SalesDataTable[[#This Row],[Order Date]])</f>
        <v>2026</v>
      </c>
      <c r="R833" s="7" t="str">
        <f>"Q"&amp;ROUNDUP(MONTH(SalesDataTable[[#This Row],[Order Date]])/3,0)</f>
        <v>Q2</v>
      </c>
      <c r="S833" s="8">
        <f>MONTH(SalesDataTable[[#This Row],[Order Date]])</f>
        <v>5</v>
      </c>
      <c r="T833" s="7" t="str">
        <f>TEXT(SalesDataTable[[#This Row],[Order Date]],"mmm")</f>
        <v>May</v>
      </c>
    </row>
    <row r="834" spans="1:20" ht="15.6">
      <c r="A834" s="2">
        <v>2496</v>
      </c>
      <c r="B834" s="3">
        <v>46158</v>
      </c>
      <c r="C834" s="4" t="s">
        <v>6</v>
      </c>
      <c r="D834" s="4" t="s">
        <v>27</v>
      </c>
      <c r="E834" s="4" t="s">
        <v>2</v>
      </c>
      <c r="F834" s="4" t="s">
        <v>3</v>
      </c>
      <c r="G834" s="4" t="s">
        <v>14</v>
      </c>
      <c r="H834" s="4" t="s">
        <v>32</v>
      </c>
      <c r="I834" s="8">
        <v>2</v>
      </c>
      <c r="J834" s="10">
        <v>46.44</v>
      </c>
      <c r="K834" s="6">
        <v>0</v>
      </c>
      <c r="L834" s="10">
        <v>18.63</v>
      </c>
      <c r="M834" s="17">
        <f t="shared" ref="M834:M897" si="52">I834*J834*(1-K834)</f>
        <v>92.88</v>
      </c>
      <c r="N834" s="17">
        <f t="shared" ref="N834:N897" si="53">I834*L834</f>
        <v>37.26</v>
      </c>
      <c r="O834" s="17">
        <f t="shared" ref="O834:O897" si="54">M834-N834</f>
        <v>55.62</v>
      </c>
      <c r="P834" s="7">
        <f t="shared" ref="P834:P897" si="55">IFERROR(O834/M834,0)</f>
        <v>0.59883720930232553</v>
      </c>
      <c r="Q834" s="5">
        <f>YEAR(SalesDataTable[[#This Row],[Order Date]])</f>
        <v>2026</v>
      </c>
      <c r="R834" s="7" t="str">
        <f>"Q"&amp;ROUNDUP(MONTH(SalesDataTable[[#This Row],[Order Date]])/3,0)</f>
        <v>Q2</v>
      </c>
      <c r="S834" s="8">
        <f>MONTH(SalesDataTable[[#This Row],[Order Date]])</f>
        <v>5</v>
      </c>
      <c r="T834" s="7" t="str">
        <f>TEXT(SalesDataTable[[#This Row],[Order Date]],"mmm")</f>
        <v>May</v>
      </c>
    </row>
    <row r="835" spans="1:20" ht="15.6">
      <c r="A835" s="2">
        <v>2504</v>
      </c>
      <c r="B835" s="3">
        <v>46158</v>
      </c>
      <c r="C835" s="4" t="s">
        <v>20</v>
      </c>
      <c r="D835" s="4" t="s">
        <v>31</v>
      </c>
      <c r="E835" s="4" t="s">
        <v>2</v>
      </c>
      <c r="F835" s="4" t="s">
        <v>13</v>
      </c>
      <c r="G835" s="4" t="s">
        <v>14</v>
      </c>
      <c r="H835" s="4" t="s">
        <v>15</v>
      </c>
      <c r="I835" s="8">
        <v>1</v>
      </c>
      <c r="J835" s="10">
        <v>36.659999999999997</v>
      </c>
      <c r="K835" s="6">
        <v>0</v>
      </c>
      <c r="L835" s="10">
        <v>13.61</v>
      </c>
      <c r="M835" s="17">
        <f t="shared" si="52"/>
        <v>36.659999999999997</v>
      </c>
      <c r="N835" s="17">
        <f t="shared" si="53"/>
        <v>13.61</v>
      </c>
      <c r="O835" s="17">
        <f t="shared" si="54"/>
        <v>23.049999999999997</v>
      </c>
      <c r="P835" s="7">
        <f t="shared" si="55"/>
        <v>0.62875068194217132</v>
      </c>
      <c r="Q835" s="5">
        <f>YEAR(SalesDataTable[[#This Row],[Order Date]])</f>
        <v>2026</v>
      </c>
      <c r="R835" s="7" t="str">
        <f>"Q"&amp;ROUNDUP(MONTH(SalesDataTable[[#This Row],[Order Date]])/3,0)</f>
        <v>Q2</v>
      </c>
      <c r="S835" s="8">
        <f>MONTH(SalesDataTable[[#This Row],[Order Date]])</f>
        <v>5</v>
      </c>
      <c r="T835" s="7" t="str">
        <f>TEXT(SalesDataTable[[#This Row],[Order Date]],"mmm")</f>
        <v>May</v>
      </c>
    </row>
    <row r="836" spans="1:20" ht="15.6">
      <c r="A836" s="2">
        <v>2598</v>
      </c>
      <c r="B836" s="3">
        <v>46158</v>
      </c>
      <c r="C836" s="4" t="s">
        <v>20</v>
      </c>
      <c r="D836" s="4" t="s">
        <v>33</v>
      </c>
      <c r="E836" s="4" t="s">
        <v>2</v>
      </c>
      <c r="F836" s="4" t="s">
        <v>13</v>
      </c>
      <c r="G836" s="4" t="s">
        <v>9</v>
      </c>
      <c r="H836" s="4" t="s">
        <v>37</v>
      </c>
      <c r="I836" s="8">
        <v>5</v>
      </c>
      <c r="J836" s="10">
        <v>156.16999999999999</v>
      </c>
      <c r="K836" s="6">
        <v>0.1</v>
      </c>
      <c r="L836" s="10">
        <v>80.59</v>
      </c>
      <c r="M836" s="17">
        <f t="shared" si="52"/>
        <v>702.76499999999999</v>
      </c>
      <c r="N836" s="17">
        <f t="shared" si="53"/>
        <v>402.95000000000005</v>
      </c>
      <c r="O836" s="17">
        <f t="shared" si="54"/>
        <v>299.81499999999994</v>
      </c>
      <c r="P836" s="7">
        <f t="shared" si="55"/>
        <v>0.42662198601239382</v>
      </c>
      <c r="Q836" s="5">
        <f>YEAR(SalesDataTable[[#This Row],[Order Date]])</f>
        <v>2026</v>
      </c>
      <c r="R836" s="7" t="str">
        <f>"Q"&amp;ROUNDUP(MONTH(SalesDataTable[[#This Row],[Order Date]])/3,0)</f>
        <v>Q2</v>
      </c>
      <c r="S836" s="8">
        <f>MONTH(SalesDataTable[[#This Row],[Order Date]])</f>
        <v>5</v>
      </c>
      <c r="T836" s="7" t="str">
        <f>TEXT(SalesDataTable[[#This Row],[Order Date]],"mmm")</f>
        <v>May</v>
      </c>
    </row>
    <row r="837" spans="1:20" ht="15.6">
      <c r="A837" s="2">
        <v>2600</v>
      </c>
      <c r="B837" s="3">
        <v>46158</v>
      </c>
      <c r="C837" s="4" t="s">
        <v>6</v>
      </c>
      <c r="D837" s="4" t="s">
        <v>43</v>
      </c>
      <c r="E837" s="4" t="s">
        <v>19</v>
      </c>
      <c r="F837" s="4" t="s">
        <v>13</v>
      </c>
      <c r="G837" s="4" t="s">
        <v>14</v>
      </c>
      <c r="H837" s="4" t="s">
        <v>15</v>
      </c>
      <c r="I837" s="8">
        <v>1</v>
      </c>
      <c r="J837" s="10">
        <v>35.97</v>
      </c>
      <c r="K837" s="6">
        <v>0.1</v>
      </c>
      <c r="L837" s="10">
        <v>13.54</v>
      </c>
      <c r="M837" s="17">
        <f t="shared" si="52"/>
        <v>32.372999999999998</v>
      </c>
      <c r="N837" s="17">
        <f t="shared" si="53"/>
        <v>13.54</v>
      </c>
      <c r="O837" s="17">
        <f t="shared" si="54"/>
        <v>18.832999999999998</v>
      </c>
      <c r="P837" s="7">
        <f t="shared" si="55"/>
        <v>0.58175022395205878</v>
      </c>
      <c r="Q837" s="5">
        <f>YEAR(SalesDataTable[[#This Row],[Order Date]])</f>
        <v>2026</v>
      </c>
      <c r="R837" s="7" t="str">
        <f>"Q"&amp;ROUNDUP(MONTH(SalesDataTable[[#This Row],[Order Date]])/3,0)</f>
        <v>Q2</v>
      </c>
      <c r="S837" s="8">
        <f>MONTH(SalesDataTable[[#This Row],[Order Date]])</f>
        <v>5</v>
      </c>
      <c r="T837" s="7" t="str">
        <f>TEXT(SalesDataTable[[#This Row],[Order Date]],"mmm")</f>
        <v>May</v>
      </c>
    </row>
    <row r="838" spans="1:20" ht="15.6">
      <c r="A838" s="2">
        <v>2856</v>
      </c>
      <c r="B838" s="3">
        <v>46158</v>
      </c>
      <c r="C838" s="4" t="s">
        <v>6</v>
      </c>
      <c r="D838" s="4" t="s">
        <v>41</v>
      </c>
      <c r="E838" s="4" t="s">
        <v>8</v>
      </c>
      <c r="F838" s="4" t="s">
        <v>16</v>
      </c>
      <c r="G838" s="4" t="s">
        <v>34</v>
      </c>
      <c r="H838" s="4" t="s">
        <v>38</v>
      </c>
      <c r="I838" s="8">
        <v>4</v>
      </c>
      <c r="J838" s="10">
        <v>125.11</v>
      </c>
      <c r="K838" s="6">
        <v>0.15</v>
      </c>
      <c r="L838" s="10">
        <v>70.010000000000005</v>
      </c>
      <c r="M838" s="17">
        <f t="shared" si="52"/>
        <v>425.37399999999997</v>
      </c>
      <c r="N838" s="17">
        <f t="shared" si="53"/>
        <v>280.04000000000002</v>
      </c>
      <c r="O838" s="17">
        <f t="shared" si="54"/>
        <v>145.33399999999995</v>
      </c>
      <c r="P838" s="7">
        <f t="shared" si="55"/>
        <v>0.34166169065340135</v>
      </c>
      <c r="Q838" s="5">
        <f>YEAR(SalesDataTable[[#This Row],[Order Date]])</f>
        <v>2026</v>
      </c>
      <c r="R838" s="7" t="str">
        <f>"Q"&amp;ROUNDUP(MONTH(SalesDataTable[[#This Row],[Order Date]])/3,0)</f>
        <v>Q2</v>
      </c>
      <c r="S838" s="8">
        <f>MONTH(SalesDataTable[[#This Row],[Order Date]])</f>
        <v>5</v>
      </c>
      <c r="T838" s="7" t="str">
        <f>TEXT(SalesDataTable[[#This Row],[Order Date]],"mmm")</f>
        <v>May</v>
      </c>
    </row>
    <row r="839" spans="1:20" ht="15.6">
      <c r="A839" s="2">
        <v>3478</v>
      </c>
      <c r="B839" s="3">
        <v>46158</v>
      </c>
      <c r="C839" s="4" t="s">
        <v>20</v>
      </c>
      <c r="D839" s="4" t="s">
        <v>33</v>
      </c>
      <c r="E839" s="4" t="s">
        <v>2</v>
      </c>
      <c r="F839" s="4" t="s">
        <v>13</v>
      </c>
      <c r="G839" s="4" t="s">
        <v>34</v>
      </c>
      <c r="H839" s="4" t="s">
        <v>42</v>
      </c>
      <c r="I839" s="8">
        <v>4</v>
      </c>
      <c r="J839" s="10">
        <v>36.29</v>
      </c>
      <c r="K839" s="6">
        <v>0.1</v>
      </c>
      <c r="L839" s="10">
        <v>13.77</v>
      </c>
      <c r="M839" s="17">
        <f t="shared" si="52"/>
        <v>130.64400000000001</v>
      </c>
      <c r="N839" s="17">
        <f t="shared" si="53"/>
        <v>55.08</v>
      </c>
      <c r="O839" s="17">
        <f t="shared" si="54"/>
        <v>75.564000000000007</v>
      </c>
      <c r="P839" s="7">
        <f t="shared" si="55"/>
        <v>0.57839625241113257</v>
      </c>
      <c r="Q839" s="5">
        <f>YEAR(SalesDataTable[[#This Row],[Order Date]])</f>
        <v>2026</v>
      </c>
      <c r="R839" s="7" t="str">
        <f>"Q"&amp;ROUNDUP(MONTH(SalesDataTable[[#This Row],[Order Date]])/3,0)</f>
        <v>Q2</v>
      </c>
      <c r="S839" s="8">
        <f>MONTH(SalesDataTable[[#This Row],[Order Date]])</f>
        <v>5</v>
      </c>
      <c r="T839" s="7" t="str">
        <f>TEXT(SalesDataTable[[#This Row],[Order Date]],"mmm")</f>
        <v>May</v>
      </c>
    </row>
    <row r="840" spans="1:20" ht="15.6">
      <c r="A840" s="2">
        <v>3599</v>
      </c>
      <c r="B840" s="3">
        <v>46158</v>
      </c>
      <c r="C840" s="4" t="s">
        <v>6</v>
      </c>
      <c r="D840" s="4" t="s">
        <v>27</v>
      </c>
      <c r="E840" s="4" t="s">
        <v>2</v>
      </c>
      <c r="F840" s="4" t="s">
        <v>13</v>
      </c>
      <c r="G840" s="4" t="s">
        <v>9</v>
      </c>
      <c r="H840" s="4" t="s">
        <v>17</v>
      </c>
      <c r="I840" s="8">
        <v>4</v>
      </c>
      <c r="J840" s="10">
        <v>143.34</v>
      </c>
      <c r="K840" s="6">
        <v>0</v>
      </c>
      <c r="L840" s="10">
        <v>80.55</v>
      </c>
      <c r="M840" s="17">
        <f t="shared" si="52"/>
        <v>573.36</v>
      </c>
      <c r="N840" s="17">
        <f t="shared" si="53"/>
        <v>322.2</v>
      </c>
      <c r="O840" s="17">
        <f t="shared" si="54"/>
        <v>251.16000000000003</v>
      </c>
      <c r="P840" s="7">
        <f t="shared" si="55"/>
        <v>0.43804939305148599</v>
      </c>
      <c r="Q840" s="5">
        <f>YEAR(SalesDataTable[[#This Row],[Order Date]])</f>
        <v>2026</v>
      </c>
      <c r="R840" s="7" t="str">
        <f>"Q"&amp;ROUNDUP(MONTH(SalesDataTable[[#This Row],[Order Date]])/3,0)</f>
        <v>Q2</v>
      </c>
      <c r="S840" s="8">
        <f>MONTH(SalesDataTable[[#This Row],[Order Date]])</f>
        <v>5</v>
      </c>
      <c r="T840" s="7" t="str">
        <f>TEXT(SalesDataTable[[#This Row],[Order Date]],"mmm")</f>
        <v>May</v>
      </c>
    </row>
    <row r="841" spans="1:20" ht="15.6">
      <c r="A841" s="2">
        <v>282</v>
      </c>
      <c r="B841" s="3">
        <v>46159</v>
      </c>
      <c r="C841" s="4" t="s">
        <v>6</v>
      </c>
      <c r="D841" s="4" t="s">
        <v>43</v>
      </c>
      <c r="E841" s="4" t="s">
        <v>28</v>
      </c>
      <c r="F841" s="4" t="s">
        <v>13</v>
      </c>
      <c r="G841" s="4" t="s">
        <v>4</v>
      </c>
      <c r="H841" s="4" t="s">
        <v>22</v>
      </c>
      <c r="I841" s="8">
        <v>3</v>
      </c>
      <c r="J841" s="10">
        <v>51.68</v>
      </c>
      <c r="K841" s="6">
        <v>0</v>
      </c>
      <c r="L841" s="10">
        <v>22.4</v>
      </c>
      <c r="M841" s="17">
        <f t="shared" si="52"/>
        <v>155.04</v>
      </c>
      <c r="N841" s="17">
        <f t="shared" si="53"/>
        <v>67.199999999999989</v>
      </c>
      <c r="O841" s="17">
        <f t="shared" si="54"/>
        <v>87.84</v>
      </c>
      <c r="P841" s="7">
        <f t="shared" si="55"/>
        <v>0.56656346749226016</v>
      </c>
      <c r="Q841" s="5">
        <f>YEAR(SalesDataTable[[#This Row],[Order Date]])</f>
        <v>2026</v>
      </c>
      <c r="R841" s="7" t="str">
        <f>"Q"&amp;ROUNDUP(MONTH(SalesDataTable[[#This Row],[Order Date]])/3,0)</f>
        <v>Q2</v>
      </c>
      <c r="S841" s="8">
        <f>MONTH(SalesDataTable[[#This Row],[Order Date]])</f>
        <v>5</v>
      </c>
      <c r="T841" s="7" t="str">
        <f>TEXT(SalesDataTable[[#This Row],[Order Date]],"mmm")</f>
        <v>May</v>
      </c>
    </row>
    <row r="842" spans="1:20" ht="15.6">
      <c r="A842" s="2">
        <v>980</v>
      </c>
      <c r="B842" s="3">
        <v>46159</v>
      </c>
      <c r="C842" s="4" t="s">
        <v>20</v>
      </c>
      <c r="D842" s="4" t="s">
        <v>31</v>
      </c>
      <c r="E842" s="4" t="s">
        <v>2</v>
      </c>
      <c r="F842" s="4" t="s">
        <v>3</v>
      </c>
      <c r="G842" s="4" t="s">
        <v>14</v>
      </c>
      <c r="H842" s="4" t="s">
        <v>32</v>
      </c>
      <c r="I842" s="8">
        <v>1</v>
      </c>
      <c r="J842" s="10">
        <v>46.84</v>
      </c>
      <c r="K842" s="6">
        <v>0</v>
      </c>
      <c r="L842" s="10">
        <v>17.93</v>
      </c>
      <c r="M842" s="17">
        <f t="shared" si="52"/>
        <v>46.84</v>
      </c>
      <c r="N842" s="17">
        <f t="shared" si="53"/>
        <v>17.93</v>
      </c>
      <c r="O842" s="17">
        <f t="shared" si="54"/>
        <v>28.910000000000004</v>
      </c>
      <c r="P842" s="7">
        <f t="shared" si="55"/>
        <v>0.61720751494449189</v>
      </c>
      <c r="Q842" s="5">
        <f>YEAR(SalesDataTable[[#This Row],[Order Date]])</f>
        <v>2026</v>
      </c>
      <c r="R842" s="7" t="str">
        <f>"Q"&amp;ROUNDUP(MONTH(SalesDataTable[[#This Row],[Order Date]])/3,0)</f>
        <v>Q2</v>
      </c>
      <c r="S842" s="8">
        <f>MONTH(SalesDataTable[[#This Row],[Order Date]])</f>
        <v>5</v>
      </c>
      <c r="T842" s="7" t="str">
        <f>TEXT(SalesDataTable[[#This Row],[Order Date]],"mmm")</f>
        <v>May</v>
      </c>
    </row>
    <row r="843" spans="1:20" ht="15.6">
      <c r="A843" s="2">
        <v>1155</v>
      </c>
      <c r="B843" s="3">
        <v>46159</v>
      </c>
      <c r="C843" s="4" t="s">
        <v>11</v>
      </c>
      <c r="D843" s="4" t="s">
        <v>12</v>
      </c>
      <c r="E843" s="4" t="s">
        <v>28</v>
      </c>
      <c r="F843" s="4" t="s">
        <v>13</v>
      </c>
      <c r="G843" s="4" t="s">
        <v>9</v>
      </c>
      <c r="H843" s="4" t="s">
        <v>46</v>
      </c>
      <c r="I843" s="8">
        <v>5</v>
      </c>
      <c r="J843" s="10">
        <v>72.900000000000006</v>
      </c>
      <c r="K843" s="6">
        <v>0.05</v>
      </c>
      <c r="L843" s="10">
        <v>31.57</v>
      </c>
      <c r="M843" s="17">
        <f t="shared" si="52"/>
        <v>346.27499999999998</v>
      </c>
      <c r="N843" s="17">
        <f t="shared" si="53"/>
        <v>157.85</v>
      </c>
      <c r="O843" s="17">
        <f t="shared" si="54"/>
        <v>188.42499999999998</v>
      </c>
      <c r="P843" s="7">
        <f t="shared" si="55"/>
        <v>0.54414843693596127</v>
      </c>
      <c r="Q843" s="5">
        <f>YEAR(SalesDataTable[[#This Row],[Order Date]])</f>
        <v>2026</v>
      </c>
      <c r="R843" s="7" t="str">
        <f>"Q"&amp;ROUNDUP(MONTH(SalesDataTable[[#This Row],[Order Date]])/3,0)</f>
        <v>Q2</v>
      </c>
      <c r="S843" s="8">
        <f>MONTH(SalesDataTable[[#This Row],[Order Date]])</f>
        <v>5</v>
      </c>
      <c r="T843" s="7" t="str">
        <f>TEXT(SalesDataTable[[#This Row],[Order Date]],"mmm")</f>
        <v>May</v>
      </c>
    </row>
    <row r="844" spans="1:20" ht="15.6">
      <c r="A844" s="2">
        <v>1816</v>
      </c>
      <c r="B844" s="3">
        <v>46159</v>
      </c>
      <c r="C844" s="4" t="s">
        <v>20</v>
      </c>
      <c r="D844" s="4" t="s">
        <v>31</v>
      </c>
      <c r="E844" s="4" t="s">
        <v>2</v>
      </c>
      <c r="F844" s="4" t="s">
        <v>13</v>
      </c>
      <c r="G844" s="4" t="s">
        <v>9</v>
      </c>
      <c r="H844" s="4" t="s">
        <v>10</v>
      </c>
      <c r="I844" s="8">
        <v>1</v>
      </c>
      <c r="J844" s="10">
        <v>91.07</v>
      </c>
      <c r="K844" s="6">
        <v>0</v>
      </c>
      <c r="L844" s="10">
        <v>45.3</v>
      </c>
      <c r="M844" s="17">
        <f t="shared" si="52"/>
        <v>91.07</v>
      </c>
      <c r="N844" s="17">
        <f t="shared" si="53"/>
        <v>45.3</v>
      </c>
      <c r="O844" s="17">
        <f t="shared" si="54"/>
        <v>45.769999999999996</v>
      </c>
      <c r="P844" s="7">
        <f t="shared" si="55"/>
        <v>0.50258043263423735</v>
      </c>
      <c r="Q844" s="5">
        <f>YEAR(SalesDataTable[[#This Row],[Order Date]])</f>
        <v>2026</v>
      </c>
      <c r="R844" s="7" t="str">
        <f>"Q"&amp;ROUNDUP(MONTH(SalesDataTable[[#This Row],[Order Date]])/3,0)</f>
        <v>Q2</v>
      </c>
      <c r="S844" s="8">
        <f>MONTH(SalesDataTable[[#This Row],[Order Date]])</f>
        <v>5</v>
      </c>
      <c r="T844" s="7" t="str">
        <f>TEXT(SalesDataTable[[#This Row],[Order Date]],"mmm")</f>
        <v>May</v>
      </c>
    </row>
    <row r="845" spans="1:20" ht="15.6">
      <c r="A845" s="2">
        <v>2128</v>
      </c>
      <c r="B845" s="3">
        <v>46159</v>
      </c>
      <c r="C845" s="4" t="s">
        <v>11</v>
      </c>
      <c r="D845" s="4" t="s">
        <v>39</v>
      </c>
      <c r="E845" s="4" t="s">
        <v>19</v>
      </c>
      <c r="F845" s="4" t="s">
        <v>13</v>
      </c>
      <c r="G845" s="4" t="s">
        <v>4</v>
      </c>
      <c r="H845" s="4" t="s">
        <v>5</v>
      </c>
      <c r="I845" s="8">
        <v>1</v>
      </c>
      <c r="J845" s="10">
        <v>81.86</v>
      </c>
      <c r="K845" s="6">
        <v>0</v>
      </c>
      <c r="L845" s="10">
        <v>43.14</v>
      </c>
      <c r="M845" s="17">
        <f t="shared" si="52"/>
        <v>81.86</v>
      </c>
      <c r="N845" s="17">
        <f t="shared" si="53"/>
        <v>43.14</v>
      </c>
      <c r="O845" s="17">
        <f t="shared" si="54"/>
        <v>38.72</v>
      </c>
      <c r="P845" s="7">
        <f t="shared" si="55"/>
        <v>0.47300268751526997</v>
      </c>
      <c r="Q845" s="5">
        <f>YEAR(SalesDataTable[[#This Row],[Order Date]])</f>
        <v>2026</v>
      </c>
      <c r="R845" s="7" t="str">
        <f>"Q"&amp;ROUNDUP(MONTH(SalesDataTable[[#This Row],[Order Date]])/3,0)</f>
        <v>Q2</v>
      </c>
      <c r="S845" s="8">
        <f>MONTH(SalesDataTable[[#This Row],[Order Date]])</f>
        <v>5</v>
      </c>
      <c r="T845" s="7" t="str">
        <f>TEXT(SalesDataTable[[#This Row],[Order Date]],"mmm")</f>
        <v>May</v>
      </c>
    </row>
    <row r="846" spans="1:20" ht="15.6">
      <c r="A846" s="2">
        <v>2296</v>
      </c>
      <c r="B846" s="3">
        <v>46159</v>
      </c>
      <c r="C846" s="4" t="s">
        <v>20</v>
      </c>
      <c r="D846" s="4" t="s">
        <v>33</v>
      </c>
      <c r="E846" s="4" t="s">
        <v>2</v>
      </c>
      <c r="F846" s="4" t="s">
        <v>3</v>
      </c>
      <c r="G846" s="4" t="s">
        <v>14</v>
      </c>
      <c r="H846" s="4" t="s">
        <v>32</v>
      </c>
      <c r="I846" s="8">
        <v>1</v>
      </c>
      <c r="J846" s="10">
        <v>45.45</v>
      </c>
      <c r="K846" s="6">
        <v>0</v>
      </c>
      <c r="L846" s="10">
        <v>17.93</v>
      </c>
      <c r="M846" s="17">
        <f t="shared" si="52"/>
        <v>45.45</v>
      </c>
      <c r="N846" s="17">
        <f t="shared" si="53"/>
        <v>17.93</v>
      </c>
      <c r="O846" s="17">
        <f t="shared" si="54"/>
        <v>27.520000000000003</v>
      </c>
      <c r="P846" s="7">
        <f t="shared" si="55"/>
        <v>0.60550055005500558</v>
      </c>
      <c r="Q846" s="5">
        <f>YEAR(SalesDataTable[[#This Row],[Order Date]])</f>
        <v>2026</v>
      </c>
      <c r="R846" s="7" t="str">
        <f>"Q"&amp;ROUNDUP(MONTH(SalesDataTable[[#This Row],[Order Date]])/3,0)</f>
        <v>Q2</v>
      </c>
      <c r="S846" s="8">
        <f>MONTH(SalesDataTable[[#This Row],[Order Date]])</f>
        <v>5</v>
      </c>
      <c r="T846" s="7" t="str">
        <f>TEXT(SalesDataTable[[#This Row],[Order Date]],"mmm")</f>
        <v>May</v>
      </c>
    </row>
    <row r="847" spans="1:20" ht="15.6">
      <c r="A847" s="2">
        <v>2322</v>
      </c>
      <c r="B847" s="3">
        <v>46159</v>
      </c>
      <c r="C847" s="4" t="s">
        <v>11</v>
      </c>
      <c r="D847" s="4" t="s">
        <v>39</v>
      </c>
      <c r="E847" s="4" t="s">
        <v>19</v>
      </c>
      <c r="F847" s="4" t="s">
        <v>16</v>
      </c>
      <c r="G847" s="4" t="s">
        <v>9</v>
      </c>
      <c r="H847" s="4" t="s">
        <v>46</v>
      </c>
      <c r="I847" s="8">
        <v>1</v>
      </c>
      <c r="J847" s="10">
        <v>70.62</v>
      </c>
      <c r="K847" s="6">
        <v>0</v>
      </c>
      <c r="L847" s="10">
        <v>32.53</v>
      </c>
      <c r="M847" s="17">
        <f t="shared" si="52"/>
        <v>70.62</v>
      </c>
      <c r="N847" s="17">
        <f t="shared" si="53"/>
        <v>32.53</v>
      </c>
      <c r="O847" s="17">
        <f t="shared" si="54"/>
        <v>38.090000000000003</v>
      </c>
      <c r="P847" s="7">
        <f t="shared" si="55"/>
        <v>0.53936561880487111</v>
      </c>
      <c r="Q847" s="5">
        <f>YEAR(SalesDataTable[[#This Row],[Order Date]])</f>
        <v>2026</v>
      </c>
      <c r="R847" s="7" t="str">
        <f>"Q"&amp;ROUNDUP(MONTH(SalesDataTable[[#This Row],[Order Date]])/3,0)</f>
        <v>Q2</v>
      </c>
      <c r="S847" s="8">
        <f>MONTH(SalesDataTable[[#This Row],[Order Date]])</f>
        <v>5</v>
      </c>
      <c r="T847" s="7" t="str">
        <f>TEXT(SalesDataTable[[#This Row],[Order Date]],"mmm")</f>
        <v>May</v>
      </c>
    </row>
    <row r="848" spans="1:20" ht="15.6">
      <c r="A848" s="2">
        <v>3480</v>
      </c>
      <c r="B848" s="3">
        <v>46159</v>
      </c>
      <c r="C848" s="4" t="s">
        <v>20</v>
      </c>
      <c r="D848" s="4" t="s">
        <v>33</v>
      </c>
      <c r="E848" s="4" t="s">
        <v>2</v>
      </c>
      <c r="F848" s="4" t="s">
        <v>13</v>
      </c>
      <c r="G848" s="4" t="s">
        <v>34</v>
      </c>
      <c r="H848" s="4" t="s">
        <v>45</v>
      </c>
      <c r="I848" s="8">
        <v>2</v>
      </c>
      <c r="J848" s="10">
        <v>51.56</v>
      </c>
      <c r="K848" s="6">
        <v>0</v>
      </c>
      <c r="L848" s="10">
        <v>22.46</v>
      </c>
      <c r="M848" s="17">
        <f t="shared" si="52"/>
        <v>103.12</v>
      </c>
      <c r="N848" s="17">
        <f t="shared" si="53"/>
        <v>44.92</v>
      </c>
      <c r="O848" s="17">
        <f t="shared" si="54"/>
        <v>58.2</v>
      </c>
      <c r="P848" s="7">
        <f t="shared" si="55"/>
        <v>0.56439100077579518</v>
      </c>
      <c r="Q848" s="5">
        <f>YEAR(SalesDataTable[[#This Row],[Order Date]])</f>
        <v>2026</v>
      </c>
      <c r="R848" s="7" t="str">
        <f>"Q"&amp;ROUNDUP(MONTH(SalesDataTable[[#This Row],[Order Date]])/3,0)</f>
        <v>Q2</v>
      </c>
      <c r="S848" s="8">
        <f>MONTH(SalesDataTable[[#This Row],[Order Date]])</f>
        <v>5</v>
      </c>
      <c r="T848" s="7" t="str">
        <f>TEXT(SalesDataTable[[#This Row],[Order Date]],"mmm")</f>
        <v>May</v>
      </c>
    </row>
    <row r="849" spans="1:20" ht="15.6">
      <c r="A849" s="2">
        <v>4426</v>
      </c>
      <c r="B849" s="3">
        <v>46159</v>
      </c>
      <c r="C849" s="4" t="s">
        <v>20</v>
      </c>
      <c r="D849" s="4" t="s">
        <v>33</v>
      </c>
      <c r="E849" s="4" t="s">
        <v>2</v>
      </c>
      <c r="F849" s="4" t="s">
        <v>13</v>
      </c>
      <c r="G849" s="4" t="s">
        <v>9</v>
      </c>
      <c r="H849" s="4" t="s">
        <v>17</v>
      </c>
      <c r="I849" s="8">
        <v>2</v>
      </c>
      <c r="J849" s="10">
        <v>146.22</v>
      </c>
      <c r="K849" s="6">
        <v>0</v>
      </c>
      <c r="L849" s="10">
        <v>81.069999999999993</v>
      </c>
      <c r="M849" s="17">
        <f t="shared" si="52"/>
        <v>292.44</v>
      </c>
      <c r="N849" s="17">
        <f t="shared" si="53"/>
        <v>162.13999999999999</v>
      </c>
      <c r="O849" s="17">
        <f t="shared" si="54"/>
        <v>130.30000000000001</v>
      </c>
      <c r="P849" s="7">
        <f t="shared" si="55"/>
        <v>0.4455614826973055</v>
      </c>
      <c r="Q849" s="5">
        <f>YEAR(SalesDataTable[[#This Row],[Order Date]])</f>
        <v>2026</v>
      </c>
      <c r="R849" s="7" t="str">
        <f>"Q"&amp;ROUNDUP(MONTH(SalesDataTable[[#This Row],[Order Date]])/3,0)</f>
        <v>Q2</v>
      </c>
      <c r="S849" s="8">
        <f>MONTH(SalesDataTable[[#This Row],[Order Date]])</f>
        <v>5</v>
      </c>
      <c r="T849" s="7" t="str">
        <f>TEXT(SalesDataTable[[#This Row],[Order Date]],"mmm")</f>
        <v>May</v>
      </c>
    </row>
    <row r="850" spans="1:20" ht="15.6">
      <c r="A850" s="2">
        <v>4938</v>
      </c>
      <c r="B850" s="3">
        <v>46159</v>
      </c>
      <c r="C850" s="4" t="s">
        <v>20</v>
      </c>
      <c r="D850" s="4" t="s">
        <v>47</v>
      </c>
      <c r="E850" s="4" t="s">
        <v>19</v>
      </c>
      <c r="F850" s="4" t="s">
        <v>3</v>
      </c>
      <c r="G850" s="4" t="s">
        <v>34</v>
      </c>
      <c r="H850" s="4" t="s">
        <v>45</v>
      </c>
      <c r="I850" s="8">
        <v>2</v>
      </c>
      <c r="J850" s="10">
        <v>51.34</v>
      </c>
      <c r="K850" s="6">
        <v>0</v>
      </c>
      <c r="L850" s="10">
        <v>22.17</v>
      </c>
      <c r="M850" s="17">
        <f t="shared" si="52"/>
        <v>102.68</v>
      </c>
      <c r="N850" s="17">
        <f t="shared" si="53"/>
        <v>44.34</v>
      </c>
      <c r="O850" s="17">
        <f t="shared" si="54"/>
        <v>58.34</v>
      </c>
      <c r="P850" s="7">
        <f t="shared" si="55"/>
        <v>0.56817296455005839</v>
      </c>
      <c r="Q850" s="5">
        <f>YEAR(SalesDataTable[[#This Row],[Order Date]])</f>
        <v>2026</v>
      </c>
      <c r="R850" s="7" t="str">
        <f>"Q"&amp;ROUNDUP(MONTH(SalesDataTable[[#This Row],[Order Date]])/3,0)</f>
        <v>Q2</v>
      </c>
      <c r="S850" s="8">
        <f>MONTH(SalesDataTable[[#This Row],[Order Date]])</f>
        <v>5</v>
      </c>
      <c r="T850" s="7" t="str">
        <f>TEXT(SalesDataTable[[#This Row],[Order Date]],"mmm")</f>
        <v>May</v>
      </c>
    </row>
    <row r="851" spans="1:20" ht="15.6">
      <c r="A851" s="2">
        <v>915</v>
      </c>
      <c r="B851" s="3">
        <v>46160</v>
      </c>
      <c r="C851" s="4" t="s">
        <v>20</v>
      </c>
      <c r="D851" s="4" t="s">
        <v>33</v>
      </c>
      <c r="E851" s="4" t="s">
        <v>2</v>
      </c>
      <c r="F851" s="4" t="s">
        <v>13</v>
      </c>
      <c r="G851" s="4" t="s">
        <v>9</v>
      </c>
      <c r="H851" s="4" t="s">
        <v>37</v>
      </c>
      <c r="I851" s="8">
        <v>1</v>
      </c>
      <c r="J851" s="10">
        <v>153.61000000000001</v>
      </c>
      <c r="K851" s="6">
        <v>0.05</v>
      </c>
      <c r="L851" s="10">
        <v>79.94</v>
      </c>
      <c r="M851" s="17">
        <f t="shared" si="52"/>
        <v>145.92950000000002</v>
      </c>
      <c r="N851" s="17">
        <f t="shared" si="53"/>
        <v>79.94</v>
      </c>
      <c r="O851" s="17">
        <f t="shared" si="54"/>
        <v>65.989500000000021</v>
      </c>
      <c r="P851" s="7">
        <f t="shared" si="55"/>
        <v>0.45220123415758989</v>
      </c>
      <c r="Q851" s="5">
        <f>YEAR(SalesDataTable[[#This Row],[Order Date]])</f>
        <v>2026</v>
      </c>
      <c r="R851" s="7" t="str">
        <f>"Q"&amp;ROUNDUP(MONTH(SalesDataTable[[#This Row],[Order Date]])/3,0)</f>
        <v>Q2</v>
      </c>
      <c r="S851" s="8">
        <f>MONTH(SalesDataTable[[#This Row],[Order Date]])</f>
        <v>5</v>
      </c>
      <c r="T851" s="7" t="str">
        <f>TEXT(SalesDataTable[[#This Row],[Order Date]],"mmm")</f>
        <v>May</v>
      </c>
    </row>
    <row r="852" spans="1:20" ht="15.6">
      <c r="A852" s="2">
        <v>1188</v>
      </c>
      <c r="B852" s="3">
        <v>46160</v>
      </c>
      <c r="C852" s="4" t="s">
        <v>6</v>
      </c>
      <c r="D852" s="4" t="s">
        <v>27</v>
      </c>
      <c r="E852" s="4" t="s">
        <v>2</v>
      </c>
      <c r="F852" s="4" t="s">
        <v>3</v>
      </c>
      <c r="G852" s="4" t="s">
        <v>23</v>
      </c>
      <c r="H852" s="4" t="s">
        <v>40</v>
      </c>
      <c r="I852" s="8">
        <v>1</v>
      </c>
      <c r="J852" s="10">
        <v>82.44</v>
      </c>
      <c r="K852" s="6">
        <v>0.15</v>
      </c>
      <c r="L852" s="10">
        <v>39.380000000000003</v>
      </c>
      <c r="M852" s="17">
        <f t="shared" si="52"/>
        <v>70.073999999999998</v>
      </c>
      <c r="N852" s="17">
        <f t="shared" si="53"/>
        <v>39.380000000000003</v>
      </c>
      <c r="O852" s="17">
        <f t="shared" si="54"/>
        <v>30.693999999999996</v>
      </c>
      <c r="P852" s="7">
        <f t="shared" si="55"/>
        <v>0.43802266175757054</v>
      </c>
      <c r="Q852" s="5">
        <f>YEAR(SalesDataTable[[#This Row],[Order Date]])</f>
        <v>2026</v>
      </c>
      <c r="R852" s="7" t="str">
        <f>"Q"&amp;ROUNDUP(MONTH(SalesDataTable[[#This Row],[Order Date]])/3,0)</f>
        <v>Q2</v>
      </c>
      <c r="S852" s="8">
        <f>MONTH(SalesDataTable[[#This Row],[Order Date]])</f>
        <v>5</v>
      </c>
      <c r="T852" s="7" t="str">
        <f>TEXT(SalesDataTable[[#This Row],[Order Date]],"mmm")</f>
        <v>May</v>
      </c>
    </row>
    <row r="853" spans="1:20" ht="15.6">
      <c r="A853" s="2">
        <v>1594</v>
      </c>
      <c r="B853" s="3">
        <v>46160</v>
      </c>
      <c r="C853" s="4" t="s">
        <v>0</v>
      </c>
      <c r="D853" s="4" t="s">
        <v>1</v>
      </c>
      <c r="E853" s="4" t="s">
        <v>8</v>
      </c>
      <c r="F853" s="4" t="s">
        <v>16</v>
      </c>
      <c r="G853" s="4" t="s">
        <v>9</v>
      </c>
      <c r="H853" s="4" t="s">
        <v>10</v>
      </c>
      <c r="I853" s="8">
        <v>10</v>
      </c>
      <c r="J853" s="10">
        <v>92.09</v>
      </c>
      <c r="K853" s="6">
        <v>0.15</v>
      </c>
      <c r="L853" s="10">
        <v>45.13</v>
      </c>
      <c r="M853" s="17">
        <f t="shared" si="52"/>
        <v>782.7650000000001</v>
      </c>
      <c r="N853" s="17">
        <f t="shared" si="53"/>
        <v>451.3</v>
      </c>
      <c r="O853" s="17">
        <f t="shared" si="54"/>
        <v>331.46500000000009</v>
      </c>
      <c r="P853" s="7">
        <f t="shared" si="55"/>
        <v>0.42345403792964686</v>
      </c>
      <c r="Q853" s="5">
        <f>YEAR(SalesDataTable[[#This Row],[Order Date]])</f>
        <v>2026</v>
      </c>
      <c r="R853" s="7" t="str">
        <f>"Q"&amp;ROUNDUP(MONTH(SalesDataTable[[#This Row],[Order Date]])/3,0)</f>
        <v>Q2</v>
      </c>
      <c r="S853" s="8">
        <f>MONTH(SalesDataTable[[#This Row],[Order Date]])</f>
        <v>5</v>
      </c>
      <c r="T853" s="7" t="str">
        <f>TEXT(SalesDataTable[[#This Row],[Order Date]],"mmm")</f>
        <v>May</v>
      </c>
    </row>
    <row r="854" spans="1:20" ht="15.6">
      <c r="A854" s="2">
        <v>3022</v>
      </c>
      <c r="B854" s="3">
        <v>46160</v>
      </c>
      <c r="C854" s="4" t="s">
        <v>20</v>
      </c>
      <c r="D854" s="4" t="s">
        <v>33</v>
      </c>
      <c r="E854" s="4" t="s">
        <v>28</v>
      </c>
      <c r="F854" s="4" t="s">
        <v>13</v>
      </c>
      <c r="G854" s="4" t="s">
        <v>14</v>
      </c>
      <c r="H854" s="4" t="s">
        <v>15</v>
      </c>
      <c r="I854" s="8">
        <v>1</v>
      </c>
      <c r="J854" s="10">
        <v>36.72</v>
      </c>
      <c r="K854" s="6">
        <v>0</v>
      </c>
      <c r="L854" s="10">
        <v>13.67</v>
      </c>
      <c r="M854" s="17">
        <f t="shared" si="52"/>
        <v>36.72</v>
      </c>
      <c r="N854" s="17">
        <f t="shared" si="53"/>
        <v>13.67</v>
      </c>
      <c r="O854" s="17">
        <f t="shared" si="54"/>
        <v>23.049999999999997</v>
      </c>
      <c r="P854" s="7">
        <f t="shared" si="55"/>
        <v>0.62772331154684091</v>
      </c>
      <c r="Q854" s="5">
        <f>YEAR(SalesDataTable[[#This Row],[Order Date]])</f>
        <v>2026</v>
      </c>
      <c r="R854" s="7" t="str">
        <f>"Q"&amp;ROUNDUP(MONTH(SalesDataTable[[#This Row],[Order Date]])/3,0)</f>
        <v>Q2</v>
      </c>
      <c r="S854" s="8">
        <f>MONTH(SalesDataTable[[#This Row],[Order Date]])</f>
        <v>5</v>
      </c>
      <c r="T854" s="7" t="str">
        <f>TEXT(SalesDataTable[[#This Row],[Order Date]],"mmm")</f>
        <v>May</v>
      </c>
    </row>
    <row r="855" spans="1:20" ht="15.6">
      <c r="A855" s="2">
        <v>588</v>
      </c>
      <c r="B855" s="3">
        <v>46161</v>
      </c>
      <c r="C855" s="4" t="s">
        <v>6</v>
      </c>
      <c r="D855" s="4" t="s">
        <v>7</v>
      </c>
      <c r="E855" s="4" t="s">
        <v>8</v>
      </c>
      <c r="F855" s="4" t="s">
        <v>16</v>
      </c>
      <c r="G855" s="4" t="s">
        <v>14</v>
      </c>
      <c r="H855" s="4" t="s">
        <v>44</v>
      </c>
      <c r="I855" s="8">
        <v>3</v>
      </c>
      <c r="J855" s="10">
        <v>132.41999999999999</v>
      </c>
      <c r="K855" s="6">
        <v>0.05</v>
      </c>
      <c r="L855" s="10">
        <v>67.09</v>
      </c>
      <c r="M855" s="17">
        <f t="shared" si="52"/>
        <v>377.39699999999999</v>
      </c>
      <c r="N855" s="17">
        <f t="shared" si="53"/>
        <v>201.27</v>
      </c>
      <c r="O855" s="17">
        <f t="shared" si="54"/>
        <v>176.12699999999998</v>
      </c>
      <c r="P855" s="7">
        <f t="shared" si="55"/>
        <v>0.46668892439526544</v>
      </c>
      <c r="Q855" s="5">
        <f>YEAR(SalesDataTable[[#This Row],[Order Date]])</f>
        <v>2026</v>
      </c>
      <c r="R855" s="7" t="str">
        <f>"Q"&amp;ROUNDUP(MONTH(SalesDataTable[[#This Row],[Order Date]])/3,0)</f>
        <v>Q2</v>
      </c>
      <c r="S855" s="8">
        <f>MONTH(SalesDataTable[[#This Row],[Order Date]])</f>
        <v>5</v>
      </c>
      <c r="T855" s="7" t="str">
        <f>TEXT(SalesDataTable[[#This Row],[Order Date]],"mmm")</f>
        <v>May</v>
      </c>
    </row>
    <row r="856" spans="1:20" ht="15.6">
      <c r="A856" s="2">
        <v>1016</v>
      </c>
      <c r="B856" s="3">
        <v>46161</v>
      </c>
      <c r="C856" s="4" t="s">
        <v>20</v>
      </c>
      <c r="D856" s="4" t="s">
        <v>47</v>
      </c>
      <c r="E856" s="4" t="s">
        <v>19</v>
      </c>
      <c r="F856" s="4" t="s">
        <v>3</v>
      </c>
      <c r="G856" s="4" t="s">
        <v>23</v>
      </c>
      <c r="H856" s="4" t="s">
        <v>29</v>
      </c>
      <c r="I856" s="8">
        <v>2</v>
      </c>
      <c r="J856" s="10">
        <v>192.1</v>
      </c>
      <c r="K856" s="6">
        <v>0.05</v>
      </c>
      <c r="L856" s="10">
        <v>106.07</v>
      </c>
      <c r="M856" s="17">
        <f t="shared" si="52"/>
        <v>364.98999999999995</v>
      </c>
      <c r="N856" s="17">
        <f t="shared" si="53"/>
        <v>212.14</v>
      </c>
      <c r="O856" s="17">
        <f t="shared" si="54"/>
        <v>152.84999999999997</v>
      </c>
      <c r="P856" s="7">
        <f t="shared" si="55"/>
        <v>0.41877859667388145</v>
      </c>
      <c r="Q856" s="5">
        <f>YEAR(SalesDataTable[[#This Row],[Order Date]])</f>
        <v>2026</v>
      </c>
      <c r="R856" s="7" t="str">
        <f>"Q"&amp;ROUNDUP(MONTH(SalesDataTable[[#This Row],[Order Date]])/3,0)</f>
        <v>Q2</v>
      </c>
      <c r="S856" s="8">
        <f>MONTH(SalesDataTable[[#This Row],[Order Date]])</f>
        <v>5</v>
      </c>
      <c r="T856" s="7" t="str">
        <f>TEXT(SalesDataTable[[#This Row],[Order Date]],"mmm")</f>
        <v>May</v>
      </c>
    </row>
    <row r="857" spans="1:20" ht="15.6">
      <c r="A857" s="2">
        <v>1930</v>
      </c>
      <c r="B857" s="3">
        <v>46161</v>
      </c>
      <c r="C857" s="4" t="s">
        <v>11</v>
      </c>
      <c r="D857" s="4" t="s">
        <v>52</v>
      </c>
      <c r="E857" s="4" t="s">
        <v>19</v>
      </c>
      <c r="F857" s="4" t="s">
        <v>13</v>
      </c>
      <c r="G857" s="4" t="s">
        <v>14</v>
      </c>
      <c r="H857" s="4" t="s">
        <v>15</v>
      </c>
      <c r="I857" s="8">
        <v>4</v>
      </c>
      <c r="J857" s="10">
        <v>36.94</v>
      </c>
      <c r="K857" s="6">
        <v>0</v>
      </c>
      <c r="L857" s="10">
        <v>13.63</v>
      </c>
      <c r="M857" s="17">
        <f t="shared" si="52"/>
        <v>147.76</v>
      </c>
      <c r="N857" s="17">
        <f t="shared" si="53"/>
        <v>54.52</v>
      </c>
      <c r="O857" s="17">
        <f t="shared" si="54"/>
        <v>93.239999999999981</v>
      </c>
      <c r="P857" s="7">
        <f t="shared" si="55"/>
        <v>0.63102328099620997</v>
      </c>
      <c r="Q857" s="5">
        <f>YEAR(SalesDataTable[[#This Row],[Order Date]])</f>
        <v>2026</v>
      </c>
      <c r="R857" s="7" t="str">
        <f>"Q"&amp;ROUNDUP(MONTH(SalesDataTable[[#This Row],[Order Date]])/3,0)</f>
        <v>Q2</v>
      </c>
      <c r="S857" s="8">
        <f>MONTH(SalesDataTable[[#This Row],[Order Date]])</f>
        <v>5</v>
      </c>
      <c r="T857" s="7" t="str">
        <f>TEXT(SalesDataTable[[#This Row],[Order Date]],"mmm")</f>
        <v>May</v>
      </c>
    </row>
    <row r="858" spans="1:20" ht="15.6">
      <c r="A858" s="2">
        <v>2658</v>
      </c>
      <c r="B858" s="3">
        <v>46161</v>
      </c>
      <c r="C858" s="4" t="s">
        <v>0</v>
      </c>
      <c r="D858" s="4" t="s">
        <v>50</v>
      </c>
      <c r="E858" s="4" t="s">
        <v>2</v>
      </c>
      <c r="F858" s="4" t="s">
        <v>16</v>
      </c>
      <c r="G858" s="4" t="s">
        <v>9</v>
      </c>
      <c r="H858" s="4" t="s">
        <v>37</v>
      </c>
      <c r="I858" s="8">
        <v>1</v>
      </c>
      <c r="J858" s="10">
        <v>153.16999999999999</v>
      </c>
      <c r="K858" s="6">
        <v>0</v>
      </c>
      <c r="L858" s="10">
        <v>78.489999999999995</v>
      </c>
      <c r="M858" s="17">
        <f t="shared" si="52"/>
        <v>153.16999999999999</v>
      </c>
      <c r="N858" s="17">
        <f t="shared" si="53"/>
        <v>78.489999999999995</v>
      </c>
      <c r="O858" s="17">
        <f t="shared" si="54"/>
        <v>74.679999999999993</v>
      </c>
      <c r="P858" s="7">
        <f t="shared" si="55"/>
        <v>0.48756283867598094</v>
      </c>
      <c r="Q858" s="5">
        <f>YEAR(SalesDataTable[[#This Row],[Order Date]])</f>
        <v>2026</v>
      </c>
      <c r="R858" s="7" t="str">
        <f>"Q"&amp;ROUNDUP(MONTH(SalesDataTable[[#This Row],[Order Date]])/3,0)</f>
        <v>Q2</v>
      </c>
      <c r="S858" s="8">
        <f>MONTH(SalesDataTable[[#This Row],[Order Date]])</f>
        <v>5</v>
      </c>
      <c r="T858" s="7" t="str">
        <f>TEXT(SalesDataTable[[#This Row],[Order Date]],"mmm")</f>
        <v>May</v>
      </c>
    </row>
    <row r="859" spans="1:20" ht="15.6">
      <c r="A859" s="2">
        <v>2951</v>
      </c>
      <c r="B859" s="3">
        <v>46161</v>
      </c>
      <c r="C859" s="4" t="s">
        <v>0</v>
      </c>
      <c r="D859" s="4" t="s">
        <v>1</v>
      </c>
      <c r="E859" s="4" t="s">
        <v>2</v>
      </c>
      <c r="F859" s="4" t="s">
        <v>16</v>
      </c>
      <c r="G859" s="4" t="s">
        <v>4</v>
      </c>
      <c r="H859" s="4" t="s">
        <v>5</v>
      </c>
      <c r="I859" s="8">
        <v>2</v>
      </c>
      <c r="J859" s="10">
        <v>82.85</v>
      </c>
      <c r="K859" s="6">
        <v>0</v>
      </c>
      <c r="L859" s="10">
        <v>42.53</v>
      </c>
      <c r="M859" s="17">
        <f t="shared" si="52"/>
        <v>165.7</v>
      </c>
      <c r="N859" s="17">
        <f t="shared" si="53"/>
        <v>85.06</v>
      </c>
      <c r="O859" s="17">
        <f t="shared" si="54"/>
        <v>80.639999999999986</v>
      </c>
      <c r="P859" s="7">
        <f t="shared" si="55"/>
        <v>0.48666264333132164</v>
      </c>
      <c r="Q859" s="5">
        <f>YEAR(SalesDataTable[[#This Row],[Order Date]])</f>
        <v>2026</v>
      </c>
      <c r="R859" s="7" t="str">
        <f>"Q"&amp;ROUNDUP(MONTH(SalesDataTable[[#This Row],[Order Date]])/3,0)</f>
        <v>Q2</v>
      </c>
      <c r="S859" s="8">
        <f>MONTH(SalesDataTable[[#This Row],[Order Date]])</f>
        <v>5</v>
      </c>
      <c r="T859" s="7" t="str">
        <f>TEXT(SalesDataTable[[#This Row],[Order Date]],"mmm")</f>
        <v>May</v>
      </c>
    </row>
    <row r="860" spans="1:20" ht="15.6">
      <c r="A860" s="2">
        <v>4328</v>
      </c>
      <c r="B860" s="3">
        <v>46161</v>
      </c>
      <c r="C860" s="4" t="s">
        <v>11</v>
      </c>
      <c r="D860" s="4" t="s">
        <v>25</v>
      </c>
      <c r="E860" s="4" t="s">
        <v>28</v>
      </c>
      <c r="F860" s="4" t="s">
        <v>13</v>
      </c>
      <c r="G860" s="4" t="s">
        <v>9</v>
      </c>
      <c r="H860" s="4" t="s">
        <v>17</v>
      </c>
      <c r="I860" s="8">
        <v>1</v>
      </c>
      <c r="J860" s="10">
        <v>143.52000000000001</v>
      </c>
      <c r="K860" s="6">
        <v>0</v>
      </c>
      <c r="L860" s="10">
        <v>81.040000000000006</v>
      </c>
      <c r="M860" s="17">
        <f t="shared" si="52"/>
        <v>143.52000000000001</v>
      </c>
      <c r="N860" s="17">
        <f t="shared" si="53"/>
        <v>81.040000000000006</v>
      </c>
      <c r="O860" s="17">
        <f t="shared" si="54"/>
        <v>62.480000000000004</v>
      </c>
      <c r="P860" s="7">
        <f t="shared" si="55"/>
        <v>0.435340022296544</v>
      </c>
      <c r="Q860" s="5">
        <f>YEAR(SalesDataTable[[#This Row],[Order Date]])</f>
        <v>2026</v>
      </c>
      <c r="R860" s="7" t="str">
        <f>"Q"&amp;ROUNDUP(MONTH(SalesDataTable[[#This Row],[Order Date]])/3,0)</f>
        <v>Q2</v>
      </c>
      <c r="S860" s="8">
        <f>MONTH(SalesDataTable[[#This Row],[Order Date]])</f>
        <v>5</v>
      </c>
      <c r="T860" s="7" t="str">
        <f>TEXT(SalesDataTable[[#This Row],[Order Date]],"mmm")</f>
        <v>May</v>
      </c>
    </row>
    <row r="861" spans="1:20" ht="15.6">
      <c r="A861" s="2">
        <v>4591</v>
      </c>
      <c r="B861" s="3">
        <v>46161</v>
      </c>
      <c r="C861" s="4" t="s">
        <v>11</v>
      </c>
      <c r="D861" s="4" t="s">
        <v>52</v>
      </c>
      <c r="E861" s="4" t="s">
        <v>19</v>
      </c>
      <c r="F861" s="4" t="s">
        <v>13</v>
      </c>
      <c r="G861" s="4" t="s">
        <v>23</v>
      </c>
      <c r="H861" s="4" t="s">
        <v>29</v>
      </c>
      <c r="I861" s="8">
        <v>1</v>
      </c>
      <c r="J861" s="10">
        <v>192.94</v>
      </c>
      <c r="K861" s="6">
        <v>0</v>
      </c>
      <c r="L861" s="10">
        <v>105.15</v>
      </c>
      <c r="M861" s="17">
        <f t="shared" si="52"/>
        <v>192.94</v>
      </c>
      <c r="N861" s="17">
        <f t="shared" si="53"/>
        <v>105.15</v>
      </c>
      <c r="O861" s="17">
        <f t="shared" si="54"/>
        <v>87.789999999999992</v>
      </c>
      <c r="P861" s="7">
        <f t="shared" si="55"/>
        <v>0.45501192080439512</v>
      </c>
      <c r="Q861" s="5">
        <f>YEAR(SalesDataTable[[#This Row],[Order Date]])</f>
        <v>2026</v>
      </c>
      <c r="R861" s="7" t="str">
        <f>"Q"&amp;ROUNDUP(MONTH(SalesDataTable[[#This Row],[Order Date]])/3,0)</f>
        <v>Q2</v>
      </c>
      <c r="S861" s="8">
        <f>MONTH(SalesDataTable[[#This Row],[Order Date]])</f>
        <v>5</v>
      </c>
      <c r="T861" s="7" t="str">
        <f>TEXT(SalesDataTable[[#This Row],[Order Date]],"mmm")</f>
        <v>May</v>
      </c>
    </row>
    <row r="862" spans="1:20" ht="15.6">
      <c r="A862" s="2">
        <v>280</v>
      </c>
      <c r="B862" s="3">
        <v>46162</v>
      </c>
      <c r="C862" s="4" t="s">
        <v>20</v>
      </c>
      <c r="D862" s="4" t="s">
        <v>33</v>
      </c>
      <c r="E862" s="4" t="s">
        <v>19</v>
      </c>
      <c r="F862" s="4" t="s">
        <v>16</v>
      </c>
      <c r="G862" s="4" t="s">
        <v>14</v>
      </c>
      <c r="H862" s="4" t="s">
        <v>48</v>
      </c>
      <c r="I862" s="8">
        <v>1</v>
      </c>
      <c r="J862" s="10">
        <v>168.56</v>
      </c>
      <c r="K862" s="6">
        <v>0</v>
      </c>
      <c r="L862" s="10">
        <v>85.46</v>
      </c>
      <c r="M862" s="17">
        <f t="shared" si="52"/>
        <v>168.56</v>
      </c>
      <c r="N862" s="17">
        <f t="shared" si="53"/>
        <v>85.46</v>
      </c>
      <c r="O862" s="17">
        <f t="shared" si="54"/>
        <v>83.100000000000009</v>
      </c>
      <c r="P862" s="7">
        <f t="shared" si="55"/>
        <v>0.49299952539155201</v>
      </c>
      <c r="Q862" s="5">
        <f>YEAR(SalesDataTable[[#This Row],[Order Date]])</f>
        <v>2026</v>
      </c>
      <c r="R862" s="7" t="str">
        <f>"Q"&amp;ROUNDUP(MONTH(SalesDataTable[[#This Row],[Order Date]])/3,0)</f>
        <v>Q2</v>
      </c>
      <c r="S862" s="8">
        <f>MONTH(SalesDataTable[[#This Row],[Order Date]])</f>
        <v>5</v>
      </c>
      <c r="T862" s="7" t="str">
        <f>TEXT(SalesDataTable[[#This Row],[Order Date]],"mmm")</f>
        <v>May</v>
      </c>
    </row>
    <row r="863" spans="1:20" ht="15.6">
      <c r="A863" s="2">
        <v>409</v>
      </c>
      <c r="B863" s="3">
        <v>46162</v>
      </c>
      <c r="C863" s="4" t="s">
        <v>0</v>
      </c>
      <c r="D863" s="4" t="s">
        <v>1</v>
      </c>
      <c r="E863" s="4" t="s">
        <v>2</v>
      </c>
      <c r="F863" s="4" t="s">
        <v>13</v>
      </c>
      <c r="G863" s="4" t="s">
        <v>23</v>
      </c>
      <c r="H863" s="4" t="s">
        <v>51</v>
      </c>
      <c r="I863" s="8">
        <v>2</v>
      </c>
      <c r="J863" s="10">
        <v>123.9</v>
      </c>
      <c r="K863" s="6">
        <v>0</v>
      </c>
      <c r="L863" s="10">
        <v>58.95</v>
      </c>
      <c r="M863" s="17">
        <f t="shared" si="52"/>
        <v>247.8</v>
      </c>
      <c r="N863" s="17">
        <f t="shared" si="53"/>
        <v>117.9</v>
      </c>
      <c r="O863" s="17">
        <f t="shared" si="54"/>
        <v>129.9</v>
      </c>
      <c r="P863" s="7">
        <f t="shared" si="55"/>
        <v>0.52421307506053272</v>
      </c>
      <c r="Q863" s="5">
        <f>YEAR(SalesDataTable[[#This Row],[Order Date]])</f>
        <v>2026</v>
      </c>
      <c r="R863" s="7" t="str">
        <f>"Q"&amp;ROUNDUP(MONTH(SalesDataTable[[#This Row],[Order Date]])/3,0)</f>
        <v>Q2</v>
      </c>
      <c r="S863" s="8">
        <f>MONTH(SalesDataTable[[#This Row],[Order Date]])</f>
        <v>5</v>
      </c>
      <c r="T863" s="7" t="str">
        <f>TEXT(SalesDataTable[[#This Row],[Order Date]],"mmm")</f>
        <v>May</v>
      </c>
    </row>
    <row r="864" spans="1:20" ht="15.6">
      <c r="A864" s="2">
        <v>1372</v>
      </c>
      <c r="B864" s="3">
        <v>46162</v>
      </c>
      <c r="C864" s="4" t="s">
        <v>0</v>
      </c>
      <c r="D864" s="4" t="s">
        <v>36</v>
      </c>
      <c r="E864" s="4" t="s">
        <v>2</v>
      </c>
      <c r="F864" s="4" t="s">
        <v>13</v>
      </c>
      <c r="G864" s="4" t="s">
        <v>9</v>
      </c>
      <c r="H864" s="4" t="s">
        <v>17</v>
      </c>
      <c r="I864" s="8">
        <v>2</v>
      </c>
      <c r="J864" s="10">
        <v>140.93</v>
      </c>
      <c r="K864" s="6">
        <v>0</v>
      </c>
      <c r="L864" s="10">
        <v>81.040000000000006</v>
      </c>
      <c r="M864" s="17">
        <f t="shared" si="52"/>
        <v>281.86</v>
      </c>
      <c r="N864" s="17">
        <f t="shared" si="53"/>
        <v>162.08000000000001</v>
      </c>
      <c r="O864" s="17">
        <f t="shared" si="54"/>
        <v>119.78</v>
      </c>
      <c r="P864" s="7">
        <f t="shared" si="55"/>
        <v>0.42496274746327961</v>
      </c>
      <c r="Q864" s="5">
        <f>YEAR(SalesDataTable[[#This Row],[Order Date]])</f>
        <v>2026</v>
      </c>
      <c r="R864" s="7" t="str">
        <f>"Q"&amp;ROUNDUP(MONTH(SalesDataTable[[#This Row],[Order Date]])/3,0)</f>
        <v>Q2</v>
      </c>
      <c r="S864" s="8">
        <f>MONTH(SalesDataTable[[#This Row],[Order Date]])</f>
        <v>5</v>
      </c>
      <c r="T864" s="7" t="str">
        <f>TEXT(SalesDataTable[[#This Row],[Order Date]],"mmm")</f>
        <v>May</v>
      </c>
    </row>
    <row r="865" spans="1:20" ht="15.6">
      <c r="A865" s="2">
        <v>2327</v>
      </c>
      <c r="B865" s="3">
        <v>46162</v>
      </c>
      <c r="C865" s="4" t="s">
        <v>11</v>
      </c>
      <c r="D865" s="4" t="s">
        <v>25</v>
      </c>
      <c r="E865" s="4" t="s">
        <v>19</v>
      </c>
      <c r="F865" s="4" t="s">
        <v>3</v>
      </c>
      <c r="G865" s="4" t="s">
        <v>9</v>
      </c>
      <c r="H865" s="4" t="s">
        <v>46</v>
      </c>
      <c r="I865" s="8">
        <v>1</v>
      </c>
      <c r="J865" s="10">
        <v>73.150000000000006</v>
      </c>
      <c r="K865" s="6">
        <v>0</v>
      </c>
      <c r="L865" s="10">
        <v>32.950000000000003</v>
      </c>
      <c r="M865" s="17">
        <f t="shared" si="52"/>
        <v>73.150000000000006</v>
      </c>
      <c r="N865" s="17">
        <f t="shared" si="53"/>
        <v>32.950000000000003</v>
      </c>
      <c r="O865" s="17">
        <f t="shared" si="54"/>
        <v>40.200000000000003</v>
      </c>
      <c r="P865" s="7">
        <f t="shared" si="55"/>
        <v>0.54955570745044424</v>
      </c>
      <c r="Q865" s="5">
        <f>YEAR(SalesDataTable[[#This Row],[Order Date]])</f>
        <v>2026</v>
      </c>
      <c r="R865" s="7" t="str">
        <f>"Q"&amp;ROUNDUP(MONTH(SalesDataTable[[#This Row],[Order Date]])/3,0)</f>
        <v>Q2</v>
      </c>
      <c r="S865" s="8">
        <f>MONTH(SalesDataTable[[#This Row],[Order Date]])</f>
        <v>5</v>
      </c>
      <c r="T865" s="7" t="str">
        <f>TEXT(SalesDataTable[[#This Row],[Order Date]],"mmm")</f>
        <v>May</v>
      </c>
    </row>
    <row r="866" spans="1:20" ht="15.6">
      <c r="A866" s="2">
        <v>2703</v>
      </c>
      <c r="B866" s="3">
        <v>46162</v>
      </c>
      <c r="C866" s="4" t="s">
        <v>20</v>
      </c>
      <c r="D866" s="4" t="s">
        <v>33</v>
      </c>
      <c r="E866" s="4" t="s">
        <v>19</v>
      </c>
      <c r="F866" s="4" t="s">
        <v>16</v>
      </c>
      <c r="G866" s="4" t="s">
        <v>23</v>
      </c>
      <c r="H866" s="4" t="s">
        <v>29</v>
      </c>
      <c r="I866" s="8">
        <v>2</v>
      </c>
      <c r="J866" s="10">
        <v>197.35</v>
      </c>
      <c r="K866" s="6">
        <v>0.05</v>
      </c>
      <c r="L866" s="10">
        <v>102.63</v>
      </c>
      <c r="M866" s="17">
        <f t="shared" si="52"/>
        <v>374.96499999999997</v>
      </c>
      <c r="N866" s="17">
        <f t="shared" si="53"/>
        <v>205.26</v>
      </c>
      <c r="O866" s="17">
        <f t="shared" si="54"/>
        <v>169.70499999999998</v>
      </c>
      <c r="P866" s="7">
        <f t="shared" si="55"/>
        <v>0.45258890829810783</v>
      </c>
      <c r="Q866" s="5">
        <f>YEAR(SalesDataTable[[#This Row],[Order Date]])</f>
        <v>2026</v>
      </c>
      <c r="R866" s="7" t="str">
        <f>"Q"&amp;ROUNDUP(MONTH(SalesDataTable[[#This Row],[Order Date]])/3,0)</f>
        <v>Q2</v>
      </c>
      <c r="S866" s="8">
        <f>MONTH(SalesDataTable[[#This Row],[Order Date]])</f>
        <v>5</v>
      </c>
      <c r="T866" s="7" t="str">
        <f>TEXT(SalesDataTable[[#This Row],[Order Date]],"mmm")</f>
        <v>May</v>
      </c>
    </row>
    <row r="867" spans="1:20" ht="15.6">
      <c r="A867" s="2">
        <v>2776</v>
      </c>
      <c r="B867" s="3">
        <v>46162</v>
      </c>
      <c r="C867" s="4" t="s">
        <v>20</v>
      </c>
      <c r="D867" s="4" t="s">
        <v>21</v>
      </c>
      <c r="E867" s="4" t="s">
        <v>2</v>
      </c>
      <c r="F867" s="4" t="s">
        <v>16</v>
      </c>
      <c r="G867" s="4" t="s">
        <v>14</v>
      </c>
      <c r="H867" s="4" t="s">
        <v>15</v>
      </c>
      <c r="I867" s="8">
        <v>3</v>
      </c>
      <c r="J867" s="10">
        <v>36.74</v>
      </c>
      <c r="K867" s="6">
        <v>0.05</v>
      </c>
      <c r="L867" s="10">
        <v>13.97</v>
      </c>
      <c r="M867" s="17">
        <f t="shared" si="52"/>
        <v>104.70899999999999</v>
      </c>
      <c r="N867" s="17">
        <f t="shared" si="53"/>
        <v>41.910000000000004</v>
      </c>
      <c r="O867" s="17">
        <f t="shared" si="54"/>
        <v>62.798999999999985</v>
      </c>
      <c r="P867" s="7">
        <f t="shared" si="55"/>
        <v>0.59974787267570118</v>
      </c>
      <c r="Q867" s="5">
        <f>YEAR(SalesDataTable[[#This Row],[Order Date]])</f>
        <v>2026</v>
      </c>
      <c r="R867" s="7" t="str">
        <f>"Q"&amp;ROUNDUP(MONTH(SalesDataTable[[#This Row],[Order Date]])/3,0)</f>
        <v>Q2</v>
      </c>
      <c r="S867" s="8">
        <f>MONTH(SalesDataTable[[#This Row],[Order Date]])</f>
        <v>5</v>
      </c>
      <c r="T867" s="7" t="str">
        <f>TEXT(SalesDataTable[[#This Row],[Order Date]],"mmm")</f>
        <v>May</v>
      </c>
    </row>
    <row r="868" spans="1:20" ht="15.6">
      <c r="A868" s="2">
        <v>3411</v>
      </c>
      <c r="B868" s="3">
        <v>46162</v>
      </c>
      <c r="C868" s="4" t="s">
        <v>6</v>
      </c>
      <c r="D868" s="4" t="s">
        <v>41</v>
      </c>
      <c r="E868" s="4" t="s">
        <v>2</v>
      </c>
      <c r="F868" s="4" t="s">
        <v>3</v>
      </c>
      <c r="G868" s="4" t="s">
        <v>9</v>
      </c>
      <c r="H868" s="4" t="s">
        <v>37</v>
      </c>
      <c r="I868" s="8">
        <v>2</v>
      </c>
      <c r="J868" s="10">
        <v>151.35</v>
      </c>
      <c r="K868" s="6">
        <v>0.05</v>
      </c>
      <c r="L868" s="10">
        <v>77.150000000000006</v>
      </c>
      <c r="M868" s="17">
        <f t="shared" si="52"/>
        <v>287.565</v>
      </c>
      <c r="N868" s="17">
        <f t="shared" si="53"/>
        <v>154.30000000000001</v>
      </c>
      <c r="O868" s="17">
        <f t="shared" si="54"/>
        <v>133.26499999999999</v>
      </c>
      <c r="P868" s="7">
        <f t="shared" si="55"/>
        <v>0.46342566028550064</v>
      </c>
      <c r="Q868" s="5">
        <f>YEAR(SalesDataTable[[#This Row],[Order Date]])</f>
        <v>2026</v>
      </c>
      <c r="R868" s="7" t="str">
        <f>"Q"&amp;ROUNDUP(MONTH(SalesDataTable[[#This Row],[Order Date]])/3,0)</f>
        <v>Q2</v>
      </c>
      <c r="S868" s="8">
        <f>MONTH(SalesDataTable[[#This Row],[Order Date]])</f>
        <v>5</v>
      </c>
      <c r="T868" s="7" t="str">
        <f>TEXT(SalesDataTable[[#This Row],[Order Date]],"mmm")</f>
        <v>May</v>
      </c>
    </row>
    <row r="869" spans="1:20" ht="15.6">
      <c r="A869" s="2">
        <v>3841</v>
      </c>
      <c r="B869" s="3">
        <v>46162</v>
      </c>
      <c r="C869" s="4" t="s">
        <v>0</v>
      </c>
      <c r="D869" s="4" t="s">
        <v>50</v>
      </c>
      <c r="E869" s="4" t="s">
        <v>19</v>
      </c>
      <c r="F869" s="4" t="s">
        <v>13</v>
      </c>
      <c r="G869" s="4" t="s">
        <v>4</v>
      </c>
      <c r="H869" s="4" t="s">
        <v>22</v>
      </c>
      <c r="I869" s="8">
        <v>2</v>
      </c>
      <c r="J869" s="10">
        <v>50.09</v>
      </c>
      <c r="K869" s="6">
        <v>0.05</v>
      </c>
      <c r="L869" s="10">
        <v>23.16</v>
      </c>
      <c r="M869" s="17">
        <f t="shared" si="52"/>
        <v>95.171000000000006</v>
      </c>
      <c r="N869" s="17">
        <f t="shared" si="53"/>
        <v>46.32</v>
      </c>
      <c r="O869" s="17">
        <f t="shared" si="54"/>
        <v>48.851000000000006</v>
      </c>
      <c r="P869" s="7">
        <f t="shared" si="55"/>
        <v>0.51329711781950382</v>
      </c>
      <c r="Q869" s="5">
        <f>YEAR(SalesDataTable[[#This Row],[Order Date]])</f>
        <v>2026</v>
      </c>
      <c r="R869" s="7" t="str">
        <f>"Q"&amp;ROUNDUP(MONTH(SalesDataTable[[#This Row],[Order Date]])/3,0)</f>
        <v>Q2</v>
      </c>
      <c r="S869" s="8">
        <f>MONTH(SalesDataTable[[#This Row],[Order Date]])</f>
        <v>5</v>
      </c>
      <c r="T869" s="7" t="str">
        <f>TEXT(SalesDataTable[[#This Row],[Order Date]],"mmm")</f>
        <v>May</v>
      </c>
    </row>
    <row r="870" spans="1:20" ht="15.6">
      <c r="A870" s="2">
        <v>5121</v>
      </c>
      <c r="B870" s="3">
        <v>46162</v>
      </c>
      <c r="C870" s="4" t="s">
        <v>0</v>
      </c>
      <c r="D870" s="4" t="s">
        <v>36</v>
      </c>
      <c r="E870" s="4" t="s">
        <v>2</v>
      </c>
      <c r="F870" s="4" t="s">
        <v>13</v>
      </c>
      <c r="G870" s="4" t="s">
        <v>34</v>
      </c>
      <c r="H870" s="4" t="s">
        <v>38</v>
      </c>
      <c r="I870" s="8">
        <v>2</v>
      </c>
      <c r="J870" s="10">
        <v>121.96</v>
      </c>
      <c r="K870" s="6">
        <v>0.05</v>
      </c>
      <c r="L870" s="10">
        <v>71.2</v>
      </c>
      <c r="M870" s="17">
        <f t="shared" si="52"/>
        <v>231.72399999999999</v>
      </c>
      <c r="N870" s="17">
        <f t="shared" si="53"/>
        <v>142.4</v>
      </c>
      <c r="O870" s="17">
        <f t="shared" si="54"/>
        <v>89.323999999999984</v>
      </c>
      <c r="P870" s="7">
        <f t="shared" si="55"/>
        <v>0.38547582468799085</v>
      </c>
      <c r="Q870" s="5">
        <f>YEAR(SalesDataTable[[#This Row],[Order Date]])</f>
        <v>2026</v>
      </c>
      <c r="R870" s="7" t="str">
        <f>"Q"&amp;ROUNDUP(MONTH(SalesDataTable[[#This Row],[Order Date]])/3,0)</f>
        <v>Q2</v>
      </c>
      <c r="S870" s="8">
        <f>MONTH(SalesDataTable[[#This Row],[Order Date]])</f>
        <v>5</v>
      </c>
      <c r="T870" s="7" t="str">
        <f>TEXT(SalesDataTable[[#This Row],[Order Date]],"mmm")</f>
        <v>May</v>
      </c>
    </row>
    <row r="871" spans="1:20" ht="15.6">
      <c r="A871" s="2">
        <v>53</v>
      </c>
      <c r="B871" s="3">
        <v>46163</v>
      </c>
      <c r="C871" s="4" t="s">
        <v>20</v>
      </c>
      <c r="D871" s="4" t="s">
        <v>47</v>
      </c>
      <c r="E871" s="4" t="s">
        <v>2</v>
      </c>
      <c r="F871" s="4" t="s">
        <v>16</v>
      </c>
      <c r="G871" s="4" t="s">
        <v>14</v>
      </c>
      <c r="H871" s="4" t="s">
        <v>44</v>
      </c>
      <c r="I871" s="8">
        <v>1</v>
      </c>
      <c r="J871" s="10">
        <v>134.28</v>
      </c>
      <c r="K871" s="6">
        <v>0.05</v>
      </c>
      <c r="L871" s="10">
        <v>65.44</v>
      </c>
      <c r="M871" s="17">
        <f t="shared" si="52"/>
        <v>127.56599999999999</v>
      </c>
      <c r="N871" s="17">
        <f t="shared" si="53"/>
        <v>65.44</v>
      </c>
      <c r="O871" s="17">
        <f t="shared" si="54"/>
        <v>62.125999999999991</v>
      </c>
      <c r="P871" s="7">
        <f t="shared" si="55"/>
        <v>0.487010645469796</v>
      </c>
      <c r="Q871" s="5">
        <f>YEAR(SalesDataTable[[#This Row],[Order Date]])</f>
        <v>2026</v>
      </c>
      <c r="R871" s="7" t="str">
        <f>"Q"&amp;ROUNDUP(MONTH(SalesDataTable[[#This Row],[Order Date]])/3,0)</f>
        <v>Q2</v>
      </c>
      <c r="S871" s="8">
        <f>MONTH(SalesDataTable[[#This Row],[Order Date]])</f>
        <v>5</v>
      </c>
      <c r="T871" s="7" t="str">
        <f>TEXT(SalesDataTable[[#This Row],[Order Date]],"mmm")</f>
        <v>May</v>
      </c>
    </row>
    <row r="872" spans="1:20" ht="15.6">
      <c r="A872" s="2">
        <v>127</v>
      </c>
      <c r="B872" s="3">
        <v>46163</v>
      </c>
      <c r="C872" s="4" t="s">
        <v>20</v>
      </c>
      <c r="D872" s="4" t="s">
        <v>31</v>
      </c>
      <c r="E872" s="4" t="s">
        <v>2</v>
      </c>
      <c r="F872" s="4" t="s">
        <v>16</v>
      </c>
      <c r="G872" s="4" t="s">
        <v>4</v>
      </c>
      <c r="H872" s="4" t="s">
        <v>30</v>
      </c>
      <c r="I872" s="8">
        <v>3</v>
      </c>
      <c r="J872" s="10">
        <v>100.48</v>
      </c>
      <c r="K872" s="6">
        <v>0.05</v>
      </c>
      <c r="L872" s="10">
        <v>50.68</v>
      </c>
      <c r="M872" s="17">
        <f t="shared" si="52"/>
        <v>286.36799999999999</v>
      </c>
      <c r="N872" s="17">
        <f t="shared" si="53"/>
        <v>152.04</v>
      </c>
      <c r="O872" s="17">
        <f t="shared" si="54"/>
        <v>134.328</v>
      </c>
      <c r="P872" s="7">
        <f t="shared" si="55"/>
        <v>0.46907475695608447</v>
      </c>
      <c r="Q872" s="5">
        <f>YEAR(SalesDataTable[[#This Row],[Order Date]])</f>
        <v>2026</v>
      </c>
      <c r="R872" s="7" t="str">
        <f>"Q"&amp;ROUNDUP(MONTH(SalesDataTable[[#This Row],[Order Date]])/3,0)</f>
        <v>Q2</v>
      </c>
      <c r="S872" s="8">
        <f>MONTH(SalesDataTable[[#This Row],[Order Date]])</f>
        <v>5</v>
      </c>
      <c r="T872" s="7" t="str">
        <f>TEXT(SalesDataTable[[#This Row],[Order Date]],"mmm")</f>
        <v>May</v>
      </c>
    </row>
    <row r="873" spans="1:20" ht="15.6">
      <c r="A873" s="2">
        <v>1092</v>
      </c>
      <c r="B873" s="3">
        <v>46163</v>
      </c>
      <c r="C873" s="4" t="s">
        <v>20</v>
      </c>
      <c r="D873" s="4" t="s">
        <v>33</v>
      </c>
      <c r="E873" s="4" t="s">
        <v>2</v>
      </c>
      <c r="F873" s="4" t="s">
        <v>13</v>
      </c>
      <c r="G873" s="4" t="s">
        <v>34</v>
      </c>
      <c r="H873" s="4" t="s">
        <v>42</v>
      </c>
      <c r="I873" s="8">
        <v>3</v>
      </c>
      <c r="J873" s="10">
        <v>36.229999999999997</v>
      </c>
      <c r="K873" s="6">
        <v>0</v>
      </c>
      <c r="L873" s="10">
        <v>13.55</v>
      </c>
      <c r="M873" s="17">
        <f t="shared" si="52"/>
        <v>108.69</v>
      </c>
      <c r="N873" s="17">
        <f t="shared" si="53"/>
        <v>40.650000000000006</v>
      </c>
      <c r="O873" s="17">
        <f t="shared" si="54"/>
        <v>68.039999999999992</v>
      </c>
      <c r="P873" s="7">
        <f t="shared" si="55"/>
        <v>0.62600055202870541</v>
      </c>
      <c r="Q873" s="5">
        <f>YEAR(SalesDataTable[[#This Row],[Order Date]])</f>
        <v>2026</v>
      </c>
      <c r="R873" s="7" t="str">
        <f>"Q"&amp;ROUNDUP(MONTH(SalesDataTable[[#This Row],[Order Date]])/3,0)</f>
        <v>Q2</v>
      </c>
      <c r="S873" s="8">
        <f>MONTH(SalesDataTable[[#This Row],[Order Date]])</f>
        <v>5</v>
      </c>
      <c r="T873" s="7" t="str">
        <f>TEXT(SalesDataTable[[#This Row],[Order Date]],"mmm")</f>
        <v>May</v>
      </c>
    </row>
    <row r="874" spans="1:20" ht="15.6">
      <c r="A874" s="2">
        <v>1213</v>
      </c>
      <c r="B874" s="3">
        <v>46163</v>
      </c>
      <c r="C874" s="4" t="s">
        <v>11</v>
      </c>
      <c r="D874" s="4" t="s">
        <v>12</v>
      </c>
      <c r="E874" s="4" t="s">
        <v>28</v>
      </c>
      <c r="F874" s="4" t="s">
        <v>3</v>
      </c>
      <c r="G874" s="4" t="s">
        <v>23</v>
      </c>
      <c r="H874" s="4" t="s">
        <v>51</v>
      </c>
      <c r="I874" s="8">
        <v>3</v>
      </c>
      <c r="J874" s="10">
        <v>120.61</v>
      </c>
      <c r="K874" s="6">
        <v>0</v>
      </c>
      <c r="L874" s="10">
        <v>60.17</v>
      </c>
      <c r="M874" s="17">
        <f t="shared" si="52"/>
        <v>361.83</v>
      </c>
      <c r="N874" s="17">
        <f t="shared" si="53"/>
        <v>180.51</v>
      </c>
      <c r="O874" s="17">
        <f t="shared" si="54"/>
        <v>181.32</v>
      </c>
      <c r="P874" s="7">
        <f t="shared" si="55"/>
        <v>0.50111931017328581</v>
      </c>
      <c r="Q874" s="5">
        <f>YEAR(SalesDataTable[[#This Row],[Order Date]])</f>
        <v>2026</v>
      </c>
      <c r="R874" s="7" t="str">
        <f>"Q"&amp;ROUNDUP(MONTH(SalesDataTable[[#This Row],[Order Date]])/3,0)</f>
        <v>Q2</v>
      </c>
      <c r="S874" s="8">
        <f>MONTH(SalesDataTable[[#This Row],[Order Date]])</f>
        <v>5</v>
      </c>
      <c r="T874" s="7" t="str">
        <f>TEXT(SalesDataTable[[#This Row],[Order Date]],"mmm")</f>
        <v>May</v>
      </c>
    </row>
    <row r="875" spans="1:20" ht="15.6">
      <c r="A875" s="2">
        <v>1849</v>
      </c>
      <c r="B875" s="3">
        <v>46163</v>
      </c>
      <c r="C875" s="4" t="s">
        <v>11</v>
      </c>
      <c r="D875" s="4" t="s">
        <v>25</v>
      </c>
      <c r="E875" s="4" t="s">
        <v>28</v>
      </c>
      <c r="F875" s="4" t="s">
        <v>3</v>
      </c>
      <c r="G875" s="4" t="s">
        <v>14</v>
      </c>
      <c r="H875" s="4" t="s">
        <v>32</v>
      </c>
      <c r="I875" s="8">
        <v>3</v>
      </c>
      <c r="J875" s="10">
        <v>46.46</v>
      </c>
      <c r="K875" s="6">
        <v>0</v>
      </c>
      <c r="L875" s="10">
        <v>18.71</v>
      </c>
      <c r="M875" s="17">
        <f t="shared" si="52"/>
        <v>139.38</v>
      </c>
      <c r="N875" s="17">
        <f t="shared" si="53"/>
        <v>56.13</v>
      </c>
      <c r="O875" s="17">
        <f t="shared" si="54"/>
        <v>83.25</v>
      </c>
      <c r="P875" s="7">
        <f t="shared" si="55"/>
        <v>0.59728798966853214</v>
      </c>
      <c r="Q875" s="5">
        <f>YEAR(SalesDataTable[[#This Row],[Order Date]])</f>
        <v>2026</v>
      </c>
      <c r="R875" s="7" t="str">
        <f>"Q"&amp;ROUNDUP(MONTH(SalesDataTable[[#This Row],[Order Date]])/3,0)</f>
        <v>Q2</v>
      </c>
      <c r="S875" s="8">
        <f>MONTH(SalesDataTable[[#This Row],[Order Date]])</f>
        <v>5</v>
      </c>
      <c r="T875" s="7" t="str">
        <f>TEXT(SalesDataTable[[#This Row],[Order Date]],"mmm")</f>
        <v>May</v>
      </c>
    </row>
    <row r="876" spans="1:20" ht="15.6">
      <c r="A876" s="2">
        <v>2395</v>
      </c>
      <c r="B876" s="3">
        <v>46163</v>
      </c>
      <c r="C876" s="4" t="s">
        <v>6</v>
      </c>
      <c r="D876" s="4" t="s">
        <v>43</v>
      </c>
      <c r="E876" s="4" t="s">
        <v>2</v>
      </c>
      <c r="F876" s="4" t="s">
        <v>16</v>
      </c>
      <c r="G876" s="4" t="s">
        <v>34</v>
      </c>
      <c r="H876" s="4" t="s">
        <v>42</v>
      </c>
      <c r="I876" s="8">
        <v>1</v>
      </c>
      <c r="J876" s="10">
        <v>36.9</v>
      </c>
      <c r="K876" s="6">
        <v>0.05</v>
      </c>
      <c r="L876" s="10">
        <v>13.89</v>
      </c>
      <c r="M876" s="17">
        <f t="shared" si="52"/>
        <v>35.055</v>
      </c>
      <c r="N876" s="17">
        <f t="shared" si="53"/>
        <v>13.89</v>
      </c>
      <c r="O876" s="17">
        <f t="shared" si="54"/>
        <v>21.164999999999999</v>
      </c>
      <c r="P876" s="7">
        <f t="shared" si="55"/>
        <v>0.60376551133932388</v>
      </c>
      <c r="Q876" s="5">
        <f>YEAR(SalesDataTable[[#This Row],[Order Date]])</f>
        <v>2026</v>
      </c>
      <c r="R876" s="7" t="str">
        <f>"Q"&amp;ROUNDUP(MONTH(SalesDataTable[[#This Row],[Order Date]])/3,0)</f>
        <v>Q2</v>
      </c>
      <c r="S876" s="8">
        <f>MONTH(SalesDataTable[[#This Row],[Order Date]])</f>
        <v>5</v>
      </c>
      <c r="T876" s="7" t="str">
        <f>TEXT(SalesDataTable[[#This Row],[Order Date]],"mmm")</f>
        <v>May</v>
      </c>
    </row>
    <row r="877" spans="1:20" ht="15.6">
      <c r="A877" s="2">
        <v>4166</v>
      </c>
      <c r="B877" s="3">
        <v>46163</v>
      </c>
      <c r="C877" s="4" t="s">
        <v>11</v>
      </c>
      <c r="D877" s="4" t="s">
        <v>18</v>
      </c>
      <c r="E877" s="4" t="s">
        <v>2</v>
      </c>
      <c r="F877" s="4" t="s">
        <v>13</v>
      </c>
      <c r="G877" s="4" t="s">
        <v>34</v>
      </c>
      <c r="H877" s="4" t="s">
        <v>35</v>
      </c>
      <c r="I877" s="8">
        <v>6</v>
      </c>
      <c r="J877" s="10">
        <v>40.61</v>
      </c>
      <c r="K877" s="6">
        <v>0.05</v>
      </c>
      <c r="L877" s="10">
        <v>15.14</v>
      </c>
      <c r="M877" s="17">
        <f t="shared" si="52"/>
        <v>231.47699999999998</v>
      </c>
      <c r="N877" s="17">
        <f t="shared" si="53"/>
        <v>90.84</v>
      </c>
      <c r="O877" s="17">
        <f t="shared" si="54"/>
        <v>140.63699999999997</v>
      </c>
      <c r="P877" s="7">
        <f t="shared" si="55"/>
        <v>0.607563602431343</v>
      </c>
      <c r="Q877" s="5">
        <f>YEAR(SalesDataTable[[#This Row],[Order Date]])</f>
        <v>2026</v>
      </c>
      <c r="R877" s="7" t="str">
        <f>"Q"&amp;ROUNDUP(MONTH(SalesDataTable[[#This Row],[Order Date]])/3,0)</f>
        <v>Q2</v>
      </c>
      <c r="S877" s="8">
        <f>MONTH(SalesDataTable[[#This Row],[Order Date]])</f>
        <v>5</v>
      </c>
      <c r="T877" s="7" t="str">
        <f>TEXT(SalesDataTable[[#This Row],[Order Date]],"mmm")</f>
        <v>May</v>
      </c>
    </row>
    <row r="878" spans="1:20" ht="15.6">
      <c r="A878" s="2">
        <v>1004</v>
      </c>
      <c r="B878" s="3">
        <v>46164</v>
      </c>
      <c r="C878" s="4" t="s">
        <v>20</v>
      </c>
      <c r="D878" s="4" t="s">
        <v>47</v>
      </c>
      <c r="E878" s="4" t="s">
        <v>2</v>
      </c>
      <c r="F878" s="4" t="s">
        <v>16</v>
      </c>
      <c r="G878" s="4" t="s">
        <v>14</v>
      </c>
      <c r="H878" s="4" t="s">
        <v>15</v>
      </c>
      <c r="I878" s="8">
        <v>2</v>
      </c>
      <c r="J878" s="10">
        <v>36.86</v>
      </c>
      <c r="K878" s="6">
        <v>0.05</v>
      </c>
      <c r="L878" s="10">
        <v>13.85</v>
      </c>
      <c r="M878" s="17">
        <f t="shared" si="52"/>
        <v>70.033999999999992</v>
      </c>
      <c r="N878" s="17">
        <f t="shared" si="53"/>
        <v>27.7</v>
      </c>
      <c r="O878" s="17">
        <f t="shared" si="54"/>
        <v>42.333999999999989</v>
      </c>
      <c r="P878" s="7">
        <f t="shared" si="55"/>
        <v>0.60447782505640113</v>
      </c>
      <c r="Q878" s="5">
        <f>YEAR(SalesDataTable[[#This Row],[Order Date]])</f>
        <v>2026</v>
      </c>
      <c r="R878" s="7" t="str">
        <f>"Q"&amp;ROUNDUP(MONTH(SalesDataTable[[#This Row],[Order Date]])/3,0)</f>
        <v>Q2</v>
      </c>
      <c r="S878" s="8">
        <f>MONTH(SalesDataTable[[#This Row],[Order Date]])</f>
        <v>5</v>
      </c>
      <c r="T878" s="7" t="str">
        <f>TEXT(SalesDataTable[[#This Row],[Order Date]],"mmm")</f>
        <v>May</v>
      </c>
    </row>
    <row r="879" spans="1:20" ht="15.6">
      <c r="A879" s="2">
        <v>1012</v>
      </c>
      <c r="B879" s="3">
        <v>46164</v>
      </c>
      <c r="C879" s="4" t="s">
        <v>6</v>
      </c>
      <c r="D879" s="4" t="s">
        <v>27</v>
      </c>
      <c r="E879" s="4" t="s">
        <v>2</v>
      </c>
      <c r="F879" s="4" t="s">
        <v>13</v>
      </c>
      <c r="G879" s="4" t="s">
        <v>9</v>
      </c>
      <c r="H879" s="4" t="s">
        <v>37</v>
      </c>
      <c r="I879" s="8">
        <v>3</v>
      </c>
      <c r="J879" s="10">
        <v>156.74</v>
      </c>
      <c r="K879" s="6">
        <v>0</v>
      </c>
      <c r="L879" s="10">
        <v>79.819999999999993</v>
      </c>
      <c r="M879" s="17">
        <f t="shared" si="52"/>
        <v>470.22</v>
      </c>
      <c r="N879" s="17">
        <f t="shared" si="53"/>
        <v>239.45999999999998</v>
      </c>
      <c r="O879" s="17">
        <f t="shared" si="54"/>
        <v>230.76000000000005</v>
      </c>
      <c r="P879" s="7">
        <f t="shared" si="55"/>
        <v>0.49074901110118674</v>
      </c>
      <c r="Q879" s="5">
        <f>YEAR(SalesDataTable[[#This Row],[Order Date]])</f>
        <v>2026</v>
      </c>
      <c r="R879" s="7" t="str">
        <f>"Q"&amp;ROUNDUP(MONTH(SalesDataTable[[#This Row],[Order Date]])/3,0)</f>
        <v>Q2</v>
      </c>
      <c r="S879" s="8">
        <f>MONTH(SalesDataTable[[#This Row],[Order Date]])</f>
        <v>5</v>
      </c>
      <c r="T879" s="7" t="str">
        <f>TEXT(SalesDataTable[[#This Row],[Order Date]],"mmm")</f>
        <v>May</v>
      </c>
    </row>
    <row r="880" spans="1:20" ht="15.6">
      <c r="A880" s="2">
        <v>2180</v>
      </c>
      <c r="B880" s="3">
        <v>46164</v>
      </c>
      <c r="C880" s="4" t="s">
        <v>0</v>
      </c>
      <c r="D880" s="4" t="s">
        <v>36</v>
      </c>
      <c r="E880" s="4" t="s">
        <v>8</v>
      </c>
      <c r="F880" s="4" t="s">
        <v>3</v>
      </c>
      <c r="G880" s="4" t="s">
        <v>4</v>
      </c>
      <c r="H880" s="4" t="s">
        <v>22</v>
      </c>
      <c r="I880" s="8">
        <v>3</v>
      </c>
      <c r="J880" s="10">
        <v>51.04</v>
      </c>
      <c r="K880" s="6">
        <v>0.2</v>
      </c>
      <c r="L880" s="10">
        <v>22.32</v>
      </c>
      <c r="M880" s="17">
        <f t="shared" si="52"/>
        <v>122.49600000000001</v>
      </c>
      <c r="N880" s="17">
        <f t="shared" si="53"/>
        <v>66.960000000000008</v>
      </c>
      <c r="O880" s="17">
        <f t="shared" si="54"/>
        <v>55.536000000000001</v>
      </c>
      <c r="P880" s="7">
        <f t="shared" si="55"/>
        <v>0.45336990595611282</v>
      </c>
      <c r="Q880" s="5">
        <f>YEAR(SalesDataTable[[#This Row],[Order Date]])</f>
        <v>2026</v>
      </c>
      <c r="R880" s="7" t="str">
        <f>"Q"&amp;ROUNDUP(MONTH(SalesDataTable[[#This Row],[Order Date]])/3,0)</f>
        <v>Q2</v>
      </c>
      <c r="S880" s="8">
        <f>MONTH(SalesDataTable[[#This Row],[Order Date]])</f>
        <v>5</v>
      </c>
      <c r="T880" s="7" t="str">
        <f>TEXT(SalesDataTable[[#This Row],[Order Date]],"mmm")</f>
        <v>May</v>
      </c>
    </row>
    <row r="881" spans="1:20" ht="15.6">
      <c r="A881" s="2">
        <v>3659</v>
      </c>
      <c r="B881" s="3">
        <v>46164</v>
      </c>
      <c r="C881" s="4" t="s">
        <v>20</v>
      </c>
      <c r="D881" s="4" t="s">
        <v>47</v>
      </c>
      <c r="E881" s="4" t="s">
        <v>19</v>
      </c>
      <c r="F881" s="4" t="s">
        <v>13</v>
      </c>
      <c r="G881" s="4" t="s">
        <v>9</v>
      </c>
      <c r="H881" s="4" t="s">
        <v>10</v>
      </c>
      <c r="I881" s="8">
        <v>2</v>
      </c>
      <c r="J881" s="10">
        <v>93.55</v>
      </c>
      <c r="K881" s="6">
        <v>0</v>
      </c>
      <c r="L881" s="10">
        <v>44.31</v>
      </c>
      <c r="M881" s="17">
        <f t="shared" si="52"/>
        <v>187.1</v>
      </c>
      <c r="N881" s="17">
        <f t="shared" si="53"/>
        <v>88.62</v>
      </c>
      <c r="O881" s="17">
        <f t="shared" si="54"/>
        <v>98.47999999999999</v>
      </c>
      <c r="P881" s="7">
        <f t="shared" si="55"/>
        <v>0.52634954569748793</v>
      </c>
      <c r="Q881" s="5">
        <f>YEAR(SalesDataTable[[#This Row],[Order Date]])</f>
        <v>2026</v>
      </c>
      <c r="R881" s="7" t="str">
        <f>"Q"&amp;ROUNDUP(MONTH(SalesDataTable[[#This Row],[Order Date]])/3,0)</f>
        <v>Q2</v>
      </c>
      <c r="S881" s="8">
        <f>MONTH(SalesDataTable[[#This Row],[Order Date]])</f>
        <v>5</v>
      </c>
      <c r="T881" s="7" t="str">
        <f>TEXT(SalesDataTable[[#This Row],[Order Date]],"mmm")</f>
        <v>May</v>
      </c>
    </row>
    <row r="882" spans="1:20" ht="15.6">
      <c r="A882" s="2">
        <v>3775</v>
      </c>
      <c r="B882" s="3">
        <v>46164</v>
      </c>
      <c r="C882" s="4" t="s">
        <v>11</v>
      </c>
      <c r="D882" s="4" t="s">
        <v>12</v>
      </c>
      <c r="E882" s="4" t="s">
        <v>2</v>
      </c>
      <c r="F882" s="4" t="s">
        <v>16</v>
      </c>
      <c r="G882" s="4" t="s">
        <v>14</v>
      </c>
      <c r="H882" s="4" t="s">
        <v>44</v>
      </c>
      <c r="I882" s="8">
        <v>1</v>
      </c>
      <c r="J882" s="10">
        <v>131.74</v>
      </c>
      <c r="K882" s="6">
        <v>0</v>
      </c>
      <c r="L882" s="10">
        <v>66.650000000000006</v>
      </c>
      <c r="M882" s="17">
        <f t="shared" si="52"/>
        <v>131.74</v>
      </c>
      <c r="N882" s="17">
        <f t="shared" si="53"/>
        <v>66.650000000000006</v>
      </c>
      <c r="O882" s="17">
        <f t="shared" si="54"/>
        <v>65.09</v>
      </c>
      <c r="P882" s="7">
        <f t="shared" si="55"/>
        <v>0.49407924700166994</v>
      </c>
      <c r="Q882" s="5">
        <f>YEAR(SalesDataTable[[#This Row],[Order Date]])</f>
        <v>2026</v>
      </c>
      <c r="R882" s="7" t="str">
        <f>"Q"&amp;ROUNDUP(MONTH(SalesDataTable[[#This Row],[Order Date]])/3,0)</f>
        <v>Q2</v>
      </c>
      <c r="S882" s="8">
        <f>MONTH(SalesDataTable[[#This Row],[Order Date]])</f>
        <v>5</v>
      </c>
      <c r="T882" s="7" t="str">
        <f>TEXT(SalesDataTable[[#This Row],[Order Date]],"mmm")</f>
        <v>May</v>
      </c>
    </row>
    <row r="883" spans="1:20" ht="15.6">
      <c r="A883" s="2">
        <v>4071</v>
      </c>
      <c r="B883" s="3">
        <v>46164</v>
      </c>
      <c r="C883" s="4" t="s">
        <v>20</v>
      </c>
      <c r="D883" s="4" t="s">
        <v>33</v>
      </c>
      <c r="E883" s="4" t="s">
        <v>2</v>
      </c>
      <c r="F883" s="4" t="s">
        <v>13</v>
      </c>
      <c r="G883" s="4" t="s">
        <v>9</v>
      </c>
      <c r="H883" s="4" t="s">
        <v>10</v>
      </c>
      <c r="I883" s="8">
        <v>5</v>
      </c>
      <c r="J883" s="10">
        <v>91.79</v>
      </c>
      <c r="K883" s="6">
        <v>0.05</v>
      </c>
      <c r="L883" s="10">
        <v>44.48</v>
      </c>
      <c r="M883" s="17">
        <f t="shared" si="52"/>
        <v>436.0025</v>
      </c>
      <c r="N883" s="17">
        <f t="shared" si="53"/>
        <v>222.39999999999998</v>
      </c>
      <c r="O883" s="17">
        <f t="shared" si="54"/>
        <v>213.60250000000002</v>
      </c>
      <c r="P883" s="7">
        <f t="shared" si="55"/>
        <v>0.48991118170193981</v>
      </c>
      <c r="Q883" s="5">
        <f>YEAR(SalesDataTable[[#This Row],[Order Date]])</f>
        <v>2026</v>
      </c>
      <c r="R883" s="7" t="str">
        <f>"Q"&amp;ROUNDUP(MONTH(SalesDataTable[[#This Row],[Order Date]])/3,0)</f>
        <v>Q2</v>
      </c>
      <c r="S883" s="8">
        <f>MONTH(SalesDataTable[[#This Row],[Order Date]])</f>
        <v>5</v>
      </c>
      <c r="T883" s="7" t="str">
        <f>TEXT(SalesDataTable[[#This Row],[Order Date]],"mmm")</f>
        <v>May</v>
      </c>
    </row>
    <row r="884" spans="1:20" ht="15.6">
      <c r="A884" s="2">
        <v>5137</v>
      </c>
      <c r="B884" s="3">
        <v>46164</v>
      </c>
      <c r="C884" s="4" t="s">
        <v>20</v>
      </c>
      <c r="D884" s="4" t="s">
        <v>47</v>
      </c>
      <c r="E884" s="4" t="s">
        <v>2</v>
      </c>
      <c r="F884" s="4" t="s">
        <v>16</v>
      </c>
      <c r="G884" s="4" t="s">
        <v>9</v>
      </c>
      <c r="H884" s="4" t="s">
        <v>37</v>
      </c>
      <c r="I884" s="8">
        <v>4</v>
      </c>
      <c r="J884" s="10">
        <v>155.4</v>
      </c>
      <c r="K884" s="6">
        <v>0.05</v>
      </c>
      <c r="L884" s="10">
        <v>77.31</v>
      </c>
      <c r="M884" s="17">
        <f t="shared" si="52"/>
        <v>590.52</v>
      </c>
      <c r="N884" s="17">
        <f t="shared" si="53"/>
        <v>309.24</v>
      </c>
      <c r="O884" s="17">
        <f t="shared" si="54"/>
        <v>281.27999999999997</v>
      </c>
      <c r="P884" s="7">
        <f t="shared" si="55"/>
        <v>0.47632595001016048</v>
      </c>
      <c r="Q884" s="5">
        <f>YEAR(SalesDataTable[[#This Row],[Order Date]])</f>
        <v>2026</v>
      </c>
      <c r="R884" s="7" t="str">
        <f>"Q"&amp;ROUNDUP(MONTH(SalesDataTable[[#This Row],[Order Date]])/3,0)</f>
        <v>Q2</v>
      </c>
      <c r="S884" s="8">
        <f>MONTH(SalesDataTable[[#This Row],[Order Date]])</f>
        <v>5</v>
      </c>
      <c r="T884" s="7" t="str">
        <f>TEXT(SalesDataTable[[#This Row],[Order Date]],"mmm")</f>
        <v>May</v>
      </c>
    </row>
    <row r="885" spans="1:20" ht="15.6">
      <c r="A885" s="2">
        <v>133</v>
      </c>
      <c r="B885" s="3">
        <v>46165</v>
      </c>
      <c r="C885" s="4" t="s">
        <v>6</v>
      </c>
      <c r="D885" s="4" t="s">
        <v>7</v>
      </c>
      <c r="E885" s="4" t="s">
        <v>2</v>
      </c>
      <c r="F885" s="4" t="s">
        <v>13</v>
      </c>
      <c r="G885" s="4" t="s">
        <v>14</v>
      </c>
      <c r="H885" s="4" t="s">
        <v>15</v>
      </c>
      <c r="I885" s="8">
        <v>1</v>
      </c>
      <c r="J885" s="10">
        <v>36.57</v>
      </c>
      <c r="K885" s="6">
        <v>0.05</v>
      </c>
      <c r="L885" s="10">
        <v>13.33</v>
      </c>
      <c r="M885" s="17">
        <f t="shared" si="52"/>
        <v>34.741500000000002</v>
      </c>
      <c r="N885" s="17">
        <f t="shared" si="53"/>
        <v>13.33</v>
      </c>
      <c r="O885" s="17">
        <f t="shared" si="54"/>
        <v>21.411500000000004</v>
      </c>
      <c r="P885" s="7">
        <f t="shared" si="55"/>
        <v>0.61630902522919284</v>
      </c>
      <c r="Q885" s="5">
        <f>YEAR(SalesDataTable[[#This Row],[Order Date]])</f>
        <v>2026</v>
      </c>
      <c r="R885" s="7" t="str">
        <f>"Q"&amp;ROUNDUP(MONTH(SalesDataTable[[#This Row],[Order Date]])/3,0)</f>
        <v>Q2</v>
      </c>
      <c r="S885" s="8">
        <f>MONTH(SalesDataTable[[#This Row],[Order Date]])</f>
        <v>5</v>
      </c>
      <c r="T885" s="7" t="str">
        <f>TEXT(SalesDataTable[[#This Row],[Order Date]],"mmm")</f>
        <v>May</v>
      </c>
    </row>
    <row r="886" spans="1:20" ht="15.6">
      <c r="A886" s="2">
        <v>1385</v>
      </c>
      <c r="B886" s="3">
        <v>46165</v>
      </c>
      <c r="C886" s="4" t="s">
        <v>11</v>
      </c>
      <c r="D886" s="4" t="s">
        <v>52</v>
      </c>
      <c r="E886" s="4" t="s">
        <v>2</v>
      </c>
      <c r="F886" s="4" t="s">
        <v>13</v>
      </c>
      <c r="G886" s="4" t="s">
        <v>4</v>
      </c>
      <c r="H886" s="4" t="s">
        <v>26</v>
      </c>
      <c r="I886" s="8">
        <v>2</v>
      </c>
      <c r="J886" s="10">
        <v>41.19</v>
      </c>
      <c r="K886" s="6">
        <v>0</v>
      </c>
      <c r="L886" s="10">
        <v>17.190000000000001</v>
      </c>
      <c r="M886" s="17">
        <f t="shared" si="52"/>
        <v>82.38</v>
      </c>
      <c r="N886" s="17">
        <f t="shared" si="53"/>
        <v>34.380000000000003</v>
      </c>
      <c r="O886" s="17">
        <f t="shared" si="54"/>
        <v>47.999999999999993</v>
      </c>
      <c r="P886" s="7">
        <f t="shared" si="55"/>
        <v>0.58266569555717407</v>
      </c>
      <c r="Q886" s="5">
        <f>YEAR(SalesDataTable[[#This Row],[Order Date]])</f>
        <v>2026</v>
      </c>
      <c r="R886" s="7" t="str">
        <f>"Q"&amp;ROUNDUP(MONTH(SalesDataTable[[#This Row],[Order Date]])/3,0)</f>
        <v>Q2</v>
      </c>
      <c r="S886" s="8">
        <f>MONTH(SalesDataTable[[#This Row],[Order Date]])</f>
        <v>5</v>
      </c>
      <c r="T886" s="7" t="str">
        <f>TEXT(SalesDataTable[[#This Row],[Order Date]],"mmm")</f>
        <v>May</v>
      </c>
    </row>
    <row r="887" spans="1:20" ht="15.6">
      <c r="A887" s="2">
        <v>1597</v>
      </c>
      <c r="B887" s="3">
        <v>46165</v>
      </c>
      <c r="C887" s="4" t="s">
        <v>20</v>
      </c>
      <c r="D887" s="4" t="s">
        <v>33</v>
      </c>
      <c r="E887" s="4" t="s">
        <v>2</v>
      </c>
      <c r="F887" s="4" t="s">
        <v>3</v>
      </c>
      <c r="G887" s="4" t="s">
        <v>14</v>
      </c>
      <c r="H887" s="4" t="s">
        <v>44</v>
      </c>
      <c r="I887" s="8">
        <v>1</v>
      </c>
      <c r="J887" s="10">
        <v>136.66999999999999</v>
      </c>
      <c r="K887" s="6">
        <v>0.05</v>
      </c>
      <c r="L887" s="10">
        <v>67.099999999999994</v>
      </c>
      <c r="M887" s="17">
        <f t="shared" si="52"/>
        <v>129.83649999999997</v>
      </c>
      <c r="N887" s="17">
        <f t="shared" si="53"/>
        <v>67.099999999999994</v>
      </c>
      <c r="O887" s="17">
        <f t="shared" si="54"/>
        <v>62.736499999999978</v>
      </c>
      <c r="P887" s="7">
        <f t="shared" si="55"/>
        <v>0.48319617364916639</v>
      </c>
      <c r="Q887" s="5">
        <f>YEAR(SalesDataTable[[#This Row],[Order Date]])</f>
        <v>2026</v>
      </c>
      <c r="R887" s="7" t="str">
        <f>"Q"&amp;ROUNDUP(MONTH(SalesDataTable[[#This Row],[Order Date]])/3,0)</f>
        <v>Q2</v>
      </c>
      <c r="S887" s="8">
        <f>MONTH(SalesDataTable[[#This Row],[Order Date]])</f>
        <v>5</v>
      </c>
      <c r="T887" s="7" t="str">
        <f>TEXT(SalesDataTable[[#This Row],[Order Date]],"mmm")</f>
        <v>May</v>
      </c>
    </row>
    <row r="888" spans="1:20" ht="15.6">
      <c r="A888" s="2">
        <v>2273</v>
      </c>
      <c r="B888" s="3">
        <v>46165</v>
      </c>
      <c r="C888" s="4" t="s">
        <v>11</v>
      </c>
      <c r="D888" s="4" t="s">
        <v>12</v>
      </c>
      <c r="E888" s="4" t="s">
        <v>19</v>
      </c>
      <c r="F888" s="4" t="s">
        <v>13</v>
      </c>
      <c r="G888" s="4" t="s">
        <v>34</v>
      </c>
      <c r="H888" s="4" t="s">
        <v>42</v>
      </c>
      <c r="I888" s="8">
        <v>2</v>
      </c>
      <c r="J888" s="10">
        <v>35.700000000000003</v>
      </c>
      <c r="K888" s="6">
        <v>0</v>
      </c>
      <c r="L888" s="10">
        <v>13.52</v>
      </c>
      <c r="M888" s="17">
        <f t="shared" si="52"/>
        <v>71.400000000000006</v>
      </c>
      <c r="N888" s="17">
        <f t="shared" si="53"/>
        <v>27.04</v>
      </c>
      <c r="O888" s="17">
        <f t="shared" si="54"/>
        <v>44.360000000000007</v>
      </c>
      <c r="P888" s="7">
        <f t="shared" si="55"/>
        <v>0.62128851540616248</v>
      </c>
      <c r="Q888" s="5">
        <f>YEAR(SalesDataTable[[#This Row],[Order Date]])</f>
        <v>2026</v>
      </c>
      <c r="R888" s="7" t="str">
        <f>"Q"&amp;ROUNDUP(MONTH(SalesDataTable[[#This Row],[Order Date]])/3,0)</f>
        <v>Q2</v>
      </c>
      <c r="S888" s="8">
        <f>MONTH(SalesDataTable[[#This Row],[Order Date]])</f>
        <v>5</v>
      </c>
      <c r="T888" s="7" t="str">
        <f>TEXT(SalesDataTable[[#This Row],[Order Date]],"mmm")</f>
        <v>May</v>
      </c>
    </row>
    <row r="889" spans="1:20" ht="15.6">
      <c r="A889" s="2">
        <v>2931</v>
      </c>
      <c r="B889" s="3">
        <v>46165</v>
      </c>
      <c r="C889" s="4" t="s">
        <v>0</v>
      </c>
      <c r="D889" s="4" t="s">
        <v>1</v>
      </c>
      <c r="E889" s="4" t="s">
        <v>2</v>
      </c>
      <c r="F889" s="4" t="s">
        <v>3</v>
      </c>
      <c r="G889" s="4" t="s">
        <v>4</v>
      </c>
      <c r="H889" s="4" t="s">
        <v>30</v>
      </c>
      <c r="I889" s="8">
        <v>1</v>
      </c>
      <c r="J889" s="10">
        <v>100.87</v>
      </c>
      <c r="K889" s="6">
        <v>0</v>
      </c>
      <c r="L889" s="10">
        <v>50.4</v>
      </c>
      <c r="M889" s="17">
        <f t="shared" si="52"/>
        <v>100.87</v>
      </c>
      <c r="N889" s="17">
        <f t="shared" si="53"/>
        <v>50.4</v>
      </c>
      <c r="O889" s="17">
        <f t="shared" si="54"/>
        <v>50.470000000000006</v>
      </c>
      <c r="P889" s="7">
        <f t="shared" si="55"/>
        <v>0.5003469812630118</v>
      </c>
      <c r="Q889" s="5">
        <f>YEAR(SalesDataTable[[#This Row],[Order Date]])</f>
        <v>2026</v>
      </c>
      <c r="R889" s="7" t="str">
        <f>"Q"&amp;ROUNDUP(MONTH(SalesDataTable[[#This Row],[Order Date]])/3,0)</f>
        <v>Q2</v>
      </c>
      <c r="S889" s="8">
        <f>MONTH(SalesDataTable[[#This Row],[Order Date]])</f>
        <v>5</v>
      </c>
      <c r="T889" s="7" t="str">
        <f>TEXT(SalesDataTable[[#This Row],[Order Date]],"mmm")</f>
        <v>May</v>
      </c>
    </row>
    <row r="890" spans="1:20" ht="15.6">
      <c r="A890" s="2">
        <v>4143</v>
      </c>
      <c r="B890" s="3">
        <v>46165</v>
      </c>
      <c r="C890" s="4" t="s">
        <v>11</v>
      </c>
      <c r="D890" s="4" t="s">
        <v>52</v>
      </c>
      <c r="E890" s="4" t="s">
        <v>19</v>
      </c>
      <c r="F890" s="4" t="s">
        <v>3</v>
      </c>
      <c r="G890" s="4" t="s">
        <v>14</v>
      </c>
      <c r="H890" s="4" t="s">
        <v>44</v>
      </c>
      <c r="I890" s="8">
        <v>1</v>
      </c>
      <c r="J890" s="10">
        <v>130.80000000000001</v>
      </c>
      <c r="K890" s="6">
        <v>0</v>
      </c>
      <c r="L890" s="10">
        <v>68.7</v>
      </c>
      <c r="M890" s="17">
        <f t="shared" si="52"/>
        <v>130.80000000000001</v>
      </c>
      <c r="N890" s="17">
        <f t="shared" si="53"/>
        <v>68.7</v>
      </c>
      <c r="O890" s="17">
        <f t="shared" si="54"/>
        <v>62.100000000000009</v>
      </c>
      <c r="P890" s="7">
        <f t="shared" si="55"/>
        <v>0.4747706422018349</v>
      </c>
      <c r="Q890" s="5">
        <f>YEAR(SalesDataTable[[#This Row],[Order Date]])</f>
        <v>2026</v>
      </c>
      <c r="R890" s="7" t="str">
        <f>"Q"&amp;ROUNDUP(MONTH(SalesDataTable[[#This Row],[Order Date]])/3,0)</f>
        <v>Q2</v>
      </c>
      <c r="S890" s="8">
        <f>MONTH(SalesDataTable[[#This Row],[Order Date]])</f>
        <v>5</v>
      </c>
      <c r="T890" s="7" t="str">
        <f>TEXT(SalesDataTable[[#This Row],[Order Date]],"mmm")</f>
        <v>May</v>
      </c>
    </row>
    <row r="891" spans="1:20" ht="15.6">
      <c r="A891" s="2">
        <v>4504</v>
      </c>
      <c r="B891" s="3">
        <v>46165</v>
      </c>
      <c r="C891" s="4" t="s">
        <v>0</v>
      </c>
      <c r="D891" s="4" t="s">
        <v>36</v>
      </c>
      <c r="E891" s="4" t="s">
        <v>28</v>
      </c>
      <c r="F891" s="4" t="s">
        <v>3</v>
      </c>
      <c r="G891" s="4" t="s">
        <v>9</v>
      </c>
      <c r="H891" s="4" t="s">
        <v>37</v>
      </c>
      <c r="I891" s="8">
        <v>1</v>
      </c>
      <c r="J891" s="10">
        <v>153.88999999999999</v>
      </c>
      <c r="K891" s="6">
        <v>0</v>
      </c>
      <c r="L891" s="10">
        <v>79.64</v>
      </c>
      <c r="M891" s="17">
        <f t="shared" si="52"/>
        <v>153.88999999999999</v>
      </c>
      <c r="N891" s="17">
        <f t="shared" si="53"/>
        <v>79.64</v>
      </c>
      <c r="O891" s="17">
        <f t="shared" si="54"/>
        <v>74.249999999999986</v>
      </c>
      <c r="P891" s="7">
        <f t="shared" si="55"/>
        <v>0.4824874910650464</v>
      </c>
      <c r="Q891" s="5">
        <f>YEAR(SalesDataTable[[#This Row],[Order Date]])</f>
        <v>2026</v>
      </c>
      <c r="R891" s="7" t="str">
        <f>"Q"&amp;ROUNDUP(MONTH(SalesDataTable[[#This Row],[Order Date]])/3,0)</f>
        <v>Q2</v>
      </c>
      <c r="S891" s="8">
        <f>MONTH(SalesDataTable[[#This Row],[Order Date]])</f>
        <v>5</v>
      </c>
      <c r="T891" s="7" t="str">
        <f>TEXT(SalesDataTable[[#This Row],[Order Date]],"mmm")</f>
        <v>May</v>
      </c>
    </row>
    <row r="892" spans="1:20" ht="15.6">
      <c r="A892" s="2">
        <v>656</v>
      </c>
      <c r="B892" s="3">
        <v>46166</v>
      </c>
      <c r="C892" s="4" t="s">
        <v>20</v>
      </c>
      <c r="D892" s="4" t="s">
        <v>31</v>
      </c>
      <c r="E892" s="4" t="s">
        <v>2</v>
      </c>
      <c r="F892" s="4" t="s">
        <v>13</v>
      </c>
      <c r="G892" s="4" t="s">
        <v>23</v>
      </c>
      <c r="H892" s="4" t="s">
        <v>51</v>
      </c>
      <c r="I892" s="8">
        <v>1</v>
      </c>
      <c r="J892" s="10">
        <v>122.51</v>
      </c>
      <c r="K892" s="6">
        <v>0.15</v>
      </c>
      <c r="L892" s="10">
        <v>62.2</v>
      </c>
      <c r="M892" s="17">
        <f t="shared" si="52"/>
        <v>104.1335</v>
      </c>
      <c r="N892" s="17">
        <f t="shared" si="53"/>
        <v>62.2</v>
      </c>
      <c r="O892" s="17">
        <f t="shared" si="54"/>
        <v>41.933499999999995</v>
      </c>
      <c r="P892" s="7">
        <f t="shared" si="55"/>
        <v>0.40268981643755369</v>
      </c>
      <c r="Q892" s="5">
        <f>YEAR(SalesDataTable[[#This Row],[Order Date]])</f>
        <v>2026</v>
      </c>
      <c r="R892" s="7" t="str">
        <f>"Q"&amp;ROUNDUP(MONTH(SalesDataTable[[#This Row],[Order Date]])/3,0)</f>
        <v>Q2</v>
      </c>
      <c r="S892" s="8">
        <f>MONTH(SalesDataTable[[#This Row],[Order Date]])</f>
        <v>5</v>
      </c>
      <c r="T892" s="7" t="str">
        <f>TEXT(SalesDataTable[[#This Row],[Order Date]],"mmm")</f>
        <v>May</v>
      </c>
    </row>
    <row r="893" spans="1:20" ht="15.6">
      <c r="A893" s="2">
        <v>979</v>
      </c>
      <c r="B893" s="3">
        <v>46166</v>
      </c>
      <c r="C893" s="4" t="s">
        <v>20</v>
      </c>
      <c r="D893" s="4" t="s">
        <v>21</v>
      </c>
      <c r="E893" s="4" t="s">
        <v>8</v>
      </c>
      <c r="F893" s="4" t="s">
        <v>3</v>
      </c>
      <c r="G893" s="4" t="s">
        <v>4</v>
      </c>
      <c r="H893" s="4" t="s">
        <v>5</v>
      </c>
      <c r="I893" s="8">
        <v>8</v>
      </c>
      <c r="J893" s="10">
        <v>79.94</v>
      </c>
      <c r="K893" s="6">
        <v>0.15</v>
      </c>
      <c r="L893" s="10">
        <v>41.65</v>
      </c>
      <c r="M893" s="17">
        <f t="shared" si="52"/>
        <v>543.59199999999998</v>
      </c>
      <c r="N893" s="17">
        <f t="shared" si="53"/>
        <v>333.2</v>
      </c>
      <c r="O893" s="17">
        <f t="shared" si="54"/>
        <v>210.392</v>
      </c>
      <c r="P893" s="7">
        <f t="shared" si="55"/>
        <v>0.38704028021015763</v>
      </c>
      <c r="Q893" s="5">
        <f>YEAR(SalesDataTable[[#This Row],[Order Date]])</f>
        <v>2026</v>
      </c>
      <c r="R893" s="7" t="str">
        <f>"Q"&amp;ROUNDUP(MONTH(SalesDataTable[[#This Row],[Order Date]])/3,0)</f>
        <v>Q2</v>
      </c>
      <c r="S893" s="8">
        <f>MONTH(SalesDataTable[[#This Row],[Order Date]])</f>
        <v>5</v>
      </c>
      <c r="T893" s="7" t="str">
        <f>TEXT(SalesDataTable[[#This Row],[Order Date]],"mmm")</f>
        <v>May</v>
      </c>
    </row>
    <row r="894" spans="1:20" ht="15.6">
      <c r="A894" s="2">
        <v>1510</v>
      </c>
      <c r="B894" s="3">
        <v>46166</v>
      </c>
      <c r="C894" s="4" t="s">
        <v>20</v>
      </c>
      <c r="D894" s="4" t="s">
        <v>31</v>
      </c>
      <c r="E894" s="4" t="s">
        <v>2</v>
      </c>
      <c r="F894" s="4" t="s">
        <v>13</v>
      </c>
      <c r="G894" s="4" t="s">
        <v>4</v>
      </c>
      <c r="H894" s="4" t="s">
        <v>22</v>
      </c>
      <c r="I894" s="8">
        <v>2</v>
      </c>
      <c r="J894" s="10">
        <v>50.78</v>
      </c>
      <c r="K894" s="6">
        <v>0.05</v>
      </c>
      <c r="L894" s="10">
        <v>23.03</v>
      </c>
      <c r="M894" s="17">
        <f t="shared" si="52"/>
        <v>96.481999999999999</v>
      </c>
      <c r="N894" s="17">
        <f t="shared" si="53"/>
        <v>46.06</v>
      </c>
      <c r="O894" s="17">
        <f t="shared" si="54"/>
        <v>50.421999999999997</v>
      </c>
      <c r="P894" s="7">
        <f t="shared" si="55"/>
        <v>0.52260525279326708</v>
      </c>
      <c r="Q894" s="5">
        <f>YEAR(SalesDataTable[[#This Row],[Order Date]])</f>
        <v>2026</v>
      </c>
      <c r="R894" s="7" t="str">
        <f>"Q"&amp;ROUNDUP(MONTH(SalesDataTable[[#This Row],[Order Date]])/3,0)</f>
        <v>Q2</v>
      </c>
      <c r="S894" s="8">
        <f>MONTH(SalesDataTable[[#This Row],[Order Date]])</f>
        <v>5</v>
      </c>
      <c r="T894" s="7" t="str">
        <f>TEXT(SalesDataTable[[#This Row],[Order Date]],"mmm")</f>
        <v>May</v>
      </c>
    </row>
    <row r="895" spans="1:20" ht="15.6">
      <c r="A895" s="2">
        <v>1959</v>
      </c>
      <c r="B895" s="3">
        <v>46166</v>
      </c>
      <c r="C895" s="4" t="s">
        <v>0</v>
      </c>
      <c r="D895" s="4" t="s">
        <v>50</v>
      </c>
      <c r="E895" s="4" t="s">
        <v>28</v>
      </c>
      <c r="F895" s="4" t="s">
        <v>16</v>
      </c>
      <c r="G895" s="4" t="s">
        <v>4</v>
      </c>
      <c r="H895" s="4" t="s">
        <v>5</v>
      </c>
      <c r="I895" s="8">
        <v>2</v>
      </c>
      <c r="J895" s="10">
        <v>80.59</v>
      </c>
      <c r="K895" s="6">
        <v>0.05</v>
      </c>
      <c r="L895" s="10">
        <v>41.44</v>
      </c>
      <c r="M895" s="17">
        <f t="shared" si="52"/>
        <v>153.12100000000001</v>
      </c>
      <c r="N895" s="17">
        <f t="shared" si="53"/>
        <v>82.88</v>
      </c>
      <c r="O895" s="17">
        <f t="shared" si="54"/>
        <v>70.241000000000014</v>
      </c>
      <c r="P895" s="7">
        <f t="shared" si="55"/>
        <v>0.45872871781140412</v>
      </c>
      <c r="Q895" s="5">
        <f>YEAR(SalesDataTable[[#This Row],[Order Date]])</f>
        <v>2026</v>
      </c>
      <c r="R895" s="7" t="str">
        <f>"Q"&amp;ROUNDUP(MONTH(SalesDataTable[[#This Row],[Order Date]])/3,0)</f>
        <v>Q2</v>
      </c>
      <c r="S895" s="8">
        <f>MONTH(SalesDataTable[[#This Row],[Order Date]])</f>
        <v>5</v>
      </c>
      <c r="T895" s="7" t="str">
        <f>TEXT(SalesDataTable[[#This Row],[Order Date]],"mmm")</f>
        <v>May</v>
      </c>
    </row>
    <row r="896" spans="1:20" ht="15.6">
      <c r="A896" s="2">
        <v>2089</v>
      </c>
      <c r="B896" s="3">
        <v>46166</v>
      </c>
      <c r="C896" s="4" t="s">
        <v>0</v>
      </c>
      <c r="D896" s="4" t="s">
        <v>50</v>
      </c>
      <c r="E896" s="4" t="s">
        <v>28</v>
      </c>
      <c r="F896" s="4" t="s">
        <v>13</v>
      </c>
      <c r="G896" s="4" t="s">
        <v>34</v>
      </c>
      <c r="H896" s="4" t="s">
        <v>42</v>
      </c>
      <c r="I896" s="8">
        <v>3</v>
      </c>
      <c r="J896" s="10">
        <v>35.75</v>
      </c>
      <c r="K896" s="6">
        <v>0.15</v>
      </c>
      <c r="L896" s="10">
        <v>13.54</v>
      </c>
      <c r="M896" s="17">
        <f t="shared" si="52"/>
        <v>91.162499999999994</v>
      </c>
      <c r="N896" s="17">
        <f t="shared" si="53"/>
        <v>40.619999999999997</v>
      </c>
      <c r="O896" s="17">
        <f t="shared" si="54"/>
        <v>50.542499999999997</v>
      </c>
      <c r="P896" s="7">
        <f t="shared" si="55"/>
        <v>0.55442204853969557</v>
      </c>
      <c r="Q896" s="5">
        <f>YEAR(SalesDataTable[[#This Row],[Order Date]])</f>
        <v>2026</v>
      </c>
      <c r="R896" s="7" t="str">
        <f>"Q"&amp;ROUNDUP(MONTH(SalesDataTable[[#This Row],[Order Date]])/3,0)</f>
        <v>Q2</v>
      </c>
      <c r="S896" s="8">
        <f>MONTH(SalesDataTable[[#This Row],[Order Date]])</f>
        <v>5</v>
      </c>
      <c r="T896" s="7" t="str">
        <f>TEXT(SalesDataTable[[#This Row],[Order Date]],"mmm")</f>
        <v>May</v>
      </c>
    </row>
    <row r="897" spans="1:20" ht="15.6">
      <c r="A897" s="2">
        <v>2446</v>
      </c>
      <c r="B897" s="3">
        <v>46166</v>
      </c>
      <c r="C897" s="4" t="s">
        <v>6</v>
      </c>
      <c r="D897" s="4" t="s">
        <v>43</v>
      </c>
      <c r="E897" s="4" t="s">
        <v>2</v>
      </c>
      <c r="F897" s="4" t="s">
        <v>13</v>
      </c>
      <c r="G897" s="4" t="s">
        <v>23</v>
      </c>
      <c r="H897" s="4" t="s">
        <v>29</v>
      </c>
      <c r="I897" s="8">
        <v>5</v>
      </c>
      <c r="J897" s="10">
        <v>195.78</v>
      </c>
      <c r="K897" s="6">
        <v>0.1</v>
      </c>
      <c r="L897" s="10">
        <v>101.98</v>
      </c>
      <c r="M897" s="17">
        <f t="shared" si="52"/>
        <v>881.01</v>
      </c>
      <c r="N897" s="17">
        <f t="shared" si="53"/>
        <v>509.90000000000003</v>
      </c>
      <c r="O897" s="17">
        <f t="shared" si="54"/>
        <v>371.10999999999996</v>
      </c>
      <c r="P897" s="7">
        <f t="shared" si="55"/>
        <v>0.4212324491208953</v>
      </c>
      <c r="Q897" s="5">
        <f>YEAR(SalesDataTable[[#This Row],[Order Date]])</f>
        <v>2026</v>
      </c>
      <c r="R897" s="7" t="str">
        <f>"Q"&amp;ROUNDUP(MONTH(SalesDataTable[[#This Row],[Order Date]])/3,0)</f>
        <v>Q2</v>
      </c>
      <c r="S897" s="8">
        <f>MONTH(SalesDataTable[[#This Row],[Order Date]])</f>
        <v>5</v>
      </c>
      <c r="T897" s="7" t="str">
        <f>TEXT(SalesDataTable[[#This Row],[Order Date]],"mmm")</f>
        <v>May</v>
      </c>
    </row>
    <row r="898" spans="1:20" ht="15.6">
      <c r="A898" s="2">
        <v>2847</v>
      </c>
      <c r="B898" s="3">
        <v>46166</v>
      </c>
      <c r="C898" s="4" t="s">
        <v>20</v>
      </c>
      <c r="D898" s="4" t="s">
        <v>47</v>
      </c>
      <c r="E898" s="4" t="s">
        <v>2</v>
      </c>
      <c r="F898" s="4" t="s">
        <v>3</v>
      </c>
      <c r="G898" s="4" t="s">
        <v>23</v>
      </c>
      <c r="H898" s="4" t="s">
        <v>51</v>
      </c>
      <c r="I898" s="8">
        <v>2</v>
      </c>
      <c r="J898" s="10">
        <v>125.95</v>
      </c>
      <c r="K898" s="6">
        <v>0.05</v>
      </c>
      <c r="L898" s="10">
        <v>61.74</v>
      </c>
      <c r="M898" s="17">
        <f t="shared" ref="M898:M961" si="56">I898*J898*(1-K898)</f>
        <v>239.30500000000001</v>
      </c>
      <c r="N898" s="17">
        <f t="shared" ref="N898:N961" si="57">I898*L898</f>
        <v>123.48</v>
      </c>
      <c r="O898" s="17">
        <f t="shared" ref="O898:O961" si="58">M898-N898</f>
        <v>115.825</v>
      </c>
      <c r="P898" s="7">
        <f t="shared" ref="P898:P961" si="59">IFERROR(O898/M898,0)</f>
        <v>0.48400576669940032</v>
      </c>
      <c r="Q898" s="5">
        <f>YEAR(SalesDataTable[[#This Row],[Order Date]])</f>
        <v>2026</v>
      </c>
      <c r="R898" s="7" t="str">
        <f>"Q"&amp;ROUNDUP(MONTH(SalesDataTable[[#This Row],[Order Date]])/3,0)</f>
        <v>Q2</v>
      </c>
      <c r="S898" s="8">
        <f>MONTH(SalesDataTable[[#This Row],[Order Date]])</f>
        <v>5</v>
      </c>
      <c r="T898" s="7" t="str">
        <f>TEXT(SalesDataTable[[#This Row],[Order Date]],"mmm")</f>
        <v>May</v>
      </c>
    </row>
    <row r="899" spans="1:20" ht="15.6">
      <c r="A899" s="2">
        <v>3454</v>
      </c>
      <c r="B899" s="3">
        <v>46166</v>
      </c>
      <c r="C899" s="4" t="s">
        <v>20</v>
      </c>
      <c r="D899" s="4" t="s">
        <v>31</v>
      </c>
      <c r="E899" s="4" t="s">
        <v>2</v>
      </c>
      <c r="F899" s="4" t="s">
        <v>13</v>
      </c>
      <c r="G899" s="4" t="s">
        <v>34</v>
      </c>
      <c r="H899" s="4" t="s">
        <v>35</v>
      </c>
      <c r="I899" s="8">
        <v>2</v>
      </c>
      <c r="J899" s="10">
        <v>41.32</v>
      </c>
      <c r="K899" s="6">
        <v>0</v>
      </c>
      <c r="L899" s="10">
        <v>14.91</v>
      </c>
      <c r="M899" s="17">
        <f t="shared" si="56"/>
        <v>82.64</v>
      </c>
      <c r="N899" s="17">
        <f t="shared" si="57"/>
        <v>29.82</v>
      </c>
      <c r="O899" s="17">
        <f t="shared" si="58"/>
        <v>52.82</v>
      </c>
      <c r="P899" s="7">
        <f t="shared" si="59"/>
        <v>0.63915779283639884</v>
      </c>
      <c r="Q899" s="5">
        <f>YEAR(SalesDataTable[[#This Row],[Order Date]])</f>
        <v>2026</v>
      </c>
      <c r="R899" s="7" t="str">
        <f>"Q"&amp;ROUNDUP(MONTH(SalesDataTable[[#This Row],[Order Date]])/3,0)</f>
        <v>Q2</v>
      </c>
      <c r="S899" s="8">
        <f>MONTH(SalesDataTable[[#This Row],[Order Date]])</f>
        <v>5</v>
      </c>
      <c r="T899" s="7" t="str">
        <f>TEXT(SalesDataTable[[#This Row],[Order Date]],"mmm")</f>
        <v>May</v>
      </c>
    </row>
    <row r="900" spans="1:20" ht="15.6">
      <c r="A900" s="2">
        <v>4472</v>
      </c>
      <c r="B900" s="3">
        <v>46166</v>
      </c>
      <c r="C900" s="4" t="s">
        <v>20</v>
      </c>
      <c r="D900" s="4" t="s">
        <v>33</v>
      </c>
      <c r="E900" s="4" t="s">
        <v>28</v>
      </c>
      <c r="F900" s="4" t="s">
        <v>13</v>
      </c>
      <c r="G900" s="4" t="s">
        <v>9</v>
      </c>
      <c r="H900" s="4" t="s">
        <v>17</v>
      </c>
      <c r="I900" s="8">
        <v>2</v>
      </c>
      <c r="J900" s="10">
        <v>144.01</v>
      </c>
      <c r="K900" s="6">
        <v>0</v>
      </c>
      <c r="L900" s="10">
        <v>79.37</v>
      </c>
      <c r="M900" s="17">
        <f t="shared" si="56"/>
        <v>288.02</v>
      </c>
      <c r="N900" s="17">
        <f t="shared" si="57"/>
        <v>158.74</v>
      </c>
      <c r="O900" s="17">
        <f t="shared" si="58"/>
        <v>129.27999999999997</v>
      </c>
      <c r="P900" s="7">
        <f t="shared" si="59"/>
        <v>0.44885771821401282</v>
      </c>
      <c r="Q900" s="5">
        <f>YEAR(SalesDataTable[[#This Row],[Order Date]])</f>
        <v>2026</v>
      </c>
      <c r="R900" s="7" t="str">
        <f>"Q"&amp;ROUNDUP(MONTH(SalesDataTable[[#This Row],[Order Date]])/3,0)</f>
        <v>Q2</v>
      </c>
      <c r="S900" s="8">
        <f>MONTH(SalesDataTable[[#This Row],[Order Date]])</f>
        <v>5</v>
      </c>
      <c r="T900" s="7" t="str">
        <f>TEXT(SalesDataTable[[#This Row],[Order Date]],"mmm")</f>
        <v>May</v>
      </c>
    </row>
    <row r="901" spans="1:20" ht="15.6">
      <c r="A901" s="2">
        <v>4852</v>
      </c>
      <c r="B901" s="3">
        <v>46166</v>
      </c>
      <c r="C901" s="4" t="s">
        <v>0</v>
      </c>
      <c r="D901" s="4" t="s">
        <v>50</v>
      </c>
      <c r="E901" s="4" t="s">
        <v>2</v>
      </c>
      <c r="F901" s="4" t="s">
        <v>16</v>
      </c>
      <c r="G901" s="4" t="s">
        <v>4</v>
      </c>
      <c r="H901" s="4" t="s">
        <v>22</v>
      </c>
      <c r="I901" s="8">
        <v>2</v>
      </c>
      <c r="J901" s="10">
        <v>51.17</v>
      </c>
      <c r="K901" s="6">
        <v>0.05</v>
      </c>
      <c r="L901" s="10">
        <v>21.97</v>
      </c>
      <c r="M901" s="17">
        <f t="shared" si="56"/>
        <v>97.222999999999999</v>
      </c>
      <c r="N901" s="17">
        <f t="shared" si="57"/>
        <v>43.94</v>
      </c>
      <c r="O901" s="17">
        <f t="shared" si="58"/>
        <v>53.283000000000001</v>
      </c>
      <c r="P901" s="7">
        <f t="shared" si="59"/>
        <v>0.54804932989107513</v>
      </c>
      <c r="Q901" s="5">
        <f>YEAR(SalesDataTable[[#This Row],[Order Date]])</f>
        <v>2026</v>
      </c>
      <c r="R901" s="7" t="str">
        <f>"Q"&amp;ROUNDUP(MONTH(SalesDataTable[[#This Row],[Order Date]])/3,0)</f>
        <v>Q2</v>
      </c>
      <c r="S901" s="8">
        <f>MONTH(SalesDataTable[[#This Row],[Order Date]])</f>
        <v>5</v>
      </c>
      <c r="T901" s="7" t="str">
        <f>TEXT(SalesDataTable[[#This Row],[Order Date]],"mmm")</f>
        <v>May</v>
      </c>
    </row>
    <row r="902" spans="1:20" ht="15.6">
      <c r="A902" s="2">
        <v>4959</v>
      </c>
      <c r="B902" s="3">
        <v>46166</v>
      </c>
      <c r="C902" s="4" t="s">
        <v>0</v>
      </c>
      <c r="D902" s="4" t="s">
        <v>1</v>
      </c>
      <c r="E902" s="4" t="s">
        <v>8</v>
      </c>
      <c r="F902" s="4" t="s">
        <v>16</v>
      </c>
      <c r="G902" s="4" t="s">
        <v>23</v>
      </c>
      <c r="H902" s="4" t="s">
        <v>40</v>
      </c>
      <c r="I902" s="8">
        <v>6</v>
      </c>
      <c r="J902" s="10">
        <v>83.58</v>
      </c>
      <c r="K902" s="6">
        <v>0.2</v>
      </c>
      <c r="L902" s="10">
        <v>40.5</v>
      </c>
      <c r="M902" s="17">
        <f t="shared" si="56"/>
        <v>401.18400000000003</v>
      </c>
      <c r="N902" s="17">
        <f t="shared" si="57"/>
        <v>243</v>
      </c>
      <c r="O902" s="17">
        <f t="shared" si="58"/>
        <v>158.18400000000003</v>
      </c>
      <c r="P902" s="7">
        <f t="shared" si="59"/>
        <v>0.39429289303661169</v>
      </c>
      <c r="Q902" s="5">
        <f>YEAR(SalesDataTable[[#This Row],[Order Date]])</f>
        <v>2026</v>
      </c>
      <c r="R902" s="7" t="str">
        <f>"Q"&amp;ROUNDUP(MONTH(SalesDataTable[[#This Row],[Order Date]])/3,0)</f>
        <v>Q2</v>
      </c>
      <c r="S902" s="8">
        <f>MONTH(SalesDataTable[[#This Row],[Order Date]])</f>
        <v>5</v>
      </c>
      <c r="T902" s="7" t="str">
        <f>TEXT(SalesDataTable[[#This Row],[Order Date]],"mmm")</f>
        <v>May</v>
      </c>
    </row>
    <row r="903" spans="1:20" ht="15.6">
      <c r="A903" s="2">
        <v>5056</v>
      </c>
      <c r="B903" s="3">
        <v>46166</v>
      </c>
      <c r="C903" s="4" t="s">
        <v>11</v>
      </c>
      <c r="D903" s="4" t="s">
        <v>52</v>
      </c>
      <c r="E903" s="4" t="s">
        <v>28</v>
      </c>
      <c r="F903" s="4" t="s">
        <v>3</v>
      </c>
      <c r="G903" s="4" t="s">
        <v>23</v>
      </c>
      <c r="H903" s="4" t="s">
        <v>40</v>
      </c>
      <c r="I903" s="8">
        <v>2</v>
      </c>
      <c r="J903" s="10">
        <v>80.010000000000005</v>
      </c>
      <c r="K903" s="6">
        <v>0</v>
      </c>
      <c r="L903" s="10">
        <v>38.54</v>
      </c>
      <c r="M903" s="17">
        <f t="shared" si="56"/>
        <v>160.02000000000001</v>
      </c>
      <c r="N903" s="17">
        <f t="shared" si="57"/>
        <v>77.08</v>
      </c>
      <c r="O903" s="17">
        <f t="shared" si="58"/>
        <v>82.940000000000012</v>
      </c>
      <c r="P903" s="7">
        <f t="shared" si="59"/>
        <v>0.51831021122359711</v>
      </c>
      <c r="Q903" s="5">
        <f>YEAR(SalesDataTable[[#This Row],[Order Date]])</f>
        <v>2026</v>
      </c>
      <c r="R903" s="7" t="str">
        <f>"Q"&amp;ROUNDUP(MONTH(SalesDataTable[[#This Row],[Order Date]])/3,0)</f>
        <v>Q2</v>
      </c>
      <c r="S903" s="8">
        <f>MONTH(SalesDataTable[[#This Row],[Order Date]])</f>
        <v>5</v>
      </c>
      <c r="T903" s="7" t="str">
        <f>TEXT(SalesDataTable[[#This Row],[Order Date]],"mmm")</f>
        <v>May</v>
      </c>
    </row>
    <row r="904" spans="1:20" ht="15.6">
      <c r="A904" s="2">
        <v>1152</v>
      </c>
      <c r="B904" s="3">
        <v>46167</v>
      </c>
      <c r="C904" s="4" t="s">
        <v>20</v>
      </c>
      <c r="D904" s="4" t="s">
        <v>31</v>
      </c>
      <c r="E904" s="4" t="s">
        <v>2</v>
      </c>
      <c r="F904" s="4" t="s">
        <v>13</v>
      </c>
      <c r="G904" s="4" t="s">
        <v>9</v>
      </c>
      <c r="H904" s="4" t="s">
        <v>10</v>
      </c>
      <c r="I904" s="8">
        <v>2</v>
      </c>
      <c r="J904" s="10">
        <v>94.4</v>
      </c>
      <c r="K904" s="6">
        <v>0</v>
      </c>
      <c r="L904" s="10">
        <v>46.39</v>
      </c>
      <c r="M904" s="17">
        <f t="shared" si="56"/>
        <v>188.8</v>
      </c>
      <c r="N904" s="17">
        <f t="shared" si="57"/>
        <v>92.78</v>
      </c>
      <c r="O904" s="17">
        <f t="shared" si="58"/>
        <v>96.02000000000001</v>
      </c>
      <c r="P904" s="7">
        <f t="shared" si="59"/>
        <v>0.50858050847457625</v>
      </c>
      <c r="Q904" s="5">
        <f>YEAR(SalesDataTable[[#This Row],[Order Date]])</f>
        <v>2026</v>
      </c>
      <c r="R904" s="7" t="str">
        <f>"Q"&amp;ROUNDUP(MONTH(SalesDataTable[[#This Row],[Order Date]])/3,0)</f>
        <v>Q2</v>
      </c>
      <c r="S904" s="8">
        <f>MONTH(SalesDataTable[[#This Row],[Order Date]])</f>
        <v>5</v>
      </c>
      <c r="T904" s="7" t="str">
        <f>TEXT(SalesDataTable[[#This Row],[Order Date]],"mmm")</f>
        <v>May</v>
      </c>
    </row>
    <row r="905" spans="1:20" ht="15.6">
      <c r="A905" s="2">
        <v>3919</v>
      </c>
      <c r="B905" s="3">
        <v>46167</v>
      </c>
      <c r="C905" s="4" t="s">
        <v>11</v>
      </c>
      <c r="D905" s="4" t="s">
        <v>12</v>
      </c>
      <c r="E905" s="4" t="s">
        <v>19</v>
      </c>
      <c r="F905" s="4" t="s">
        <v>16</v>
      </c>
      <c r="G905" s="4" t="s">
        <v>9</v>
      </c>
      <c r="H905" s="4" t="s">
        <v>37</v>
      </c>
      <c r="I905" s="8">
        <v>6</v>
      </c>
      <c r="J905" s="10">
        <v>157.33000000000001</v>
      </c>
      <c r="K905" s="6">
        <v>0</v>
      </c>
      <c r="L905" s="10">
        <v>78.849999999999994</v>
      </c>
      <c r="M905" s="17">
        <f t="shared" si="56"/>
        <v>943.98</v>
      </c>
      <c r="N905" s="17">
        <f t="shared" si="57"/>
        <v>473.09999999999997</v>
      </c>
      <c r="O905" s="17">
        <f t="shared" si="58"/>
        <v>470.88000000000005</v>
      </c>
      <c r="P905" s="7">
        <f t="shared" si="59"/>
        <v>0.4988241276298227</v>
      </c>
      <c r="Q905" s="5">
        <f>YEAR(SalesDataTable[[#This Row],[Order Date]])</f>
        <v>2026</v>
      </c>
      <c r="R905" s="7" t="str">
        <f>"Q"&amp;ROUNDUP(MONTH(SalesDataTable[[#This Row],[Order Date]])/3,0)</f>
        <v>Q2</v>
      </c>
      <c r="S905" s="8">
        <f>MONTH(SalesDataTable[[#This Row],[Order Date]])</f>
        <v>5</v>
      </c>
      <c r="T905" s="7" t="str">
        <f>TEXT(SalesDataTable[[#This Row],[Order Date]],"mmm")</f>
        <v>May</v>
      </c>
    </row>
    <row r="906" spans="1:20" ht="15.6">
      <c r="A906" s="2">
        <v>4202</v>
      </c>
      <c r="B906" s="3">
        <v>46167</v>
      </c>
      <c r="C906" s="4" t="s">
        <v>11</v>
      </c>
      <c r="D906" s="4" t="s">
        <v>18</v>
      </c>
      <c r="E906" s="4" t="s">
        <v>2</v>
      </c>
      <c r="F906" s="4" t="s">
        <v>13</v>
      </c>
      <c r="G906" s="4" t="s">
        <v>23</v>
      </c>
      <c r="H906" s="4" t="s">
        <v>51</v>
      </c>
      <c r="I906" s="8">
        <v>1</v>
      </c>
      <c r="J906" s="10">
        <v>125.44</v>
      </c>
      <c r="K906" s="6">
        <v>0</v>
      </c>
      <c r="L906" s="10">
        <v>59.92</v>
      </c>
      <c r="M906" s="17">
        <f t="shared" si="56"/>
        <v>125.44</v>
      </c>
      <c r="N906" s="17">
        <f t="shared" si="57"/>
        <v>59.92</v>
      </c>
      <c r="O906" s="17">
        <f t="shared" si="58"/>
        <v>65.52</v>
      </c>
      <c r="P906" s="7">
        <f t="shared" si="59"/>
        <v>0.5223214285714286</v>
      </c>
      <c r="Q906" s="5">
        <f>YEAR(SalesDataTable[[#This Row],[Order Date]])</f>
        <v>2026</v>
      </c>
      <c r="R906" s="7" t="str">
        <f>"Q"&amp;ROUNDUP(MONTH(SalesDataTable[[#This Row],[Order Date]])/3,0)</f>
        <v>Q2</v>
      </c>
      <c r="S906" s="8">
        <f>MONTH(SalesDataTable[[#This Row],[Order Date]])</f>
        <v>5</v>
      </c>
      <c r="T906" s="7" t="str">
        <f>TEXT(SalesDataTable[[#This Row],[Order Date]],"mmm")</f>
        <v>May</v>
      </c>
    </row>
    <row r="907" spans="1:20" ht="15.6">
      <c r="A907" s="2">
        <v>4274</v>
      </c>
      <c r="B907" s="3">
        <v>46167</v>
      </c>
      <c r="C907" s="4" t="s">
        <v>6</v>
      </c>
      <c r="D907" s="4" t="s">
        <v>43</v>
      </c>
      <c r="E907" s="4" t="s">
        <v>28</v>
      </c>
      <c r="F907" s="4" t="s">
        <v>3</v>
      </c>
      <c r="G907" s="4" t="s">
        <v>34</v>
      </c>
      <c r="H907" s="4" t="s">
        <v>42</v>
      </c>
      <c r="I907" s="8">
        <v>2</v>
      </c>
      <c r="J907" s="10">
        <v>36.18</v>
      </c>
      <c r="K907" s="6">
        <v>0</v>
      </c>
      <c r="L907" s="10">
        <v>13.71</v>
      </c>
      <c r="M907" s="17">
        <f t="shared" si="56"/>
        <v>72.36</v>
      </c>
      <c r="N907" s="17">
        <f t="shared" si="57"/>
        <v>27.42</v>
      </c>
      <c r="O907" s="17">
        <f t="shared" si="58"/>
        <v>44.94</v>
      </c>
      <c r="P907" s="7">
        <f t="shared" si="59"/>
        <v>0.62106135986733002</v>
      </c>
      <c r="Q907" s="5">
        <f>YEAR(SalesDataTable[[#This Row],[Order Date]])</f>
        <v>2026</v>
      </c>
      <c r="R907" s="7" t="str">
        <f>"Q"&amp;ROUNDUP(MONTH(SalesDataTable[[#This Row],[Order Date]])/3,0)</f>
        <v>Q2</v>
      </c>
      <c r="S907" s="8">
        <f>MONTH(SalesDataTable[[#This Row],[Order Date]])</f>
        <v>5</v>
      </c>
      <c r="T907" s="7" t="str">
        <f>TEXT(SalesDataTable[[#This Row],[Order Date]],"mmm")</f>
        <v>May</v>
      </c>
    </row>
    <row r="908" spans="1:20" ht="15.6">
      <c r="A908" s="2">
        <v>4364</v>
      </c>
      <c r="B908" s="3">
        <v>46167</v>
      </c>
      <c r="C908" s="4" t="s">
        <v>0</v>
      </c>
      <c r="D908" s="4" t="s">
        <v>50</v>
      </c>
      <c r="E908" s="4" t="s">
        <v>19</v>
      </c>
      <c r="F908" s="4" t="s">
        <v>3</v>
      </c>
      <c r="G908" s="4" t="s">
        <v>34</v>
      </c>
      <c r="H908" s="4" t="s">
        <v>35</v>
      </c>
      <c r="I908" s="8">
        <v>1</v>
      </c>
      <c r="J908" s="10">
        <v>41</v>
      </c>
      <c r="K908" s="6">
        <v>0.05</v>
      </c>
      <c r="L908" s="10">
        <v>14.51</v>
      </c>
      <c r="M908" s="17">
        <f t="shared" si="56"/>
        <v>38.949999999999996</v>
      </c>
      <c r="N908" s="17">
        <f t="shared" si="57"/>
        <v>14.51</v>
      </c>
      <c r="O908" s="17">
        <f t="shared" si="58"/>
        <v>24.439999999999998</v>
      </c>
      <c r="P908" s="7">
        <f t="shared" si="59"/>
        <v>0.62747111681643131</v>
      </c>
      <c r="Q908" s="5">
        <f>YEAR(SalesDataTable[[#This Row],[Order Date]])</f>
        <v>2026</v>
      </c>
      <c r="R908" s="7" t="str">
        <f>"Q"&amp;ROUNDUP(MONTH(SalesDataTable[[#This Row],[Order Date]])/3,0)</f>
        <v>Q2</v>
      </c>
      <c r="S908" s="8">
        <f>MONTH(SalesDataTable[[#This Row],[Order Date]])</f>
        <v>5</v>
      </c>
      <c r="T908" s="7" t="str">
        <f>TEXT(SalesDataTable[[#This Row],[Order Date]],"mmm")</f>
        <v>May</v>
      </c>
    </row>
    <row r="909" spans="1:20" ht="15.6">
      <c r="A909" s="2">
        <v>4896</v>
      </c>
      <c r="B909" s="3">
        <v>46167</v>
      </c>
      <c r="C909" s="4" t="s">
        <v>11</v>
      </c>
      <c r="D909" s="4" t="s">
        <v>25</v>
      </c>
      <c r="E909" s="4" t="s">
        <v>2</v>
      </c>
      <c r="F909" s="4" t="s">
        <v>3</v>
      </c>
      <c r="G909" s="4" t="s">
        <v>9</v>
      </c>
      <c r="H909" s="4" t="s">
        <v>46</v>
      </c>
      <c r="I909" s="8">
        <v>1</v>
      </c>
      <c r="J909" s="10">
        <v>72.33</v>
      </c>
      <c r="K909" s="6">
        <v>0.1</v>
      </c>
      <c r="L909" s="10">
        <v>32.61</v>
      </c>
      <c r="M909" s="17">
        <f t="shared" si="56"/>
        <v>65.096999999999994</v>
      </c>
      <c r="N909" s="17">
        <f t="shared" si="57"/>
        <v>32.61</v>
      </c>
      <c r="O909" s="17">
        <f t="shared" si="58"/>
        <v>32.486999999999995</v>
      </c>
      <c r="P909" s="7">
        <f t="shared" si="59"/>
        <v>0.49905525600258072</v>
      </c>
      <c r="Q909" s="5">
        <f>YEAR(SalesDataTable[[#This Row],[Order Date]])</f>
        <v>2026</v>
      </c>
      <c r="R909" s="7" t="str">
        <f>"Q"&amp;ROUNDUP(MONTH(SalesDataTable[[#This Row],[Order Date]])/3,0)</f>
        <v>Q2</v>
      </c>
      <c r="S909" s="8">
        <f>MONTH(SalesDataTable[[#This Row],[Order Date]])</f>
        <v>5</v>
      </c>
      <c r="T909" s="7" t="str">
        <f>TEXT(SalesDataTable[[#This Row],[Order Date]],"mmm")</f>
        <v>May</v>
      </c>
    </row>
    <row r="910" spans="1:20" ht="15.6">
      <c r="A910" s="2">
        <v>5109</v>
      </c>
      <c r="B910" s="3">
        <v>46167</v>
      </c>
      <c r="C910" s="4" t="s">
        <v>20</v>
      </c>
      <c r="D910" s="4" t="s">
        <v>21</v>
      </c>
      <c r="E910" s="4" t="s">
        <v>2</v>
      </c>
      <c r="F910" s="4" t="s">
        <v>16</v>
      </c>
      <c r="G910" s="4" t="s">
        <v>23</v>
      </c>
      <c r="H910" s="4" t="s">
        <v>51</v>
      </c>
      <c r="I910" s="8">
        <v>2</v>
      </c>
      <c r="J910" s="10">
        <v>125.42</v>
      </c>
      <c r="K910" s="6">
        <v>0</v>
      </c>
      <c r="L910" s="10">
        <v>62.28</v>
      </c>
      <c r="M910" s="17">
        <f t="shared" si="56"/>
        <v>250.84</v>
      </c>
      <c r="N910" s="17">
        <f t="shared" si="57"/>
        <v>124.56</v>
      </c>
      <c r="O910" s="17">
        <f t="shared" si="58"/>
        <v>126.28</v>
      </c>
      <c r="P910" s="7">
        <f t="shared" si="59"/>
        <v>0.50342848030617127</v>
      </c>
      <c r="Q910" s="5">
        <f>YEAR(SalesDataTable[[#This Row],[Order Date]])</f>
        <v>2026</v>
      </c>
      <c r="R910" s="7" t="str">
        <f>"Q"&amp;ROUNDUP(MONTH(SalesDataTable[[#This Row],[Order Date]])/3,0)</f>
        <v>Q2</v>
      </c>
      <c r="S910" s="8">
        <f>MONTH(SalesDataTable[[#This Row],[Order Date]])</f>
        <v>5</v>
      </c>
      <c r="T910" s="7" t="str">
        <f>TEXT(SalesDataTable[[#This Row],[Order Date]],"mmm")</f>
        <v>May</v>
      </c>
    </row>
    <row r="911" spans="1:20" ht="15.6">
      <c r="A911" s="2">
        <v>289</v>
      </c>
      <c r="B911" s="3">
        <v>46168</v>
      </c>
      <c r="C911" s="4" t="s">
        <v>0</v>
      </c>
      <c r="D911" s="4" t="s">
        <v>50</v>
      </c>
      <c r="E911" s="4" t="s">
        <v>2</v>
      </c>
      <c r="F911" s="4" t="s">
        <v>16</v>
      </c>
      <c r="G911" s="4" t="s">
        <v>4</v>
      </c>
      <c r="H911" s="4" t="s">
        <v>26</v>
      </c>
      <c r="I911" s="8">
        <v>2</v>
      </c>
      <c r="J911" s="10">
        <v>41.29</v>
      </c>
      <c r="K911" s="6">
        <v>0.15</v>
      </c>
      <c r="L911" s="10">
        <v>16.43</v>
      </c>
      <c r="M911" s="17">
        <f t="shared" si="56"/>
        <v>70.192999999999998</v>
      </c>
      <c r="N911" s="17">
        <f t="shared" si="57"/>
        <v>32.86</v>
      </c>
      <c r="O911" s="17">
        <f t="shared" si="58"/>
        <v>37.332999999999998</v>
      </c>
      <c r="P911" s="7">
        <f t="shared" si="59"/>
        <v>0.531862151496588</v>
      </c>
      <c r="Q911" s="5">
        <f>YEAR(SalesDataTable[[#This Row],[Order Date]])</f>
        <v>2026</v>
      </c>
      <c r="R911" s="7" t="str">
        <f>"Q"&amp;ROUNDUP(MONTH(SalesDataTable[[#This Row],[Order Date]])/3,0)</f>
        <v>Q2</v>
      </c>
      <c r="S911" s="8">
        <f>MONTH(SalesDataTable[[#This Row],[Order Date]])</f>
        <v>5</v>
      </c>
      <c r="T911" s="7" t="str">
        <f>TEXT(SalesDataTable[[#This Row],[Order Date]],"mmm")</f>
        <v>May</v>
      </c>
    </row>
    <row r="912" spans="1:20" ht="15.6">
      <c r="A912" s="2">
        <v>4092</v>
      </c>
      <c r="B912" s="3">
        <v>46168</v>
      </c>
      <c r="C912" s="4" t="s">
        <v>20</v>
      </c>
      <c r="D912" s="4" t="s">
        <v>33</v>
      </c>
      <c r="E912" s="4" t="s">
        <v>8</v>
      </c>
      <c r="F912" s="4" t="s">
        <v>16</v>
      </c>
      <c r="G912" s="4" t="s">
        <v>14</v>
      </c>
      <c r="H912" s="4" t="s">
        <v>44</v>
      </c>
      <c r="I912" s="8">
        <v>8</v>
      </c>
      <c r="J912" s="10">
        <v>131.4</v>
      </c>
      <c r="K912" s="6">
        <v>0.05</v>
      </c>
      <c r="L912" s="10">
        <v>66.489999999999995</v>
      </c>
      <c r="M912" s="17">
        <f t="shared" si="56"/>
        <v>998.64</v>
      </c>
      <c r="N912" s="17">
        <f t="shared" si="57"/>
        <v>531.91999999999996</v>
      </c>
      <c r="O912" s="17">
        <f t="shared" si="58"/>
        <v>466.72</v>
      </c>
      <c r="P912" s="7">
        <f t="shared" si="59"/>
        <v>0.46735560362092449</v>
      </c>
      <c r="Q912" s="5">
        <f>YEAR(SalesDataTable[[#This Row],[Order Date]])</f>
        <v>2026</v>
      </c>
      <c r="R912" s="7" t="str">
        <f>"Q"&amp;ROUNDUP(MONTH(SalesDataTable[[#This Row],[Order Date]])/3,0)</f>
        <v>Q2</v>
      </c>
      <c r="S912" s="8">
        <f>MONTH(SalesDataTable[[#This Row],[Order Date]])</f>
        <v>5</v>
      </c>
      <c r="T912" s="7" t="str">
        <f>TEXT(SalesDataTable[[#This Row],[Order Date]],"mmm")</f>
        <v>May</v>
      </c>
    </row>
    <row r="913" spans="1:20" ht="15.6">
      <c r="A913" s="2">
        <v>4727</v>
      </c>
      <c r="B913" s="3">
        <v>46168</v>
      </c>
      <c r="C913" s="4" t="s">
        <v>11</v>
      </c>
      <c r="D913" s="4" t="s">
        <v>52</v>
      </c>
      <c r="E913" s="4" t="s">
        <v>2</v>
      </c>
      <c r="F913" s="4" t="s">
        <v>13</v>
      </c>
      <c r="G913" s="4" t="s">
        <v>9</v>
      </c>
      <c r="H913" s="4" t="s">
        <v>17</v>
      </c>
      <c r="I913" s="8">
        <v>4</v>
      </c>
      <c r="J913" s="10">
        <v>140.66999999999999</v>
      </c>
      <c r="K913" s="6">
        <v>0</v>
      </c>
      <c r="L913" s="10">
        <v>80.72</v>
      </c>
      <c r="M913" s="17">
        <f t="shared" si="56"/>
        <v>562.67999999999995</v>
      </c>
      <c r="N913" s="17">
        <f t="shared" si="57"/>
        <v>322.88</v>
      </c>
      <c r="O913" s="17">
        <f t="shared" si="58"/>
        <v>239.79999999999995</v>
      </c>
      <c r="P913" s="7">
        <f t="shared" si="59"/>
        <v>0.42617473519584842</v>
      </c>
      <c r="Q913" s="5">
        <f>YEAR(SalesDataTable[[#This Row],[Order Date]])</f>
        <v>2026</v>
      </c>
      <c r="R913" s="7" t="str">
        <f>"Q"&amp;ROUNDUP(MONTH(SalesDataTable[[#This Row],[Order Date]])/3,0)</f>
        <v>Q2</v>
      </c>
      <c r="S913" s="8">
        <f>MONTH(SalesDataTable[[#This Row],[Order Date]])</f>
        <v>5</v>
      </c>
      <c r="T913" s="7" t="str">
        <f>TEXT(SalesDataTable[[#This Row],[Order Date]],"mmm")</f>
        <v>May</v>
      </c>
    </row>
    <row r="914" spans="1:20" ht="15.6">
      <c r="A914" s="2">
        <v>4753</v>
      </c>
      <c r="B914" s="3">
        <v>46168</v>
      </c>
      <c r="C914" s="4" t="s">
        <v>20</v>
      </c>
      <c r="D914" s="4" t="s">
        <v>33</v>
      </c>
      <c r="E914" s="4" t="s">
        <v>2</v>
      </c>
      <c r="F914" s="4" t="s">
        <v>3</v>
      </c>
      <c r="G914" s="4" t="s">
        <v>34</v>
      </c>
      <c r="H914" s="4" t="s">
        <v>42</v>
      </c>
      <c r="I914" s="8">
        <v>1</v>
      </c>
      <c r="J914" s="10">
        <v>36.659999999999997</v>
      </c>
      <c r="K914" s="6">
        <v>0.05</v>
      </c>
      <c r="L914" s="10">
        <v>13.51</v>
      </c>
      <c r="M914" s="17">
        <f t="shared" si="56"/>
        <v>34.826999999999998</v>
      </c>
      <c r="N914" s="17">
        <f t="shared" si="57"/>
        <v>13.51</v>
      </c>
      <c r="O914" s="17">
        <f t="shared" si="58"/>
        <v>21.317</v>
      </c>
      <c r="P914" s="7">
        <f t="shared" si="59"/>
        <v>0.61208257960777557</v>
      </c>
      <c r="Q914" s="5">
        <f>YEAR(SalesDataTable[[#This Row],[Order Date]])</f>
        <v>2026</v>
      </c>
      <c r="R914" s="7" t="str">
        <f>"Q"&amp;ROUNDUP(MONTH(SalesDataTable[[#This Row],[Order Date]])/3,0)</f>
        <v>Q2</v>
      </c>
      <c r="S914" s="8">
        <f>MONTH(SalesDataTable[[#This Row],[Order Date]])</f>
        <v>5</v>
      </c>
      <c r="T914" s="7" t="str">
        <f>TEXT(SalesDataTable[[#This Row],[Order Date]],"mmm")</f>
        <v>May</v>
      </c>
    </row>
    <row r="915" spans="1:20" ht="15.6">
      <c r="A915" s="2">
        <v>942</v>
      </c>
      <c r="B915" s="3">
        <v>46169</v>
      </c>
      <c r="C915" s="4" t="s">
        <v>20</v>
      </c>
      <c r="D915" s="4" t="s">
        <v>21</v>
      </c>
      <c r="E915" s="4" t="s">
        <v>2</v>
      </c>
      <c r="F915" s="4" t="s">
        <v>3</v>
      </c>
      <c r="G915" s="4" t="s">
        <v>14</v>
      </c>
      <c r="H915" s="4" t="s">
        <v>32</v>
      </c>
      <c r="I915" s="8">
        <v>1</v>
      </c>
      <c r="J915" s="10">
        <v>46.28</v>
      </c>
      <c r="K915" s="6">
        <v>0.05</v>
      </c>
      <c r="L915" s="10">
        <v>17.95</v>
      </c>
      <c r="M915" s="17">
        <f t="shared" si="56"/>
        <v>43.966000000000001</v>
      </c>
      <c r="N915" s="17">
        <f t="shared" si="57"/>
        <v>17.95</v>
      </c>
      <c r="O915" s="17">
        <f t="shared" si="58"/>
        <v>26.016000000000002</v>
      </c>
      <c r="P915" s="7">
        <f t="shared" si="59"/>
        <v>0.591729973161079</v>
      </c>
      <c r="Q915" s="5">
        <f>YEAR(SalesDataTable[[#This Row],[Order Date]])</f>
        <v>2026</v>
      </c>
      <c r="R915" s="7" t="str">
        <f>"Q"&amp;ROUNDUP(MONTH(SalesDataTable[[#This Row],[Order Date]])/3,0)</f>
        <v>Q2</v>
      </c>
      <c r="S915" s="8">
        <f>MONTH(SalesDataTable[[#This Row],[Order Date]])</f>
        <v>5</v>
      </c>
      <c r="T915" s="7" t="str">
        <f>TEXT(SalesDataTable[[#This Row],[Order Date]],"mmm")</f>
        <v>May</v>
      </c>
    </row>
    <row r="916" spans="1:20" ht="15.6">
      <c r="A916" s="2">
        <v>1755</v>
      </c>
      <c r="B916" s="3">
        <v>46169</v>
      </c>
      <c r="C916" s="4" t="s">
        <v>20</v>
      </c>
      <c r="D916" s="4" t="s">
        <v>47</v>
      </c>
      <c r="E916" s="4" t="s">
        <v>28</v>
      </c>
      <c r="F916" s="4" t="s">
        <v>3</v>
      </c>
      <c r="G916" s="4" t="s">
        <v>9</v>
      </c>
      <c r="H916" s="4" t="s">
        <v>10</v>
      </c>
      <c r="I916" s="8">
        <v>2</v>
      </c>
      <c r="J916" s="10">
        <v>92.12</v>
      </c>
      <c r="K916" s="6">
        <v>0</v>
      </c>
      <c r="L916" s="10">
        <v>46.64</v>
      </c>
      <c r="M916" s="17">
        <f t="shared" si="56"/>
        <v>184.24</v>
      </c>
      <c r="N916" s="17">
        <f t="shared" si="57"/>
        <v>93.28</v>
      </c>
      <c r="O916" s="17">
        <f t="shared" si="58"/>
        <v>90.960000000000008</v>
      </c>
      <c r="P916" s="7">
        <f t="shared" si="59"/>
        <v>0.49370386452453324</v>
      </c>
      <c r="Q916" s="5">
        <f>YEAR(SalesDataTable[[#This Row],[Order Date]])</f>
        <v>2026</v>
      </c>
      <c r="R916" s="7" t="str">
        <f>"Q"&amp;ROUNDUP(MONTH(SalesDataTable[[#This Row],[Order Date]])/3,0)</f>
        <v>Q2</v>
      </c>
      <c r="S916" s="8">
        <f>MONTH(SalesDataTable[[#This Row],[Order Date]])</f>
        <v>5</v>
      </c>
      <c r="T916" s="7" t="str">
        <f>TEXT(SalesDataTable[[#This Row],[Order Date]],"mmm")</f>
        <v>May</v>
      </c>
    </row>
    <row r="917" spans="1:20" ht="15.6">
      <c r="A917" s="2">
        <v>3073</v>
      </c>
      <c r="B917" s="3">
        <v>46169</v>
      </c>
      <c r="C917" s="4" t="s">
        <v>20</v>
      </c>
      <c r="D917" s="4" t="s">
        <v>47</v>
      </c>
      <c r="E917" s="4" t="s">
        <v>2</v>
      </c>
      <c r="F917" s="4" t="s">
        <v>3</v>
      </c>
      <c r="G917" s="4" t="s">
        <v>34</v>
      </c>
      <c r="H917" s="4" t="s">
        <v>35</v>
      </c>
      <c r="I917" s="8">
        <v>3</v>
      </c>
      <c r="J917" s="10">
        <v>39.549999999999997</v>
      </c>
      <c r="K917" s="6">
        <v>0</v>
      </c>
      <c r="L917" s="10">
        <v>14.87</v>
      </c>
      <c r="M917" s="17">
        <f t="shared" si="56"/>
        <v>118.64999999999999</v>
      </c>
      <c r="N917" s="17">
        <f t="shared" si="57"/>
        <v>44.61</v>
      </c>
      <c r="O917" s="17">
        <f t="shared" si="58"/>
        <v>74.039999999999992</v>
      </c>
      <c r="P917" s="7">
        <f t="shared" si="59"/>
        <v>0.6240202275600506</v>
      </c>
      <c r="Q917" s="5">
        <f>YEAR(SalesDataTable[[#This Row],[Order Date]])</f>
        <v>2026</v>
      </c>
      <c r="R917" s="7" t="str">
        <f>"Q"&amp;ROUNDUP(MONTH(SalesDataTable[[#This Row],[Order Date]])/3,0)</f>
        <v>Q2</v>
      </c>
      <c r="S917" s="8">
        <f>MONTH(SalesDataTable[[#This Row],[Order Date]])</f>
        <v>5</v>
      </c>
      <c r="T917" s="7" t="str">
        <f>TEXT(SalesDataTable[[#This Row],[Order Date]],"mmm")</f>
        <v>May</v>
      </c>
    </row>
    <row r="918" spans="1:20" ht="15.6">
      <c r="A918" s="2">
        <v>4230</v>
      </c>
      <c r="B918" s="3">
        <v>46169</v>
      </c>
      <c r="C918" s="4" t="s">
        <v>0</v>
      </c>
      <c r="D918" s="4" t="s">
        <v>1</v>
      </c>
      <c r="E918" s="4" t="s">
        <v>19</v>
      </c>
      <c r="F918" s="4" t="s">
        <v>13</v>
      </c>
      <c r="G918" s="4" t="s">
        <v>4</v>
      </c>
      <c r="H918" s="4" t="s">
        <v>5</v>
      </c>
      <c r="I918" s="8">
        <v>1</v>
      </c>
      <c r="J918" s="10">
        <v>83.3</v>
      </c>
      <c r="K918" s="6">
        <v>0</v>
      </c>
      <c r="L918" s="10">
        <v>41.93</v>
      </c>
      <c r="M918" s="17">
        <f t="shared" si="56"/>
        <v>83.3</v>
      </c>
      <c r="N918" s="17">
        <f t="shared" si="57"/>
        <v>41.93</v>
      </c>
      <c r="O918" s="17">
        <f t="shared" si="58"/>
        <v>41.37</v>
      </c>
      <c r="P918" s="7">
        <f t="shared" si="59"/>
        <v>0.49663865546218489</v>
      </c>
      <c r="Q918" s="5">
        <f>YEAR(SalesDataTable[[#This Row],[Order Date]])</f>
        <v>2026</v>
      </c>
      <c r="R918" s="7" t="str">
        <f>"Q"&amp;ROUNDUP(MONTH(SalesDataTable[[#This Row],[Order Date]])/3,0)</f>
        <v>Q2</v>
      </c>
      <c r="S918" s="8">
        <f>MONTH(SalesDataTable[[#This Row],[Order Date]])</f>
        <v>5</v>
      </c>
      <c r="T918" s="7" t="str">
        <f>TEXT(SalesDataTable[[#This Row],[Order Date]],"mmm")</f>
        <v>May</v>
      </c>
    </row>
    <row r="919" spans="1:20" ht="15.6">
      <c r="A919" s="2">
        <v>644</v>
      </c>
      <c r="B919" s="3">
        <v>46170</v>
      </c>
      <c r="C919" s="4" t="s">
        <v>20</v>
      </c>
      <c r="D919" s="4" t="s">
        <v>47</v>
      </c>
      <c r="E919" s="4" t="s">
        <v>19</v>
      </c>
      <c r="F919" s="4" t="s">
        <v>13</v>
      </c>
      <c r="G919" s="4" t="s">
        <v>9</v>
      </c>
      <c r="H919" s="4" t="s">
        <v>10</v>
      </c>
      <c r="I919" s="8">
        <v>2</v>
      </c>
      <c r="J919" s="10">
        <v>93.84</v>
      </c>
      <c r="K919" s="6">
        <v>0</v>
      </c>
      <c r="L919" s="10">
        <v>44.72</v>
      </c>
      <c r="M919" s="17">
        <f t="shared" si="56"/>
        <v>187.68</v>
      </c>
      <c r="N919" s="17">
        <f t="shared" si="57"/>
        <v>89.44</v>
      </c>
      <c r="O919" s="17">
        <f t="shared" si="58"/>
        <v>98.240000000000009</v>
      </c>
      <c r="P919" s="7">
        <f t="shared" si="59"/>
        <v>0.52344416027280483</v>
      </c>
      <c r="Q919" s="5">
        <f>YEAR(SalesDataTable[[#This Row],[Order Date]])</f>
        <v>2026</v>
      </c>
      <c r="R919" s="7" t="str">
        <f>"Q"&amp;ROUNDUP(MONTH(SalesDataTable[[#This Row],[Order Date]])/3,0)</f>
        <v>Q2</v>
      </c>
      <c r="S919" s="8">
        <f>MONTH(SalesDataTable[[#This Row],[Order Date]])</f>
        <v>5</v>
      </c>
      <c r="T919" s="7" t="str">
        <f>TEXT(SalesDataTable[[#This Row],[Order Date]],"mmm")</f>
        <v>May</v>
      </c>
    </row>
    <row r="920" spans="1:20" ht="15.6">
      <c r="A920" s="2">
        <v>1122</v>
      </c>
      <c r="B920" s="3">
        <v>46170</v>
      </c>
      <c r="C920" s="4" t="s">
        <v>11</v>
      </c>
      <c r="D920" s="4" t="s">
        <v>52</v>
      </c>
      <c r="E920" s="4" t="s">
        <v>2</v>
      </c>
      <c r="F920" s="4" t="s">
        <v>3</v>
      </c>
      <c r="G920" s="4" t="s">
        <v>4</v>
      </c>
      <c r="H920" s="4" t="s">
        <v>22</v>
      </c>
      <c r="I920" s="8">
        <v>2</v>
      </c>
      <c r="J920" s="10">
        <v>51.25</v>
      </c>
      <c r="K920" s="6">
        <v>0</v>
      </c>
      <c r="L920" s="10">
        <v>22.57</v>
      </c>
      <c r="M920" s="17">
        <f t="shared" si="56"/>
        <v>102.5</v>
      </c>
      <c r="N920" s="17">
        <f t="shared" si="57"/>
        <v>45.14</v>
      </c>
      <c r="O920" s="17">
        <f t="shared" si="58"/>
        <v>57.36</v>
      </c>
      <c r="P920" s="7">
        <f t="shared" si="59"/>
        <v>0.55960975609756092</v>
      </c>
      <c r="Q920" s="5">
        <f>YEAR(SalesDataTable[[#This Row],[Order Date]])</f>
        <v>2026</v>
      </c>
      <c r="R920" s="7" t="str">
        <f>"Q"&amp;ROUNDUP(MONTH(SalesDataTable[[#This Row],[Order Date]])/3,0)</f>
        <v>Q2</v>
      </c>
      <c r="S920" s="8">
        <f>MONTH(SalesDataTable[[#This Row],[Order Date]])</f>
        <v>5</v>
      </c>
      <c r="T920" s="7" t="str">
        <f>TEXT(SalesDataTable[[#This Row],[Order Date]],"mmm")</f>
        <v>May</v>
      </c>
    </row>
    <row r="921" spans="1:20" ht="15.6">
      <c r="A921" s="2">
        <v>2019</v>
      </c>
      <c r="B921" s="3">
        <v>46170</v>
      </c>
      <c r="C921" s="4" t="s">
        <v>20</v>
      </c>
      <c r="D921" s="4" t="s">
        <v>47</v>
      </c>
      <c r="E921" s="4" t="s">
        <v>8</v>
      </c>
      <c r="F921" s="4" t="s">
        <v>16</v>
      </c>
      <c r="G921" s="4" t="s">
        <v>4</v>
      </c>
      <c r="H921" s="4" t="s">
        <v>5</v>
      </c>
      <c r="I921" s="8">
        <v>8</v>
      </c>
      <c r="J921" s="10">
        <v>80.13</v>
      </c>
      <c r="K921" s="6">
        <v>0.1</v>
      </c>
      <c r="L921" s="10">
        <v>43.8</v>
      </c>
      <c r="M921" s="17">
        <f t="shared" si="56"/>
        <v>576.93600000000004</v>
      </c>
      <c r="N921" s="17">
        <f t="shared" si="57"/>
        <v>350.4</v>
      </c>
      <c r="O921" s="17">
        <f t="shared" si="58"/>
        <v>226.53600000000006</v>
      </c>
      <c r="P921" s="7">
        <f t="shared" si="59"/>
        <v>0.39265360455925796</v>
      </c>
      <c r="Q921" s="5">
        <f>YEAR(SalesDataTable[[#This Row],[Order Date]])</f>
        <v>2026</v>
      </c>
      <c r="R921" s="7" t="str">
        <f>"Q"&amp;ROUNDUP(MONTH(SalesDataTable[[#This Row],[Order Date]])/3,0)</f>
        <v>Q2</v>
      </c>
      <c r="S921" s="8">
        <f>MONTH(SalesDataTable[[#This Row],[Order Date]])</f>
        <v>5</v>
      </c>
      <c r="T921" s="7" t="str">
        <f>TEXT(SalesDataTable[[#This Row],[Order Date]],"mmm")</f>
        <v>May</v>
      </c>
    </row>
    <row r="922" spans="1:20" ht="15.6">
      <c r="A922" s="2">
        <v>2432</v>
      </c>
      <c r="B922" s="3">
        <v>46170</v>
      </c>
      <c r="C922" s="4" t="s">
        <v>6</v>
      </c>
      <c r="D922" s="4" t="s">
        <v>43</v>
      </c>
      <c r="E922" s="4" t="s">
        <v>2</v>
      </c>
      <c r="F922" s="4" t="s">
        <v>3</v>
      </c>
      <c r="G922" s="4" t="s">
        <v>34</v>
      </c>
      <c r="H922" s="4" t="s">
        <v>35</v>
      </c>
      <c r="I922" s="8">
        <v>1</v>
      </c>
      <c r="J922" s="10">
        <v>41.13</v>
      </c>
      <c r="K922" s="6">
        <v>0</v>
      </c>
      <c r="L922" s="10">
        <v>14.8</v>
      </c>
      <c r="M922" s="17">
        <f t="shared" si="56"/>
        <v>41.13</v>
      </c>
      <c r="N922" s="17">
        <f t="shared" si="57"/>
        <v>14.8</v>
      </c>
      <c r="O922" s="17">
        <f t="shared" si="58"/>
        <v>26.330000000000002</v>
      </c>
      <c r="P922" s="7">
        <f t="shared" si="59"/>
        <v>0.64016532944322879</v>
      </c>
      <c r="Q922" s="5">
        <f>YEAR(SalesDataTable[[#This Row],[Order Date]])</f>
        <v>2026</v>
      </c>
      <c r="R922" s="7" t="str">
        <f>"Q"&amp;ROUNDUP(MONTH(SalesDataTable[[#This Row],[Order Date]])/3,0)</f>
        <v>Q2</v>
      </c>
      <c r="S922" s="8">
        <f>MONTH(SalesDataTable[[#This Row],[Order Date]])</f>
        <v>5</v>
      </c>
      <c r="T922" s="7" t="str">
        <f>TEXT(SalesDataTable[[#This Row],[Order Date]],"mmm")</f>
        <v>May</v>
      </c>
    </row>
    <row r="923" spans="1:20" ht="15.6">
      <c r="A923" s="2">
        <v>2989</v>
      </c>
      <c r="B923" s="3">
        <v>46170</v>
      </c>
      <c r="C923" s="4" t="s">
        <v>20</v>
      </c>
      <c r="D923" s="4" t="s">
        <v>47</v>
      </c>
      <c r="E923" s="4" t="s">
        <v>2</v>
      </c>
      <c r="F923" s="4" t="s">
        <v>3</v>
      </c>
      <c r="G923" s="4" t="s">
        <v>23</v>
      </c>
      <c r="H923" s="4" t="s">
        <v>40</v>
      </c>
      <c r="I923" s="8">
        <v>1</v>
      </c>
      <c r="J923" s="10">
        <v>81.28</v>
      </c>
      <c r="K923" s="6">
        <v>0.15</v>
      </c>
      <c r="L923" s="10">
        <v>39.020000000000003</v>
      </c>
      <c r="M923" s="17">
        <f t="shared" si="56"/>
        <v>69.087999999999994</v>
      </c>
      <c r="N923" s="17">
        <f t="shared" si="57"/>
        <v>39.020000000000003</v>
      </c>
      <c r="O923" s="17">
        <f t="shared" si="58"/>
        <v>30.067999999999991</v>
      </c>
      <c r="P923" s="7">
        <f t="shared" si="59"/>
        <v>0.43521306160259371</v>
      </c>
      <c r="Q923" s="5">
        <f>YEAR(SalesDataTable[[#This Row],[Order Date]])</f>
        <v>2026</v>
      </c>
      <c r="R923" s="7" t="str">
        <f>"Q"&amp;ROUNDUP(MONTH(SalesDataTable[[#This Row],[Order Date]])/3,0)</f>
        <v>Q2</v>
      </c>
      <c r="S923" s="8">
        <f>MONTH(SalesDataTable[[#This Row],[Order Date]])</f>
        <v>5</v>
      </c>
      <c r="T923" s="7" t="str">
        <f>TEXT(SalesDataTable[[#This Row],[Order Date]],"mmm")</f>
        <v>May</v>
      </c>
    </row>
    <row r="924" spans="1:20" ht="15.6">
      <c r="A924" s="2">
        <v>3019</v>
      </c>
      <c r="B924" s="3">
        <v>46170</v>
      </c>
      <c r="C924" s="4" t="s">
        <v>11</v>
      </c>
      <c r="D924" s="4" t="s">
        <v>18</v>
      </c>
      <c r="E924" s="4" t="s">
        <v>2</v>
      </c>
      <c r="F924" s="4" t="s">
        <v>16</v>
      </c>
      <c r="G924" s="4" t="s">
        <v>14</v>
      </c>
      <c r="H924" s="4" t="s">
        <v>32</v>
      </c>
      <c r="I924" s="8">
        <v>1</v>
      </c>
      <c r="J924" s="10">
        <v>46.19</v>
      </c>
      <c r="K924" s="6">
        <v>0</v>
      </c>
      <c r="L924" s="10">
        <v>18.329999999999998</v>
      </c>
      <c r="M924" s="17">
        <f t="shared" si="56"/>
        <v>46.19</v>
      </c>
      <c r="N924" s="17">
        <f t="shared" si="57"/>
        <v>18.329999999999998</v>
      </c>
      <c r="O924" s="17">
        <f t="shared" si="58"/>
        <v>27.86</v>
      </c>
      <c r="P924" s="7">
        <f t="shared" si="59"/>
        <v>0.60316085732842606</v>
      </c>
      <c r="Q924" s="5">
        <f>YEAR(SalesDataTable[[#This Row],[Order Date]])</f>
        <v>2026</v>
      </c>
      <c r="R924" s="7" t="str">
        <f>"Q"&amp;ROUNDUP(MONTH(SalesDataTable[[#This Row],[Order Date]])/3,0)</f>
        <v>Q2</v>
      </c>
      <c r="S924" s="8">
        <f>MONTH(SalesDataTable[[#This Row],[Order Date]])</f>
        <v>5</v>
      </c>
      <c r="T924" s="7" t="str">
        <f>TEXT(SalesDataTable[[#This Row],[Order Date]],"mmm")</f>
        <v>May</v>
      </c>
    </row>
    <row r="925" spans="1:20" ht="15.6">
      <c r="A925" s="2">
        <v>3798</v>
      </c>
      <c r="B925" s="3">
        <v>46170</v>
      </c>
      <c r="C925" s="4" t="s">
        <v>20</v>
      </c>
      <c r="D925" s="4" t="s">
        <v>33</v>
      </c>
      <c r="E925" s="4" t="s">
        <v>2</v>
      </c>
      <c r="F925" s="4" t="s">
        <v>3</v>
      </c>
      <c r="G925" s="4" t="s">
        <v>9</v>
      </c>
      <c r="H925" s="4" t="s">
        <v>37</v>
      </c>
      <c r="I925" s="8">
        <v>3</v>
      </c>
      <c r="J925" s="10">
        <v>156.58000000000001</v>
      </c>
      <c r="K925" s="6">
        <v>0</v>
      </c>
      <c r="L925" s="10">
        <v>79.099999999999994</v>
      </c>
      <c r="M925" s="17">
        <f t="shared" si="56"/>
        <v>469.74</v>
      </c>
      <c r="N925" s="17">
        <f t="shared" si="57"/>
        <v>237.29999999999998</v>
      </c>
      <c r="O925" s="17">
        <f t="shared" si="58"/>
        <v>232.44000000000003</v>
      </c>
      <c r="P925" s="7">
        <f t="shared" si="59"/>
        <v>0.49482692553327379</v>
      </c>
      <c r="Q925" s="5">
        <f>YEAR(SalesDataTable[[#This Row],[Order Date]])</f>
        <v>2026</v>
      </c>
      <c r="R925" s="7" t="str">
        <f>"Q"&amp;ROUNDUP(MONTH(SalesDataTable[[#This Row],[Order Date]])/3,0)</f>
        <v>Q2</v>
      </c>
      <c r="S925" s="8">
        <f>MONTH(SalesDataTable[[#This Row],[Order Date]])</f>
        <v>5</v>
      </c>
      <c r="T925" s="7" t="str">
        <f>TEXT(SalesDataTable[[#This Row],[Order Date]],"mmm")</f>
        <v>May</v>
      </c>
    </row>
    <row r="926" spans="1:20" ht="15.6">
      <c r="A926" s="2">
        <v>3862</v>
      </c>
      <c r="B926" s="3">
        <v>46170</v>
      </c>
      <c r="C926" s="4" t="s">
        <v>20</v>
      </c>
      <c r="D926" s="4" t="s">
        <v>47</v>
      </c>
      <c r="E926" s="4" t="s">
        <v>28</v>
      </c>
      <c r="F926" s="4" t="s">
        <v>13</v>
      </c>
      <c r="G926" s="4" t="s">
        <v>34</v>
      </c>
      <c r="H926" s="4" t="s">
        <v>38</v>
      </c>
      <c r="I926" s="8">
        <v>1</v>
      </c>
      <c r="J926" s="10">
        <v>123.91</v>
      </c>
      <c r="K926" s="6">
        <v>0</v>
      </c>
      <c r="L926" s="10">
        <v>68.89</v>
      </c>
      <c r="M926" s="17">
        <f t="shared" si="56"/>
        <v>123.91</v>
      </c>
      <c r="N926" s="17">
        <f t="shared" si="57"/>
        <v>68.89</v>
      </c>
      <c r="O926" s="17">
        <f t="shared" si="58"/>
        <v>55.019999999999996</v>
      </c>
      <c r="P926" s="7">
        <f t="shared" si="59"/>
        <v>0.44403195867968687</v>
      </c>
      <c r="Q926" s="5">
        <f>YEAR(SalesDataTable[[#This Row],[Order Date]])</f>
        <v>2026</v>
      </c>
      <c r="R926" s="7" t="str">
        <f>"Q"&amp;ROUNDUP(MONTH(SalesDataTable[[#This Row],[Order Date]])/3,0)</f>
        <v>Q2</v>
      </c>
      <c r="S926" s="8">
        <f>MONTH(SalesDataTable[[#This Row],[Order Date]])</f>
        <v>5</v>
      </c>
      <c r="T926" s="7" t="str">
        <f>TEXT(SalesDataTable[[#This Row],[Order Date]],"mmm")</f>
        <v>May</v>
      </c>
    </row>
    <row r="927" spans="1:20" ht="15.6">
      <c r="A927" s="2">
        <v>4281</v>
      </c>
      <c r="B927" s="3">
        <v>46170</v>
      </c>
      <c r="C927" s="4" t="s">
        <v>11</v>
      </c>
      <c r="D927" s="4" t="s">
        <v>12</v>
      </c>
      <c r="E927" s="4" t="s">
        <v>28</v>
      </c>
      <c r="F927" s="4" t="s">
        <v>13</v>
      </c>
      <c r="G927" s="4" t="s">
        <v>4</v>
      </c>
      <c r="H927" s="4" t="s">
        <v>22</v>
      </c>
      <c r="I927" s="8">
        <v>1</v>
      </c>
      <c r="J927" s="10">
        <v>50.64</v>
      </c>
      <c r="K927" s="6">
        <v>0</v>
      </c>
      <c r="L927" s="10">
        <v>22.97</v>
      </c>
      <c r="M927" s="17">
        <f t="shared" si="56"/>
        <v>50.64</v>
      </c>
      <c r="N927" s="17">
        <f t="shared" si="57"/>
        <v>22.97</v>
      </c>
      <c r="O927" s="17">
        <f t="shared" si="58"/>
        <v>27.67</v>
      </c>
      <c r="P927" s="7">
        <f t="shared" si="59"/>
        <v>0.54640600315955767</v>
      </c>
      <c r="Q927" s="5">
        <f>YEAR(SalesDataTable[[#This Row],[Order Date]])</f>
        <v>2026</v>
      </c>
      <c r="R927" s="7" t="str">
        <f>"Q"&amp;ROUNDUP(MONTH(SalesDataTable[[#This Row],[Order Date]])/3,0)</f>
        <v>Q2</v>
      </c>
      <c r="S927" s="8">
        <f>MONTH(SalesDataTable[[#This Row],[Order Date]])</f>
        <v>5</v>
      </c>
      <c r="T927" s="7" t="str">
        <f>TEXT(SalesDataTable[[#This Row],[Order Date]],"mmm")</f>
        <v>May</v>
      </c>
    </row>
    <row r="928" spans="1:20" ht="15.6">
      <c r="A928" s="2">
        <v>191</v>
      </c>
      <c r="B928" s="3">
        <v>46171</v>
      </c>
      <c r="C928" s="4" t="s">
        <v>11</v>
      </c>
      <c r="D928" s="4" t="s">
        <v>25</v>
      </c>
      <c r="E928" s="4" t="s">
        <v>2</v>
      </c>
      <c r="F928" s="4" t="s">
        <v>3</v>
      </c>
      <c r="G928" s="4" t="s">
        <v>9</v>
      </c>
      <c r="H928" s="4" t="s">
        <v>46</v>
      </c>
      <c r="I928" s="8">
        <v>2</v>
      </c>
      <c r="J928" s="10">
        <v>70.48</v>
      </c>
      <c r="K928" s="6">
        <v>0.1</v>
      </c>
      <c r="L928" s="10">
        <v>33.229999999999997</v>
      </c>
      <c r="M928" s="17">
        <f t="shared" si="56"/>
        <v>126.864</v>
      </c>
      <c r="N928" s="17">
        <f t="shared" si="57"/>
        <v>66.459999999999994</v>
      </c>
      <c r="O928" s="17">
        <f t="shared" si="58"/>
        <v>60.404000000000011</v>
      </c>
      <c r="P928" s="7">
        <f t="shared" si="59"/>
        <v>0.47613192079707412</v>
      </c>
      <c r="Q928" s="5">
        <f>YEAR(SalesDataTable[[#This Row],[Order Date]])</f>
        <v>2026</v>
      </c>
      <c r="R928" s="7" t="str">
        <f>"Q"&amp;ROUNDUP(MONTH(SalesDataTable[[#This Row],[Order Date]])/3,0)</f>
        <v>Q2</v>
      </c>
      <c r="S928" s="8">
        <f>MONTH(SalesDataTable[[#This Row],[Order Date]])</f>
        <v>5</v>
      </c>
      <c r="T928" s="7" t="str">
        <f>TEXT(SalesDataTable[[#This Row],[Order Date]],"mmm")</f>
        <v>May</v>
      </c>
    </row>
    <row r="929" spans="1:20" ht="15.6">
      <c r="A929" s="2">
        <v>1039</v>
      </c>
      <c r="B929" s="3">
        <v>46171</v>
      </c>
      <c r="C929" s="4" t="s">
        <v>6</v>
      </c>
      <c r="D929" s="4" t="s">
        <v>41</v>
      </c>
      <c r="E929" s="4" t="s">
        <v>28</v>
      </c>
      <c r="F929" s="4" t="s">
        <v>13</v>
      </c>
      <c r="G929" s="4" t="s">
        <v>4</v>
      </c>
      <c r="H929" s="4" t="s">
        <v>26</v>
      </c>
      <c r="I929" s="8">
        <v>1</v>
      </c>
      <c r="J929" s="10">
        <v>41.27</v>
      </c>
      <c r="K929" s="6">
        <v>0.05</v>
      </c>
      <c r="L929" s="10">
        <v>17.149999999999999</v>
      </c>
      <c r="M929" s="17">
        <f t="shared" si="56"/>
        <v>39.206499999999998</v>
      </c>
      <c r="N929" s="17">
        <f t="shared" si="57"/>
        <v>17.149999999999999</v>
      </c>
      <c r="O929" s="17">
        <f t="shared" si="58"/>
        <v>22.0565</v>
      </c>
      <c r="P929" s="7">
        <f t="shared" si="59"/>
        <v>0.56257253261576523</v>
      </c>
      <c r="Q929" s="5">
        <f>YEAR(SalesDataTable[[#This Row],[Order Date]])</f>
        <v>2026</v>
      </c>
      <c r="R929" s="7" t="str">
        <f>"Q"&amp;ROUNDUP(MONTH(SalesDataTable[[#This Row],[Order Date]])/3,0)</f>
        <v>Q2</v>
      </c>
      <c r="S929" s="8">
        <f>MONTH(SalesDataTable[[#This Row],[Order Date]])</f>
        <v>5</v>
      </c>
      <c r="T929" s="7" t="str">
        <f>TEXT(SalesDataTable[[#This Row],[Order Date]],"mmm")</f>
        <v>May</v>
      </c>
    </row>
    <row r="930" spans="1:20" ht="15.6">
      <c r="A930" s="2">
        <v>2641</v>
      </c>
      <c r="B930" s="3">
        <v>46171</v>
      </c>
      <c r="C930" s="4" t="s">
        <v>0</v>
      </c>
      <c r="D930" s="4" t="s">
        <v>50</v>
      </c>
      <c r="E930" s="4" t="s">
        <v>28</v>
      </c>
      <c r="F930" s="4" t="s">
        <v>3</v>
      </c>
      <c r="G930" s="4" t="s">
        <v>34</v>
      </c>
      <c r="H930" s="4" t="s">
        <v>42</v>
      </c>
      <c r="I930" s="8">
        <v>2</v>
      </c>
      <c r="J930" s="10">
        <v>36.9</v>
      </c>
      <c r="K930" s="6">
        <v>0</v>
      </c>
      <c r="L930" s="10">
        <v>14.07</v>
      </c>
      <c r="M930" s="17">
        <f t="shared" si="56"/>
        <v>73.8</v>
      </c>
      <c r="N930" s="17">
        <f t="shared" si="57"/>
        <v>28.14</v>
      </c>
      <c r="O930" s="17">
        <f t="shared" si="58"/>
        <v>45.66</v>
      </c>
      <c r="P930" s="7">
        <f t="shared" si="59"/>
        <v>0.61869918699186988</v>
      </c>
      <c r="Q930" s="5">
        <f>YEAR(SalesDataTable[[#This Row],[Order Date]])</f>
        <v>2026</v>
      </c>
      <c r="R930" s="7" t="str">
        <f>"Q"&amp;ROUNDUP(MONTH(SalesDataTable[[#This Row],[Order Date]])/3,0)</f>
        <v>Q2</v>
      </c>
      <c r="S930" s="8">
        <f>MONTH(SalesDataTable[[#This Row],[Order Date]])</f>
        <v>5</v>
      </c>
      <c r="T930" s="7" t="str">
        <f>TEXT(SalesDataTable[[#This Row],[Order Date]],"mmm")</f>
        <v>May</v>
      </c>
    </row>
    <row r="931" spans="1:20" ht="15.6">
      <c r="A931" s="2">
        <v>3058</v>
      </c>
      <c r="B931" s="3">
        <v>46171</v>
      </c>
      <c r="C931" s="4" t="s">
        <v>6</v>
      </c>
      <c r="D931" s="4" t="s">
        <v>41</v>
      </c>
      <c r="E931" s="4" t="s">
        <v>2</v>
      </c>
      <c r="F931" s="4" t="s">
        <v>3</v>
      </c>
      <c r="G931" s="4" t="s">
        <v>23</v>
      </c>
      <c r="H931" s="4" t="s">
        <v>29</v>
      </c>
      <c r="I931" s="8">
        <v>1</v>
      </c>
      <c r="J931" s="10">
        <v>196.91</v>
      </c>
      <c r="K931" s="6">
        <v>0</v>
      </c>
      <c r="L931" s="10">
        <v>106.31</v>
      </c>
      <c r="M931" s="17">
        <f t="shared" si="56"/>
        <v>196.91</v>
      </c>
      <c r="N931" s="17">
        <f t="shared" si="57"/>
        <v>106.31</v>
      </c>
      <c r="O931" s="17">
        <f t="shared" si="58"/>
        <v>90.6</v>
      </c>
      <c r="P931" s="7">
        <f t="shared" si="59"/>
        <v>0.46010867909197095</v>
      </c>
      <c r="Q931" s="5">
        <f>YEAR(SalesDataTable[[#This Row],[Order Date]])</f>
        <v>2026</v>
      </c>
      <c r="R931" s="7" t="str">
        <f>"Q"&amp;ROUNDUP(MONTH(SalesDataTable[[#This Row],[Order Date]])/3,0)</f>
        <v>Q2</v>
      </c>
      <c r="S931" s="8">
        <f>MONTH(SalesDataTable[[#This Row],[Order Date]])</f>
        <v>5</v>
      </c>
      <c r="T931" s="7" t="str">
        <f>TEXT(SalesDataTable[[#This Row],[Order Date]],"mmm")</f>
        <v>May</v>
      </c>
    </row>
    <row r="932" spans="1:20" ht="15.6">
      <c r="A932" s="2">
        <v>3110</v>
      </c>
      <c r="B932" s="3">
        <v>46171</v>
      </c>
      <c r="C932" s="4" t="s">
        <v>6</v>
      </c>
      <c r="D932" s="4" t="s">
        <v>27</v>
      </c>
      <c r="E932" s="4" t="s">
        <v>19</v>
      </c>
      <c r="F932" s="4" t="s">
        <v>16</v>
      </c>
      <c r="G932" s="4" t="s">
        <v>34</v>
      </c>
      <c r="H932" s="4" t="s">
        <v>42</v>
      </c>
      <c r="I932" s="8">
        <v>3</v>
      </c>
      <c r="J932" s="10">
        <v>35.79</v>
      </c>
      <c r="K932" s="6">
        <v>0</v>
      </c>
      <c r="L932" s="10">
        <v>13.67</v>
      </c>
      <c r="M932" s="17">
        <f t="shared" si="56"/>
        <v>107.37</v>
      </c>
      <c r="N932" s="17">
        <f t="shared" si="57"/>
        <v>41.01</v>
      </c>
      <c r="O932" s="17">
        <f t="shared" si="58"/>
        <v>66.360000000000014</v>
      </c>
      <c r="P932" s="7">
        <f t="shared" si="59"/>
        <v>0.61804973456272716</v>
      </c>
      <c r="Q932" s="5">
        <f>YEAR(SalesDataTable[[#This Row],[Order Date]])</f>
        <v>2026</v>
      </c>
      <c r="R932" s="7" t="str">
        <f>"Q"&amp;ROUNDUP(MONTH(SalesDataTable[[#This Row],[Order Date]])/3,0)</f>
        <v>Q2</v>
      </c>
      <c r="S932" s="8">
        <f>MONTH(SalesDataTable[[#This Row],[Order Date]])</f>
        <v>5</v>
      </c>
      <c r="T932" s="7" t="str">
        <f>TEXT(SalesDataTable[[#This Row],[Order Date]],"mmm")</f>
        <v>May</v>
      </c>
    </row>
    <row r="933" spans="1:20" ht="15.6">
      <c r="A933" s="2">
        <v>3981</v>
      </c>
      <c r="B933" s="3">
        <v>46171</v>
      </c>
      <c r="C933" s="4" t="s">
        <v>20</v>
      </c>
      <c r="D933" s="4" t="s">
        <v>47</v>
      </c>
      <c r="E933" s="4" t="s">
        <v>2</v>
      </c>
      <c r="F933" s="4" t="s">
        <v>13</v>
      </c>
      <c r="G933" s="4" t="s">
        <v>4</v>
      </c>
      <c r="H933" s="4" t="s">
        <v>5</v>
      </c>
      <c r="I933" s="8">
        <v>2</v>
      </c>
      <c r="J933" s="10">
        <v>82.22</v>
      </c>
      <c r="K933" s="6">
        <v>0.05</v>
      </c>
      <c r="L933" s="10">
        <v>42.35</v>
      </c>
      <c r="M933" s="17">
        <f t="shared" si="56"/>
        <v>156.21799999999999</v>
      </c>
      <c r="N933" s="17">
        <f t="shared" si="57"/>
        <v>84.7</v>
      </c>
      <c r="O933" s="17">
        <f t="shared" si="58"/>
        <v>71.517999999999986</v>
      </c>
      <c r="P933" s="7">
        <f t="shared" si="59"/>
        <v>0.45780895927485943</v>
      </c>
      <c r="Q933" s="5">
        <f>YEAR(SalesDataTable[[#This Row],[Order Date]])</f>
        <v>2026</v>
      </c>
      <c r="R933" s="7" t="str">
        <f>"Q"&amp;ROUNDUP(MONTH(SalesDataTable[[#This Row],[Order Date]])/3,0)</f>
        <v>Q2</v>
      </c>
      <c r="S933" s="8">
        <f>MONTH(SalesDataTable[[#This Row],[Order Date]])</f>
        <v>5</v>
      </c>
      <c r="T933" s="7" t="str">
        <f>TEXT(SalesDataTable[[#This Row],[Order Date]],"mmm")</f>
        <v>May</v>
      </c>
    </row>
    <row r="934" spans="1:20" ht="15.6">
      <c r="A934" s="2">
        <v>4663</v>
      </c>
      <c r="B934" s="3">
        <v>46171</v>
      </c>
      <c r="C934" s="4" t="s">
        <v>11</v>
      </c>
      <c r="D934" s="4" t="s">
        <v>25</v>
      </c>
      <c r="E934" s="4" t="s">
        <v>2</v>
      </c>
      <c r="F934" s="4" t="s">
        <v>13</v>
      </c>
      <c r="G934" s="4" t="s">
        <v>4</v>
      </c>
      <c r="H934" s="4" t="s">
        <v>26</v>
      </c>
      <c r="I934" s="8">
        <v>1</v>
      </c>
      <c r="J934" s="10">
        <v>40.57</v>
      </c>
      <c r="K934" s="6">
        <v>0</v>
      </c>
      <c r="L934" s="10">
        <v>16.809999999999999</v>
      </c>
      <c r="M934" s="17">
        <f t="shared" si="56"/>
        <v>40.57</v>
      </c>
      <c r="N934" s="17">
        <f t="shared" si="57"/>
        <v>16.809999999999999</v>
      </c>
      <c r="O934" s="17">
        <f t="shared" si="58"/>
        <v>23.76</v>
      </c>
      <c r="P934" s="7">
        <f t="shared" si="59"/>
        <v>0.58565442445156524</v>
      </c>
      <c r="Q934" s="5">
        <f>YEAR(SalesDataTable[[#This Row],[Order Date]])</f>
        <v>2026</v>
      </c>
      <c r="R934" s="7" t="str">
        <f>"Q"&amp;ROUNDUP(MONTH(SalesDataTable[[#This Row],[Order Date]])/3,0)</f>
        <v>Q2</v>
      </c>
      <c r="S934" s="8">
        <f>MONTH(SalesDataTable[[#This Row],[Order Date]])</f>
        <v>5</v>
      </c>
      <c r="T934" s="7" t="str">
        <f>TEXT(SalesDataTable[[#This Row],[Order Date]],"mmm")</f>
        <v>May</v>
      </c>
    </row>
    <row r="935" spans="1:20" ht="15.6">
      <c r="A935" s="2">
        <v>5021</v>
      </c>
      <c r="B935" s="3">
        <v>46171</v>
      </c>
      <c r="C935" s="4" t="s">
        <v>11</v>
      </c>
      <c r="D935" s="4" t="s">
        <v>39</v>
      </c>
      <c r="E935" s="4" t="s">
        <v>19</v>
      </c>
      <c r="F935" s="4" t="s">
        <v>3</v>
      </c>
      <c r="G935" s="4" t="s">
        <v>23</v>
      </c>
      <c r="H935" s="4" t="s">
        <v>29</v>
      </c>
      <c r="I935" s="8">
        <v>1</v>
      </c>
      <c r="J935" s="10">
        <v>191.62</v>
      </c>
      <c r="K935" s="6">
        <v>0.05</v>
      </c>
      <c r="L935" s="10">
        <v>106.15</v>
      </c>
      <c r="M935" s="17">
        <f t="shared" si="56"/>
        <v>182.03899999999999</v>
      </c>
      <c r="N935" s="17">
        <f t="shared" si="57"/>
        <v>106.15</v>
      </c>
      <c r="O935" s="17">
        <f t="shared" si="58"/>
        <v>75.888999999999982</v>
      </c>
      <c r="P935" s="7">
        <f t="shared" si="59"/>
        <v>0.41688319535923613</v>
      </c>
      <c r="Q935" s="5">
        <f>YEAR(SalesDataTable[[#This Row],[Order Date]])</f>
        <v>2026</v>
      </c>
      <c r="R935" s="7" t="str">
        <f>"Q"&amp;ROUNDUP(MONTH(SalesDataTable[[#This Row],[Order Date]])/3,0)</f>
        <v>Q2</v>
      </c>
      <c r="S935" s="8">
        <f>MONTH(SalesDataTable[[#This Row],[Order Date]])</f>
        <v>5</v>
      </c>
      <c r="T935" s="7" t="str">
        <f>TEXT(SalesDataTable[[#This Row],[Order Date]],"mmm")</f>
        <v>May</v>
      </c>
    </row>
    <row r="936" spans="1:20" ht="15.6">
      <c r="A936" s="2">
        <v>5107</v>
      </c>
      <c r="B936" s="3">
        <v>46171</v>
      </c>
      <c r="C936" s="4" t="s">
        <v>6</v>
      </c>
      <c r="D936" s="4" t="s">
        <v>27</v>
      </c>
      <c r="E936" s="4" t="s">
        <v>28</v>
      </c>
      <c r="F936" s="4" t="s">
        <v>3</v>
      </c>
      <c r="G936" s="4" t="s">
        <v>9</v>
      </c>
      <c r="H936" s="4" t="s">
        <v>37</v>
      </c>
      <c r="I936" s="8">
        <v>1</v>
      </c>
      <c r="J936" s="10">
        <v>154.07</v>
      </c>
      <c r="K936" s="6">
        <v>0.05</v>
      </c>
      <c r="L936" s="10">
        <v>78.400000000000006</v>
      </c>
      <c r="M936" s="17">
        <f t="shared" si="56"/>
        <v>146.36649999999997</v>
      </c>
      <c r="N936" s="17">
        <f t="shared" si="57"/>
        <v>78.400000000000006</v>
      </c>
      <c r="O936" s="17">
        <f t="shared" si="58"/>
        <v>67.966499999999968</v>
      </c>
      <c r="P936" s="7">
        <f t="shared" si="59"/>
        <v>0.46435830603314271</v>
      </c>
      <c r="Q936" s="5">
        <f>YEAR(SalesDataTable[[#This Row],[Order Date]])</f>
        <v>2026</v>
      </c>
      <c r="R936" s="7" t="str">
        <f>"Q"&amp;ROUNDUP(MONTH(SalesDataTable[[#This Row],[Order Date]])/3,0)</f>
        <v>Q2</v>
      </c>
      <c r="S936" s="8">
        <f>MONTH(SalesDataTable[[#This Row],[Order Date]])</f>
        <v>5</v>
      </c>
      <c r="T936" s="7" t="str">
        <f>TEXT(SalesDataTable[[#This Row],[Order Date]],"mmm")</f>
        <v>May</v>
      </c>
    </row>
    <row r="937" spans="1:20" ht="15.6">
      <c r="A937" s="2">
        <v>454</v>
      </c>
      <c r="B937" s="3">
        <v>46172</v>
      </c>
      <c r="C937" s="4" t="s">
        <v>11</v>
      </c>
      <c r="D937" s="4" t="s">
        <v>39</v>
      </c>
      <c r="E937" s="4" t="s">
        <v>28</v>
      </c>
      <c r="F937" s="4" t="s">
        <v>3</v>
      </c>
      <c r="G937" s="4" t="s">
        <v>23</v>
      </c>
      <c r="H937" s="4" t="s">
        <v>51</v>
      </c>
      <c r="I937" s="8">
        <v>1</v>
      </c>
      <c r="J937" s="10">
        <v>120.8</v>
      </c>
      <c r="K937" s="6">
        <v>0</v>
      </c>
      <c r="L937" s="10">
        <v>61.4</v>
      </c>
      <c r="M937" s="17">
        <f t="shared" si="56"/>
        <v>120.8</v>
      </c>
      <c r="N937" s="17">
        <f t="shared" si="57"/>
        <v>61.4</v>
      </c>
      <c r="O937" s="17">
        <f t="shared" si="58"/>
        <v>59.4</v>
      </c>
      <c r="P937" s="7">
        <f t="shared" si="59"/>
        <v>0.49172185430463577</v>
      </c>
      <c r="Q937" s="5">
        <f>YEAR(SalesDataTable[[#This Row],[Order Date]])</f>
        <v>2026</v>
      </c>
      <c r="R937" s="7" t="str">
        <f>"Q"&amp;ROUNDUP(MONTH(SalesDataTable[[#This Row],[Order Date]])/3,0)</f>
        <v>Q2</v>
      </c>
      <c r="S937" s="8">
        <f>MONTH(SalesDataTable[[#This Row],[Order Date]])</f>
        <v>5</v>
      </c>
      <c r="T937" s="7" t="str">
        <f>TEXT(SalesDataTable[[#This Row],[Order Date]],"mmm")</f>
        <v>May</v>
      </c>
    </row>
    <row r="938" spans="1:20" ht="15.6">
      <c r="A938" s="2">
        <v>873</v>
      </c>
      <c r="B938" s="3">
        <v>46172</v>
      </c>
      <c r="C938" s="4" t="s">
        <v>11</v>
      </c>
      <c r="D938" s="4" t="s">
        <v>39</v>
      </c>
      <c r="E938" s="4" t="s">
        <v>2</v>
      </c>
      <c r="F938" s="4" t="s">
        <v>16</v>
      </c>
      <c r="G938" s="4" t="s">
        <v>4</v>
      </c>
      <c r="H938" s="4" t="s">
        <v>26</v>
      </c>
      <c r="I938" s="8">
        <v>1</v>
      </c>
      <c r="J938" s="10">
        <v>40.15</v>
      </c>
      <c r="K938" s="6">
        <v>0</v>
      </c>
      <c r="L938" s="10">
        <v>16.82</v>
      </c>
      <c r="M938" s="17">
        <f t="shared" si="56"/>
        <v>40.15</v>
      </c>
      <c r="N938" s="17">
        <f t="shared" si="57"/>
        <v>16.82</v>
      </c>
      <c r="O938" s="17">
        <f t="shared" si="58"/>
        <v>23.33</v>
      </c>
      <c r="P938" s="7">
        <f t="shared" si="59"/>
        <v>0.58107098381070976</v>
      </c>
      <c r="Q938" s="5">
        <f>YEAR(SalesDataTable[[#This Row],[Order Date]])</f>
        <v>2026</v>
      </c>
      <c r="R938" s="7" t="str">
        <f>"Q"&amp;ROUNDUP(MONTH(SalesDataTable[[#This Row],[Order Date]])/3,0)</f>
        <v>Q2</v>
      </c>
      <c r="S938" s="8">
        <f>MONTH(SalesDataTable[[#This Row],[Order Date]])</f>
        <v>5</v>
      </c>
      <c r="T938" s="7" t="str">
        <f>TEXT(SalesDataTable[[#This Row],[Order Date]],"mmm")</f>
        <v>May</v>
      </c>
    </row>
    <row r="939" spans="1:20" ht="15.6">
      <c r="A939" s="2">
        <v>1116</v>
      </c>
      <c r="B939" s="3">
        <v>46172</v>
      </c>
      <c r="C939" s="4" t="s">
        <v>6</v>
      </c>
      <c r="D939" s="4" t="s">
        <v>43</v>
      </c>
      <c r="E939" s="4" t="s">
        <v>8</v>
      </c>
      <c r="F939" s="4" t="s">
        <v>16</v>
      </c>
      <c r="G939" s="4" t="s">
        <v>14</v>
      </c>
      <c r="H939" s="4" t="s">
        <v>44</v>
      </c>
      <c r="I939" s="8">
        <v>5</v>
      </c>
      <c r="J939" s="10">
        <v>134.4</v>
      </c>
      <c r="K939" s="6">
        <v>0.15</v>
      </c>
      <c r="L939" s="10">
        <v>67.709999999999994</v>
      </c>
      <c r="M939" s="17">
        <f t="shared" si="56"/>
        <v>571.19999999999993</v>
      </c>
      <c r="N939" s="17">
        <f t="shared" si="57"/>
        <v>338.54999999999995</v>
      </c>
      <c r="O939" s="17">
        <f t="shared" si="58"/>
        <v>232.64999999999998</v>
      </c>
      <c r="P939" s="7">
        <f t="shared" si="59"/>
        <v>0.40730042016806722</v>
      </c>
      <c r="Q939" s="5">
        <f>YEAR(SalesDataTable[[#This Row],[Order Date]])</f>
        <v>2026</v>
      </c>
      <c r="R939" s="7" t="str">
        <f>"Q"&amp;ROUNDUP(MONTH(SalesDataTable[[#This Row],[Order Date]])/3,0)</f>
        <v>Q2</v>
      </c>
      <c r="S939" s="8">
        <f>MONTH(SalesDataTable[[#This Row],[Order Date]])</f>
        <v>5</v>
      </c>
      <c r="T939" s="7" t="str">
        <f>TEXT(SalesDataTable[[#This Row],[Order Date]],"mmm")</f>
        <v>May</v>
      </c>
    </row>
    <row r="940" spans="1:20" ht="15.6">
      <c r="A940" s="2">
        <v>1206</v>
      </c>
      <c r="B940" s="3">
        <v>46172</v>
      </c>
      <c r="C940" s="4" t="s">
        <v>20</v>
      </c>
      <c r="D940" s="4" t="s">
        <v>47</v>
      </c>
      <c r="E940" s="4" t="s">
        <v>2</v>
      </c>
      <c r="F940" s="4" t="s">
        <v>3</v>
      </c>
      <c r="G940" s="4" t="s">
        <v>14</v>
      </c>
      <c r="H940" s="4" t="s">
        <v>15</v>
      </c>
      <c r="I940" s="8">
        <v>2</v>
      </c>
      <c r="J940" s="10">
        <v>37.130000000000003</v>
      </c>
      <c r="K940" s="6">
        <v>0.05</v>
      </c>
      <c r="L940" s="10">
        <v>13.44</v>
      </c>
      <c r="M940" s="17">
        <f t="shared" si="56"/>
        <v>70.546999999999997</v>
      </c>
      <c r="N940" s="17">
        <f t="shared" si="57"/>
        <v>26.88</v>
      </c>
      <c r="O940" s="17">
        <f t="shared" si="58"/>
        <v>43.667000000000002</v>
      </c>
      <c r="P940" s="7">
        <f t="shared" si="59"/>
        <v>0.6189774193091131</v>
      </c>
      <c r="Q940" s="5">
        <f>YEAR(SalesDataTable[[#This Row],[Order Date]])</f>
        <v>2026</v>
      </c>
      <c r="R940" s="7" t="str">
        <f>"Q"&amp;ROUNDUP(MONTH(SalesDataTable[[#This Row],[Order Date]])/3,0)</f>
        <v>Q2</v>
      </c>
      <c r="S940" s="8">
        <f>MONTH(SalesDataTable[[#This Row],[Order Date]])</f>
        <v>5</v>
      </c>
      <c r="T940" s="7" t="str">
        <f>TEXT(SalesDataTable[[#This Row],[Order Date]],"mmm")</f>
        <v>May</v>
      </c>
    </row>
    <row r="941" spans="1:20" ht="15.6">
      <c r="A941" s="2">
        <v>1576</v>
      </c>
      <c r="B941" s="3">
        <v>46172</v>
      </c>
      <c r="C941" s="4" t="s">
        <v>6</v>
      </c>
      <c r="D941" s="4" t="s">
        <v>7</v>
      </c>
      <c r="E941" s="4" t="s">
        <v>2</v>
      </c>
      <c r="F941" s="4" t="s">
        <v>16</v>
      </c>
      <c r="G941" s="4" t="s">
        <v>23</v>
      </c>
      <c r="H941" s="4" t="s">
        <v>51</v>
      </c>
      <c r="I941" s="8">
        <v>6</v>
      </c>
      <c r="J941" s="10">
        <v>123.82</v>
      </c>
      <c r="K941" s="6">
        <v>0</v>
      </c>
      <c r="L941" s="10">
        <v>61.91</v>
      </c>
      <c r="M941" s="17">
        <f t="shared" si="56"/>
        <v>742.92</v>
      </c>
      <c r="N941" s="17">
        <f t="shared" si="57"/>
        <v>371.46</v>
      </c>
      <c r="O941" s="17">
        <f t="shared" si="58"/>
        <v>371.46</v>
      </c>
      <c r="P941" s="7">
        <f t="shared" si="59"/>
        <v>0.5</v>
      </c>
      <c r="Q941" s="5">
        <f>YEAR(SalesDataTable[[#This Row],[Order Date]])</f>
        <v>2026</v>
      </c>
      <c r="R941" s="7" t="str">
        <f>"Q"&amp;ROUNDUP(MONTH(SalesDataTable[[#This Row],[Order Date]])/3,0)</f>
        <v>Q2</v>
      </c>
      <c r="S941" s="8">
        <f>MONTH(SalesDataTable[[#This Row],[Order Date]])</f>
        <v>5</v>
      </c>
      <c r="T941" s="7" t="str">
        <f>TEXT(SalesDataTable[[#This Row],[Order Date]],"mmm")</f>
        <v>May</v>
      </c>
    </row>
    <row r="942" spans="1:20" ht="15.6">
      <c r="A942" s="2">
        <v>2634</v>
      </c>
      <c r="B942" s="3">
        <v>46172</v>
      </c>
      <c r="C942" s="4" t="s">
        <v>11</v>
      </c>
      <c r="D942" s="4" t="s">
        <v>52</v>
      </c>
      <c r="E942" s="4" t="s">
        <v>28</v>
      </c>
      <c r="F942" s="4" t="s">
        <v>3</v>
      </c>
      <c r="G942" s="4" t="s">
        <v>14</v>
      </c>
      <c r="H942" s="4" t="s">
        <v>15</v>
      </c>
      <c r="I942" s="8">
        <v>2</v>
      </c>
      <c r="J942" s="10">
        <v>36.94</v>
      </c>
      <c r="K942" s="6">
        <v>0.05</v>
      </c>
      <c r="L942" s="10">
        <v>13.82</v>
      </c>
      <c r="M942" s="17">
        <f t="shared" si="56"/>
        <v>70.185999999999993</v>
      </c>
      <c r="N942" s="17">
        <f t="shared" si="57"/>
        <v>27.64</v>
      </c>
      <c r="O942" s="17">
        <f t="shared" si="58"/>
        <v>42.545999999999992</v>
      </c>
      <c r="P942" s="7">
        <f t="shared" si="59"/>
        <v>0.60618926851508848</v>
      </c>
      <c r="Q942" s="5">
        <f>YEAR(SalesDataTable[[#This Row],[Order Date]])</f>
        <v>2026</v>
      </c>
      <c r="R942" s="7" t="str">
        <f>"Q"&amp;ROUNDUP(MONTH(SalesDataTable[[#This Row],[Order Date]])/3,0)</f>
        <v>Q2</v>
      </c>
      <c r="S942" s="8">
        <f>MONTH(SalesDataTable[[#This Row],[Order Date]])</f>
        <v>5</v>
      </c>
      <c r="T942" s="7" t="str">
        <f>TEXT(SalesDataTable[[#This Row],[Order Date]],"mmm")</f>
        <v>May</v>
      </c>
    </row>
    <row r="943" spans="1:20" ht="15.6">
      <c r="A943" s="2">
        <v>2649</v>
      </c>
      <c r="B943" s="3">
        <v>46172</v>
      </c>
      <c r="C943" s="4" t="s">
        <v>0</v>
      </c>
      <c r="D943" s="4" t="s">
        <v>1</v>
      </c>
      <c r="E943" s="4" t="s">
        <v>2</v>
      </c>
      <c r="F943" s="4" t="s">
        <v>13</v>
      </c>
      <c r="G943" s="4" t="s">
        <v>23</v>
      </c>
      <c r="H943" s="4" t="s">
        <v>29</v>
      </c>
      <c r="I943" s="8">
        <v>3</v>
      </c>
      <c r="J943" s="10">
        <v>199.17</v>
      </c>
      <c r="K943" s="6">
        <v>0.05</v>
      </c>
      <c r="L943" s="10">
        <v>105.24</v>
      </c>
      <c r="M943" s="17">
        <f t="shared" si="56"/>
        <v>567.6345</v>
      </c>
      <c r="N943" s="17">
        <f t="shared" si="57"/>
        <v>315.71999999999997</v>
      </c>
      <c r="O943" s="17">
        <f t="shared" si="58"/>
        <v>251.91450000000003</v>
      </c>
      <c r="P943" s="7">
        <f t="shared" si="59"/>
        <v>0.4437970207941907</v>
      </c>
      <c r="Q943" s="5">
        <f>YEAR(SalesDataTable[[#This Row],[Order Date]])</f>
        <v>2026</v>
      </c>
      <c r="R943" s="7" t="str">
        <f>"Q"&amp;ROUNDUP(MONTH(SalesDataTable[[#This Row],[Order Date]])/3,0)</f>
        <v>Q2</v>
      </c>
      <c r="S943" s="8">
        <f>MONTH(SalesDataTable[[#This Row],[Order Date]])</f>
        <v>5</v>
      </c>
      <c r="T943" s="7" t="str">
        <f>TEXT(SalesDataTable[[#This Row],[Order Date]],"mmm")</f>
        <v>May</v>
      </c>
    </row>
    <row r="944" spans="1:20" ht="15.6">
      <c r="A944" s="2">
        <v>2774</v>
      </c>
      <c r="B944" s="3">
        <v>46172</v>
      </c>
      <c r="C944" s="4" t="s">
        <v>0</v>
      </c>
      <c r="D944" s="4" t="s">
        <v>36</v>
      </c>
      <c r="E944" s="4" t="s">
        <v>2</v>
      </c>
      <c r="F944" s="4" t="s">
        <v>3</v>
      </c>
      <c r="G944" s="4" t="s">
        <v>23</v>
      </c>
      <c r="H944" s="4" t="s">
        <v>40</v>
      </c>
      <c r="I944" s="8">
        <v>3</v>
      </c>
      <c r="J944" s="10">
        <v>83.17</v>
      </c>
      <c r="K944" s="6">
        <v>0</v>
      </c>
      <c r="L944" s="10">
        <v>40.520000000000003</v>
      </c>
      <c r="M944" s="17">
        <f t="shared" si="56"/>
        <v>249.51</v>
      </c>
      <c r="N944" s="17">
        <f t="shared" si="57"/>
        <v>121.56</v>
      </c>
      <c r="O944" s="17">
        <f t="shared" si="58"/>
        <v>127.94999999999999</v>
      </c>
      <c r="P944" s="7">
        <f t="shared" si="59"/>
        <v>0.51280509799206442</v>
      </c>
      <c r="Q944" s="5">
        <f>YEAR(SalesDataTable[[#This Row],[Order Date]])</f>
        <v>2026</v>
      </c>
      <c r="R944" s="7" t="str">
        <f>"Q"&amp;ROUNDUP(MONTH(SalesDataTable[[#This Row],[Order Date]])/3,0)</f>
        <v>Q2</v>
      </c>
      <c r="S944" s="8">
        <f>MONTH(SalesDataTable[[#This Row],[Order Date]])</f>
        <v>5</v>
      </c>
      <c r="T944" s="7" t="str">
        <f>TEXT(SalesDataTable[[#This Row],[Order Date]],"mmm")</f>
        <v>May</v>
      </c>
    </row>
    <row r="945" spans="1:20" ht="15.6">
      <c r="A945" s="2">
        <v>3037</v>
      </c>
      <c r="B945" s="3">
        <v>46172</v>
      </c>
      <c r="C945" s="4" t="s">
        <v>6</v>
      </c>
      <c r="D945" s="4" t="s">
        <v>27</v>
      </c>
      <c r="E945" s="4" t="s">
        <v>2</v>
      </c>
      <c r="F945" s="4" t="s">
        <v>16</v>
      </c>
      <c r="G945" s="4" t="s">
        <v>14</v>
      </c>
      <c r="H945" s="4" t="s">
        <v>32</v>
      </c>
      <c r="I945" s="8">
        <v>1</v>
      </c>
      <c r="J945" s="10">
        <v>45.8</v>
      </c>
      <c r="K945" s="6">
        <v>0.05</v>
      </c>
      <c r="L945" s="10">
        <v>17.88</v>
      </c>
      <c r="M945" s="17">
        <f t="shared" si="56"/>
        <v>43.51</v>
      </c>
      <c r="N945" s="17">
        <f t="shared" si="57"/>
        <v>17.88</v>
      </c>
      <c r="O945" s="17">
        <f t="shared" si="58"/>
        <v>25.63</v>
      </c>
      <c r="P945" s="7">
        <f t="shared" si="59"/>
        <v>0.58905998621006661</v>
      </c>
      <c r="Q945" s="5">
        <f>YEAR(SalesDataTable[[#This Row],[Order Date]])</f>
        <v>2026</v>
      </c>
      <c r="R945" s="7" t="str">
        <f>"Q"&amp;ROUNDUP(MONTH(SalesDataTable[[#This Row],[Order Date]])/3,0)</f>
        <v>Q2</v>
      </c>
      <c r="S945" s="8">
        <f>MONTH(SalesDataTable[[#This Row],[Order Date]])</f>
        <v>5</v>
      </c>
      <c r="T945" s="7" t="str">
        <f>TEXT(SalesDataTable[[#This Row],[Order Date]],"mmm")</f>
        <v>May</v>
      </c>
    </row>
    <row r="946" spans="1:20" ht="15.6">
      <c r="A946" s="2">
        <v>3138</v>
      </c>
      <c r="B946" s="3">
        <v>46172</v>
      </c>
      <c r="C946" s="4" t="s">
        <v>11</v>
      </c>
      <c r="D946" s="4" t="s">
        <v>12</v>
      </c>
      <c r="E946" s="4" t="s">
        <v>28</v>
      </c>
      <c r="F946" s="4" t="s">
        <v>3</v>
      </c>
      <c r="G946" s="4" t="s">
        <v>9</v>
      </c>
      <c r="H946" s="4" t="s">
        <v>37</v>
      </c>
      <c r="I946" s="8">
        <v>1</v>
      </c>
      <c r="J946" s="10">
        <v>154.85</v>
      </c>
      <c r="K946" s="6">
        <v>0</v>
      </c>
      <c r="L946" s="10">
        <v>80.17</v>
      </c>
      <c r="M946" s="17">
        <f t="shared" si="56"/>
        <v>154.85</v>
      </c>
      <c r="N946" s="17">
        <f t="shared" si="57"/>
        <v>80.17</v>
      </c>
      <c r="O946" s="17">
        <f t="shared" si="58"/>
        <v>74.679999999999993</v>
      </c>
      <c r="P946" s="7">
        <f t="shared" si="59"/>
        <v>0.48227316758153049</v>
      </c>
      <c r="Q946" s="5">
        <f>YEAR(SalesDataTable[[#This Row],[Order Date]])</f>
        <v>2026</v>
      </c>
      <c r="R946" s="7" t="str">
        <f>"Q"&amp;ROUNDUP(MONTH(SalesDataTable[[#This Row],[Order Date]])/3,0)</f>
        <v>Q2</v>
      </c>
      <c r="S946" s="8">
        <f>MONTH(SalesDataTable[[#This Row],[Order Date]])</f>
        <v>5</v>
      </c>
      <c r="T946" s="7" t="str">
        <f>TEXT(SalesDataTable[[#This Row],[Order Date]],"mmm")</f>
        <v>May</v>
      </c>
    </row>
    <row r="947" spans="1:20" ht="15.6">
      <c r="A947" s="2">
        <v>3228</v>
      </c>
      <c r="B947" s="3">
        <v>46172</v>
      </c>
      <c r="C947" s="4" t="s">
        <v>20</v>
      </c>
      <c r="D947" s="4" t="s">
        <v>47</v>
      </c>
      <c r="E947" s="4" t="s">
        <v>2</v>
      </c>
      <c r="F947" s="4" t="s">
        <v>16</v>
      </c>
      <c r="G947" s="4" t="s">
        <v>23</v>
      </c>
      <c r="H947" s="4" t="s">
        <v>29</v>
      </c>
      <c r="I947" s="8">
        <v>1</v>
      </c>
      <c r="J947" s="10">
        <v>194.99</v>
      </c>
      <c r="K947" s="6">
        <v>0</v>
      </c>
      <c r="L947" s="10">
        <v>101.21</v>
      </c>
      <c r="M947" s="17">
        <f t="shared" si="56"/>
        <v>194.99</v>
      </c>
      <c r="N947" s="17">
        <f t="shared" si="57"/>
        <v>101.21</v>
      </c>
      <c r="O947" s="17">
        <f t="shared" si="58"/>
        <v>93.780000000000015</v>
      </c>
      <c r="P947" s="7">
        <f t="shared" si="59"/>
        <v>0.48094774090979031</v>
      </c>
      <c r="Q947" s="5">
        <f>YEAR(SalesDataTable[[#This Row],[Order Date]])</f>
        <v>2026</v>
      </c>
      <c r="R947" s="7" t="str">
        <f>"Q"&amp;ROUNDUP(MONTH(SalesDataTable[[#This Row],[Order Date]])/3,0)</f>
        <v>Q2</v>
      </c>
      <c r="S947" s="8">
        <f>MONTH(SalesDataTable[[#This Row],[Order Date]])</f>
        <v>5</v>
      </c>
      <c r="T947" s="7" t="str">
        <f>TEXT(SalesDataTable[[#This Row],[Order Date]],"mmm")</f>
        <v>May</v>
      </c>
    </row>
    <row r="948" spans="1:20" ht="15.6">
      <c r="A948" s="2">
        <v>3401</v>
      </c>
      <c r="B948" s="3">
        <v>46172</v>
      </c>
      <c r="C948" s="4" t="s">
        <v>11</v>
      </c>
      <c r="D948" s="4" t="s">
        <v>39</v>
      </c>
      <c r="E948" s="4" t="s">
        <v>2</v>
      </c>
      <c r="F948" s="4" t="s">
        <v>3</v>
      </c>
      <c r="G948" s="4" t="s">
        <v>34</v>
      </c>
      <c r="H948" s="4" t="s">
        <v>42</v>
      </c>
      <c r="I948" s="8">
        <v>1</v>
      </c>
      <c r="J948" s="10">
        <v>36.31</v>
      </c>
      <c r="K948" s="6">
        <v>0</v>
      </c>
      <c r="L948" s="10">
        <v>13.93</v>
      </c>
      <c r="M948" s="17">
        <f t="shared" si="56"/>
        <v>36.31</v>
      </c>
      <c r="N948" s="17">
        <f t="shared" si="57"/>
        <v>13.93</v>
      </c>
      <c r="O948" s="17">
        <f t="shared" si="58"/>
        <v>22.380000000000003</v>
      </c>
      <c r="P948" s="7">
        <f t="shared" si="59"/>
        <v>0.61635912971633167</v>
      </c>
      <c r="Q948" s="5">
        <f>YEAR(SalesDataTable[[#This Row],[Order Date]])</f>
        <v>2026</v>
      </c>
      <c r="R948" s="7" t="str">
        <f>"Q"&amp;ROUNDUP(MONTH(SalesDataTable[[#This Row],[Order Date]])/3,0)</f>
        <v>Q2</v>
      </c>
      <c r="S948" s="8">
        <f>MONTH(SalesDataTable[[#This Row],[Order Date]])</f>
        <v>5</v>
      </c>
      <c r="T948" s="7" t="str">
        <f>TEXT(SalesDataTable[[#This Row],[Order Date]],"mmm")</f>
        <v>May</v>
      </c>
    </row>
    <row r="949" spans="1:20" ht="15.6">
      <c r="A949" s="2">
        <v>3511</v>
      </c>
      <c r="B949" s="3">
        <v>46172</v>
      </c>
      <c r="C949" s="4" t="s">
        <v>0</v>
      </c>
      <c r="D949" s="4" t="s">
        <v>1</v>
      </c>
      <c r="E949" s="4" t="s">
        <v>2</v>
      </c>
      <c r="F949" s="4" t="s">
        <v>3</v>
      </c>
      <c r="G949" s="4" t="s">
        <v>14</v>
      </c>
      <c r="H949" s="4" t="s">
        <v>32</v>
      </c>
      <c r="I949" s="8">
        <v>1</v>
      </c>
      <c r="J949" s="10">
        <v>47.19</v>
      </c>
      <c r="K949" s="6">
        <v>0</v>
      </c>
      <c r="L949" s="10">
        <v>18.54</v>
      </c>
      <c r="M949" s="17">
        <f t="shared" si="56"/>
        <v>47.19</v>
      </c>
      <c r="N949" s="17">
        <f t="shared" si="57"/>
        <v>18.54</v>
      </c>
      <c r="O949" s="17">
        <f t="shared" si="58"/>
        <v>28.65</v>
      </c>
      <c r="P949" s="7">
        <f t="shared" si="59"/>
        <v>0.60712015257469798</v>
      </c>
      <c r="Q949" s="5">
        <f>YEAR(SalesDataTable[[#This Row],[Order Date]])</f>
        <v>2026</v>
      </c>
      <c r="R949" s="7" t="str">
        <f>"Q"&amp;ROUNDUP(MONTH(SalesDataTable[[#This Row],[Order Date]])/3,0)</f>
        <v>Q2</v>
      </c>
      <c r="S949" s="8">
        <f>MONTH(SalesDataTable[[#This Row],[Order Date]])</f>
        <v>5</v>
      </c>
      <c r="T949" s="7" t="str">
        <f>TEXT(SalesDataTable[[#This Row],[Order Date]],"mmm")</f>
        <v>May</v>
      </c>
    </row>
    <row r="950" spans="1:20" ht="15.6">
      <c r="A950" s="2">
        <v>4485</v>
      </c>
      <c r="B950" s="3">
        <v>46172</v>
      </c>
      <c r="C950" s="4" t="s">
        <v>20</v>
      </c>
      <c r="D950" s="4" t="s">
        <v>33</v>
      </c>
      <c r="E950" s="4" t="s">
        <v>2</v>
      </c>
      <c r="F950" s="4" t="s">
        <v>13</v>
      </c>
      <c r="G950" s="4" t="s">
        <v>34</v>
      </c>
      <c r="H950" s="4" t="s">
        <v>38</v>
      </c>
      <c r="I950" s="8">
        <v>1</v>
      </c>
      <c r="J950" s="10">
        <v>124.14</v>
      </c>
      <c r="K950" s="6">
        <v>0</v>
      </c>
      <c r="L950" s="10">
        <v>70.900000000000006</v>
      </c>
      <c r="M950" s="17">
        <f t="shared" si="56"/>
        <v>124.14</v>
      </c>
      <c r="N950" s="17">
        <f t="shared" si="57"/>
        <v>70.900000000000006</v>
      </c>
      <c r="O950" s="17">
        <f t="shared" si="58"/>
        <v>53.239999999999995</v>
      </c>
      <c r="P950" s="7">
        <f t="shared" si="59"/>
        <v>0.42887062993394548</v>
      </c>
      <c r="Q950" s="5">
        <f>YEAR(SalesDataTable[[#This Row],[Order Date]])</f>
        <v>2026</v>
      </c>
      <c r="R950" s="7" t="str">
        <f>"Q"&amp;ROUNDUP(MONTH(SalesDataTable[[#This Row],[Order Date]])/3,0)</f>
        <v>Q2</v>
      </c>
      <c r="S950" s="8">
        <f>MONTH(SalesDataTable[[#This Row],[Order Date]])</f>
        <v>5</v>
      </c>
      <c r="T950" s="7" t="str">
        <f>TEXT(SalesDataTable[[#This Row],[Order Date]],"mmm")</f>
        <v>May</v>
      </c>
    </row>
    <row r="951" spans="1:20" ht="15.6">
      <c r="A951" s="2">
        <v>447</v>
      </c>
      <c r="B951" s="3">
        <v>46173</v>
      </c>
      <c r="C951" s="4" t="s">
        <v>20</v>
      </c>
      <c r="D951" s="4" t="s">
        <v>33</v>
      </c>
      <c r="E951" s="4" t="s">
        <v>2</v>
      </c>
      <c r="F951" s="4" t="s">
        <v>3</v>
      </c>
      <c r="G951" s="4" t="s">
        <v>14</v>
      </c>
      <c r="H951" s="4" t="s">
        <v>44</v>
      </c>
      <c r="I951" s="8">
        <v>1</v>
      </c>
      <c r="J951" s="10">
        <v>131.94999999999999</v>
      </c>
      <c r="K951" s="6">
        <v>0</v>
      </c>
      <c r="L951" s="10">
        <v>65.17</v>
      </c>
      <c r="M951" s="17">
        <f t="shared" si="56"/>
        <v>131.94999999999999</v>
      </c>
      <c r="N951" s="17">
        <f t="shared" si="57"/>
        <v>65.17</v>
      </c>
      <c r="O951" s="17">
        <f t="shared" si="58"/>
        <v>66.779999999999987</v>
      </c>
      <c r="P951" s="7">
        <f t="shared" si="59"/>
        <v>0.50610079575596811</v>
      </c>
      <c r="Q951" s="5">
        <f>YEAR(SalesDataTable[[#This Row],[Order Date]])</f>
        <v>2026</v>
      </c>
      <c r="R951" s="7" t="str">
        <f>"Q"&amp;ROUNDUP(MONTH(SalesDataTable[[#This Row],[Order Date]])/3,0)</f>
        <v>Q2</v>
      </c>
      <c r="S951" s="8">
        <f>MONTH(SalesDataTable[[#This Row],[Order Date]])</f>
        <v>5</v>
      </c>
      <c r="T951" s="7" t="str">
        <f>TEXT(SalesDataTable[[#This Row],[Order Date]],"mmm")</f>
        <v>May</v>
      </c>
    </row>
    <row r="952" spans="1:20" ht="15.6">
      <c r="A952" s="2">
        <v>1208</v>
      </c>
      <c r="B952" s="3">
        <v>46173</v>
      </c>
      <c r="C952" s="4" t="s">
        <v>20</v>
      </c>
      <c r="D952" s="4" t="s">
        <v>33</v>
      </c>
      <c r="E952" s="4" t="s">
        <v>28</v>
      </c>
      <c r="F952" s="4" t="s">
        <v>13</v>
      </c>
      <c r="G952" s="4" t="s">
        <v>4</v>
      </c>
      <c r="H952" s="4" t="s">
        <v>30</v>
      </c>
      <c r="I952" s="8">
        <v>1</v>
      </c>
      <c r="J952" s="10">
        <v>102.24</v>
      </c>
      <c r="K952" s="6">
        <v>0</v>
      </c>
      <c r="L952" s="10">
        <v>50.75</v>
      </c>
      <c r="M952" s="17">
        <f t="shared" si="56"/>
        <v>102.24</v>
      </c>
      <c r="N952" s="17">
        <f t="shared" si="57"/>
        <v>50.75</v>
      </c>
      <c r="O952" s="17">
        <f t="shared" si="58"/>
        <v>51.489999999999995</v>
      </c>
      <c r="P952" s="7">
        <f t="shared" si="59"/>
        <v>0.50361893583724571</v>
      </c>
      <c r="Q952" s="5">
        <f>YEAR(SalesDataTable[[#This Row],[Order Date]])</f>
        <v>2026</v>
      </c>
      <c r="R952" s="7" t="str">
        <f>"Q"&amp;ROUNDUP(MONTH(SalesDataTable[[#This Row],[Order Date]])/3,0)</f>
        <v>Q2</v>
      </c>
      <c r="S952" s="8">
        <f>MONTH(SalesDataTable[[#This Row],[Order Date]])</f>
        <v>5</v>
      </c>
      <c r="T952" s="7" t="str">
        <f>TEXT(SalesDataTable[[#This Row],[Order Date]],"mmm")</f>
        <v>May</v>
      </c>
    </row>
    <row r="953" spans="1:20" ht="15.6">
      <c r="A953" s="2">
        <v>1355</v>
      </c>
      <c r="B953" s="3">
        <v>46173</v>
      </c>
      <c r="C953" s="4" t="s">
        <v>20</v>
      </c>
      <c r="D953" s="4" t="s">
        <v>47</v>
      </c>
      <c r="E953" s="4" t="s">
        <v>28</v>
      </c>
      <c r="F953" s="4" t="s">
        <v>13</v>
      </c>
      <c r="G953" s="4" t="s">
        <v>9</v>
      </c>
      <c r="H953" s="4" t="s">
        <v>37</v>
      </c>
      <c r="I953" s="8">
        <v>2</v>
      </c>
      <c r="J953" s="10">
        <v>152.07</v>
      </c>
      <c r="K953" s="6">
        <v>0</v>
      </c>
      <c r="L953" s="10">
        <v>76.849999999999994</v>
      </c>
      <c r="M953" s="17">
        <f t="shared" si="56"/>
        <v>304.14</v>
      </c>
      <c r="N953" s="17">
        <f t="shared" si="57"/>
        <v>153.69999999999999</v>
      </c>
      <c r="O953" s="17">
        <f t="shared" si="58"/>
        <v>150.44</v>
      </c>
      <c r="P953" s="7">
        <f t="shared" si="59"/>
        <v>0.49464062602748737</v>
      </c>
      <c r="Q953" s="5">
        <f>YEAR(SalesDataTable[[#This Row],[Order Date]])</f>
        <v>2026</v>
      </c>
      <c r="R953" s="7" t="str">
        <f>"Q"&amp;ROUNDUP(MONTH(SalesDataTable[[#This Row],[Order Date]])/3,0)</f>
        <v>Q2</v>
      </c>
      <c r="S953" s="8">
        <f>MONTH(SalesDataTable[[#This Row],[Order Date]])</f>
        <v>5</v>
      </c>
      <c r="T953" s="7" t="str">
        <f>TEXT(SalesDataTable[[#This Row],[Order Date]],"mmm")</f>
        <v>May</v>
      </c>
    </row>
    <row r="954" spans="1:20" ht="15.6">
      <c r="A954" s="2">
        <v>1474</v>
      </c>
      <c r="B954" s="3">
        <v>46173</v>
      </c>
      <c r="C954" s="4" t="s">
        <v>11</v>
      </c>
      <c r="D954" s="4" t="s">
        <v>18</v>
      </c>
      <c r="E954" s="4" t="s">
        <v>2</v>
      </c>
      <c r="F954" s="4" t="s">
        <v>13</v>
      </c>
      <c r="G954" s="4" t="s">
        <v>23</v>
      </c>
      <c r="H954" s="4" t="s">
        <v>51</v>
      </c>
      <c r="I954" s="8">
        <v>2</v>
      </c>
      <c r="J954" s="10">
        <v>123.34</v>
      </c>
      <c r="K954" s="6">
        <v>0.05</v>
      </c>
      <c r="L954" s="10">
        <v>58.96</v>
      </c>
      <c r="M954" s="17">
        <f t="shared" si="56"/>
        <v>234.346</v>
      </c>
      <c r="N954" s="17">
        <f t="shared" si="57"/>
        <v>117.92</v>
      </c>
      <c r="O954" s="17">
        <f t="shared" si="58"/>
        <v>116.426</v>
      </c>
      <c r="P954" s="7">
        <f t="shared" si="59"/>
        <v>0.49681240558831813</v>
      </c>
      <c r="Q954" s="5">
        <f>YEAR(SalesDataTable[[#This Row],[Order Date]])</f>
        <v>2026</v>
      </c>
      <c r="R954" s="7" t="str">
        <f>"Q"&amp;ROUNDUP(MONTH(SalesDataTable[[#This Row],[Order Date]])/3,0)</f>
        <v>Q2</v>
      </c>
      <c r="S954" s="8">
        <f>MONTH(SalesDataTable[[#This Row],[Order Date]])</f>
        <v>5</v>
      </c>
      <c r="T954" s="7" t="str">
        <f>TEXT(SalesDataTable[[#This Row],[Order Date]],"mmm")</f>
        <v>May</v>
      </c>
    </row>
    <row r="955" spans="1:20" ht="15.6">
      <c r="A955" s="2">
        <v>1625</v>
      </c>
      <c r="B955" s="3">
        <v>46173</v>
      </c>
      <c r="C955" s="4" t="s">
        <v>11</v>
      </c>
      <c r="D955" s="4" t="s">
        <v>12</v>
      </c>
      <c r="E955" s="4" t="s">
        <v>19</v>
      </c>
      <c r="F955" s="4" t="s">
        <v>3</v>
      </c>
      <c r="G955" s="4" t="s">
        <v>9</v>
      </c>
      <c r="H955" s="4" t="s">
        <v>37</v>
      </c>
      <c r="I955" s="8">
        <v>1</v>
      </c>
      <c r="J955" s="10">
        <v>155.81</v>
      </c>
      <c r="K955" s="6">
        <v>0</v>
      </c>
      <c r="L955" s="10">
        <v>80.31</v>
      </c>
      <c r="M955" s="17">
        <f t="shared" si="56"/>
        <v>155.81</v>
      </c>
      <c r="N955" s="17">
        <f t="shared" si="57"/>
        <v>80.31</v>
      </c>
      <c r="O955" s="17">
        <f t="shared" si="58"/>
        <v>75.5</v>
      </c>
      <c r="P955" s="7">
        <f t="shared" si="59"/>
        <v>0.48456453372697517</v>
      </c>
      <c r="Q955" s="5">
        <f>YEAR(SalesDataTable[[#This Row],[Order Date]])</f>
        <v>2026</v>
      </c>
      <c r="R955" s="7" t="str">
        <f>"Q"&amp;ROUNDUP(MONTH(SalesDataTable[[#This Row],[Order Date]])/3,0)</f>
        <v>Q2</v>
      </c>
      <c r="S955" s="8">
        <f>MONTH(SalesDataTable[[#This Row],[Order Date]])</f>
        <v>5</v>
      </c>
      <c r="T955" s="7" t="str">
        <f>TEXT(SalesDataTable[[#This Row],[Order Date]],"mmm")</f>
        <v>May</v>
      </c>
    </row>
    <row r="956" spans="1:20" ht="15.6">
      <c r="A956" s="2">
        <v>1877</v>
      </c>
      <c r="B956" s="3">
        <v>46173</v>
      </c>
      <c r="C956" s="4" t="s">
        <v>11</v>
      </c>
      <c r="D956" s="4" t="s">
        <v>52</v>
      </c>
      <c r="E956" s="4" t="s">
        <v>2</v>
      </c>
      <c r="F956" s="4" t="s">
        <v>3</v>
      </c>
      <c r="G956" s="4" t="s">
        <v>14</v>
      </c>
      <c r="H956" s="4" t="s">
        <v>48</v>
      </c>
      <c r="I956" s="8">
        <v>1</v>
      </c>
      <c r="J956" s="10">
        <v>163.19</v>
      </c>
      <c r="K956" s="6">
        <v>0.05</v>
      </c>
      <c r="L956" s="10">
        <v>87.95</v>
      </c>
      <c r="M956" s="17">
        <f t="shared" si="56"/>
        <v>155.03049999999999</v>
      </c>
      <c r="N956" s="17">
        <f t="shared" si="57"/>
        <v>87.95</v>
      </c>
      <c r="O956" s="17">
        <f t="shared" si="58"/>
        <v>67.080499999999986</v>
      </c>
      <c r="P956" s="7">
        <f t="shared" si="59"/>
        <v>0.4326922766810401</v>
      </c>
      <c r="Q956" s="5">
        <f>YEAR(SalesDataTable[[#This Row],[Order Date]])</f>
        <v>2026</v>
      </c>
      <c r="R956" s="7" t="str">
        <f>"Q"&amp;ROUNDUP(MONTH(SalesDataTable[[#This Row],[Order Date]])/3,0)</f>
        <v>Q2</v>
      </c>
      <c r="S956" s="8">
        <f>MONTH(SalesDataTable[[#This Row],[Order Date]])</f>
        <v>5</v>
      </c>
      <c r="T956" s="7" t="str">
        <f>TEXT(SalesDataTable[[#This Row],[Order Date]],"mmm")</f>
        <v>May</v>
      </c>
    </row>
    <row r="957" spans="1:20" ht="15.6">
      <c r="A957" s="2">
        <v>1978</v>
      </c>
      <c r="B957" s="3">
        <v>46173</v>
      </c>
      <c r="C957" s="4" t="s">
        <v>6</v>
      </c>
      <c r="D957" s="4" t="s">
        <v>43</v>
      </c>
      <c r="E957" s="4" t="s">
        <v>2</v>
      </c>
      <c r="F957" s="4" t="s">
        <v>3</v>
      </c>
      <c r="G957" s="4" t="s">
        <v>9</v>
      </c>
      <c r="H957" s="4" t="s">
        <v>17</v>
      </c>
      <c r="I957" s="8">
        <v>1</v>
      </c>
      <c r="J957" s="10">
        <v>147.30000000000001</v>
      </c>
      <c r="K957" s="6">
        <v>0.05</v>
      </c>
      <c r="L957" s="10">
        <v>81.510000000000005</v>
      </c>
      <c r="M957" s="17">
        <f t="shared" si="56"/>
        <v>139.935</v>
      </c>
      <c r="N957" s="17">
        <f t="shared" si="57"/>
        <v>81.510000000000005</v>
      </c>
      <c r="O957" s="17">
        <f t="shared" si="58"/>
        <v>58.424999999999997</v>
      </c>
      <c r="P957" s="7">
        <f t="shared" si="59"/>
        <v>0.41751527494908347</v>
      </c>
      <c r="Q957" s="5">
        <f>YEAR(SalesDataTable[[#This Row],[Order Date]])</f>
        <v>2026</v>
      </c>
      <c r="R957" s="7" t="str">
        <f>"Q"&amp;ROUNDUP(MONTH(SalesDataTable[[#This Row],[Order Date]])/3,0)</f>
        <v>Q2</v>
      </c>
      <c r="S957" s="8">
        <f>MONTH(SalesDataTable[[#This Row],[Order Date]])</f>
        <v>5</v>
      </c>
      <c r="T957" s="7" t="str">
        <f>TEXT(SalesDataTable[[#This Row],[Order Date]],"mmm")</f>
        <v>May</v>
      </c>
    </row>
    <row r="958" spans="1:20" ht="15.6">
      <c r="A958" s="2">
        <v>3616</v>
      </c>
      <c r="B958" s="3">
        <v>46173</v>
      </c>
      <c r="C958" s="4" t="s">
        <v>11</v>
      </c>
      <c r="D958" s="4" t="s">
        <v>12</v>
      </c>
      <c r="E958" s="4" t="s">
        <v>2</v>
      </c>
      <c r="F958" s="4" t="s">
        <v>3</v>
      </c>
      <c r="G958" s="4" t="s">
        <v>34</v>
      </c>
      <c r="H958" s="4" t="s">
        <v>38</v>
      </c>
      <c r="I958" s="8">
        <v>5</v>
      </c>
      <c r="J958" s="10">
        <v>126.16</v>
      </c>
      <c r="K958" s="6">
        <v>0</v>
      </c>
      <c r="L958" s="10">
        <v>68.59</v>
      </c>
      <c r="M958" s="17">
        <f t="shared" si="56"/>
        <v>630.79999999999995</v>
      </c>
      <c r="N958" s="17">
        <f t="shared" si="57"/>
        <v>342.95000000000005</v>
      </c>
      <c r="O958" s="17">
        <f t="shared" si="58"/>
        <v>287.84999999999991</v>
      </c>
      <c r="P958" s="7">
        <f t="shared" si="59"/>
        <v>0.45632530120481918</v>
      </c>
      <c r="Q958" s="5">
        <f>YEAR(SalesDataTable[[#This Row],[Order Date]])</f>
        <v>2026</v>
      </c>
      <c r="R958" s="7" t="str">
        <f>"Q"&amp;ROUNDUP(MONTH(SalesDataTable[[#This Row],[Order Date]])/3,0)</f>
        <v>Q2</v>
      </c>
      <c r="S958" s="8">
        <f>MONTH(SalesDataTable[[#This Row],[Order Date]])</f>
        <v>5</v>
      </c>
      <c r="T958" s="7" t="str">
        <f>TEXT(SalesDataTable[[#This Row],[Order Date]],"mmm")</f>
        <v>May</v>
      </c>
    </row>
    <row r="959" spans="1:20" ht="15.6">
      <c r="A959" s="2">
        <v>3992</v>
      </c>
      <c r="B959" s="3">
        <v>46173</v>
      </c>
      <c r="C959" s="4" t="s">
        <v>20</v>
      </c>
      <c r="D959" s="4" t="s">
        <v>33</v>
      </c>
      <c r="E959" s="4" t="s">
        <v>2</v>
      </c>
      <c r="F959" s="4" t="s">
        <v>13</v>
      </c>
      <c r="G959" s="4" t="s">
        <v>14</v>
      </c>
      <c r="H959" s="4" t="s">
        <v>48</v>
      </c>
      <c r="I959" s="8">
        <v>2</v>
      </c>
      <c r="J959" s="10">
        <v>163.57</v>
      </c>
      <c r="K959" s="6">
        <v>0</v>
      </c>
      <c r="L959" s="10">
        <v>85.72</v>
      </c>
      <c r="M959" s="17">
        <f t="shared" si="56"/>
        <v>327.14</v>
      </c>
      <c r="N959" s="17">
        <f t="shared" si="57"/>
        <v>171.44</v>
      </c>
      <c r="O959" s="17">
        <f t="shared" si="58"/>
        <v>155.69999999999999</v>
      </c>
      <c r="P959" s="7">
        <f t="shared" si="59"/>
        <v>0.47594302133643085</v>
      </c>
      <c r="Q959" s="5">
        <f>YEAR(SalesDataTable[[#This Row],[Order Date]])</f>
        <v>2026</v>
      </c>
      <c r="R959" s="7" t="str">
        <f>"Q"&amp;ROUNDUP(MONTH(SalesDataTable[[#This Row],[Order Date]])/3,0)</f>
        <v>Q2</v>
      </c>
      <c r="S959" s="8">
        <f>MONTH(SalesDataTable[[#This Row],[Order Date]])</f>
        <v>5</v>
      </c>
      <c r="T959" s="7" t="str">
        <f>TEXT(SalesDataTable[[#This Row],[Order Date]],"mmm")</f>
        <v>May</v>
      </c>
    </row>
    <row r="960" spans="1:20" ht="15.6">
      <c r="A960" s="2">
        <v>4091</v>
      </c>
      <c r="B960" s="3">
        <v>46173</v>
      </c>
      <c r="C960" s="4" t="s">
        <v>11</v>
      </c>
      <c r="D960" s="4" t="s">
        <v>52</v>
      </c>
      <c r="E960" s="4" t="s">
        <v>2</v>
      </c>
      <c r="F960" s="4" t="s">
        <v>13</v>
      </c>
      <c r="G960" s="4" t="s">
        <v>9</v>
      </c>
      <c r="H960" s="4" t="s">
        <v>17</v>
      </c>
      <c r="I960" s="8">
        <v>1</v>
      </c>
      <c r="J960" s="10">
        <v>142.06</v>
      </c>
      <c r="K960" s="6">
        <v>0</v>
      </c>
      <c r="L960" s="10">
        <v>77.36</v>
      </c>
      <c r="M960" s="17">
        <f t="shared" si="56"/>
        <v>142.06</v>
      </c>
      <c r="N960" s="17">
        <f t="shared" si="57"/>
        <v>77.36</v>
      </c>
      <c r="O960" s="17">
        <f t="shared" si="58"/>
        <v>64.7</v>
      </c>
      <c r="P960" s="7">
        <f t="shared" si="59"/>
        <v>0.45544136280444886</v>
      </c>
      <c r="Q960" s="5">
        <f>YEAR(SalesDataTable[[#This Row],[Order Date]])</f>
        <v>2026</v>
      </c>
      <c r="R960" s="7" t="str">
        <f>"Q"&amp;ROUNDUP(MONTH(SalesDataTable[[#This Row],[Order Date]])/3,0)</f>
        <v>Q2</v>
      </c>
      <c r="S960" s="8">
        <f>MONTH(SalesDataTable[[#This Row],[Order Date]])</f>
        <v>5</v>
      </c>
      <c r="T960" s="7" t="str">
        <f>TEXT(SalesDataTable[[#This Row],[Order Date]],"mmm")</f>
        <v>May</v>
      </c>
    </row>
    <row r="961" spans="1:20" ht="15.6">
      <c r="A961" s="2">
        <v>4204</v>
      </c>
      <c r="B961" s="3">
        <v>46173</v>
      </c>
      <c r="C961" s="4" t="s">
        <v>6</v>
      </c>
      <c r="D961" s="4" t="s">
        <v>41</v>
      </c>
      <c r="E961" s="4" t="s">
        <v>2</v>
      </c>
      <c r="F961" s="4" t="s">
        <v>13</v>
      </c>
      <c r="G961" s="4" t="s">
        <v>4</v>
      </c>
      <c r="H961" s="4" t="s">
        <v>5</v>
      </c>
      <c r="I961" s="8">
        <v>1</v>
      </c>
      <c r="J961" s="10">
        <v>81.37</v>
      </c>
      <c r="K961" s="6">
        <v>0</v>
      </c>
      <c r="L961" s="10">
        <v>42.01</v>
      </c>
      <c r="M961" s="17">
        <f t="shared" si="56"/>
        <v>81.37</v>
      </c>
      <c r="N961" s="17">
        <f t="shared" si="57"/>
        <v>42.01</v>
      </c>
      <c r="O961" s="17">
        <f t="shared" si="58"/>
        <v>39.360000000000007</v>
      </c>
      <c r="P961" s="7">
        <f t="shared" si="59"/>
        <v>0.48371635737986979</v>
      </c>
      <c r="Q961" s="5">
        <f>YEAR(SalesDataTable[[#This Row],[Order Date]])</f>
        <v>2026</v>
      </c>
      <c r="R961" s="7" t="str">
        <f>"Q"&amp;ROUNDUP(MONTH(SalesDataTable[[#This Row],[Order Date]])/3,0)</f>
        <v>Q2</v>
      </c>
      <c r="S961" s="8">
        <f>MONTH(SalesDataTable[[#This Row],[Order Date]])</f>
        <v>5</v>
      </c>
      <c r="T961" s="7" t="str">
        <f>TEXT(SalesDataTable[[#This Row],[Order Date]],"mmm")</f>
        <v>May</v>
      </c>
    </row>
    <row r="962" spans="1:20" ht="15.6">
      <c r="A962" s="2">
        <v>4234</v>
      </c>
      <c r="B962" s="3">
        <v>46173</v>
      </c>
      <c r="C962" s="4" t="s">
        <v>20</v>
      </c>
      <c r="D962" s="4" t="s">
        <v>33</v>
      </c>
      <c r="E962" s="4" t="s">
        <v>19</v>
      </c>
      <c r="F962" s="4" t="s">
        <v>13</v>
      </c>
      <c r="G962" s="4" t="s">
        <v>23</v>
      </c>
      <c r="H962" s="4" t="s">
        <v>51</v>
      </c>
      <c r="I962" s="8">
        <v>1</v>
      </c>
      <c r="J962" s="10">
        <v>120.75</v>
      </c>
      <c r="K962" s="6">
        <v>0</v>
      </c>
      <c r="L962" s="10">
        <v>61.21</v>
      </c>
      <c r="M962" s="17">
        <f t="shared" ref="M962:M1025" si="60">I962*J962*(1-K962)</f>
        <v>120.75</v>
      </c>
      <c r="N962" s="17">
        <f t="shared" ref="N962:N1025" si="61">I962*L962</f>
        <v>61.21</v>
      </c>
      <c r="O962" s="17">
        <f t="shared" ref="O962:O1025" si="62">M962-N962</f>
        <v>59.54</v>
      </c>
      <c r="P962" s="7">
        <f t="shared" ref="P962:P1025" si="63">IFERROR(O962/M962,0)</f>
        <v>0.49308488612836437</v>
      </c>
      <c r="Q962" s="5">
        <f>YEAR(SalesDataTable[[#This Row],[Order Date]])</f>
        <v>2026</v>
      </c>
      <c r="R962" s="7" t="str">
        <f>"Q"&amp;ROUNDUP(MONTH(SalesDataTable[[#This Row],[Order Date]])/3,0)</f>
        <v>Q2</v>
      </c>
      <c r="S962" s="8">
        <f>MONTH(SalesDataTable[[#This Row],[Order Date]])</f>
        <v>5</v>
      </c>
      <c r="T962" s="7" t="str">
        <f>TEXT(SalesDataTable[[#This Row],[Order Date]],"mmm")</f>
        <v>May</v>
      </c>
    </row>
    <row r="963" spans="1:20" ht="15.6">
      <c r="A963" s="2">
        <v>4696</v>
      </c>
      <c r="B963" s="3">
        <v>46173</v>
      </c>
      <c r="C963" s="4" t="s">
        <v>6</v>
      </c>
      <c r="D963" s="4" t="s">
        <v>49</v>
      </c>
      <c r="E963" s="4" t="s">
        <v>2</v>
      </c>
      <c r="F963" s="4" t="s">
        <v>13</v>
      </c>
      <c r="G963" s="4" t="s">
        <v>4</v>
      </c>
      <c r="H963" s="4" t="s">
        <v>5</v>
      </c>
      <c r="I963" s="8">
        <v>4</v>
      </c>
      <c r="J963" s="10">
        <v>81.790000000000006</v>
      </c>
      <c r="K963" s="6">
        <v>0</v>
      </c>
      <c r="L963" s="10">
        <v>42.96</v>
      </c>
      <c r="M963" s="17">
        <f t="shared" si="60"/>
        <v>327.16000000000003</v>
      </c>
      <c r="N963" s="17">
        <f t="shared" si="61"/>
        <v>171.84</v>
      </c>
      <c r="O963" s="17">
        <f t="shared" si="62"/>
        <v>155.32000000000002</v>
      </c>
      <c r="P963" s="7">
        <f t="shared" si="63"/>
        <v>0.47475241472062601</v>
      </c>
      <c r="Q963" s="5">
        <f>YEAR(SalesDataTable[[#This Row],[Order Date]])</f>
        <v>2026</v>
      </c>
      <c r="R963" s="7" t="str">
        <f>"Q"&amp;ROUNDUP(MONTH(SalesDataTable[[#This Row],[Order Date]])/3,0)</f>
        <v>Q2</v>
      </c>
      <c r="S963" s="8">
        <f>MONTH(SalesDataTable[[#This Row],[Order Date]])</f>
        <v>5</v>
      </c>
      <c r="T963" s="7" t="str">
        <f>TEXT(SalesDataTable[[#This Row],[Order Date]],"mmm")</f>
        <v>May</v>
      </c>
    </row>
    <row r="964" spans="1:20" ht="15.6">
      <c r="A964" s="2">
        <v>4755</v>
      </c>
      <c r="B964" s="3">
        <v>46173</v>
      </c>
      <c r="C964" s="4" t="s">
        <v>0</v>
      </c>
      <c r="D964" s="4" t="s">
        <v>50</v>
      </c>
      <c r="E964" s="4" t="s">
        <v>2</v>
      </c>
      <c r="F964" s="4" t="s">
        <v>13</v>
      </c>
      <c r="G964" s="4" t="s">
        <v>23</v>
      </c>
      <c r="H964" s="4" t="s">
        <v>40</v>
      </c>
      <c r="I964" s="8">
        <v>1</v>
      </c>
      <c r="J964" s="10">
        <v>81.2</v>
      </c>
      <c r="K964" s="6">
        <v>0.1</v>
      </c>
      <c r="L964" s="10">
        <v>40.270000000000003</v>
      </c>
      <c r="M964" s="17">
        <f t="shared" si="60"/>
        <v>73.08</v>
      </c>
      <c r="N964" s="17">
        <f t="shared" si="61"/>
        <v>40.270000000000003</v>
      </c>
      <c r="O964" s="17">
        <f t="shared" si="62"/>
        <v>32.809999999999995</v>
      </c>
      <c r="P964" s="7">
        <f t="shared" si="63"/>
        <v>0.44896004378762994</v>
      </c>
      <c r="Q964" s="5">
        <f>YEAR(SalesDataTable[[#This Row],[Order Date]])</f>
        <v>2026</v>
      </c>
      <c r="R964" s="7" t="str">
        <f>"Q"&amp;ROUNDUP(MONTH(SalesDataTable[[#This Row],[Order Date]])/3,0)</f>
        <v>Q2</v>
      </c>
      <c r="S964" s="8">
        <f>MONTH(SalesDataTable[[#This Row],[Order Date]])</f>
        <v>5</v>
      </c>
      <c r="T964" s="7" t="str">
        <f>TEXT(SalesDataTable[[#This Row],[Order Date]],"mmm")</f>
        <v>May</v>
      </c>
    </row>
    <row r="965" spans="1:20" ht="15.6">
      <c r="A965" s="2">
        <v>5090</v>
      </c>
      <c r="B965" s="3">
        <v>46173</v>
      </c>
      <c r="C965" s="4" t="s">
        <v>6</v>
      </c>
      <c r="D965" s="4" t="s">
        <v>7</v>
      </c>
      <c r="E965" s="4" t="s">
        <v>28</v>
      </c>
      <c r="F965" s="4" t="s">
        <v>13</v>
      </c>
      <c r="G965" s="4" t="s">
        <v>14</v>
      </c>
      <c r="H965" s="4" t="s">
        <v>32</v>
      </c>
      <c r="I965" s="8">
        <v>2</v>
      </c>
      <c r="J965" s="10">
        <v>46.52</v>
      </c>
      <c r="K965" s="6">
        <v>0.05</v>
      </c>
      <c r="L965" s="10">
        <v>18.739999999999998</v>
      </c>
      <c r="M965" s="17">
        <f t="shared" si="60"/>
        <v>88.388000000000005</v>
      </c>
      <c r="N965" s="17">
        <f t="shared" si="61"/>
        <v>37.479999999999997</v>
      </c>
      <c r="O965" s="17">
        <f t="shared" si="62"/>
        <v>50.908000000000008</v>
      </c>
      <c r="P965" s="7">
        <f t="shared" si="63"/>
        <v>0.57596053762954258</v>
      </c>
      <c r="Q965" s="5">
        <f>YEAR(SalesDataTable[[#This Row],[Order Date]])</f>
        <v>2026</v>
      </c>
      <c r="R965" s="7" t="str">
        <f>"Q"&amp;ROUNDUP(MONTH(SalesDataTable[[#This Row],[Order Date]])/3,0)</f>
        <v>Q2</v>
      </c>
      <c r="S965" s="8">
        <f>MONTH(SalesDataTable[[#This Row],[Order Date]])</f>
        <v>5</v>
      </c>
      <c r="T965" s="7" t="str">
        <f>TEXT(SalesDataTable[[#This Row],[Order Date]],"mmm")</f>
        <v>May</v>
      </c>
    </row>
    <row r="966" spans="1:20" ht="15.6">
      <c r="A966" s="2">
        <v>27</v>
      </c>
      <c r="B966" s="3">
        <v>46174</v>
      </c>
      <c r="C966" s="4" t="s">
        <v>20</v>
      </c>
      <c r="D966" s="4" t="s">
        <v>47</v>
      </c>
      <c r="E966" s="4" t="s">
        <v>2</v>
      </c>
      <c r="F966" s="4" t="s">
        <v>3</v>
      </c>
      <c r="G966" s="4" t="s">
        <v>23</v>
      </c>
      <c r="H966" s="4" t="s">
        <v>29</v>
      </c>
      <c r="I966" s="8">
        <v>1</v>
      </c>
      <c r="J966" s="10">
        <v>195.22</v>
      </c>
      <c r="K966" s="6">
        <v>0</v>
      </c>
      <c r="L966" s="10">
        <v>105.91</v>
      </c>
      <c r="M966" s="17">
        <f t="shared" si="60"/>
        <v>195.22</v>
      </c>
      <c r="N966" s="17">
        <f t="shared" si="61"/>
        <v>105.91</v>
      </c>
      <c r="O966" s="17">
        <f t="shared" si="62"/>
        <v>89.31</v>
      </c>
      <c r="P966" s="7">
        <f t="shared" si="63"/>
        <v>0.45748386435816002</v>
      </c>
      <c r="Q966" s="5">
        <f>YEAR(SalesDataTable[[#This Row],[Order Date]])</f>
        <v>2026</v>
      </c>
      <c r="R966" s="7" t="str">
        <f>"Q"&amp;ROUNDUP(MONTH(SalesDataTable[[#This Row],[Order Date]])/3,0)</f>
        <v>Q2</v>
      </c>
      <c r="S966" s="8">
        <f>MONTH(SalesDataTable[[#This Row],[Order Date]])</f>
        <v>6</v>
      </c>
      <c r="T966" s="7" t="str">
        <f>TEXT(SalesDataTable[[#This Row],[Order Date]],"mmm")</f>
        <v>Jun</v>
      </c>
    </row>
    <row r="967" spans="1:20" ht="15.6">
      <c r="A967" s="2">
        <v>463</v>
      </c>
      <c r="B967" s="3">
        <v>46174</v>
      </c>
      <c r="C967" s="4" t="s">
        <v>20</v>
      </c>
      <c r="D967" s="4" t="s">
        <v>21</v>
      </c>
      <c r="E967" s="4" t="s">
        <v>2</v>
      </c>
      <c r="F967" s="4" t="s">
        <v>13</v>
      </c>
      <c r="G967" s="4" t="s">
        <v>4</v>
      </c>
      <c r="H967" s="4" t="s">
        <v>26</v>
      </c>
      <c r="I967" s="8">
        <v>1</v>
      </c>
      <c r="J967" s="10">
        <v>40.71</v>
      </c>
      <c r="K967" s="6">
        <v>0.05</v>
      </c>
      <c r="L967" s="10">
        <v>16.559999999999999</v>
      </c>
      <c r="M967" s="17">
        <f t="shared" si="60"/>
        <v>38.674500000000002</v>
      </c>
      <c r="N967" s="17">
        <f t="shared" si="61"/>
        <v>16.559999999999999</v>
      </c>
      <c r="O967" s="17">
        <f t="shared" si="62"/>
        <v>22.114500000000003</v>
      </c>
      <c r="P967" s="7">
        <f t="shared" si="63"/>
        <v>0.57181088314005357</v>
      </c>
      <c r="Q967" s="5">
        <f>YEAR(SalesDataTable[[#This Row],[Order Date]])</f>
        <v>2026</v>
      </c>
      <c r="R967" s="7" t="str">
        <f>"Q"&amp;ROUNDUP(MONTH(SalesDataTable[[#This Row],[Order Date]])/3,0)</f>
        <v>Q2</v>
      </c>
      <c r="S967" s="8">
        <f>MONTH(SalesDataTable[[#This Row],[Order Date]])</f>
        <v>6</v>
      </c>
      <c r="T967" s="7" t="str">
        <f>TEXT(SalesDataTable[[#This Row],[Order Date]],"mmm")</f>
        <v>Jun</v>
      </c>
    </row>
    <row r="968" spans="1:20" ht="15.6">
      <c r="A968" s="2">
        <v>653</v>
      </c>
      <c r="B968" s="3">
        <v>46174</v>
      </c>
      <c r="C968" s="4" t="s">
        <v>6</v>
      </c>
      <c r="D968" s="4" t="s">
        <v>41</v>
      </c>
      <c r="E968" s="4" t="s">
        <v>2</v>
      </c>
      <c r="F968" s="4" t="s">
        <v>3</v>
      </c>
      <c r="G968" s="4" t="s">
        <v>34</v>
      </c>
      <c r="H968" s="4" t="s">
        <v>35</v>
      </c>
      <c r="I968" s="8">
        <v>1</v>
      </c>
      <c r="J968" s="10">
        <v>41.26</v>
      </c>
      <c r="K968" s="6">
        <v>0.05</v>
      </c>
      <c r="L968" s="10">
        <v>14.32</v>
      </c>
      <c r="M968" s="17">
        <f t="shared" si="60"/>
        <v>39.196999999999996</v>
      </c>
      <c r="N968" s="17">
        <f t="shared" si="61"/>
        <v>14.32</v>
      </c>
      <c r="O968" s="17">
        <f t="shared" si="62"/>
        <v>24.876999999999995</v>
      </c>
      <c r="P968" s="7">
        <f t="shared" si="63"/>
        <v>0.63466591831007468</v>
      </c>
      <c r="Q968" s="5">
        <f>YEAR(SalesDataTable[[#This Row],[Order Date]])</f>
        <v>2026</v>
      </c>
      <c r="R968" s="7" t="str">
        <f>"Q"&amp;ROUNDUP(MONTH(SalesDataTable[[#This Row],[Order Date]])/3,0)</f>
        <v>Q2</v>
      </c>
      <c r="S968" s="8">
        <f>MONTH(SalesDataTable[[#This Row],[Order Date]])</f>
        <v>6</v>
      </c>
      <c r="T968" s="7" t="str">
        <f>TEXT(SalesDataTable[[#This Row],[Order Date]],"mmm")</f>
        <v>Jun</v>
      </c>
    </row>
    <row r="969" spans="1:20" ht="15.6">
      <c r="A969" s="2">
        <v>1485</v>
      </c>
      <c r="B969" s="3">
        <v>46174</v>
      </c>
      <c r="C969" s="4" t="s">
        <v>6</v>
      </c>
      <c r="D969" s="4" t="s">
        <v>41</v>
      </c>
      <c r="E969" s="4" t="s">
        <v>19</v>
      </c>
      <c r="F969" s="4" t="s">
        <v>13</v>
      </c>
      <c r="G969" s="4" t="s">
        <v>34</v>
      </c>
      <c r="H969" s="4" t="s">
        <v>35</v>
      </c>
      <c r="I969" s="8">
        <v>2</v>
      </c>
      <c r="J969" s="10">
        <v>40.840000000000003</v>
      </c>
      <c r="K969" s="6">
        <v>0</v>
      </c>
      <c r="L969" s="10">
        <v>14.48</v>
      </c>
      <c r="M969" s="17">
        <f t="shared" si="60"/>
        <v>81.680000000000007</v>
      </c>
      <c r="N969" s="17">
        <f t="shared" si="61"/>
        <v>28.96</v>
      </c>
      <c r="O969" s="17">
        <f t="shared" si="62"/>
        <v>52.720000000000006</v>
      </c>
      <c r="P969" s="7">
        <f t="shared" si="63"/>
        <v>0.64544564152791384</v>
      </c>
      <c r="Q969" s="5">
        <f>YEAR(SalesDataTable[[#This Row],[Order Date]])</f>
        <v>2026</v>
      </c>
      <c r="R969" s="7" t="str">
        <f>"Q"&amp;ROUNDUP(MONTH(SalesDataTable[[#This Row],[Order Date]])/3,0)</f>
        <v>Q2</v>
      </c>
      <c r="S969" s="8">
        <f>MONTH(SalesDataTable[[#This Row],[Order Date]])</f>
        <v>6</v>
      </c>
      <c r="T969" s="7" t="str">
        <f>TEXT(SalesDataTable[[#This Row],[Order Date]],"mmm")</f>
        <v>Jun</v>
      </c>
    </row>
    <row r="970" spans="1:20" ht="15.6">
      <c r="A970" s="2">
        <v>1925</v>
      </c>
      <c r="B970" s="3">
        <v>46174</v>
      </c>
      <c r="C970" s="4" t="s">
        <v>20</v>
      </c>
      <c r="D970" s="4" t="s">
        <v>21</v>
      </c>
      <c r="E970" s="4" t="s">
        <v>2</v>
      </c>
      <c r="F970" s="4" t="s">
        <v>3</v>
      </c>
      <c r="G970" s="4" t="s">
        <v>9</v>
      </c>
      <c r="H970" s="4" t="s">
        <v>17</v>
      </c>
      <c r="I970" s="8">
        <v>1</v>
      </c>
      <c r="J970" s="10">
        <v>143.32</v>
      </c>
      <c r="K970" s="6">
        <v>0</v>
      </c>
      <c r="L970" s="10">
        <v>80.36</v>
      </c>
      <c r="M970" s="17">
        <f t="shared" si="60"/>
        <v>143.32</v>
      </c>
      <c r="N970" s="17">
        <f t="shared" si="61"/>
        <v>80.36</v>
      </c>
      <c r="O970" s="17">
        <f t="shared" si="62"/>
        <v>62.959999999999994</v>
      </c>
      <c r="P970" s="7">
        <f t="shared" si="63"/>
        <v>0.43929667876081496</v>
      </c>
      <c r="Q970" s="5">
        <f>YEAR(SalesDataTable[[#This Row],[Order Date]])</f>
        <v>2026</v>
      </c>
      <c r="R970" s="7" t="str">
        <f>"Q"&amp;ROUNDUP(MONTH(SalesDataTable[[#This Row],[Order Date]])/3,0)</f>
        <v>Q2</v>
      </c>
      <c r="S970" s="8">
        <f>MONTH(SalesDataTable[[#This Row],[Order Date]])</f>
        <v>6</v>
      </c>
      <c r="T970" s="7" t="str">
        <f>TEXT(SalesDataTable[[#This Row],[Order Date]],"mmm")</f>
        <v>Jun</v>
      </c>
    </row>
    <row r="971" spans="1:20" ht="15.6">
      <c r="A971" s="2">
        <v>1952</v>
      </c>
      <c r="B971" s="3">
        <v>46174</v>
      </c>
      <c r="C971" s="4" t="s">
        <v>0</v>
      </c>
      <c r="D971" s="4" t="s">
        <v>50</v>
      </c>
      <c r="E971" s="4" t="s">
        <v>2</v>
      </c>
      <c r="F971" s="4" t="s">
        <v>13</v>
      </c>
      <c r="G971" s="4" t="s">
        <v>9</v>
      </c>
      <c r="H971" s="4" t="s">
        <v>37</v>
      </c>
      <c r="I971" s="8">
        <v>2</v>
      </c>
      <c r="J971" s="10">
        <v>156.31</v>
      </c>
      <c r="K971" s="6">
        <v>0</v>
      </c>
      <c r="L971" s="10">
        <v>79.87</v>
      </c>
      <c r="M971" s="17">
        <f t="shared" si="60"/>
        <v>312.62</v>
      </c>
      <c r="N971" s="17">
        <f t="shared" si="61"/>
        <v>159.74</v>
      </c>
      <c r="O971" s="17">
        <f t="shared" si="62"/>
        <v>152.88</v>
      </c>
      <c r="P971" s="7">
        <f t="shared" si="63"/>
        <v>0.4890282131661442</v>
      </c>
      <c r="Q971" s="5">
        <f>YEAR(SalesDataTable[[#This Row],[Order Date]])</f>
        <v>2026</v>
      </c>
      <c r="R971" s="7" t="str">
        <f>"Q"&amp;ROUNDUP(MONTH(SalesDataTable[[#This Row],[Order Date]])/3,0)</f>
        <v>Q2</v>
      </c>
      <c r="S971" s="8">
        <f>MONTH(SalesDataTable[[#This Row],[Order Date]])</f>
        <v>6</v>
      </c>
      <c r="T971" s="7" t="str">
        <f>TEXT(SalesDataTable[[#This Row],[Order Date]],"mmm")</f>
        <v>Jun</v>
      </c>
    </row>
    <row r="972" spans="1:20" ht="15.6">
      <c r="A972" s="2">
        <v>2010</v>
      </c>
      <c r="B972" s="3">
        <v>46174</v>
      </c>
      <c r="C972" s="4" t="s">
        <v>20</v>
      </c>
      <c r="D972" s="4" t="s">
        <v>33</v>
      </c>
      <c r="E972" s="4" t="s">
        <v>2</v>
      </c>
      <c r="F972" s="4" t="s">
        <v>13</v>
      </c>
      <c r="G972" s="4" t="s">
        <v>4</v>
      </c>
      <c r="H972" s="4" t="s">
        <v>30</v>
      </c>
      <c r="I972" s="8">
        <v>3</v>
      </c>
      <c r="J972" s="10">
        <v>100.69</v>
      </c>
      <c r="K972" s="6">
        <v>0.1</v>
      </c>
      <c r="L972" s="10">
        <v>51.31</v>
      </c>
      <c r="M972" s="17">
        <f t="shared" si="60"/>
        <v>271.863</v>
      </c>
      <c r="N972" s="17">
        <f t="shared" si="61"/>
        <v>153.93</v>
      </c>
      <c r="O972" s="17">
        <f t="shared" si="62"/>
        <v>117.93299999999999</v>
      </c>
      <c r="P972" s="7">
        <f t="shared" si="63"/>
        <v>0.43379569856876438</v>
      </c>
      <c r="Q972" s="5">
        <f>YEAR(SalesDataTable[[#This Row],[Order Date]])</f>
        <v>2026</v>
      </c>
      <c r="R972" s="7" t="str">
        <f>"Q"&amp;ROUNDUP(MONTH(SalesDataTable[[#This Row],[Order Date]])/3,0)</f>
        <v>Q2</v>
      </c>
      <c r="S972" s="8">
        <f>MONTH(SalesDataTable[[#This Row],[Order Date]])</f>
        <v>6</v>
      </c>
      <c r="T972" s="7" t="str">
        <f>TEXT(SalesDataTable[[#This Row],[Order Date]],"mmm")</f>
        <v>Jun</v>
      </c>
    </row>
    <row r="973" spans="1:20" ht="15.6">
      <c r="A973" s="2">
        <v>2114</v>
      </c>
      <c r="B973" s="3">
        <v>46174</v>
      </c>
      <c r="C973" s="4" t="s">
        <v>20</v>
      </c>
      <c r="D973" s="4" t="s">
        <v>47</v>
      </c>
      <c r="E973" s="4" t="s">
        <v>19</v>
      </c>
      <c r="F973" s="4" t="s">
        <v>16</v>
      </c>
      <c r="G973" s="4" t="s">
        <v>14</v>
      </c>
      <c r="H973" s="4" t="s">
        <v>32</v>
      </c>
      <c r="I973" s="8">
        <v>2</v>
      </c>
      <c r="J973" s="10">
        <v>45.54</v>
      </c>
      <c r="K973" s="6">
        <v>0.1</v>
      </c>
      <c r="L973" s="10">
        <v>18.309999999999999</v>
      </c>
      <c r="M973" s="17">
        <f t="shared" si="60"/>
        <v>81.971999999999994</v>
      </c>
      <c r="N973" s="17">
        <f t="shared" si="61"/>
        <v>36.619999999999997</v>
      </c>
      <c r="O973" s="17">
        <f t="shared" si="62"/>
        <v>45.351999999999997</v>
      </c>
      <c r="P973" s="7">
        <f t="shared" si="63"/>
        <v>0.5532620894939736</v>
      </c>
      <c r="Q973" s="5">
        <f>YEAR(SalesDataTable[[#This Row],[Order Date]])</f>
        <v>2026</v>
      </c>
      <c r="R973" s="7" t="str">
        <f>"Q"&amp;ROUNDUP(MONTH(SalesDataTable[[#This Row],[Order Date]])/3,0)</f>
        <v>Q2</v>
      </c>
      <c r="S973" s="8">
        <f>MONTH(SalesDataTable[[#This Row],[Order Date]])</f>
        <v>6</v>
      </c>
      <c r="T973" s="7" t="str">
        <f>TEXT(SalesDataTable[[#This Row],[Order Date]],"mmm")</f>
        <v>Jun</v>
      </c>
    </row>
    <row r="974" spans="1:20" ht="15.6">
      <c r="A974" s="2">
        <v>3104</v>
      </c>
      <c r="B974" s="3">
        <v>46174</v>
      </c>
      <c r="C974" s="4" t="s">
        <v>11</v>
      </c>
      <c r="D974" s="4" t="s">
        <v>18</v>
      </c>
      <c r="E974" s="4" t="s">
        <v>8</v>
      </c>
      <c r="F974" s="4" t="s">
        <v>16</v>
      </c>
      <c r="G974" s="4" t="s">
        <v>9</v>
      </c>
      <c r="H974" s="4" t="s">
        <v>37</v>
      </c>
      <c r="I974" s="8">
        <v>5</v>
      </c>
      <c r="J974" s="10">
        <v>153.97</v>
      </c>
      <c r="K974" s="6">
        <v>0.15</v>
      </c>
      <c r="L974" s="10">
        <v>79.81</v>
      </c>
      <c r="M974" s="17">
        <f t="shared" si="60"/>
        <v>654.37249999999995</v>
      </c>
      <c r="N974" s="17">
        <f t="shared" si="61"/>
        <v>399.05</v>
      </c>
      <c r="O974" s="17">
        <f t="shared" si="62"/>
        <v>255.32249999999993</v>
      </c>
      <c r="P974" s="7">
        <f t="shared" si="63"/>
        <v>0.39017914108554369</v>
      </c>
      <c r="Q974" s="5">
        <f>YEAR(SalesDataTable[[#This Row],[Order Date]])</f>
        <v>2026</v>
      </c>
      <c r="R974" s="7" t="str">
        <f>"Q"&amp;ROUNDUP(MONTH(SalesDataTable[[#This Row],[Order Date]])/3,0)</f>
        <v>Q2</v>
      </c>
      <c r="S974" s="8">
        <f>MONTH(SalesDataTable[[#This Row],[Order Date]])</f>
        <v>6</v>
      </c>
      <c r="T974" s="7" t="str">
        <f>TEXT(SalesDataTable[[#This Row],[Order Date]],"mmm")</f>
        <v>Jun</v>
      </c>
    </row>
    <row r="975" spans="1:20" ht="15.6">
      <c r="A975" s="2">
        <v>3230</v>
      </c>
      <c r="B975" s="3">
        <v>46174</v>
      </c>
      <c r="C975" s="4" t="s">
        <v>11</v>
      </c>
      <c r="D975" s="4" t="s">
        <v>52</v>
      </c>
      <c r="E975" s="4" t="s">
        <v>19</v>
      </c>
      <c r="F975" s="4" t="s">
        <v>3</v>
      </c>
      <c r="G975" s="4" t="s">
        <v>34</v>
      </c>
      <c r="H975" s="4" t="s">
        <v>38</v>
      </c>
      <c r="I975" s="8">
        <v>1</v>
      </c>
      <c r="J975" s="10">
        <v>124.17</v>
      </c>
      <c r="K975" s="6">
        <v>0</v>
      </c>
      <c r="L975" s="10">
        <v>71.040000000000006</v>
      </c>
      <c r="M975" s="17">
        <f t="shared" si="60"/>
        <v>124.17</v>
      </c>
      <c r="N975" s="17">
        <f t="shared" si="61"/>
        <v>71.040000000000006</v>
      </c>
      <c r="O975" s="17">
        <f t="shared" si="62"/>
        <v>53.129999999999995</v>
      </c>
      <c r="P975" s="7">
        <f t="shared" si="63"/>
        <v>0.4278811307079004</v>
      </c>
      <c r="Q975" s="5">
        <f>YEAR(SalesDataTable[[#This Row],[Order Date]])</f>
        <v>2026</v>
      </c>
      <c r="R975" s="7" t="str">
        <f>"Q"&amp;ROUNDUP(MONTH(SalesDataTable[[#This Row],[Order Date]])/3,0)</f>
        <v>Q2</v>
      </c>
      <c r="S975" s="8">
        <f>MONTH(SalesDataTable[[#This Row],[Order Date]])</f>
        <v>6</v>
      </c>
      <c r="T975" s="7" t="str">
        <f>TEXT(SalesDataTable[[#This Row],[Order Date]],"mmm")</f>
        <v>Jun</v>
      </c>
    </row>
    <row r="976" spans="1:20" ht="15.6">
      <c r="A976" s="2">
        <v>3415</v>
      </c>
      <c r="B976" s="3">
        <v>46174</v>
      </c>
      <c r="C976" s="4" t="s">
        <v>11</v>
      </c>
      <c r="D976" s="4" t="s">
        <v>25</v>
      </c>
      <c r="E976" s="4" t="s">
        <v>19</v>
      </c>
      <c r="F976" s="4" t="s">
        <v>3</v>
      </c>
      <c r="G976" s="4" t="s">
        <v>9</v>
      </c>
      <c r="H976" s="4" t="s">
        <v>37</v>
      </c>
      <c r="I976" s="8">
        <v>1</v>
      </c>
      <c r="J976" s="10">
        <v>152.94999999999999</v>
      </c>
      <c r="K976" s="6">
        <v>0.05</v>
      </c>
      <c r="L976" s="10">
        <v>76.97</v>
      </c>
      <c r="M976" s="17">
        <f t="shared" si="60"/>
        <v>145.30249999999998</v>
      </c>
      <c r="N976" s="17">
        <f t="shared" si="61"/>
        <v>76.97</v>
      </c>
      <c r="O976" s="17">
        <f t="shared" si="62"/>
        <v>68.332499999999982</v>
      </c>
      <c r="P976" s="7">
        <f t="shared" si="63"/>
        <v>0.47027752447480248</v>
      </c>
      <c r="Q976" s="5">
        <f>YEAR(SalesDataTable[[#This Row],[Order Date]])</f>
        <v>2026</v>
      </c>
      <c r="R976" s="7" t="str">
        <f>"Q"&amp;ROUNDUP(MONTH(SalesDataTable[[#This Row],[Order Date]])/3,0)</f>
        <v>Q2</v>
      </c>
      <c r="S976" s="8">
        <f>MONTH(SalesDataTable[[#This Row],[Order Date]])</f>
        <v>6</v>
      </c>
      <c r="T976" s="7" t="str">
        <f>TEXT(SalesDataTable[[#This Row],[Order Date]],"mmm")</f>
        <v>Jun</v>
      </c>
    </row>
    <row r="977" spans="1:20" ht="15.6">
      <c r="A977" s="2">
        <v>4130</v>
      </c>
      <c r="B977" s="3">
        <v>46174</v>
      </c>
      <c r="C977" s="4" t="s">
        <v>20</v>
      </c>
      <c r="D977" s="4" t="s">
        <v>47</v>
      </c>
      <c r="E977" s="4" t="s">
        <v>2</v>
      </c>
      <c r="F977" s="4" t="s">
        <v>13</v>
      </c>
      <c r="G977" s="4" t="s">
        <v>4</v>
      </c>
      <c r="H977" s="4" t="s">
        <v>5</v>
      </c>
      <c r="I977" s="8">
        <v>3</v>
      </c>
      <c r="J977" s="10">
        <v>80.099999999999994</v>
      </c>
      <c r="K977" s="6">
        <v>0</v>
      </c>
      <c r="L977" s="10">
        <v>43.51</v>
      </c>
      <c r="M977" s="17">
        <f t="shared" si="60"/>
        <v>240.29999999999998</v>
      </c>
      <c r="N977" s="17">
        <f t="shared" si="61"/>
        <v>130.53</v>
      </c>
      <c r="O977" s="17">
        <f t="shared" si="62"/>
        <v>109.76999999999998</v>
      </c>
      <c r="P977" s="7">
        <f t="shared" si="63"/>
        <v>0.45680399500624214</v>
      </c>
      <c r="Q977" s="5">
        <f>YEAR(SalesDataTable[[#This Row],[Order Date]])</f>
        <v>2026</v>
      </c>
      <c r="R977" s="7" t="str">
        <f>"Q"&amp;ROUNDUP(MONTH(SalesDataTable[[#This Row],[Order Date]])/3,0)</f>
        <v>Q2</v>
      </c>
      <c r="S977" s="8">
        <f>MONTH(SalesDataTable[[#This Row],[Order Date]])</f>
        <v>6</v>
      </c>
      <c r="T977" s="7" t="str">
        <f>TEXT(SalesDataTable[[#This Row],[Order Date]],"mmm")</f>
        <v>Jun</v>
      </c>
    </row>
    <row r="978" spans="1:20" ht="15.6">
      <c r="A978" s="2">
        <v>4314</v>
      </c>
      <c r="B978" s="3">
        <v>46174</v>
      </c>
      <c r="C978" s="4" t="s">
        <v>20</v>
      </c>
      <c r="D978" s="4" t="s">
        <v>21</v>
      </c>
      <c r="E978" s="4" t="s">
        <v>19</v>
      </c>
      <c r="F978" s="4" t="s">
        <v>13</v>
      </c>
      <c r="G978" s="4" t="s">
        <v>34</v>
      </c>
      <c r="H978" s="4" t="s">
        <v>42</v>
      </c>
      <c r="I978" s="8">
        <v>2</v>
      </c>
      <c r="J978" s="10">
        <v>36.61</v>
      </c>
      <c r="K978" s="6">
        <v>0</v>
      </c>
      <c r="L978" s="10">
        <v>14.15</v>
      </c>
      <c r="M978" s="17">
        <f t="shared" si="60"/>
        <v>73.22</v>
      </c>
      <c r="N978" s="17">
        <f t="shared" si="61"/>
        <v>28.3</v>
      </c>
      <c r="O978" s="17">
        <f t="shared" si="62"/>
        <v>44.92</v>
      </c>
      <c r="P978" s="7">
        <f t="shared" si="63"/>
        <v>0.61349358098880091</v>
      </c>
      <c r="Q978" s="5">
        <f>YEAR(SalesDataTable[[#This Row],[Order Date]])</f>
        <v>2026</v>
      </c>
      <c r="R978" s="7" t="str">
        <f>"Q"&amp;ROUNDUP(MONTH(SalesDataTable[[#This Row],[Order Date]])/3,0)</f>
        <v>Q2</v>
      </c>
      <c r="S978" s="8">
        <f>MONTH(SalesDataTable[[#This Row],[Order Date]])</f>
        <v>6</v>
      </c>
      <c r="T978" s="7" t="str">
        <f>TEXT(SalesDataTable[[#This Row],[Order Date]],"mmm")</f>
        <v>Jun</v>
      </c>
    </row>
    <row r="979" spans="1:20" ht="15.6">
      <c r="A979" s="2">
        <v>998</v>
      </c>
      <c r="B979" s="3">
        <v>46175</v>
      </c>
      <c r="C979" s="4" t="s">
        <v>6</v>
      </c>
      <c r="D979" s="4" t="s">
        <v>41</v>
      </c>
      <c r="E979" s="4" t="s">
        <v>2</v>
      </c>
      <c r="F979" s="4" t="s">
        <v>3</v>
      </c>
      <c r="G979" s="4" t="s">
        <v>14</v>
      </c>
      <c r="H979" s="4" t="s">
        <v>44</v>
      </c>
      <c r="I979" s="8">
        <v>2</v>
      </c>
      <c r="J979" s="10">
        <v>131.81</v>
      </c>
      <c r="K979" s="6">
        <v>0.05</v>
      </c>
      <c r="L979" s="10">
        <v>66.09</v>
      </c>
      <c r="M979" s="17">
        <f t="shared" si="60"/>
        <v>250.43899999999999</v>
      </c>
      <c r="N979" s="17">
        <f t="shared" si="61"/>
        <v>132.18</v>
      </c>
      <c r="O979" s="17">
        <f t="shared" si="62"/>
        <v>118.25899999999999</v>
      </c>
      <c r="P979" s="7">
        <f t="shared" si="63"/>
        <v>0.47220680485068217</v>
      </c>
      <c r="Q979" s="5">
        <f>YEAR(SalesDataTable[[#This Row],[Order Date]])</f>
        <v>2026</v>
      </c>
      <c r="R979" s="7" t="str">
        <f>"Q"&amp;ROUNDUP(MONTH(SalesDataTable[[#This Row],[Order Date]])/3,0)</f>
        <v>Q2</v>
      </c>
      <c r="S979" s="8">
        <f>MONTH(SalesDataTable[[#This Row],[Order Date]])</f>
        <v>6</v>
      </c>
      <c r="T979" s="7" t="str">
        <f>TEXT(SalesDataTable[[#This Row],[Order Date]],"mmm")</f>
        <v>Jun</v>
      </c>
    </row>
    <row r="980" spans="1:20" ht="15.6">
      <c r="A980" s="2">
        <v>1172</v>
      </c>
      <c r="B980" s="3">
        <v>46175</v>
      </c>
      <c r="C980" s="4" t="s">
        <v>0</v>
      </c>
      <c r="D980" s="4" t="s">
        <v>50</v>
      </c>
      <c r="E980" s="4" t="s">
        <v>2</v>
      </c>
      <c r="F980" s="4" t="s">
        <v>3</v>
      </c>
      <c r="G980" s="4" t="s">
        <v>9</v>
      </c>
      <c r="H980" s="4" t="s">
        <v>37</v>
      </c>
      <c r="I980" s="8">
        <v>1</v>
      </c>
      <c r="J980" s="10">
        <v>153.43</v>
      </c>
      <c r="K980" s="6">
        <v>0.05</v>
      </c>
      <c r="L980" s="10">
        <v>78.16</v>
      </c>
      <c r="M980" s="17">
        <f t="shared" si="60"/>
        <v>145.7585</v>
      </c>
      <c r="N980" s="17">
        <f t="shared" si="61"/>
        <v>78.16</v>
      </c>
      <c r="O980" s="17">
        <f t="shared" si="62"/>
        <v>67.598500000000001</v>
      </c>
      <c r="P980" s="7">
        <f t="shared" si="63"/>
        <v>0.46377055197467043</v>
      </c>
      <c r="Q980" s="5">
        <f>YEAR(SalesDataTable[[#This Row],[Order Date]])</f>
        <v>2026</v>
      </c>
      <c r="R980" s="7" t="str">
        <f>"Q"&amp;ROUNDUP(MONTH(SalesDataTable[[#This Row],[Order Date]])/3,0)</f>
        <v>Q2</v>
      </c>
      <c r="S980" s="8">
        <f>MONTH(SalesDataTable[[#This Row],[Order Date]])</f>
        <v>6</v>
      </c>
      <c r="T980" s="7" t="str">
        <f>TEXT(SalesDataTable[[#This Row],[Order Date]],"mmm")</f>
        <v>Jun</v>
      </c>
    </row>
    <row r="981" spans="1:20" ht="15.6">
      <c r="A981" s="2">
        <v>1261</v>
      </c>
      <c r="B981" s="3">
        <v>46175</v>
      </c>
      <c r="C981" s="4" t="s">
        <v>6</v>
      </c>
      <c r="D981" s="4" t="s">
        <v>49</v>
      </c>
      <c r="E981" s="4" t="s">
        <v>2</v>
      </c>
      <c r="F981" s="4" t="s">
        <v>13</v>
      </c>
      <c r="G981" s="4" t="s">
        <v>4</v>
      </c>
      <c r="H981" s="4" t="s">
        <v>5</v>
      </c>
      <c r="I981" s="8">
        <v>2</v>
      </c>
      <c r="J981" s="10">
        <v>80.06</v>
      </c>
      <c r="K981" s="6">
        <v>0</v>
      </c>
      <c r="L981" s="10">
        <v>42.87</v>
      </c>
      <c r="M981" s="17">
        <f t="shared" si="60"/>
        <v>160.12</v>
      </c>
      <c r="N981" s="17">
        <f t="shared" si="61"/>
        <v>85.74</v>
      </c>
      <c r="O981" s="17">
        <f t="shared" si="62"/>
        <v>74.38000000000001</v>
      </c>
      <c r="P981" s="7">
        <f t="shared" si="63"/>
        <v>0.4645266050462154</v>
      </c>
      <c r="Q981" s="5">
        <f>YEAR(SalesDataTable[[#This Row],[Order Date]])</f>
        <v>2026</v>
      </c>
      <c r="R981" s="7" t="str">
        <f>"Q"&amp;ROUNDUP(MONTH(SalesDataTable[[#This Row],[Order Date]])/3,0)</f>
        <v>Q2</v>
      </c>
      <c r="S981" s="8">
        <f>MONTH(SalesDataTable[[#This Row],[Order Date]])</f>
        <v>6</v>
      </c>
      <c r="T981" s="7" t="str">
        <f>TEXT(SalesDataTable[[#This Row],[Order Date]],"mmm")</f>
        <v>Jun</v>
      </c>
    </row>
    <row r="982" spans="1:20" ht="15.6">
      <c r="A982" s="2">
        <v>1762</v>
      </c>
      <c r="B982" s="3">
        <v>46175</v>
      </c>
      <c r="C982" s="4" t="s">
        <v>20</v>
      </c>
      <c r="D982" s="4" t="s">
        <v>47</v>
      </c>
      <c r="E982" s="4" t="s">
        <v>19</v>
      </c>
      <c r="F982" s="4" t="s">
        <v>16</v>
      </c>
      <c r="G982" s="4" t="s">
        <v>34</v>
      </c>
      <c r="H982" s="4" t="s">
        <v>35</v>
      </c>
      <c r="I982" s="8">
        <v>1</v>
      </c>
      <c r="J982" s="10">
        <v>40.549999999999997</v>
      </c>
      <c r="K982" s="6">
        <v>0</v>
      </c>
      <c r="L982" s="10">
        <v>15.16</v>
      </c>
      <c r="M982" s="17">
        <f t="shared" si="60"/>
        <v>40.549999999999997</v>
      </c>
      <c r="N982" s="17">
        <f t="shared" si="61"/>
        <v>15.16</v>
      </c>
      <c r="O982" s="17">
        <f t="shared" si="62"/>
        <v>25.389999999999997</v>
      </c>
      <c r="P982" s="7">
        <f t="shared" si="63"/>
        <v>0.62614056720098643</v>
      </c>
      <c r="Q982" s="5">
        <f>YEAR(SalesDataTable[[#This Row],[Order Date]])</f>
        <v>2026</v>
      </c>
      <c r="R982" s="7" t="str">
        <f>"Q"&amp;ROUNDUP(MONTH(SalesDataTable[[#This Row],[Order Date]])/3,0)</f>
        <v>Q2</v>
      </c>
      <c r="S982" s="8">
        <f>MONTH(SalesDataTable[[#This Row],[Order Date]])</f>
        <v>6</v>
      </c>
      <c r="T982" s="7" t="str">
        <f>TEXT(SalesDataTable[[#This Row],[Order Date]],"mmm")</f>
        <v>Jun</v>
      </c>
    </row>
    <row r="983" spans="1:20" ht="15.6">
      <c r="A983" s="2">
        <v>1851</v>
      </c>
      <c r="B983" s="3">
        <v>46175</v>
      </c>
      <c r="C983" s="4" t="s">
        <v>6</v>
      </c>
      <c r="D983" s="4" t="s">
        <v>27</v>
      </c>
      <c r="E983" s="4" t="s">
        <v>2</v>
      </c>
      <c r="F983" s="4" t="s">
        <v>13</v>
      </c>
      <c r="G983" s="4" t="s">
        <v>14</v>
      </c>
      <c r="H983" s="4" t="s">
        <v>32</v>
      </c>
      <c r="I983" s="8">
        <v>3</v>
      </c>
      <c r="J983" s="10">
        <v>45.43</v>
      </c>
      <c r="K983" s="6">
        <v>0.15</v>
      </c>
      <c r="L983" s="10">
        <v>17.850000000000001</v>
      </c>
      <c r="M983" s="17">
        <f t="shared" si="60"/>
        <v>115.84649999999999</v>
      </c>
      <c r="N983" s="17">
        <f t="shared" si="61"/>
        <v>53.550000000000004</v>
      </c>
      <c r="O983" s="17">
        <f t="shared" si="62"/>
        <v>62.296499999999988</v>
      </c>
      <c r="P983" s="7">
        <f t="shared" si="63"/>
        <v>0.53775038520801222</v>
      </c>
      <c r="Q983" s="5">
        <f>YEAR(SalesDataTable[[#This Row],[Order Date]])</f>
        <v>2026</v>
      </c>
      <c r="R983" s="7" t="str">
        <f>"Q"&amp;ROUNDUP(MONTH(SalesDataTable[[#This Row],[Order Date]])/3,0)</f>
        <v>Q2</v>
      </c>
      <c r="S983" s="8">
        <f>MONTH(SalesDataTable[[#This Row],[Order Date]])</f>
        <v>6</v>
      </c>
      <c r="T983" s="7" t="str">
        <f>TEXT(SalesDataTable[[#This Row],[Order Date]],"mmm")</f>
        <v>Jun</v>
      </c>
    </row>
    <row r="984" spans="1:20" ht="15.6">
      <c r="A984" s="2">
        <v>3205</v>
      </c>
      <c r="B984" s="3">
        <v>46175</v>
      </c>
      <c r="C984" s="4" t="s">
        <v>20</v>
      </c>
      <c r="D984" s="4" t="s">
        <v>21</v>
      </c>
      <c r="E984" s="4" t="s">
        <v>8</v>
      </c>
      <c r="F984" s="4" t="s">
        <v>16</v>
      </c>
      <c r="G984" s="4" t="s">
        <v>9</v>
      </c>
      <c r="H984" s="4" t="s">
        <v>17</v>
      </c>
      <c r="I984" s="8">
        <v>6</v>
      </c>
      <c r="J984" s="10">
        <v>146.85</v>
      </c>
      <c r="K984" s="6">
        <v>0.15</v>
      </c>
      <c r="L984" s="10">
        <v>80.45</v>
      </c>
      <c r="M984" s="17">
        <f t="shared" si="60"/>
        <v>748.93499999999995</v>
      </c>
      <c r="N984" s="17">
        <f t="shared" si="61"/>
        <v>482.70000000000005</v>
      </c>
      <c r="O984" s="17">
        <f t="shared" si="62"/>
        <v>266.2349999999999</v>
      </c>
      <c r="P984" s="7">
        <f t="shared" si="63"/>
        <v>0.35548478839952724</v>
      </c>
      <c r="Q984" s="5">
        <f>YEAR(SalesDataTable[[#This Row],[Order Date]])</f>
        <v>2026</v>
      </c>
      <c r="R984" s="7" t="str">
        <f>"Q"&amp;ROUNDUP(MONTH(SalesDataTable[[#This Row],[Order Date]])/3,0)</f>
        <v>Q2</v>
      </c>
      <c r="S984" s="8">
        <f>MONTH(SalesDataTable[[#This Row],[Order Date]])</f>
        <v>6</v>
      </c>
      <c r="T984" s="7" t="str">
        <f>TEXT(SalesDataTable[[#This Row],[Order Date]],"mmm")</f>
        <v>Jun</v>
      </c>
    </row>
    <row r="985" spans="1:20" ht="15.6">
      <c r="A985" s="2">
        <v>1396</v>
      </c>
      <c r="B985" s="3">
        <v>46176</v>
      </c>
      <c r="C985" s="4" t="s">
        <v>11</v>
      </c>
      <c r="D985" s="4" t="s">
        <v>18</v>
      </c>
      <c r="E985" s="4" t="s">
        <v>2</v>
      </c>
      <c r="F985" s="4" t="s">
        <v>16</v>
      </c>
      <c r="G985" s="4" t="s">
        <v>23</v>
      </c>
      <c r="H985" s="4" t="s">
        <v>29</v>
      </c>
      <c r="I985" s="8">
        <v>1</v>
      </c>
      <c r="J985" s="10">
        <v>192.33</v>
      </c>
      <c r="K985" s="6">
        <v>0.1</v>
      </c>
      <c r="L985" s="10">
        <v>105.15</v>
      </c>
      <c r="M985" s="17">
        <f t="shared" si="60"/>
        <v>173.09700000000001</v>
      </c>
      <c r="N985" s="17">
        <f t="shared" si="61"/>
        <v>105.15</v>
      </c>
      <c r="O985" s="17">
        <f t="shared" si="62"/>
        <v>67.947000000000003</v>
      </c>
      <c r="P985" s="7">
        <f t="shared" si="63"/>
        <v>0.39253713235931298</v>
      </c>
      <c r="Q985" s="5">
        <f>YEAR(SalesDataTable[[#This Row],[Order Date]])</f>
        <v>2026</v>
      </c>
      <c r="R985" s="7" t="str">
        <f>"Q"&amp;ROUNDUP(MONTH(SalesDataTable[[#This Row],[Order Date]])/3,0)</f>
        <v>Q2</v>
      </c>
      <c r="S985" s="8">
        <f>MONTH(SalesDataTable[[#This Row],[Order Date]])</f>
        <v>6</v>
      </c>
      <c r="T985" s="7" t="str">
        <f>TEXT(SalesDataTable[[#This Row],[Order Date]],"mmm")</f>
        <v>Jun</v>
      </c>
    </row>
    <row r="986" spans="1:20" ht="15.6">
      <c r="A986" s="2">
        <v>1441</v>
      </c>
      <c r="B986" s="3">
        <v>46176</v>
      </c>
      <c r="C986" s="4" t="s">
        <v>11</v>
      </c>
      <c r="D986" s="4" t="s">
        <v>39</v>
      </c>
      <c r="E986" s="4" t="s">
        <v>28</v>
      </c>
      <c r="F986" s="4" t="s">
        <v>13</v>
      </c>
      <c r="G986" s="4" t="s">
        <v>14</v>
      </c>
      <c r="H986" s="4" t="s">
        <v>44</v>
      </c>
      <c r="I986" s="8">
        <v>3</v>
      </c>
      <c r="J986" s="10">
        <v>135.4</v>
      </c>
      <c r="K986" s="6">
        <v>0</v>
      </c>
      <c r="L986" s="10">
        <v>65.16</v>
      </c>
      <c r="M986" s="17">
        <f t="shared" si="60"/>
        <v>406.20000000000005</v>
      </c>
      <c r="N986" s="17">
        <f t="shared" si="61"/>
        <v>195.48</v>
      </c>
      <c r="O986" s="17">
        <f t="shared" si="62"/>
        <v>210.72000000000006</v>
      </c>
      <c r="P986" s="7">
        <f t="shared" si="63"/>
        <v>0.51875923190546536</v>
      </c>
      <c r="Q986" s="5">
        <f>YEAR(SalesDataTable[[#This Row],[Order Date]])</f>
        <v>2026</v>
      </c>
      <c r="R986" s="7" t="str">
        <f>"Q"&amp;ROUNDUP(MONTH(SalesDataTable[[#This Row],[Order Date]])/3,0)</f>
        <v>Q2</v>
      </c>
      <c r="S986" s="8">
        <f>MONTH(SalesDataTable[[#This Row],[Order Date]])</f>
        <v>6</v>
      </c>
      <c r="T986" s="7" t="str">
        <f>TEXT(SalesDataTable[[#This Row],[Order Date]],"mmm")</f>
        <v>Jun</v>
      </c>
    </row>
    <row r="987" spans="1:20" ht="15.6">
      <c r="A987" s="2">
        <v>1511</v>
      </c>
      <c r="B987" s="3">
        <v>46176</v>
      </c>
      <c r="C987" s="4" t="s">
        <v>11</v>
      </c>
      <c r="D987" s="4" t="s">
        <v>25</v>
      </c>
      <c r="E987" s="4" t="s">
        <v>2</v>
      </c>
      <c r="F987" s="4" t="s">
        <v>13</v>
      </c>
      <c r="G987" s="4" t="s">
        <v>34</v>
      </c>
      <c r="H987" s="4" t="s">
        <v>42</v>
      </c>
      <c r="I987" s="8">
        <v>2</v>
      </c>
      <c r="J987" s="10">
        <v>36.08</v>
      </c>
      <c r="K987" s="6">
        <v>0.05</v>
      </c>
      <c r="L987" s="10">
        <v>13.73</v>
      </c>
      <c r="M987" s="17">
        <f t="shared" si="60"/>
        <v>68.551999999999992</v>
      </c>
      <c r="N987" s="17">
        <f t="shared" si="61"/>
        <v>27.46</v>
      </c>
      <c r="O987" s="17">
        <f t="shared" si="62"/>
        <v>41.091999999999992</v>
      </c>
      <c r="P987" s="7">
        <f t="shared" si="63"/>
        <v>0.59942817131520587</v>
      </c>
      <c r="Q987" s="5">
        <f>YEAR(SalesDataTable[[#This Row],[Order Date]])</f>
        <v>2026</v>
      </c>
      <c r="R987" s="7" t="str">
        <f>"Q"&amp;ROUNDUP(MONTH(SalesDataTable[[#This Row],[Order Date]])/3,0)</f>
        <v>Q2</v>
      </c>
      <c r="S987" s="8">
        <f>MONTH(SalesDataTable[[#This Row],[Order Date]])</f>
        <v>6</v>
      </c>
      <c r="T987" s="7" t="str">
        <f>TEXT(SalesDataTable[[#This Row],[Order Date]],"mmm")</f>
        <v>Jun</v>
      </c>
    </row>
    <row r="988" spans="1:20" ht="15.6">
      <c r="A988" s="2">
        <v>1701</v>
      </c>
      <c r="B988" s="3">
        <v>46176</v>
      </c>
      <c r="C988" s="4" t="s">
        <v>0</v>
      </c>
      <c r="D988" s="4" t="s">
        <v>36</v>
      </c>
      <c r="E988" s="4" t="s">
        <v>2</v>
      </c>
      <c r="F988" s="4" t="s">
        <v>13</v>
      </c>
      <c r="G988" s="4" t="s">
        <v>14</v>
      </c>
      <c r="H988" s="4" t="s">
        <v>32</v>
      </c>
      <c r="I988" s="8">
        <v>1</v>
      </c>
      <c r="J988" s="10">
        <v>46.16</v>
      </c>
      <c r="K988" s="6">
        <v>0</v>
      </c>
      <c r="L988" s="10">
        <v>18.36</v>
      </c>
      <c r="M988" s="17">
        <f t="shared" si="60"/>
        <v>46.16</v>
      </c>
      <c r="N988" s="17">
        <f t="shared" si="61"/>
        <v>18.36</v>
      </c>
      <c r="O988" s="17">
        <f t="shared" si="62"/>
        <v>27.799999999999997</v>
      </c>
      <c r="P988" s="7">
        <f t="shared" si="63"/>
        <v>0.60225303292894283</v>
      </c>
      <c r="Q988" s="5">
        <f>YEAR(SalesDataTable[[#This Row],[Order Date]])</f>
        <v>2026</v>
      </c>
      <c r="R988" s="7" t="str">
        <f>"Q"&amp;ROUNDUP(MONTH(SalesDataTable[[#This Row],[Order Date]])/3,0)</f>
        <v>Q2</v>
      </c>
      <c r="S988" s="8">
        <f>MONTH(SalesDataTable[[#This Row],[Order Date]])</f>
        <v>6</v>
      </c>
      <c r="T988" s="7" t="str">
        <f>TEXT(SalesDataTable[[#This Row],[Order Date]],"mmm")</f>
        <v>Jun</v>
      </c>
    </row>
    <row r="989" spans="1:20" ht="15.6">
      <c r="A989" s="2">
        <v>1984</v>
      </c>
      <c r="B989" s="3">
        <v>46176</v>
      </c>
      <c r="C989" s="4" t="s">
        <v>6</v>
      </c>
      <c r="D989" s="4" t="s">
        <v>7</v>
      </c>
      <c r="E989" s="4" t="s">
        <v>2</v>
      </c>
      <c r="F989" s="4" t="s">
        <v>3</v>
      </c>
      <c r="G989" s="4" t="s">
        <v>4</v>
      </c>
      <c r="H989" s="4" t="s">
        <v>22</v>
      </c>
      <c r="I989" s="8">
        <v>2</v>
      </c>
      <c r="J989" s="10">
        <v>50.77</v>
      </c>
      <c r="K989" s="6">
        <v>0</v>
      </c>
      <c r="L989" s="10">
        <v>22.93</v>
      </c>
      <c r="M989" s="17">
        <f t="shared" si="60"/>
        <v>101.54</v>
      </c>
      <c r="N989" s="17">
        <f t="shared" si="61"/>
        <v>45.86</v>
      </c>
      <c r="O989" s="17">
        <f t="shared" si="62"/>
        <v>55.680000000000007</v>
      </c>
      <c r="P989" s="7">
        <f t="shared" si="63"/>
        <v>0.54835532794957653</v>
      </c>
      <c r="Q989" s="5">
        <f>YEAR(SalesDataTable[[#This Row],[Order Date]])</f>
        <v>2026</v>
      </c>
      <c r="R989" s="7" t="str">
        <f>"Q"&amp;ROUNDUP(MONTH(SalesDataTable[[#This Row],[Order Date]])/3,0)</f>
        <v>Q2</v>
      </c>
      <c r="S989" s="8">
        <f>MONTH(SalesDataTable[[#This Row],[Order Date]])</f>
        <v>6</v>
      </c>
      <c r="T989" s="7" t="str">
        <f>TEXT(SalesDataTable[[#This Row],[Order Date]],"mmm")</f>
        <v>Jun</v>
      </c>
    </row>
    <row r="990" spans="1:20" ht="15.6">
      <c r="A990" s="2">
        <v>2572</v>
      </c>
      <c r="B990" s="3">
        <v>46176</v>
      </c>
      <c r="C990" s="4" t="s">
        <v>20</v>
      </c>
      <c r="D990" s="4" t="s">
        <v>33</v>
      </c>
      <c r="E990" s="4" t="s">
        <v>28</v>
      </c>
      <c r="F990" s="4" t="s">
        <v>16</v>
      </c>
      <c r="G990" s="4" t="s">
        <v>9</v>
      </c>
      <c r="H990" s="4" t="s">
        <v>46</v>
      </c>
      <c r="I990" s="8">
        <v>2</v>
      </c>
      <c r="J990" s="10">
        <v>70.97</v>
      </c>
      <c r="K990" s="6">
        <v>0.05</v>
      </c>
      <c r="L990" s="10">
        <v>32.54</v>
      </c>
      <c r="M990" s="17">
        <f t="shared" si="60"/>
        <v>134.84299999999999</v>
      </c>
      <c r="N990" s="17">
        <f t="shared" si="61"/>
        <v>65.08</v>
      </c>
      <c r="O990" s="17">
        <f t="shared" si="62"/>
        <v>69.762999999999991</v>
      </c>
      <c r="P990" s="7">
        <f t="shared" si="63"/>
        <v>0.51736463887632278</v>
      </c>
      <c r="Q990" s="5">
        <f>YEAR(SalesDataTable[[#This Row],[Order Date]])</f>
        <v>2026</v>
      </c>
      <c r="R990" s="7" t="str">
        <f>"Q"&amp;ROUNDUP(MONTH(SalesDataTable[[#This Row],[Order Date]])/3,0)</f>
        <v>Q2</v>
      </c>
      <c r="S990" s="8">
        <f>MONTH(SalesDataTable[[#This Row],[Order Date]])</f>
        <v>6</v>
      </c>
      <c r="T990" s="7" t="str">
        <f>TEXT(SalesDataTable[[#This Row],[Order Date]],"mmm")</f>
        <v>Jun</v>
      </c>
    </row>
    <row r="991" spans="1:20" ht="15.6">
      <c r="A991" s="2">
        <v>2833</v>
      </c>
      <c r="B991" s="3">
        <v>46176</v>
      </c>
      <c r="C991" s="4" t="s">
        <v>20</v>
      </c>
      <c r="D991" s="4" t="s">
        <v>47</v>
      </c>
      <c r="E991" s="4" t="s">
        <v>2</v>
      </c>
      <c r="F991" s="4" t="s">
        <v>3</v>
      </c>
      <c r="G991" s="4" t="s">
        <v>9</v>
      </c>
      <c r="H991" s="4" t="s">
        <v>17</v>
      </c>
      <c r="I991" s="8">
        <v>3</v>
      </c>
      <c r="J991" s="10">
        <v>141.6</v>
      </c>
      <c r="K991" s="6">
        <v>0</v>
      </c>
      <c r="L991" s="10">
        <v>78.02</v>
      </c>
      <c r="M991" s="17">
        <f t="shared" si="60"/>
        <v>424.79999999999995</v>
      </c>
      <c r="N991" s="17">
        <f t="shared" si="61"/>
        <v>234.06</v>
      </c>
      <c r="O991" s="17">
        <f t="shared" si="62"/>
        <v>190.73999999999995</v>
      </c>
      <c r="P991" s="7">
        <f t="shared" si="63"/>
        <v>0.44901129943502821</v>
      </c>
      <c r="Q991" s="5">
        <f>YEAR(SalesDataTable[[#This Row],[Order Date]])</f>
        <v>2026</v>
      </c>
      <c r="R991" s="7" t="str">
        <f>"Q"&amp;ROUNDUP(MONTH(SalesDataTable[[#This Row],[Order Date]])/3,0)</f>
        <v>Q2</v>
      </c>
      <c r="S991" s="8">
        <f>MONTH(SalesDataTable[[#This Row],[Order Date]])</f>
        <v>6</v>
      </c>
      <c r="T991" s="7" t="str">
        <f>TEXT(SalesDataTable[[#This Row],[Order Date]],"mmm")</f>
        <v>Jun</v>
      </c>
    </row>
    <row r="992" spans="1:20" ht="15.6">
      <c r="A992" s="2">
        <v>3522</v>
      </c>
      <c r="B992" s="3">
        <v>46176</v>
      </c>
      <c r="C992" s="4" t="s">
        <v>20</v>
      </c>
      <c r="D992" s="4" t="s">
        <v>47</v>
      </c>
      <c r="E992" s="4" t="s">
        <v>2</v>
      </c>
      <c r="F992" s="4" t="s">
        <v>13</v>
      </c>
      <c r="G992" s="4" t="s">
        <v>4</v>
      </c>
      <c r="H992" s="4" t="s">
        <v>26</v>
      </c>
      <c r="I992" s="8">
        <v>1</v>
      </c>
      <c r="J992" s="10">
        <v>40.57</v>
      </c>
      <c r="K992" s="6">
        <v>0</v>
      </c>
      <c r="L992" s="10">
        <v>16.329999999999998</v>
      </c>
      <c r="M992" s="17">
        <f t="shared" si="60"/>
        <v>40.57</v>
      </c>
      <c r="N992" s="17">
        <f t="shared" si="61"/>
        <v>16.329999999999998</v>
      </c>
      <c r="O992" s="17">
        <f t="shared" si="62"/>
        <v>24.240000000000002</v>
      </c>
      <c r="P992" s="7">
        <f t="shared" si="63"/>
        <v>0.59748582696573826</v>
      </c>
      <c r="Q992" s="5">
        <f>YEAR(SalesDataTable[[#This Row],[Order Date]])</f>
        <v>2026</v>
      </c>
      <c r="R992" s="7" t="str">
        <f>"Q"&amp;ROUNDUP(MONTH(SalesDataTable[[#This Row],[Order Date]])/3,0)</f>
        <v>Q2</v>
      </c>
      <c r="S992" s="8">
        <f>MONTH(SalesDataTable[[#This Row],[Order Date]])</f>
        <v>6</v>
      </c>
      <c r="T992" s="7" t="str">
        <f>TEXT(SalesDataTable[[#This Row],[Order Date]],"mmm")</f>
        <v>Jun</v>
      </c>
    </row>
    <row r="993" spans="1:20" ht="15.6">
      <c r="A993" s="2">
        <v>146</v>
      </c>
      <c r="B993" s="3">
        <v>46177</v>
      </c>
      <c r="C993" s="4" t="s">
        <v>6</v>
      </c>
      <c r="D993" s="4" t="s">
        <v>49</v>
      </c>
      <c r="E993" s="4" t="s">
        <v>28</v>
      </c>
      <c r="F993" s="4" t="s">
        <v>3</v>
      </c>
      <c r="G993" s="4" t="s">
        <v>4</v>
      </c>
      <c r="H993" s="4" t="s">
        <v>5</v>
      </c>
      <c r="I993" s="8">
        <v>2</v>
      </c>
      <c r="J993" s="10">
        <v>81.81</v>
      </c>
      <c r="K993" s="6">
        <v>0</v>
      </c>
      <c r="L993" s="10">
        <v>42.54</v>
      </c>
      <c r="M993" s="17">
        <f t="shared" si="60"/>
        <v>163.62</v>
      </c>
      <c r="N993" s="17">
        <f t="shared" si="61"/>
        <v>85.08</v>
      </c>
      <c r="O993" s="17">
        <f t="shared" si="62"/>
        <v>78.540000000000006</v>
      </c>
      <c r="P993" s="7">
        <f t="shared" si="63"/>
        <v>0.48001466813348004</v>
      </c>
      <c r="Q993" s="5">
        <f>YEAR(SalesDataTable[[#This Row],[Order Date]])</f>
        <v>2026</v>
      </c>
      <c r="R993" s="7" t="str">
        <f>"Q"&amp;ROUNDUP(MONTH(SalesDataTable[[#This Row],[Order Date]])/3,0)</f>
        <v>Q2</v>
      </c>
      <c r="S993" s="8">
        <f>MONTH(SalesDataTable[[#This Row],[Order Date]])</f>
        <v>6</v>
      </c>
      <c r="T993" s="7" t="str">
        <f>TEXT(SalesDataTable[[#This Row],[Order Date]],"mmm")</f>
        <v>Jun</v>
      </c>
    </row>
    <row r="994" spans="1:20" ht="15.6">
      <c r="A994" s="2">
        <v>161</v>
      </c>
      <c r="B994" s="3">
        <v>46177</v>
      </c>
      <c r="C994" s="4" t="s">
        <v>0</v>
      </c>
      <c r="D994" s="4" t="s">
        <v>1</v>
      </c>
      <c r="E994" s="4" t="s">
        <v>28</v>
      </c>
      <c r="F994" s="4" t="s">
        <v>3</v>
      </c>
      <c r="G994" s="4" t="s">
        <v>4</v>
      </c>
      <c r="H994" s="4" t="s">
        <v>22</v>
      </c>
      <c r="I994" s="8">
        <v>2</v>
      </c>
      <c r="J994" s="10">
        <v>50.09</v>
      </c>
      <c r="K994" s="6">
        <v>0</v>
      </c>
      <c r="L994" s="10">
        <v>22.91</v>
      </c>
      <c r="M994" s="17">
        <f t="shared" si="60"/>
        <v>100.18</v>
      </c>
      <c r="N994" s="17">
        <f t="shared" si="61"/>
        <v>45.82</v>
      </c>
      <c r="O994" s="17">
        <f t="shared" si="62"/>
        <v>54.360000000000007</v>
      </c>
      <c r="P994" s="7">
        <f t="shared" si="63"/>
        <v>0.54262327809942112</v>
      </c>
      <c r="Q994" s="5">
        <f>YEAR(SalesDataTable[[#This Row],[Order Date]])</f>
        <v>2026</v>
      </c>
      <c r="R994" s="7" t="str">
        <f>"Q"&amp;ROUNDUP(MONTH(SalesDataTable[[#This Row],[Order Date]])/3,0)</f>
        <v>Q2</v>
      </c>
      <c r="S994" s="8">
        <f>MONTH(SalesDataTable[[#This Row],[Order Date]])</f>
        <v>6</v>
      </c>
      <c r="T994" s="7" t="str">
        <f>TEXT(SalesDataTable[[#This Row],[Order Date]],"mmm")</f>
        <v>Jun</v>
      </c>
    </row>
    <row r="995" spans="1:20" ht="15.6">
      <c r="A995" s="2">
        <v>819</v>
      </c>
      <c r="B995" s="3">
        <v>46177</v>
      </c>
      <c r="C995" s="4" t="s">
        <v>20</v>
      </c>
      <c r="D995" s="4" t="s">
        <v>33</v>
      </c>
      <c r="E995" s="4" t="s">
        <v>2</v>
      </c>
      <c r="F995" s="4" t="s">
        <v>3</v>
      </c>
      <c r="G995" s="4" t="s">
        <v>9</v>
      </c>
      <c r="H995" s="4" t="s">
        <v>46</v>
      </c>
      <c r="I995" s="8">
        <v>1</v>
      </c>
      <c r="J995" s="10">
        <v>72.38</v>
      </c>
      <c r="K995" s="6">
        <v>0</v>
      </c>
      <c r="L995" s="10">
        <v>32.68</v>
      </c>
      <c r="M995" s="17">
        <f t="shared" si="60"/>
        <v>72.38</v>
      </c>
      <c r="N995" s="17">
        <f t="shared" si="61"/>
        <v>32.68</v>
      </c>
      <c r="O995" s="17">
        <f t="shared" si="62"/>
        <v>39.699999999999996</v>
      </c>
      <c r="P995" s="7">
        <f t="shared" si="63"/>
        <v>0.54849405913235694</v>
      </c>
      <c r="Q995" s="5">
        <f>YEAR(SalesDataTable[[#This Row],[Order Date]])</f>
        <v>2026</v>
      </c>
      <c r="R995" s="7" t="str">
        <f>"Q"&amp;ROUNDUP(MONTH(SalesDataTable[[#This Row],[Order Date]])/3,0)</f>
        <v>Q2</v>
      </c>
      <c r="S995" s="8">
        <f>MONTH(SalesDataTable[[#This Row],[Order Date]])</f>
        <v>6</v>
      </c>
      <c r="T995" s="7" t="str">
        <f>TEXT(SalesDataTable[[#This Row],[Order Date]],"mmm")</f>
        <v>Jun</v>
      </c>
    </row>
    <row r="996" spans="1:20" ht="15.6">
      <c r="A996" s="2">
        <v>2104</v>
      </c>
      <c r="B996" s="3">
        <v>46177</v>
      </c>
      <c r="C996" s="4" t="s">
        <v>6</v>
      </c>
      <c r="D996" s="4" t="s">
        <v>7</v>
      </c>
      <c r="E996" s="4" t="s">
        <v>2</v>
      </c>
      <c r="F996" s="4" t="s">
        <v>13</v>
      </c>
      <c r="G996" s="4" t="s">
        <v>9</v>
      </c>
      <c r="H996" s="4" t="s">
        <v>10</v>
      </c>
      <c r="I996" s="8">
        <v>1</v>
      </c>
      <c r="J996" s="10">
        <v>92.31</v>
      </c>
      <c r="K996" s="6">
        <v>0</v>
      </c>
      <c r="L996" s="10">
        <v>45.58</v>
      </c>
      <c r="M996" s="17">
        <f t="shared" si="60"/>
        <v>92.31</v>
      </c>
      <c r="N996" s="17">
        <f t="shared" si="61"/>
        <v>45.58</v>
      </c>
      <c r="O996" s="17">
        <f t="shared" si="62"/>
        <v>46.730000000000004</v>
      </c>
      <c r="P996" s="7">
        <f t="shared" si="63"/>
        <v>0.50622901094139316</v>
      </c>
      <c r="Q996" s="5">
        <f>YEAR(SalesDataTable[[#This Row],[Order Date]])</f>
        <v>2026</v>
      </c>
      <c r="R996" s="7" t="str">
        <f>"Q"&amp;ROUNDUP(MONTH(SalesDataTable[[#This Row],[Order Date]])/3,0)</f>
        <v>Q2</v>
      </c>
      <c r="S996" s="8">
        <f>MONTH(SalesDataTable[[#This Row],[Order Date]])</f>
        <v>6</v>
      </c>
      <c r="T996" s="7" t="str">
        <f>TEXT(SalesDataTable[[#This Row],[Order Date]],"mmm")</f>
        <v>Jun</v>
      </c>
    </row>
    <row r="997" spans="1:20" ht="15.6">
      <c r="A997" s="2">
        <v>2678</v>
      </c>
      <c r="B997" s="3">
        <v>46177</v>
      </c>
      <c r="C997" s="4" t="s">
        <v>20</v>
      </c>
      <c r="D997" s="4" t="s">
        <v>33</v>
      </c>
      <c r="E997" s="4" t="s">
        <v>8</v>
      </c>
      <c r="F997" s="4" t="s">
        <v>3</v>
      </c>
      <c r="G997" s="4" t="s">
        <v>14</v>
      </c>
      <c r="H997" s="4" t="s">
        <v>32</v>
      </c>
      <c r="I997" s="8">
        <v>12</v>
      </c>
      <c r="J997" s="10">
        <v>47.6</v>
      </c>
      <c r="K997" s="6">
        <v>0.15</v>
      </c>
      <c r="L997" s="10">
        <v>18.670000000000002</v>
      </c>
      <c r="M997" s="17">
        <f t="shared" si="60"/>
        <v>485.52000000000004</v>
      </c>
      <c r="N997" s="17">
        <f t="shared" si="61"/>
        <v>224.04000000000002</v>
      </c>
      <c r="O997" s="17">
        <f t="shared" si="62"/>
        <v>261.48</v>
      </c>
      <c r="P997" s="7">
        <f t="shared" si="63"/>
        <v>0.53855659911023235</v>
      </c>
      <c r="Q997" s="5">
        <f>YEAR(SalesDataTable[[#This Row],[Order Date]])</f>
        <v>2026</v>
      </c>
      <c r="R997" s="7" t="str">
        <f>"Q"&amp;ROUNDUP(MONTH(SalesDataTable[[#This Row],[Order Date]])/3,0)</f>
        <v>Q2</v>
      </c>
      <c r="S997" s="8">
        <f>MONTH(SalesDataTable[[#This Row],[Order Date]])</f>
        <v>6</v>
      </c>
      <c r="T997" s="7" t="str">
        <f>TEXT(SalesDataTable[[#This Row],[Order Date]],"mmm")</f>
        <v>Jun</v>
      </c>
    </row>
    <row r="998" spans="1:20" ht="15.6">
      <c r="A998" s="2">
        <v>3015</v>
      </c>
      <c r="B998" s="3">
        <v>46177</v>
      </c>
      <c r="C998" s="4" t="s">
        <v>6</v>
      </c>
      <c r="D998" s="4" t="s">
        <v>49</v>
      </c>
      <c r="E998" s="4" t="s">
        <v>2</v>
      </c>
      <c r="F998" s="4" t="s">
        <v>3</v>
      </c>
      <c r="G998" s="4" t="s">
        <v>14</v>
      </c>
      <c r="H998" s="4" t="s">
        <v>32</v>
      </c>
      <c r="I998" s="8">
        <v>1</v>
      </c>
      <c r="J998" s="10">
        <v>45.5</v>
      </c>
      <c r="K998" s="6">
        <v>0.05</v>
      </c>
      <c r="L998" s="10">
        <v>18.89</v>
      </c>
      <c r="M998" s="17">
        <f t="shared" si="60"/>
        <v>43.225000000000001</v>
      </c>
      <c r="N998" s="17">
        <f t="shared" si="61"/>
        <v>18.89</v>
      </c>
      <c r="O998" s="17">
        <f t="shared" si="62"/>
        <v>24.335000000000001</v>
      </c>
      <c r="P998" s="7">
        <f t="shared" si="63"/>
        <v>0.56298438403701567</v>
      </c>
      <c r="Q998" s="5">
        <f>YEAR(SalesDataTable[[#This Row],[Order Date]])</f>
        <v>2026</v>
      </c>
      <c r="R998" s="7" t="str">
        <f>"Q"&amp;ROUNDUP(MONTH(SalesDataTable[[#This Row],[Order Date]])/3,0)</f>
        <v>Q2</v>
      </c>
      <c r="S998" s="8">
        <f>MONTH(SalesDataTable[[#This Row],[Order Date]])</f>
        <v>6</v>
      </c>
      <c r="T998" s="7" t="str">
        <f>TEXT(SalesDataTable[[#This Row],[Order Date]],"mmm")</f>
        <v>Jun</v>
      </c>
    </row>
    <row r="999" spans="1:20" ht="15.6">
      <c r="A999" s="2">
        <v>3243</v>
      </c>
      <c r="B999" s="3">
        <v>46177</v>
      </c>
      <c r="C999" s="4" t="s">
        <v>11</v>
      </c>
      <c r="D999" s="4" t="s">
        <v>25</v>
      </c>
      <c r="E999" s="4" t="s">
        <v>2</v>
      </c>
      <c r="F999" s="4" t="s">
        <v>3</v>
      </c>
      <c r="G999" s="4" t="s">
        <v>34</v>
      </c>
      <c r="H999" s="4" t="s">
        <v>42</v>
      </c>
      <c r="I999" s="8">
        <v>1</v>
      </c>
      <c r="J999" s="10">
        <v>35.99</v>
      </c>
      <c r="K999" s="6">
        <v>0</v>
      </c>
      <c r="L999" s="10">
        <v>14.05</v>
      </c>
      <c r="M999" s="17">
        <f t="shared" si="60"/>
        <v>35.99</v>
      </c>
      <c r="N999" s="17">
        <f t="shared" si="61"/>
        <v>14.05</v>
      </c>
      <c r="O999" s="17">
        <f t="shared" si="62"/>
        <v>21.94</v>
      </c>
      <c r="P999" s="7">
        <f t="shared" si="63"/>
        <v>0.60961378160600166</v>
      </c>
      <c r="Q999" s="5">
        <f>YEAR(SalesDataTable[[#This Row],[Order Date]])</f>
        <v>2026</v>
      </c>
      <c r="R999" s="7" t="str">
        <f>"Q"&amp;ROUNDUP(MONTH(SalesDataTable[[#This Row],[Order Date]])/3,0)</f>
        <v>Q2</v>
      </c>
      <c r="S999" s="8">
        <f>MONTH(SalesDataTable[[#This Row],[Order Date]])</f>
        <v>6</v>
      </c>
      <c r="T999" s="7" t="str">
        <f>TEXT(SalesDataTable[[#This Row],[Order Date]],"mmm")</f>
        <v>Jun</v>
      </c>
    </row>
    <row r="1000" spans="1:20" ht="15.6">
      <c r="A1000" s="2">
        <v>3283</v>
      </c>
      <c r="B1000" s="3">
        <v>46177</v>
      </c>
      <c r="C1000" s="4" t="s">
        <v>6</v>
      </c>
      <c r="D1000" s="4" t="s">
        <v>43</v>
      </c>
      <c r="E1000" s="4" t="s">
        <v>28</v>
      </c>
      <c r="F1000" s="4" t="s">
        <v>3</v>
      </c>
      <c r="G1000" s="4" t="s">
        <v>34</v>
      </c>
      <c r="H1000" s="4" t="s">
        <v>38</v>
      </c>
      <c r="I1000" s="8">
        <v>1</v>
      </c>
      <c r="J1000" s="10">
        <v>122.55</v>
      </c>
      <c r="K1000" s="6">
        <v>0</v>
      </c>
      <c r="L1000" s="10">
        <v>68.97</v>
      </c>
      <c r="M1000" s="17">
        <f t="shared" si="60"/>
        <v>122.55</v>
      </c>
      <c r="N1000" s="17">
        <f t="shared" si="61"/>
        <v>68.97</v>
      </c>
      <c r="O1000" s="17">
        <f t="shared" si="62"/>
        <v>53.58</v>
      </c>
      <c r="P1000" s="7">
        <f t="shared" si="63"/>
        <v>0.43720930232558142</v>
      </c>
      <c r="Q1000" s="5">
        <f>YEAR(SalesDataTable[[#This Row],[Order Date]])</f>
        <v>2026</v>
      </c>
      <c r="R1000" s="7" t="str">
        <f>"Q"&amp;ROUNDUP(MONTH(SalesDataTable[[#This Row],[Order Date]])/3,0)</f>
        <v>Q2</v>
      </c>
      <c r="S1000" s="8">
        <f>MONTH(SalesDataTable[[#This Row],[Order Date]])</f>
        <v>6</v>
      </c>
      <c r="T1000" s="7" t="str">
        <f>TEXT(SalesDataTable[[#This Row],[Order Date]],"mmm")</f>
        <v>Jun</v>
      </c>
    </row>
    <row r="1001" spans="1:20" ht="15.6">
      <c r="A1001" s="2">
        <v>3966</v>
      </c>
      <c r="B1001" s="3">
        <v>46177</v>
      </c>
      <c r="C1001" s="4" t="s">
        <v>20</v>
      </c>
      <c r="D1001" s="4" t="s">
        <v>33</v>
      </c>
      <c r="E1001" s="4" t="s">
        <v>2</v>
      </c>
      <c r="F1001" s="4" t="s">
        <v>13</v>
      </c>
      <c r="G1001" s="4" t="s">
        <v>34</v>
      </c>
      <c r="H1001" s="4" t="s">
        <v>38</v>
      </c>
      <c r="I1001" s="8">
        <v>3</v>
      </c>
      <c r="J1001" s="10">
        <v>126.22</v>
      </c>
      <c r="K1001" s="6">
        <v>0</v>
      </c>
      <c r="L1001" s="10">
        <v>69.599999999999994</v>
      </c>
      <c r="M1001" s="17">
        <f t="shared" si="60"/>
        <v>378.65999999999997</v>
      </c>
      <c r="N1001" s="17">
        <f t="shared" si="61"/>
        <v>208.79999999999998</v>
      </c>
      <c r="O1001" s="17">
        <f t="shared" si="62"/>
        <v>169.85999999999999</v>
      </c>
      <c r="P1001" s="7">
        <f t="shared" si="63"/>
        <v>0.4485818412295991</v>
      </c>
      <c r="Q1001" s="5">
        <f>YEAR(SalesDataTable[[#This Row],[Order Date]])</f>
        <v>2026</v>
      </c>
      <c r="R1001" s="7" t="str">
        <f>"Q"&amp;ROUNDUP(MONTH(SalesDataTable[[#This Row],[Order Date]])/3,0)</f>
        <v>Q2</v>
      </c>
      <c r="S1001" s="8">
        <f>MONTH(SalesDataTable[[#This Row],[Order Date]])</f>
        <v>6</v>
      </c>
      <c r="T1001" s="7" t="str">
        <f>TEXT(SalesDataTable[[#This Row],[Order Date]],"mmm")</f>
        <v>Jun</v>
      </c>
    </row>
    <row r="1002" spans="1:20" ht="15.6">
      <c r="A1002" s="2">
        <v>1349</v>
      </c>
      <c r="B1002" s="3">
        <v>46178</v>
      </c>
      <c r="C1002" s="4" t="s">
        <v>0</v>
      </c>
      <c r="D1002" s="4" t="s">
        <v>50</v>
      </c>
      <c r="E1002" s="4" t="s">
        <v>19</v>
      </c>
      <c r="F1002" s="4" t="s">
        <v>3</v>
      </c>
      <c r="G1002" s="4" t="s">
        <v>9</v>
      </c>
      <c r="H1002" s="4" t="s">
        <v>10</v>
      </c>
      <c r="I1002" s="8">
        <v>6</v>
      </c>
      <c r="J1002" s="10">
        <v>91.98</v>
      </c>
      <c r="K1002" s="6">
        <v>0.05</v>
      </c>
      <c r="L1002" s="10">
        <v>46.46</v>
      </c>
      <c r="M1002" s="17">
        <f t="shared" si="60"/>
        <v>524.28599999999994</v>
      </c>
      <c r="N1002" s="17">
        <f t="shared" si="61"/>
        <v>278.76</v>
      </c>
      <c r="O1002" s="17">
        <f t="shared" si="62"/>
        <v>245.52599999999995</v>
      </c>
      <c r="P1002" s="7">
        <f t="shared" si="63"/>
        <v>0.46830546686350577</v>
      </c>
      <c r="Q1002" s="5">
        <f>YEAR(SalesDataTable[[#This Row],[Order Date]])</f>
        <v>2026</v>
      </c>
      <c r="R1002" s="7" t="str">
        <f>"Q"&amp;ROUNDUP(MONTH(SalesDataTable[[#This Row],[Order Date]])/3,0)</f>
        <v>Q2</v>
      </c>
      <c r="S1002" s="8">
        <f>MONTH(SalesDataTable[[#This Row],[Order Date]])</f>
        <v>6</v>
      </c>
      <c r="T1002" s="7" t="str">
        <f>TEXT(SalesDataTable[[#This Row],[Order Date]],"mmm")</f>
        <v>Jun</v>
      </c>
    </row>
    <row r="1003" spans="1:20" ht="15.6">
      <c r="A1003" s="2">
        <v>2333</v>
      </c>
      <c r="B1003" s="3">
        <v>46178</v>
      </c>
      <c r="C1003" s="4" t="s">
        <v>11</v>
      </c>
      <c r="D1003" s="4" t="s">
        <v>25</v>
      </c>
      <c r="E1003" s="4" t="s">
        <v>2</v>
      </c>
      <c r="F1003" s="4" t="s">
        <v>16</v>
      </c>
      <c r="G1003" s="4" t="s">
        <v>23</v>
      </c>
      <c r="H1003" s="4" t="s">
        <v>51</v>
      </c>
      <c r="I1003" s="8">
        <v>1</v>
      </c>
      <c r="J1003" s="10">
        <v>125.32</v>
      </c>
      <c r="K1003" s="6">
        <v>0</v>
      </c>
      <c r="L1003" s="10">
        <v>59.03</v>
      </c>
      <c r="M1003" s="17">
        <f t="shared" si="60"/>
        <v>125.32</v>
      </c>
      <c r="N1003" s="17">
        <f t="shared" si="61"/>
        <v>59.03</v>
      </c>
      <c r="O1003" s="17">
        <f t="shared" si="62"/>
        <v>66.289999999999992</v>
      </c>
      <c r="P1003" s="7">
        <f t="shared" si="63"/>
        <v>0.52896584743057773</v>
      </c>
      <c r="Q1003" s="5">
        <f>YEAR(SalesDataTable[[#This Row],[Order Date]])</f>
        <v>2026</v>
      </c>
      <c r="R1003" s="7" t="str">
        <f>"Q"&amp;ROUNDUP(MONTH(SalesDataTable[[#This Row],[Order Date]])/3,0)</f>
        <v>Q2</v>
      </c>
      <c r="S1003" s="8">
        <f>MONTH(SalesDataTable[[#This Row],[Order Date]])</f>
        <v>6</v>
      </c>
      <c r="T1003" s="7" t="str">
        <f>TEXT(SalesDataTable[[#This Row],[Order Date]],"mmm")</f>
        <v>Jun</v>
      </c>
    </row>
    <row r="1004" spans="1:20" ht="15.6">
      <c r="A1004" s="2">
        <v>2628</v>
      </c>
      <c r="B1004" s="3">
        <v>46178</v>
      </c>
      <c r="C1004" s="4" t="s">
        <v>20</v>
      </c>
      <c r="D1004" s="4" t="s">
        <v>33</v>
      </c>
      <c r="E1004" s="4" t="s">
        <v>28</v>
      </c>
      <c r="F1004" s="4" t="s">
        <v>3</v>
      </c>
      <c r="G1004" s="4" t="s">
        <v>14</v>
      </c>
      <c r="H1004" s="4" t="s">
        <v>48</v>
      </c>
      <c r="I1004" s="8">
        <v>2</v>
      </c>
      <c r="J1004" s="10">
        <v>167.26</v>
      </c>
      <c r="K1004" s="6">
        <v>0</v>
      </c>
      <c r="L1004" s="10">
        <v>89.65</v>
      </c>
      <c r="M1004" s="17">
        <f t="shared" si="60"/>
        <v>334.52</v>
      </c>
      <c r="N1004" s="17">
        <f t="shared" si="61"/>
        <v>179.3</v>
      </c>
      <c r="O1004" s="17">
        <f t="shared" si="62"/>
        <v>155.21999999999997</v>
      </c>
      <c r="P1004" s="7">
        <f t="shared" si="63"/>
        <v>0.46400813105344968</v>
      </c>
      <c r="Q1004" s="5">
        <f>YEAR(SalesDataTable[[#This Row],[Order Date]])</f>
        <v>2026</v>
      </c>
      <c r="R1004" s="7" t="str">
        <f>"Q"&amp;ROUNDUP(MONTH(SalesDataTable[[#This Row],[Order Date]])/3,0)</f>
        <v>Q2</v>
      </c>
      <c r="S1004" s="8">
        <f>MONTH(SalesDataTable[[#This Row],[Order Date]])</f>
        <v>6</v>
      </c>
      <c r="T1004" s="7" t="str">
        <f>TEXT(SalesDataTable[[#This Row],[Order Date]],"mmm")</f>
        <v>Jun</v>
      </c>
    </row>
    <row r="1005" spans="1:20" ht="15.6">
      <c r="A1005" s="2">
        <v>2718</v>
      </c>
      <c r="B1005" s="3">
        <v>46178</v>
      </c>
      <c r="C1005" s="4" t="s">
        <v>0</v>
      </c>
      <c r="D1005" s="4" t="s">
        <v>1</v>
      </c>
      <c r="E1005" s="4" t="s">
        <v>28</v>
      </c>
      <c r="F1005" s="4" t="s">
        <v>3</v>
      </c>
      <c r="G1005" s="4" t="s">
        <v>4</v>
      </c>
      <c r="H1005" s="4" t="s">
        <v>5</v>
      </c>
      <c r="I1005" s="8">
        <v>1</v>
      </c>
      <c r="J1005" s="10">
        <v>80.19</v>
      </c>
      <c r="K1005" s="6">
        <v>0</v>
      </c>
      <c r="L1005" s="10">
        <v>42.18</v>
      </c>
      <c r="M1005" s="17">
        <f t="shared" si="60"/>
        <v>80.19</v>
      </c>
      <c r="N1005" s="17">
        <f t="shared" si="61"/>
        <v>42.18</v>
      </c>
      <c r="O1005" s="17">
        <f t="shared" si="62"/>
        <v>38.01</v>
      </c>
      <c r="P1005" s="7">
        <f t="shared" si="63"/>
        <v>0.47399925177702956</v>
      </c>
      <c r="Q1005" s="5">
        <f>YEAR(SalesDataTable[[#This Row],[Order Date]])</f>
        <v>2026</v>
      </c>
      <c r="R1005" s="7" t="str">
        <f>"Q"&amp;ROUNDUP(MONTH(SalesDataTable[[#This Row],[Order Date]])/3,0)</f>
        <v>Q2</v>
      </c>
      <c r="S1005" s="8">
        <f>MONTH(SalesDataTable[[#This Row],[Order Date]])</f>
        <v>6</v>
      </c>
      <c r="T1005" s="7" t="str">
        <f>TEXT(SalesDataTable[[#This Row],[Order Date]],"mmm")</f>
        <v>Jun</v>
      </c>
    </row>
    <row r="1006" spans="1:20" ht="15.6">
      <c r="A1006" s="2">
        <v>3185</v>
      </c>
      <c r="B1006" s="3">
        <v>46178</v>
      </c>
      <c r="C1006" s="4" t="s">
        <v>0</v>
      </c>
      <c r="D1006" s="4" t="s">
        <v>50</v>
      </c>
      <c r="E1006" s="4" t="s">
        <v>2</v>
      </c>
      <c r="F1006" s="4" t="s">
        <v>13</v>
      </c>
      <c r="G1006" s="4" t="s">
        <v>4</v>
      </c>
      <c r="H1006" s="4" t="s">
        <v>22</v>
      </c>
      <c r="I1006" s="8">
        <v>1</v>
      </c>
      <c r="J1006" s="10">
        <v>49.86</v>
      </c>
      <c r="K1006" s="6">
        <v>0</v>
      </c>
      <c r="L1006" s="10">
        <v>22.72</v>
      </c>
      <c r="M1006" s="17">
        <f t="shared" si="60"/>
        <v>49.86</v>
      </c>
      <c r="N1006" s="17">
        <f t="shared" si="61"/>
        <v>22.72</v>
      </c>
      <c r="O1006" s="17">
        <f t="shared" si="62"/>
        <v>27.14</v>
      </c>
      <c r="P1006" s="7">
        <f t="shared" si="63"/>
        <v>0.5443241075010028</v>
      </c>
      <c r="Q1006" s="5">
        <f>YEAR(SalesDataTable[[#This Row],[Order Date]])</f>
        <v>2026</v>
      </c>
      <c r="R1006" s="7" t="str">
        <f>"Q"&amp;ROUNDUP(MONTH(SalesDataTable[[#This Row],[Order Date]])/3,0)</f>
        <v>Q2</v>
      </c>
      <c r="S1006" s="8">
        <f>MONTH(SalesDataTable[[#This Row],[Order Date]])</f>
        <v>6</v>
      </c>
      <c r="T1006" s="7" t="str">
        <f>TEXT(SalesDataTable[[#This Row],[Order Date]],"mmm")</f>
        <v>Jun</v>
      </c>
    </row>
    <row r="1007" spans="1:20" ht="15.6">
      <c r="A1007" s="2">
        <v>4495</v>
      </c>
      <c r="B1007" s="3">
        <v>46178</v>
      </c>
      <c r="C1007" s="4" t="s">
        <v>11</v>
      </c>
      <c r="D1007" s="4" t="s">
        <v>39</v>
      </c>
      <c r="E1007" s="4" t="s">
        <v>19</v>
      </c>
      <c r="F1007" s="4" t="s">
        <v>13</v>
      </c>
      <c r="G1007" s="4" t="s">
        <v>23</v>
      </c>
      <c r="H1007" s="4" t="s">
        <v>29</v>
      </c>
      <c r="I1007" s="8">
        <v>2</v>
      </c>
      <c r="J1007" s="10">
        <v>195.51</v>
      </c>
      <c r="K1007" s="6">
        <v>0</v>
      </c>
      <c r="L1007" s="10">
        <v>102.97</v>
      </c>
      <c r="M1007" s="17">
        <f t="shared" si="60"/>
        <v>391.02</v>
      </c>
      <c r="N1007" s="17">
        <f t="shared" si="61"/>
        <v>205.94</v>
      </c>
      <c r="O1007" s="17">
        <f t="shared" si="62"/>
        <v>185.07999999999998</v>
      </c>
      <c r="P1007" s="7">
        <f t="shared" si="63"/>
        <v>0.47332617257429288</v>
      </c>
      <c r="Q1007" s="5">
        <f>YEAR(SalesDataTable[[#This Row],[Order Date]])</f>
        <v>2026</v>
      </c>
      <c r="R1007" s="7" t="str">
        <f>"Q"&amp;ROUNDUP(MONTH(SalesDataTable[[#This Row],[Order Date]])/3,0)</f>
        <v>Q2</v>
      </c>
      <c r="S1007" s="8">
        <f>MONTH(SalesDataTable[[#This Row],[Order Date]])</f>
        <v>6</v>
      </c>
      <c r="T1007" s="7" t="str">
        <f>TEXT(SalesDataTable[[#This Row],[Order Date]],"mmm")</f>
        <v>Jun</v>
      </c>
    </row>
    <row r="1008" spans="1:20" ht="15.6">
      <c r="A1008" s="2">
        <v>815</v>
      </c>
      <c r="B1008" s="3">
        <v>46179</v>
      </c>
      <c r="C1008" s="4" t="s">
        <v>0</v>
      </c>
      <c r="D1008" s="4" t="s">
        <v>1</v>
      </c>
      <c r="E1008" s="4" t="s">
        <v>19</v>
      </c>
      <c r="F1008" s="4" t="s">
        <v>13</v>
      </c>
      <c r="G1008" s="4" t="s">
        <v>34</v>
      </c>
      <c r="H1008" s="4" t="s">
        <v>35</v>
      </c>
      <c r="I1008" s="8">
        <v>1</v>
      </c>
      <c r="J1008" s="10">
        <v>39.61</v>
      </c>
      <c r="K1008" s="6">
        <v>0</v>
      </c>
      <c r="L1008" s="10">
        <v>14.75</v>
      </c>
      <c r="M1008" s="17">
        <f t="shared" si="60"/>
        <v>39.61</v>
      </c>
      <c r="N1008" s="17">
        <f t="shared" si="61"/>
        <v>14.75</v>
      </c>
      <c r="O1008" s="17">
        <f t="shared" si="62"/>
        <v>24.86</v>
      </c>
      <c r="P1008" s="7">
        <f t="shared" si="63"/>
        <v>0.62761928805857103</v>
      </c>
      <c r="Q1008" s="5">
        <f>YEAR(SalesDataTable[[#This Row],[Order Date]])</f>
        <v>2026</v>
      </c>
      <c r="R1008" s="7" t="str">
        <f>"Q"&amp;ROUNDUP(MONTH(SalesDataTable[[#This Row],[Order Date]])/3,0)</f>
        <v>Q2</v>
      </c>
      <c r="S1008" s="8">
        <f>MONTH(SalesDataTable[[#This Row],[Order Date]])</f>
        <v>6</v>
      </c>
      <c r="T1008" s="7" t="str">
        <f>TEXT(SalesDataTable[[#This Row],[Order Date]],"mmm")</f>
        <v>Jun</v>
      </c>
    </row>
    <row r="1009" spans="1:20" ht="15.6">
      <c r="A1009" s="2">
        <v>1140</v>
      </c>
      <c r="B1009" s="3">
        <v>46179</v>
      </c>
      <c r="C1009" s="4" t="s">
        <v>6</v>
      </c>
      <c r="D1009" s="4" t="s">
        <v>7</v>
      </c>
      <c r="E1009" s="4" t="s">
        <v>19</v>
      </c>
      <c r="F1009" s="4" t="s">
        <v>3</v>
      </c>
      <c r="G1009" s="4" t="s">
        <v>9</v>
      </c>
      <c r="H1009" s="4" t="s">
        <v>46</v>
      </c>
      <c r="I1009" s="8">
        <v>1</v>
      </c>
      <c r="J1009" s="10">
        <v>70.86</v>
      </c>
      <c r="K1009" s="6">
        <v>0</v>
      </c>
      <c r="L1009" s="10">
        <v>31.47</v>
      </c>
      <c r="M1009" s="17">
        <f t="shared" si="60"/>
        <v>70.86</v>
      </c>
      <c r="N1009" s="17">
        <f t="shared" si="61"/>
        <v>31.47</v>
      </c>
      <c r="O1009" s="17">
        <f t="shared" si="62"/>
        <v>39.39</v>
      </c>
      <c r="P1009" s="7">
        <f t="shared" si="63"/>
        <v>0.55588484335309063</v>
      </c>
      <c r="Q1009" s="5">
        <f>YEAR(SalesDataTable[[#This Row],[Order Date]])</f>
        <v>2026</v>
      </c>
      <c r="R1009" s="7" t="str">
        <f>"Q"&amp;ROUNDUP(MONTH(SalesDataTable[[#This Row],[Order Date]])/3,0)</f>
        <v>Q2</v>
      </c>
      <c r="S1009" s="8">
        <f>MONTH(SalesDataTable[[#This Row],[Order Date]])</f>
        <v>6</v>
      </c>
      <c r="T1009" s="7" t="str">
        <f>TEXT(SalesDataTable[[#This Row],[Order Date]],"mmm")</f>
        <v>Jun</v>
      </c>
    </row>
    <row r="1010" spans="1:20" ht="15.6">
      <c r="A1010" s="2">
        <v>1544</v>
      </c>
      <c r="B1010" s="3">
        <v>46179</v>
      </c>
      <c r="C1010" s="4" t="s">
        <v>20</v>
      </c>
      <c r="D1010" s="4" t="s">
        <v>31</v>
      </c>
      <c r="E1010" s="4" t="s">
        <v>8</v>
      </c>
      <c r="F1010" s="4" t="s">
        <v>3</v>
      </c>
      <c r="G1010" s="4" t="s">
        <v>34</v>
      </c>
      <c r="H1010" s="4" t="s">
        <v>35</v>
      </c>
      <c r="I1010" s="8">
        <v>8</v>
      </c>
      <c r="J1010" s="10">
        <v>40.46</v>
      </c>
      <c r="K1010" s="6">
        <v>0.2</v>
      </c>
      <c r="L1010" s="10">
        <v>14.7</v>
      </c>
      <c r="M1010" s="17">
        <f t="shared" si="60"/>
        <v>258.94400000000002</v>
      </c>
      <c r="N1010" s="17">
        <f t="shared" si="61"/>
        <v>117.6</v>
      </c>
      <c r="O1010" s="17">
        <f t="shared" si="62"/>
        <v>141.34400000000002</v>
      </c>
      <c r="P1010" s="7">
        <f t="shared" si="63"/>
        <v>0.54584775086505199</v>
      </c>
      <c r="Q1010" s="5">
        <f>YEAR(SalesDataTable[[#This Row],[Order Date]])</f>
        <v>2026</v>
      </c>
      <c r="R1010" s="7" t="str">
        <f>"Q"&amp;ROUNDUP(MONTH(SalesDataTable[[#This Row],[Order Date]])/3,0)</f>
        <v>Q2</v>
      </c>
      <c r="S1010" s="8">
        <f>MONTH(SalesDataTable[[#This Row],[Order Date]])</f>
        <v>6</v>
      </c>
      <c r="T1010" s="7" t="str">
        <f>TEXT(SalesDataTable[[#This Row],[Order Date]],"mmm")</f>
        <v>Jun</v>
      </c>
    </row>
    <row r="1011" spans="1:20" ht="15.6">
      <c r="A1011" s="2">
        <v>2420</v>
      </c>
      <c r="B1011" s="3">
        <v>46179</v>
      </c>
      <c r="C1011" s="4" t="s">
        <v>11</v>
      </c>
      <c r="D1011" s="4" t="s">
        <v>25</v>
      </c>
      <c r="E1011" s="4" t="s">
        <v>2</v>
      </c>
      <c r="F1011" s="4" t="s">
        <v>13</v>
      </c>
      <c r="G1011" s="4" t="s">
        <v>14</v>
      </c>
      <c r="H1011" s="4" t="s">
        <v>44</v>
      </c>
      <c r="I1011" s="8">
        <v>1</v>
      </c>
      <c r="J1011" s="10">
        <v>131.79</v>
      </c>
      <c r="K1011" s="6">
        <v>0</v>
      </c>
      <c r="L1011" s="10">
        <v>68.22</v>
      </c>
      <c r="M1011" s="17">
        <f t="shared" si="60"/>
        <v>131.79</v>
      </c>
      <c r="N1011" s="17">
        <f t="shared" si="61"/>
        <v>68.22</v>
      </c>
      <c r="O1011" s="17">
        <f t="shared" si="62"/>
        <v>63.569999999999993</v>
      </c>
      <c r="P1011" s="7">
        <f t="shared" si="63"/>
        <v>0.48235829729114499</v>
      </c>
      <c r="Q1011" s="5">
        <f>YEAR(SalesDataTable[[#This Row],[Order Date]])</f>
        <v>2026</v>
      </c>
      <c r="R1011" s="7" t="str">
        <f>"Q"&amp;ROUNDUP(MONTH(SalesDataTable[[#This Row],[Order Date]])/3,0)</f>
        <v>Q2</v>
      </c>
      <c r="S1011" s="8">
        <f>MONTH(SalesDataTable[[#This Row],[Order Date]])</f>
        <v>6</v>
      </c>
      <c r="T1011" s="7" t="str">
        <f>TEXT(SalesDataTable[[#This Row],[Order Date]],"mmm")</f>
        <v>Jun</v>
      </c>
    </row>
    <row r="1012" spans="1:20" ht="15.6">
      <c r="A1012" s="2">
        <v>2805</v>
      </c>
      <c r="B1012" s="3">
        <v>46179</v>
      </c>
      <c r="C1012" s="4" t="s">
        <v>11</v>
      </c>
      <c r="D1012" s="4" t="s">
        <v>39</v>
      </c>
      <c r="E1012" s="4" t="s">
        <v>8</v>
      </c>
      <c r="F1012" s="4" t="s">
        <v>3</v>
      </c>
      <c r="G1012" s="4" t="s">
        <v>23</v>
      </c>
      <c r="H1012" s="4" t="s">
        <v>24</v>
      </c>
      <c r="I1012" s="8">
        <v>12</v>
      </c>
      <c r="J1012" s="10">
        <v>338.45</v>
      </c>
      <c r="K1012" s="6">
        <v>0.1</v>
      </c>
      <c r="L1012" s="10">
        <v>196.78</v>
      </c>
      <c r="M1012" s="17">
        <f t="shared" si="60"/>
        <v>3655.2599999999998</v>
      </c>
      <c r="N1012" s="17">
        <f t="shared" si="61"/>
        <v>2361.36</v>
      </c>
      <c r="O1012" s="17">
        <f t="shared" si="62"/>
        <v>1293.8999999999996</v>
      </c>
      <c r="P1012" s="7">
        <f t="shared" si="63"/>
        <v>0.35398302719915947</v>
      </c>
      <c r="Q1012" s="5">
        <f>YEAR(SalesDataTable[[#This Row],[Order Date]])</f>
        <v>2026</v>
      </c>
      <c r="R1012" s="7" t="str">
        <f>"Q"&amp;ROUNDUP(MONTH(SalesDataTable[[#This Row],[Order Date]])/3,0)</f>
        <v>Q2</v>
      </c>
      <c r="S1012" s="8">
        <f>MONTH(SalesDataTable[[#This Row],[Order Date]])</f>
        <v>6</v>
      </c>
      <c r="T1012" s="7" t="str">
        <f>TEXT(SalesDataTable[[#This Row],[Order Date]],"mmm")</f>
        <v>Jun</v>
      </c>
    </row>
    <row r="1013" spans="1:20" ht="15.6">
      <c r="A1013" s="2">
        <v>3160</v>
      </c>
      <c r="B1013" s="3">
        <v>46179</v>
      </c>
      <c r="C1013" s="4" t="s">
        <v>11</v>
      </c>
      <c r="D1013" s="4" t="s">
        <v>18</v>
      </c>
      <c r="E1013" s="4" t="s">
        <v>19</v>
      </c>
      <c r="F1013" s="4" t="s">
        <v>3</v>
      </c>
      <c r="G1013" s="4" t="s">
        <v>34</v>
      </c>
      <c r="H1013" s="4" t="s">
        <v>35</v>
      </c>
      <c r="I1013" s="8">
        <v>2</v>
      </c>
      <c r="J1013" s="10">
        <v>40.99</v>
      </c>
      <c r="K1013" s="6">
        <v>0</v>
      </c>
      <c r="L1013" s="10">
        <v>14.53</v>
      </c>
      <c r="M1013" s="17">
        <f t="shared" si="60"/>
        <v>81.98</v>
      </c>
      <c r="N1013" s="17">
        <f t="shared" si="61"/>
        <v>29.06</v>
      </c>
      <c r="O1013" s="17">
        <f t="shared" si="62"/>
        <v>52.92</v>
      </c>
      <c r="P1013" s="7">
        <f t="shared" si="63"/>
        <v>0.64552329836545497</v>
      </c>
      <c r="Q1013" s="5">
        <f>YEAR(SalesDataTable[[#This Row],[Order Date]])</f>
        <v>2026</v>
      </c>
      <c r="R1013" s="7" t="str">
        <f>"Q"&amp;ROUNDUP(MONTH(SalesDataTable[[#This Row],[Order Date]])/3,0)</f>
        <v>Q2</v>
      </c>
      <c r="S1013" s="8">
        <f>MONTH(SalesDataTable[[#This Row],[Order Date]])</f>
        <v>6</v>
      </c>
      <c r="T1013" s="7" t="str">
        <f>TEXT(SalesDataTable[[#This Row],[Order Date]],"mmm")</f>
        <v>Jun</v>
      </c>
    </row>
    <row r="1014" spans="1:20" ht="15.6">
      <c r="A1014" s="2">
        <v>3278</v>
      </c>
      <c r="B1014" s="3">
        <v>46179</v>
      </c>
      <c r="C1014" s="4" t="s">
        <v>6</v>
      </c>
      <c r="D1014" s="4" t="s">
        <v>43</v>
      </c>
      <c r="E1014" s="4" t="s">
        <v>19</v>
      </c>
      <c r="F1014" s="4" t="s">
        <v>3</v>
      </c>
      <c r="G1014" s="4" t="s">
        <v>4</v>
      </c>
      <c r="H1014" s="4" t="s">
        <v>30</v>
      </c>
      <c r="I1014" s="8">
        <v>1</v>
      </c>
      <c r="J1014" s="10">
        <v>101.85</v>
      </c>
      <c r="K1014" s="6">
        <v>0</v>
      </c>
      <c r="L1014" s="10">
        <v>51.59</v>
      </c>
      <c r="M1014" s="17">
        <f t="shared" si="60"/>
        <v>101.85</v>
      </c>
      <c r="N1014" s="17">
        <f t="shared" si="61"/>
        <v>51.59</v>
      </c>
      <c r="O1014" s="17">
        <f t="shared" si="62"/>
        <v>50.259999999999991</v>
      </c>
      <c r="P1014" s="7">
        <f t="shared" si="63"/>
        <v>0.49347079037800679</v>
      </c>
      <c r="Q1014" s="5">
        <f>YEAR(SalesDataTable[[#This Row],[Order Date]])</f>
        <v>2026</v>
      </c>
      <c r="R1014" s="7" t="str">
        <f>"Q"&amp;ROUNDUP(MONTH(SalesDataTable[[#This Row],[Order Date]])/3,0)</f>
        <v>Q2</v>
      </c>
      <c r="S1014" s="8">
        <f>MONTH(SalesDataTable[[#This Row],[Order Date]])</f>
        <v>6</v>
      </c>
      <c r="T1014" s="7" t="str">
        <f>TEXT(SalesDataTable[[#This Row],[Order Date]],"mmm")</f>
        <v>Jun</v>
      </c>
    </row>
    <row r="1015" spans="1:20" ht="15.6">
      <c r="A1015" s="2">
        <v>3555</v>
      </c>
      <c r="B1015" s="3">
        <v>46179</v>
      </c>
      <c r="C1015" s="4" t="s">
        <v>11</v>
      </c>
      <c r="D1015" s="4" t="s">
        <v>12</v>
      </c>
      <c r="E1015" s="4" t="s">
        <v>8</v>
      </c>
      <c r="F1015" s="4" t="s">
        <v>16</v>
      </c>
      <c r="G1015" s="4" t="s">
        <v>23</v>
      </c>
      <c r="H1015" s="4" t="s">
        <v>24</v>
      </c>
      <c r="I1015" s="8">
        <v>4</v>
      </c>
      <c r="J1015" s="10">
        <v>346.14</v>
      </c>
      <c r="K1015" s="6">
        <v>0.05</v>
      </c>
      <c r="L1015" s="10">
        <v>198.97</v>
      </c>
      <c r="M1015" s="17">
        <f t="shared" si="60"/>
        <v>1315.3319999999999</v>
      </c>
      <c r="N1015" s="17">
        <f t="shared" si="61"/>
        <v>795.88</v>
      </c>
      <c r="O1015" s="17">
        <f t="shared" si="62"/>
        <v>519.45199999999988</v>
      </c>
      <c r="P1015" s="7">
        <f t="shared" si="63"/>
        <v>0.39492082607280893</v>
      </c>
      <c r="Q1015" s="5">
        <f>YEAR(SalesDataTable[[#This Row],[Order Date]])</f>
        <v>2026</v>
      </c>
      <c r="R1015" s="7" t="str">
        <f>"Q"&amp;ROUNDUP(MONTH(SalesDataTable[[#This Row],[Order Date]])/3,0)</f>
        <v>Q2</v>
      </c>
      <c r="S1015" s="8">
        <f>MONTH(SalesDataTable[[#This Row],[Order Date]])</f>
        <v>6</v>
      </c>
      <c r="T1015" s="7" t="str">
        <f>TEXT(SalesDataTable[[#This Row],[Order Date]],"mmm")</f>
        <v>Jun</v>
      </c>
    </row>
    <row r="1016" spans="1:20" ht="15.6">
      <c r="A1016" s="2">
        <v>3702</v>
      </c>
      <c r="B1016" s="3">
        <v>46179</v>
      </c>
      <c r="C1016" s="4" t="s">
        <v>0</v>
      </c>
      <c r="D1016" s="4" t="s">
        <v>36</v>
      </c>
      <c r="E1016" s="4" t="s">
        <v>19</v>
      </c>
      <c r="F1016" s="4" t="s">
        <v>16</v>
      </c>
      <c r="G1016" s="4" t="s">
        <v>4</v>
      </c>
      <c r="H1016" s="4" t="s">
        <v>5</v>
      </c>
      <c r="I1016" s="8">
        <v>2</v>
      </c>
      <c r="J1016" s="10">
        <v>83.28</v>
      </c>
      <c r="K1016" s="6">
        <v>0</v>
      </c>
      <c r="L1016" s="10">
        <v>43.56</v>
      </c>
      <c r="M1016" s="17">
        <f t="shared" si="60"/>
        <v>166.56</v>
      </c>
      <c r="N1016" s="17">
        <f t="shared" si="61"/>
        <v>87.12</v>
      </c>
      <c r="O1016" s="17">
        <f t="shared" si="62"/>
        <v>79.44</v>
      </c>
      <c r="P1016" s="7">
        <f t="shared" si="63"/>
        <v>0.47694524495677232</v>
      </c>
      <c r="Q1016" s="5">
        <f>YEAR(SalesDataTable[[#This Row],[Order Date]])</f>
        <v>2026</v>
      </c>
      <c r="R1016" s="7" t="str">
        <f>"Q"&amp;ROUNDUP(MONTH(SalesDataTable[[#This Row],[Order Date]])/3,0)</f>
        <v>Q2</v>
      </c>
      <c r="S1016" s="8">
        <f>MONTH(SalesDataTable[[#This Row],[Order Date]])</f>
        <v>6</v>
      </c>
      <c r="T1016" s="7" t="str">
        <f>TEXT(SalesDataTable[[#This Row],[Order Date]],"mmm")</f>
        <v>Jun</v>
      </c>
    </row>
    <row r="1017" spans="1:20" ht="15.6">
      <c r="A1017" s="2">
        <v>4349</v>
      </c>
      <c r="B1017" s="3">
        <v>46179</v>
      </c>
      <c r="C1017" s="4" t="s">
        <v>20</v>
      </c>
      <c r="D1017" s="4" t="s">
        <v>31</v>
      </c>
      <c r="E1017" s="4" t="s">
        <v>19</v>
      </c>
      <c r="F1017" s="4" t="s">
        <v>16</v>
      </c>
      <c r="G1017" s="4" t="s">
        <v>4</v>
      </c>
      <c r="H1017" s="4" t="s">
        <v>5</v>
      </c>
      <c r="I1017" s="8">
        <v>1</v>
      </c>
      <c r="J1017" s="10">
        <v>80.349999999999994</v>
      </c>
      <c r="K1017" s="6">
        <v>0.15</v>
      </c>
      <c r="L1017" s="10">
        <v>43.51</v>
      </c>
      <c r="M1017" s="17">
        <f t="shared" si="60"/>
        <v>68.297499999999999</v>
      </c>
      <c r="N1017" s="17">
        <f t="shared" si="61"/>
        <v>43.51</v>
      </c>
      <c r="O1017" s="17">
        <f t="shared" si="62"/>
        <v>24.787500000000001</v>
      </c>
      <c r="P1017" s="7">
        <f t="shared" si="63"/>
        <v>0.3629342216040119</v>
      </c>
      <c r="Q1017" s="5">
        <f>YEAR(SalesDataTable[[#This Row],[Order Date]])</f>
        <v>2026</v>
      </c>
      <c r="R1017" s="7" t="str">
        <f>"Q"&amp;ROUNDUP(MONTH(SalesDataTable[[#This Row],[Order Date]])/3,0)</f>
        <v>Q2</v>
      </c>
      <c r="S1017" s="8">
        <f>MONTH(SalesDataTable[[#This Row],[Order Date]])</f>
        <v>6</v>
      </c>
      <c r="T1017" s="7" t="str">
        <f>TEXT(SalesDataTable[[#This Row],[Order Date]],"mmm")</f>
        <v>Jun</v>
      </c>
    </row>
    <row r="1018" spans="1:20" ht="15.6">
      <c r="A1018" s="2">
        <v>4989</v>
      </c>
      <c r="B1018" s="3">
        <v>46179</v>
      </c>
      <c r="C1018" s="4" t="s">
        <v>6</v>
      </c>
      <c r="D1018" s="4" t="s">
        <v>7</v>
      </c>
      <c r="E1018" s="4" t="s">
        <v>2</v>
      </c>
      <c r="F1018" s="4" t="s">
        <v>3</v>
      </c>
      <c r="G1018" s="4" t="s">
        <v>4</v>
      </c>
      <c r="H1018" s="4" t="s">
        <v>26</v>
      </c>
      <c r="I1018" s="8">
        <v>1</v>
      </c>
      <c r="J1018" s="10">
        <v>40.86</v>
      </c>
      <c r="K1018" s="6">
        <v>0.05</v>
      </c>
      <c r="L1018" s="10">
        <v>16.899999999999999</v>
      </c>
      <c r="M1018" s="17">
        <f t="shared" si="60"/>
        <v>38.817</v>
      </c>
      <c r="N1018" s="17">
        <f t="shared" si="61"/>
        <v>16.899999999999999</v>
      </c>
      <c r="O1018" s="17">
        <f t="shared" si="62"/>
        <v>21.917000000000002</v>
      </c>
      <c r="P1018" s="7">
        <f t="shared" si="63"/>
        <v>0.564623747327202</v>
      </c>
      <c r="Q1018" s="5">
        <f>YEAR(SalesDataTable[[#This Row],[Order Date]])</f>
        <v>2026</v>
      </c>
      <c r="R1018" s="7" t="str">
        <f>"Q"&amp;ROUNDUP(MONTH(SalesDataTable[[#This Row],[Order Date]])/3,0)</f>
        <v>Q2</v>
      </c>
      <c r="S1018" s="8">
        <f>MONTH(SalesDataTable[[#This Row],[Order Date]])</f>
        <v>6</v>
      </c>
      <c r="T1018" s="7" t="str">
        <f>TEXT(SalesDataTable[[#This Row],[Order Date]],"mmm")</f>
        <v>Jun</v>
      </c>
    </row>
    <row r="1019" spans="1:20" ht="15.6">
      <c r="A1019" s="2">
        <v>713</v>
      </c>
      <c r="B1019" s="3">
        <v>46180</v>
      </c>
      <c r="C1019" s="4" t="s">
        <v>6</v>
      </c>
      <c r="D1019" s="4" t="s">
        <v>27</v>
      </c>
      <c r="E1019" s="4" t="s">
        <v>19</v>
      </c>
      <c r="F1019" s="4" t="s">
        <v>3</v>
      </c>
      <c r="G1019" s="4" t="s">
        <v>14</v>
      </c>
      <c r="H1019" s="4" t="s">
        <v>15</v>
      </c>
      <c r="I1019" s="8">
        <v>4</v>
      </c>
      <c r="J1019" s="10">
        <v>36.299999999999997</v>
      </c>
      <c r="K1019" s="6">
        <v>0.05</v>
      </c>
      <c r="L1019" s="10">
        <v>13.16</v>
      </c>
      <c r="M1019" s="17">
        <f t="shared" si="60"/>
        <v>137.93999999999997</v>
      </c>
      <c r="N1019" s="17">
        <f t="shared" si="61"/>
        <v>52.64</v>
      </c>
      <c r="O1019" s="17">
        <f t="shared" si="62"/>
        <v>85.299999999999969</v>
      </c>
      <c r="P1019" s="7">
        <f t="shared" si="63"/>
        <v>0.61838480498767567</v>
      </c>
      <c r="Q1019" s="5">
        <f>YEAR(SalesDataTable[[#This Row],[Order Date]])</f>
        <v>2026</v>
      </c>
      <c r="R1019" s="7" t="str">
        <f>"Q"&amp;ROUNDUP(MONTH(SalesDataTable[[#This Row],[Order Date]])/3,0)</f>
        <v>Q2</v>
      </c>
      <c r="S1019" s="8">
        <f>MONTH(SalesDataTable[[#This Row],[Order Date]])</f>
        <v>6</v>
      </c>
      <c r="T1019" s="7" t="str">
        <f>TEXT(SalesDataTable[[#This Row],[Order Date]],"mmm")</f>
        <v>Jun</v>
      </c>
    </row>
    <row r="1020" spans="1:20" ht="15.6">
      <c r="A1020" s="2">
        <v>3355</v>
      </c>
      <c r="B1020" s="3">
        <v>46180</v>
      </c>
      <c r="C1020" s="4" t="s">
        <v>0</v>
      </c>
      <c r="D1020" s="4" t="s">
        <v>50</v>
      </c>
      <c r="E1020" s="4" t="s">
        <v>8</v>
      </c>
      <c r="F1020" s="4" t="s">
        <v>13</v>
      </c>
      <c r="G1020" s="4" t="s">
        <v>23</v>
      </c>
      <c r="H1020" s="4" t="s">
        <v>24</v>
      </c>
      <c r="I1020" s="8">
        <v>10</v>
      </c>
      <c r="J1020" s="10">
        <v>338.26</v>
      </c>
      <c r="K1020" s="6">
        <v>0.05</v>
      </c>
      <c r="L1020" s="10">
        <v>197.42</v>
      </c>
      <c r="M1020" s="17">
        <f t="shared" si="60"/>
        <v>3213.47</v>
      </c>
      <c r="N1020" s="17">
        <f t="shared" si="61"/>
        <v>1974.1999999999998</v>
      </c>
      <c r="O1020" s="17">
        <f t="shared" si="62"/>
        <v>1239.27</v>
      </c>
      <c r="P1020" s="7">
        <f t="shared" si="63"/>
        <v>0.38564853569505864</v>
      </c>
      <c r="Q1020" s="5">
        <f>YEAR(SalesDataTable[[#This Row],[Order Date]])</f>
        <v>2026</v>
      </c>
      <c r="R1020" s="7" t="str">
        <f>"Q"&amp;ROUNDUP(MONTH(SalesDataTable[[#This Row],[Order Date]])/3,0)</f>
        <v>Q2</v>
      </c>
      <c r="S1020" s="8">
        <f>MONTH(SalesDataTable[[#This Row],[Order Date]])</f>
        <v>6</v>
      </c>
      <c r="T1020" s="7" t="str">
        <f>TEXT(SalesDataTable[[#This Row],[Order Date]],"mmm")</f>
        <v>Jun</v>
      </c>
    </row>
    <row r="1021" spans="1:20" ht="15.6">
      <c r="A1021" s="2">
        <v>3879</v>
      </c>
      <c r="B1021" s="3">
        <v>46180</v>
      </c>
      <c r="C1021" s="4" t="s">
        <v>0</v>
      </c>
      <c r="D1021" s="4" t="s">
        <v>36</v>
      </c>
      <c r="E1021" s="4" t="s">
        <v>28</v>
      </c>
      <c r="F1021" s="4" t="s">
        <v>3</v>
      </c>
      <c r="G1021" s="4" t="s">
        <v>4</v>
      </c>
      <c r="H1021" s="4" t="s">
        <v>26</v>
      </c>
      <c r="I1021" s="8">
        <v>2</v>
      </c>
      <c r="J1021" s="10">
        <v>41.25</v>
      </c>
      <c r="K1021" s="6">
        <v>0</v>
      </c>
      <c r="L1021" s="10">
        <v>17.13</v>
      </c>
      <c r="M1021" s="17">
        <f t="shared" si="60"/>
        <v>82.5</v>
      </c>
      <c r="N1021" s="17">
        <f t="shared" si="61"/>
        <v>34.26</v>
      </c>
      <c r="O1021" s="17">
        <f t="shared" si="62"/>
        <v>48.24</v>
      </c>
      <c r="P1021" s="7">
        <f t="shared" si="63"/>
        <v>0.58472727272727276</v>
      </c>
      <c r="Q1021" s="5">
        <f>YEAR(SalesDataTable[[#This Row],[Order Date]])</f>
        <v>2026</v>
      </c>
      <c r="R1021" s="7" t="str">
        <f>"Q"&amp;ROUNDUP(MONTH(SalesDataTable[[#This Row],[Order Date]])/3,0)</f>
        <v>Q2</v>
      </c>
      <c r="S1021" s="8">
        <f>MONTH(SalesDataTable[[#This Row],[Order Date]])</f>
        <v>6</v>
      </c>
      <c r="T1021" s="7" t="str">
        <f>TEXT(SalesDataTable[[#This Row],[Order Date]],"mmm")</f>
        <v>Jun</v>
      </c>
    </row>
    <row r="1022" spans="1:20" ht="15.6">
      <c r="A1022" s="2">
        <v>3989</v>
      </c>
      <c r="B1022" s="3">
        <v>46180</v>
      </c>
      <c r="C1022" s="4" t="s">
        <v>6</v>
      </c>
      <c r="D1022" s="4" t="s">
        <v>43</v>
      </c>
      <c r="E1022" s="4" t="s">
        <v>2</v>
      </c>
      <c r="F1022" s="4" t="s">
        <v>3</v>
      </c>
      <c r="G1022" s="4" t="s">
        <v>9</v>
      </c>
      <c r="H1022" s="4" t="s">
        <v>10</v>
      </c>
      <c r="I1022" s="8">
        <v>2</v>
      </c>
      <c r="J1022" s="10">
        <v>92</v>
      </c>
      <c r="K1022" s="6">
        <v>0</v>
      </c>
      <c r="L1022" s="10">
        <v>44.27</v>
      </c>
      <c r="M1022" s="17">
        <f t="shared" si="60"/>
        <v>184</v>
      </c>
      <c r="N1022" s="17">
        <f t="shared" si="61"/>
        <v>88.54</v>
      </c>
      <c r="O1022" s="17">
        <f t="shared" si="62"/>
        <v>95.46</v>
      </c>
      <c r="P1022" s="7">
        <f t="shared" si="63"/>
        <v>0.51880434782608698</v>
      </c>
      <c r="Q1022" s="5">
        <f>YEAR(SalesDataTable[[#This Row],[Order Date]])</f>
        <v>2026</v>
      </c>
      <c r="R1022" s="7" t="str">
        <f>"Q"&amp;ROUNDUP(MONTH(SalesDataTable[[#This Row],[Order Date]])/3,0)</f>
        <v>Q2</v>
      </c>
      <c r="S1022" s="8">
        <f>MONTH(SalesDataTable[[#This Row],[Order Date]])</f>
        <v>6</v>
      </c>
      <c r="T1022" s="7" t="str">
        <f>TEXT(SalesDataTable[[#This Row],[Order Date]],"mmm")</f>
        <v>Jun</v>
      </c>
    </row>
    <row r="1023" spans="1:20" ht="15.6">
      <c r="A1023" s="2">
        <v>4193</v>
      </c>
      <c r="B1023" s="3">
        <v>46180</v>
      </c>
      <c r="C1023" s="4" t="s">
        <v>6</v>
      </c>
      <c r="D1023" s="4" t="s">
        <v>27</v>
      </c>
      <c r="E1023" s="4" t="s">
        <v>2</v>
      </c>
      <c r="F1023" s="4" t="s">
        <v>13</v>
      </c>
      <c r="G1023" s="4" t="s">
        <v>23</v>
      </c>
      <c r="H1023" s="4" t="s">
        <v>40</v>
      </c>
      <c r="I1023" s="8">
        <v>1</v>
      </c>
      <c r="J1023" s="10">
        <v>80.89</v>
      </c>
      <c r="K1023" s="6">
        <v>0.1</v>
      </c>
      <c r="L1023" s="10">
        <v>40.32</v>
      </c>
      <c r="M1023" s="17">
        <f t="shared" si="60"/>
        <v>72.801000000000002</v>
      </c>
      <c r="N1023" s="17">
        <f t="shared" si="61"/>
        <v>40.32</v>
      </c>
      <c r="O1023" s="17">
        <f t="shared" si="62"/>
        <v>32.481000000000002</v>
      </c>
      <c r="P1023" s="7">
        <f t="shared" si="63"/>
        <v>0.44616145382618372</v>
      </c>
      <c r="Q1023" s="5">
        <f>YEAR(SalesDataTable[[#This Row],[Order Date]])</f>
        <v>2026</v>
      </c>
      <c r="R1023" s="7" t="str">
        <f>"Q"&amp;ROUNDUP(MONTH(SalesDataTable[[#This Row],[Order Date]])/3,0)</f>
        <v>Q2</v>
      </c>
      <c r="S1023" s="8">
        <f>MONTH(SalesDataTable[[#This Row],[Order Date]])</f>
        <v>6</v>
      </c>
      <c r="T1023" s="7" t="str">
        <f>TEXT(SalesDataTable[[#This Row],[Order Date]],"mmm")</f>
        <v>Jun</v>
      </c>
    </row>
    <row r="1024" spans="1:20" ht="15.6">
      <c r="A1024" s="2">
        <v>4413</v>
      </c>
      <c r="B1024" s="3">
        <v>46180</v>
      </c>
      <c r="C1024" s="4" t="s">
        <v>0</v>
      </c>
      <c r="D1024" s="4" t="s">
        <v>1</v>
      </c>
      <c r="E1024" s="4" t="s">
        <v>19</v>
      </c>
      <c r="F1024" s="4" t="s">
        <v>13</v>
      </c>
      <c r="G1024" s="4" t="s">
        <v>23</v>
      </c>
      <c r="H1024" s="4" t="s">
        <v>29</v>
      </c>
      <c r="I1024" s="8">
        <v>1</v>
      </c>
      <c r="J1024" s="10">
        <v>194.73</v>
      </c>
      <c r="K1024" s="6">
        <v>0</v>
      </c>
      <c r="L1024" s="10">
        <v>101.91</v>
      </c>
      <c r="M1024" s="17">
        <f t="shared" si="60"/>
        <v>194.73</v>
      </c>
      <c r="N1024" s="17">
        <f t="shared" si="61"/>
        <v>101.91</v>
      </c>
      <c r="O1024" s="17">
        <f t="shared" si="62"/>
        <v>92.82</v>
      </c>
      <c r="P1024" s="7">
        <f t="shared" si="63"/>
        <v>0.47665999075643195</v>
      </c>
      <c r="Q1024" s="5">
        <f>YEAR(SalesDataTable[[#This Row],[Order Date]])</f>
        <v>2026</v>
      </c>
      <c r="R1024" s="7" t="str">
        <f>"Q"&amp;ROUNDUP(MONTH(SalesDataTable[[#This Row],[Order Date]])/3,0)</f>
        <v>Q2</v>
      </c>
      <c r="S1024" s="8">
        <f>MONTH(SalesDataTable[[#This Row],[Order Date]])</f>
        <v>6</v>
      </c>
      <c r="T1024" s="7" t="str">
        <f>TEXT(SalesDataTable[[#This Row],[Order Date]],"mmm")</f>
        <v>Jun</v>
      </c>
    </row>
    <row r="1025" spans="1:20" ht="15.6">
      <c r="A1025" s="2">
        <v>4598</v>
      </c>
      <c r="B1025" s="3">
        <v>46180</v>
      </c>
      <c r="C1025" s="4" t="s">
        <v>20</v>
      </c>
      <c r="D1025" s="4" t="s">
        <v>21</v>
      </c>
      <c r="E1025" s="4" t="s">
        <v>8</v>
      </c>
      <c r="F1025" s="4" t="s">
        <v>16</v>
      </c>
      <c r="G1025" s="4" t="s">
        <v>9</v>
      </c>
      <c r="H1025" s="4" t="s">
        <v>10</v>
      </c>
      <c r="I1025" s="8">
        <v>5</v>
      </c>
      <c r="J1025" s="10">
        <v>93.82</v>
      </c>
      <c r="K1025" s="6">
        <v>0.15</v>
      </c>
      <c r="L1025" s="10">
        <v>46.06</v>
      </c>
      <c r="M1025" s="17">
        <f t="shared" si="60"/>
        <v>398.73499999999996</v>
      </c>
      <c r="N1025" s="17">
        <f t="shared" si="61"/>
        <v>230.3</v>
      </c>
      <c r="O1025" s="17">
        <f t="shared" si="62"/>
        <v>168.43499999999995</v>
      </c>
      <c r="P1025" s="7">
        <f t="shared" si="63"/>
        <v>0.4224234140469233</v>
      </c>
      <c r="Q1025" s="5">
        <f>YEAR(SalesDataTable[[#This Row],[Order Date]])</f>
        <v>2026</v>
      </c>
      <c r="R1025" s="7" t="str">
        <f>"Q"&amp;ROUNDUP(MONTH(SalesDataTable[[#This Row],[Order Date]])/3,0)</f>
        <v>Q2</v>
      </c>
      <c r="S1025" s="8">
        <f>MONTH(SalesDataTable[[#This Row],[Order Date]])</f>
        <v>6</v>
      </c>
      <c r="T1025" s="7" t="str">
        <f>TEXT(SalesDataTable[[#This Row],[Order Date]],"mmm")</f>
        <v>Jun</v>
      </c>
    </row>
    <row r="1026" spans="1:20" ht="15.6">
      <c r="A1026" s="2">
        <v>72</v>
      </c>
      <c r="B1026" s="3">
        <v>46181</v>
      </c>
      <c r="C1026" s="4" t="s">
        <v>11</v>
      </c>
      <c r="D1026" s="4" t="s">
        <v>39</v>
      </c>
      <c r="E1026" s="4" t="s">
        <v>19</v>
      </c>
      <c r="F1026" s="4" t="s">
        <v>13</v>
      </c>
      <c r="G1026" s="4" t="s">
        <v>9</v>
      </c>
      <c r="H1026" s="4" t="s">
        <v>17</v>
      </c>
      <c r="I1026" s="8">
        <v>3</v>
      </c>
      <c r="J1026" s="10">
        <v>142.53</v>
      </c>
      <c r="K1026" s="6">
        <v>0</v>
      </c>
      <c r="L1026" s="10">
        <v>80.67</v>
      </c>
      <c r="M1026" s="17">
        <f t="shared" ref="M1026:M1089" si="64">I1026*J1026*(1-K1026)</f>
        <v>427.59000000000003</v>
      </c>
      <c r="N1026" s="17">
        <f t="shared" ref="N1026:N1089" si="65">I1026*L1026</f>
        <v>242.01</v>
      </c>
      <c r="O1026" s="17">
        <f t="shared" ref="O1026:O1089" si="66">M1026-N1026</f>
        <v>185.58000000000004</v>
      </c>
      <c r="P1026" s="7">
        <f t="shared" ref="P1026:P1089" si="67">IFERROR(O1026/M1026,0)</f>
        <v>0.43401389181225014</v>
      </c>
      <c r="Q1026" s="5">
        <f>YEAR(SalesDataTable[[#This Row],[Order Date]])</f>
        <v>2026</v>
      </c>
      <c r="R1026" s="7" t="str">
        <f>"Q"&amp;ROUNDUP(MONTH(SalesDataTable[[#This Row],[Order Date]])/3,0)</f>
        <v>Q2</v>
      </c>
      <c r="S1026" s="8">
        <f>MONTH(SalesDataTable[[#This Row],[Order Date]])</f>
        <v>6</v>
      </c>
      <c r="T1026" s="7" t="str">
        <f>TEXT(SalesDataTable[[#This Row],[Order Date]],"mmm")</f>
        <v>Jun</v>
      </c>
    </row>
    <row r="1027" spans="1:20" ht="15.6">
      <c r="A1027" s="2">
        <v>176</v>
      </c>
      <c r="B1027" s="3">
        <v>46181</v>
      </c>
      <c r="C1027" s="4" t="s">
        <v>6</v>
      </c>
      <c r="D1027" s="4" t="s">
        <v>49</v>
      </c>
      <c r="E1027" s="4" t="s">
        <v>2</v>
      </c>
      <c r="F1027" s="4" t="s">
        <v>3</v>
      </c>
      <c r="G1027" s="4" t="s">
        <v>23</v>
      </c>
      <c r="H1027" s="4" t="s">
        <v>29</v>
      </c>
      <c r="I1027" s="8">
        <v>1</v>
      </c>
      <c r="J1027" s="10">
        <v>196.33</v>
      </c>
      <c r="K1027" s="6">
        <v>0</v>
      </c>
      <c r="L1027" s="10">
        <v>103.27</v>
      </c>
      <c r="M1027" s="17">
        <f t="shared" si="64"/>
        <v>196.33</v>
      </c>
      <c r="N1027" s="17">
        <f t="shared" si="65"/>
        <v>103.27</v>
      </c>
      <c r="O1027" s="17">
        <f t="shared" si="66"/>
        <v>93.060000000000016</v>
      </c>
      <c r="P1027" s="7">
        <f t="shared" si="67"/>
        <v>0.47399786074466466</v>
      </c>
      <c r="Q1027" s="5">
        <f>YEAR(SalesDataTable[[#This Row],[Order Date]])</f>
        <v>2026</v>
      </c>
      <c r="R1027" s="7" t="str">
        <f>"Q"&amp;ROUNDUP(MONTH(SalesDataTable[[#This Row],[Order Date]])/3,0)</f>
        <v>Q2</v>
      </c>
      <c r="S1027" s="8">
        <f>MONTH(SalesDataTable[[#This Row],[Order Date]])</f>
        <v>6</v>
      </c>
      <c r="T1027" s="7" t="str">
        <f>TEXT(SalesDataTable[[#This Row],[Order Date]],"mmm")</f>
        <v>Jun</v>
      </c>
    </row>
    <row r="1028" spans="1:20" ht="15.6">
      <c r="A1028" s="2">
        <v>205</v>
      </c>
      <c r="B1028" s="3">
        <v>46181</v>
      </c>
      <c r="C1028" s="4" t="s">
        <v>20</v>
      </c>
      <c r="D1028" s="4" t="s">
        <v>31</v>
      </c>
      <c r="E1028" s="4" t="s">
        <v>2</v>
      </c>
      <c r="F1028" s="4" t="s">
        <v>13</v>
      </c>
      <c r="G1028" s="4" t="s">
        <v>4</v>
      </c>
      <c r="H1028" s="4" t="s">
        <v>26</v>
      </c>
      <c r="I1028" s="8">
        <v>2</v>
      </c>
      <c r="J1028" s="10">
        <v>41.05</v>
      </c>
      <c r="K1028" s="6">
        <v>0</v>
      </c>
      <c r="L1028" s="10">
        <v>16.690000000000001</v>
      </c>
      <c r="M1028" s="17">
        <f t="shared" si="64"/>
        <v>82.1</v>
      </c>
      <c r="N1028" s="17">
        <f t="shared" si="65"/>
        <v>33.380000000000003</v>
      </c>
      <c r="O1028" s="17">
        <f t="shared" si="66"/>
        <v>48.719999999999992</v>
      </c>
      <c r="P1028" s="7">
        <f t="shared" si="67"/>
        <v>0.59342265529841653</v>
      </c>
      <c r="Q1028" s="5">
        <f>YEAR(SalesDataTable[[#This Row],[Order Date]])</f>
        <v>2026</v>
      </c>
      <c r="R1028" s="7" t="str">
        <f>"Q"&amp;ROUNDUP(MONTH(SalesDataTable[[#This Row],[Order Date]])/3,0)</f>
        <v>Q2</v>
      </c>
      <c r="S1028" s="8">
        <f>MONTH(SalesDataTable[[#This Row],[Order Date]])</f>
        <v>6</v>
      </c>
      <c r="T1028" s="7" t="str">
        <f>TEXT(SalesDataTable[[#This Row],[Order Date]],"mmm")</f>
        <v>Jun</v>
      </c>
    </row>
    <row r="1029" spans="1:20" ht="15.6">
      <c r="A1029" s="2">
        <v>896</v>
      </c>
      <c r="B1029" s="3">
        <v>46181</v>
      </c>
      <c r="C1029" s="4" t="s">
        <v>20</v>
      </c>
      <c r="D1029" s="4" t="s">
        <v>33</v>
      </c>
      <c r="E1029" s="4" t="s">
        <v>2</v>
      </c>
      <c r="F1029" s="4" t="s">
        <v>13</v>
      </c>
      <c r="G1029" s="4" t="s">
        <v>34</v>
      </c>
      <c r="H1029" s="4" t="s">
        <v>38</v>
      </c>
      <c r="I1029" s="8">
        <v>1</v>
      </c>
      <c r="J1029" s="10">
        <v>123.09</v>
      </c>
      <c r="K1029" s="6">
        <v>0</v>
      </c>
      <c r="L1029" s="10">
        <v>68.03</v>
      </c>
      <c r="M1029" s="17">
        <f t="shared" si="64"/>
        <v>123.09</v>
      </c>
      <c r="N1029" s="17">
        <f t="shared" si="65"/>
        <v>68.03</v>
      </c>
      <c r="O1029" s="17">
        <f t="shared" si="66"/>
        <v>55.06</v>
      </c>
      <c r="P1029" s="7">
        <f t="shared" si="67"/>
        <v>0.44731497278414167</v>
      </c>
      <c r="Q1029" s="5">
        <f>YEAR(SalesDataTable[[#This Row],[Order Date]])</f>
        <v>2026</v>
      </c>
      <c r="R1029" s="7" t="str">
        <f>"Q"&amp;ROUNDUP(MONTH(SalesDataTable[[#This Row],[Order Date]])/3,0)</f>
        <v>Q2</v>
      </c>
      <c r="S1029" s="8">
        <f>MONTH(SalesDataTable[[#This Row],[Order Date]])</f>
        <v>6</v>
      </c>
      <c r="T1029" s="7" t="str">
        <f>TEXT(SalesDataTable[[#This Row],[Order Date]],"mmm")</f>
        <v>Jun</v>
      </c>
    </row>
    <row r="1030" spans="1:20" ht="15.6">
      <c r="A1030" s="2">
        <v>1697</v>
      </c>
      <c r="B1030" s="3">
        <v>46181</v>
      </c>
      <c r="C1030" s="4" t="s">
        <v>6</v>
      </c>
      <c r="D1030" s="4" t="s">
        <v>43</v>
      </c>
      <c r="E1030" s="4" t="s">
        <v>2</v>
      </c>
      <c r="F1030" s="4" t="s">
        <v>16</v>
      </c>
      <c r="G1030" s="4" t="s">
        <v>9</v>
      </c>
      <c r="H1030" s="4" t="s">
        <v>17</v>
      </c>
      <c r="I1030" s="8">
        <v>2</v>
      </c>
      <c r="J1030" s="10">
        <v>141.09</v>
      </c>
      <c r="K1030" s="6">
        <v>0</v>
      </c>
      <c r="L1030" s="10">
        <v>81.69</v>
      </c>
      <c r="M1030" s="17">
        <f t="shared" si="64"/>
        <v>282.18</v>
      </c>
      <c r="N1030" s="17">
        <f t="shared" si="65"/>
        <v>163.38</v>
      </c>
      <c r="O1030" s="17">
        <f t="shared" si="66"/>
        <v>118.80000000000001</v>
      </c>
      <c r="P1030" s="7">
        <f t="shared" si="67"/>
        <v>0.42100786731873274</v>
      </c>
      <c r="Q1030" s="5">
        <f>YEAR(SalesDataTable[[#This Row],[Order Date]])</f>
        <v>2026</v>
      </c>
      <c r="R1030" s="7" t="str">
        <f>"Q"&amp;ROUNDUP(MONTH(SalesDataTable[[#This Row],[Order Date]])/3,0)</f>
        <v>Q2</v>
      </c>
      <c r="S1030" s="8">
        <f>MONTH(SalesDataTable[[#This Row],[Order Date]])</f>
        <v>6</v>
      </c>
      <c r="T1030" s="7" t="str">
        <f>TEXT(SalesDataTable[[#This Row],[Order Date]],"mmm")</f>
        <v>Jun</v>
      </c>
    </row>
    <row r="1031" spans="1:20" ht="15.6">
      <c r="A1031" s="2">
        <v>2159</v>
      </c>
      <c r="B1031" s="3">
        <v>46181</v>
      </c>
      <c r="C1031" s="4" t="s">
        <v>11</v>
      </c>
      <c r="D1031" s="4" t="s">
        <v>39</v>
      </c>
      <c r="E1031" s="4" t="s">
        <v>19</v>
      </c>
      <c r="F1031" s="4" t="s">
        <v>13</v>
      </c>
      <c r="G1031" s="4" t="s">
        <v>9</v>
      </c>
      <c r="H1031" s="4" t="s">
        <v>37</v>
      </c>
      <c r="I1031" s="8">
        <v>1</v>
      </c>
      <c r="J1031" s="10">
        <v>157.04</v>
      </c>
      <c r="K1031" s="6">
        <v>0</v>
      </c>
      <c r="L1031" s="10">
        <v>77.540000000000006</v>
      </c>
      <c r="M1031" s="17">
        <f t="shared" si="64"/>
        <v>157.04</v>
      </c>
      <c r="N1031" s="17">
        <f t="shared" si="65"/>
        <v>77.540000000000006</v>
      </c>
      <c r="O1031" s="17">
        <f t="shared" si="66"/>
        <v>79.499999999999986</v>
      </c>
      <c r="P1031" s="7">
        <f t="shared" si="67"/>
        <v>0.5062404482934284</v>
      </c>
      <c r="Q1031" s="5">
        <f>YEAR(SalesDataTable[[#This Row],[Order Date]])</f>
        <v>2026</v>
      </c>
      <c r="R1031" s="7" t="str">
        <f>"Q"&amp;ROUNDUP(MONTH(SalesDataTable[[#This Row],[Order Date]])/3,0)</f>
        <v>Q2</v>
      </c>
      <c r="S1031" s="8">
        <f>MONTH(SalesDataTable[[#This Row],[Order Date]])</f>
        <v>6</v>
      </c>
      <c r="T1031" s="7" t="str">
        <f>TEXT(SalesDataTable[[#This Row],[Order Date]],"mmm")</f>
        <v>Jun</v>
      </c>
    </row>
    <row r="1032" spans="1:20" ht="15.6">
      <c r="A1032" s="2">
        <v>2772</v>
      </c>
      <c r="B1032" s="3">
        <v>46181</v>
      </c>
      <c r="C1032" s="4" t="s">
        <v>20</v>
      </c>
      <c r="D1032" s="4" t="s">
        <v>31</v>
      </c>
      <c r="E1032" s="4" t="s">
        <v>19</v>
      </c>
      <c r="F1032" s="4" t="s">
        <v>13</v>
      </c>
      <c r="G1032" s="4" t="s">
        <v>14</v>
      </c>
      <c r="H1032" s="4" t="s">
        <v>44</v>
      </c>
      <c r="I1032" s="8">
        <v>6</v>
      </c>
      <c r="J1032" s="10">
        <v>136.46</v>
      </c>
      <c r="K1032" s="6">
        <v>0</v>
      </c>
      <c r="L1032" s="10">
        <v>68.61</v>
      </c>
      <c r="M1032" s="17">
        <f t="shared" si="64"/>
        <v>818.76</v>
      </c>
      <c r="N1032" s="17">
        <f t="shared" si="65"/>
        <v>411.65999999999997</v>
      </c>
      <c r="O1032" s="17">
        <f t="shared" si="66"/>
        <v>407.1</v>
      </c>
      <c r="P1032" s="7">
        <f t="shared" si="67"/>
        <v>0.49721530118716112</v>
      </c>
      <c r="Q1032" s="5">
        <f>YEAR(SalesDataTable[[#This Row],[Order Date]])</f>
        <v>2026</v>
      </c>
      <c r="R1032" s="7" t="str">
        <f>"Q"&amp;ROUNDUP(MONTH(SalesDataTable[[#This Row],[Order Date]])/3,0)</f>
        <v>Q2</v>
      </c>
      <c r="S1032" s="8">
        <f>MONTH(SalesDataTable[[#This Row],[Order Date]])</f>
        <v>6</v>
      </c>
      <c r="T1032" s="7" t="str">
        <f>TEXT(SalesDataTable[[#This Row],[Order Date]],"mmm")</f>
        <v>Jun</v>
      </c>
    </row>
    <row r="1033" spans="1:20" ht="15.6">
      <c r="A1033" s="2">
        <v>3091</v>
      </c>
      <c r="B1033" s="3">
        <v>46181</v>
      </c>
      <c r="C1033" s="4" t="s">
        <v>0</v>
      </c>
      <c r="D1033" s="4" t="s">
        <v>1</v>
      </c>
      <c r="E1033" s="4" t="s">
        <v>2</v>
      </c>
      <c r="F1033" s="4" t="s">
        <v>13</v>
      </c>
      <c r="G1033" s="4" t="s">
        <v>34</v>
      </c>
      <c r="H1033" s="4" t="s">
        <v>42</v>
      </c>
      <c r="I1033" s="8">
        <v>1</v>
      </c>
      <c r="J1033" s="10">
        <v>36.1</v>
      </c>
      <c r="K1033" s="6">
        <v>0</v>
      </c>
      <c r="L1033" s="10">
        <v>13.65</v>
      </c>
      <c r="M1033" s="17">
        <f t="shared" si="64"/>
        <v>36.1</v>
      </c>
      <c r="N1033" s="17">
        <f t="shared" si="65"/>
        <v>13.65</v>
      </c>
      <c r="O1033" s="17">
        <f t="shared" si="66"/>
        <v>22.450000000000003</v>
      </c>
      <c r="P1033" s="7">
        <f t="shared" si="67"/>
        <v>0.62188365650969535</v>
      </c>
      <c r="Q1033" s="5">
        <f>YEAR(SalesDataTable[[#This Row],[Order Date]])</f>
        <v>2026</v>
      </c>
      <c r="R1033" s="7" t="str">
        <f>"Q"&amp;ROUNDUP(MONTH(SalesDataTable[[#This Row],[Order Date]])/3,0)</f>
        <v>Q2</v>
      </c>
      <c r="S1033" s="8">
        <f>MONTH(SalesDataTable[[#This Row],[Order Date]])</f>
        <v>6</v>
      </c>
      <c r="T1033" s="7" t="str">
        <f>TEXT(SalesDataTable[[#This Row],[Order Date]],"mmm")</f>
        <v>Jun</v>
      </c>
    </row>
    <row r="1034" spans="1:20" ht="15.6">
      <c r="A1034" s="2">
        <v>4241</v>
      </c>
      <c r="B1034" s="3">
        <v>46181</v>
      </c>
      <c r="C1034" s="4" t="s">
        <v>20</v>
      </c>
      <c r="D1034" s="4" t="s">
        <v>47</v>
      </c>
      <c r="E1034" s="4" t="s">
        <v>2</v>
      </c>
      <c r="F1034" s="4" t="s">
        <v>13</v>
      </c>
      <c r="G1034" s="4" t="s">
        <v>9</v>
      </c>
      <c r="H1034" s="4" t="s">
        <v>10</v>
      </c>
      <c r="I1034" s="8">
        <v>3</v>
      </c>
      <c r="J1034" s="10">
        <v>92.73</v>
      </c>
      <c r="K1034" s="6">
        <v>0</v>
      </c>
      <c r="L1034" s="10">
        <v>44.68</v>
      </c>
      <c r="M1034" s="17">
        <f t="shared" si="64"/>
        <v>278.19</v>
      </c>
      <c r="N1034" s="17">
        <f t="shared" si="65"/>
        <v>134.04</v>
      </c>
      <c r="O1034" s="17">
        <f t="shared" si="66"/>
        <v>144.15</v>
      </c>
      <c r="P1034" s="7">
        <f t="shared" si="67"/>
        <v>0.51817103418526911</v>
      </c>
      <c r="Q1034" s="5">
        <f>YEAR(SalesDataTable[[#This Row],[Order Date]])</f>
        <v>2026</v>
      </c>
      <c r="R1034" s="7" t="str">
        <f>"Q"&amp;ROUNDUP(MONTH(SalesDataTable[[#This Row],[Order Date]])/3,0)</f>
        <v>Q2</v>
      </c>
      <c r="S1034" s="8">
        <f>MONTH(SalesDataTable[[#This Row],[Order Date]])</f>
        <v>6</v>
      </c>
      <c r="T1034" s="7" t="str">
        <f>TEXT(SalesDataTable[[#This Row],[Order Date]],"mmm")</f>
        <v>Jun</v>
      </c>
    </row>
    <row r="1035" spans="1:20" ht="15.6">
      <c r="A1035" s="2">
        <v>5185</v>
      </c>
      <c r="B1035" s="3">
        <v>46181</v>
      </c>
      <c r="C1035" s="4" t="s">
        <v>6</v>
      </c>
      <c r="D1035" s="4" t="s">
        <v>43</v>
      </c>
      <c r="E1035" s="4" t="s">
        <v>2</v>
      </c>
      <c r="F1035" s="4" t="s">
        <v>13</v>
      </c>
      <c r="G1035" s="4" t="s">
        <v>14</v>
      </c>
      <c r="H1035" s="4" t="s">
        <v>48</v>
      </c>
      <c r="I1035" s="8">
        <v>3</v>
      </c>
      <c r="J1035" s="10">
        <v>164.31</v>
      </c>
      <c r="K1035" s="6">
        <v>0.05</v>
      </c>
      <c r="L1035" s="10">
        <v>86</v>
      </c>
      <c r="M1035" s="17">
        <f t="shared" si="64"/>
        <v>468.2835</v>
      </c>
      <c r="N1035" s="17">
        <f t="shared" si="65"/>
        <v>258</v>
      </c>
      <c r="O1035" s="17">
        <f t="shared" si="66"/>
        <v>210.2835</v>
      </c>
      <c r="P1035" s="7">
        <f t="shared" si="67"/>
        <v>0.44905169624810615</v>
      </c>
      <c r="Q1035" s="5">
        <f>YEAR(SalesDataTable[[#This Row],[Order Date]])</f>
        <v>2026</v>
      </c>
      <c r="R1035" s="7" t="str">
        <f>"Q"&amp;ROUNDUP(MONTH(SalesDataTable[[#This Row],[Order Date]])/3,0)</f>
        <v>Q2</v>
      </c>
      <c r="S1035" s="8">
        <f>MONTH(SalesDataTable[[#This Row],[Order Date]])</f>
        <v>6</v>
      </c>
      <c r="T1035" s="7" t="str">
        <f>TEXT(SalesDataTable[[#This Row],[Order Date]],"mmm")</f>
        <v>Jun</v>
      </c>
    </row>
    <row r="1036" spans="1:20" ht="15.6">
      <c r="A1036" s="2">
        <v>1437</v>
      </c>
      <c r="B1036" s="3">
        <v>46182</v>
      </c>
      <c r="C1036" s="4" t="s">
        <v>20</v>
      </c>
      <c r="D1036" s="4" t="s">
        <v>33</v>
      </c>
      <c r="E1036" s="4" t="s">
        <v>28</v>
      </c>
      <c r="F1036" s="4" t="s">
        <v>13</v>
      </c>
      <c r="G1036" s="4" t="s">
        <v>14</v>
      </c>
      <c r="H1036" s="4" t="s">
        <v>15</v>
      </c>
      <c r="I1036" s="8">
        <v>2</v>
      </c>
      <c r="J1036" s="10">
        <v>36.85</v>
      </c>
      <c r="K1036" s="6">
        <v>0.1</v>
      </c>
      <c r="L1036" s="10">
        <v>13.92</v>
      </c>
      <c r="M1036" s="17">
        <f t="shared" si="64"/>
        <v>66.33</v>
      </c>
      <c r="N1036" s="17">
        <f t="shared" si="65"/>
        <v>27.84</v>
      </c>
      <c r="O1036" s="17">
        <f t="shared" si="66"/>
        <v>38.489999999999995</v>
      </c>
      <c r="P1036" s="7">
        <f t="shared" si="67"/>
        <v>0.58028041610131154</v>
      </c>
      <c r="Q1036" s="5">
        <f>YEAR(SalesDataTable[[#This Row],[Order Date]])</f>
        <v>2026</v>
      </c>
      <c r="R1036" s="7" t="str">
        <f>"Q"&amp;ROUNDUP(MONTH(SalesDataTable[[#This Row],[Order Date]])/3,0)</f>
        <v>Q2</v>
      </c>
      <c r="S1036" s="8">
        <f>MONTH(SalesDataTable[[#This Row],[Order Date]])</f>
        <v>6</v>
      </c>
      <c r="T1036" s="7" t="str">
        <f>TEXT(SalesDataTable[[#This Row],[Order Date]],"mmm")</f>
        <v>Jun</v>
      </c>
    </row>
    <row r="1037" spans="1:20" ht="15.6">
      <c r="A1037" s="2">
        <v>2316</v>
      </c>
      <c r="B1037" s="3">
        <v>46182</v>
      </c>
      <c r="C1037" s="4" t="s">
        <v>6</v>
      </c>
      <c r="D1037" s="4" t="s">
        <v>41</v>
      </c>
      <c r="E1037" s="4" t="s">
        <v>28</v>
      </c>
      <c r="F1037" s="4" t="s">
        <v>13</v>
      </c>
      <c r="G1037" s="4" t="s">
        <v>34</v>
      </c>
      <c r="H1037" s="4" t="s">
        <v>42</v>
      </c>
      <c r="I1037" s="8">
        <v>1</v>
      </c>
      <c r="J1037" s="10">
        <v>35.619999999999997</v>
      </c>
      <c r="K1037" s="6">
        <v>0</v>
      </c>
      <c r="L1037" s="10">
        <v>14.05</v>
      </c>
      <c r="M1037" s="17">
        <f t="shared" si="64"/>
        <v>35.619999999999997</v>
      </c>
      <c r="N1037" s="17">
        <f t="shared" si="65"/>
        <v>14.05</v>
      </c>
      <c r="O1037" s="17">
        <f t="shared" si="66"/>
        <v>21.569999999999997</v>
      </c>
      <c r="P1037" s="7">
        <f t="shared" si="67"/>
        <v>0.60555867490174053</v>
      </c>
      <c r="Q1037" s="5">
        <f>YEAR(SalesDataTable[[#This Row],[Order Date]])</f>
        <v>2026</v>
      </c>
      <c r="R1037" s="7" t="str">
        <f>"Q"&amp;ROUNDUP(MONTH(SalesDataTable[[#This Row],[Order Date]])/3,0)</f>
        <v>Q2</v>
      </c>
      <c r="S1037" s="8">
        <f>MONTH(SalesDataTable[[#This Row],[Order Date]])</f>
        <v>6</v>
      </c>
      <c r="T1037" s="7" t="str">
        <f>TEXT(SalesDataTable[[#This Row],[Order Date]],"mmm")</f>
        <v>Jun</v>
      </c>
    </row>
    <row r="1038" spans="1:20" ht="15.6">
      <c r="A1038" s="2">
        <v>2329</v>
      </c>
      <c r="B1038" s="3">
        <v>46182</v>
      </c>
      <c r="C1038" s="4" t="s">
        <v>20</v>
      </c>
      <c r="D1038" s="4" t="s">
        <v>33</v>
      </c>
      <c r="E1038" s="4" t="s">
        <v>2</v>
      </c>
      <c r="F1038" s="4" t="s">
        <v>13</v>
      </c>
      <c r="G1038" s="4" t="s">
        <v>9</v>
      </c>
      <c r="H1038" s="4" t="s">
        <v>37</v>
      </c>
      <c r="I1038" s="8">
        <v>3</v>
      </c>
      <c r="J1038" s="10">
        <v>157.43</v>
      </c>
      <c r="K1038" s="6">
        <v>0.15</v>
      </c>
      <c r="L1038" s="10">
        <v>77.56</v>
      </c>
      <c r="M1038" s="17">
        <f t="shared" si="64"/>
        <v>401.44650000000001</v>
      </c>
      <c r="N1038" s="17">
        <f t="shared" si="65"/>
        <v>232.68</v>
      </c>
      <c r="O1038" s="17">
        <f t="shared" si="66"/>
        <v>168.76650000000001</v>
      </c>
      <c r="P1038" s="7">
        <f t="shared" si="67"/>
        <v>0.42039599299034863</v>
      </c>
      <c r="Q1038" s="5">
        <f>YEAR(SalesDataTable[[#This Row],[Order Date]])</f>
        <v>2026</v>
      </c>
      <c r="R1038" s="7" t="str">
        <f>"Q"&amp;ROUNDUP(MONTH(SalesDataTable[[#This Row],[Order Date]])/3,0)</f>
        <v>Q2</v>
      </c>
      <c r="S1038" s="8">
        <f>MONTH(SalesDataTable[[#This Row],[Order Date]])</f>
        <v>6</v>
      </c>
      <c r="T1038" s="7" t="str">
        <f>TEXT(SalesDataTable[[#This Row],[Order Date]],"mmm")</f>
        <v>Jun</v>
      </c>
    </row>
    <row r="1039" spans="1:20" ht="15.6">
      <c r="A1039" s="2">
        <v>3036</v>
      </c>
      <c r="B1039" s="3">
        <v>46182</v>
      </c>
      <c r="C1039" s="4" t="s">
        <v>6</v>
      </c>
      <c r="D1039" s="4" t="s">
        <v>43</v>
      </c>
      <c r="E1039" s="4" t="s">
        <v>19</v>
      </c>
      <c r="F1039" s="4" t="s">
        <v>13</v>
      </c>
      <c r="G1039" s="4" t="s">
        <v>4</v>
      </c>
      <c r="H1039" s="4" t="s">
        <v>5</v>
      </c>
      <c r="I1039" s="8">
        <v>1</v>
      </c>
      <c r="J1039" s="10">
        <v>81.2</v>
      </c>
      <c r="K1039" s="6">
        <v>0.1</v>
      </c>
      <c r="L1039" s="10">
        <v>41.64</v>
      </c>
      <c r="M1039" s="17">
        <f t="shared" si="64"/>
        <v>73.08</v>
      </c>
      <c r="N1039" s="17">
        <f t="shared" si="65"/>
        <v>41.64</v>
      </c>
      <c r="O1039" s="17">
        <f t="shared" si="66"/>
        <v>31.439999999999998</v>
      </c>
      <c r="P1039" s="7">
        <f t="shared" si="67"/>
        <v>0.43021346469622329</v>
      </c>
      <c r="Q1039" s="5">
        <f>YEAR(SalesDataTable[[#This Row],[Order Date]])</f>
        <v>2026</v>
      </c>
      <c r="R1039" s="7" t="str">
        <f>"Q"&amp;ROUNDUP(MONTH(SalesDataTable[[#This Row],[Order Date]])/3,0)</f>
        <v>Q2</v>
      </c>
      <c r="S1039" s="8">
        <f>MONTH(SalesDataTable[[#This Row],[Order Date]])</f>
        <v>6</v>
      </c>
      <c r="T1039" s="7" t="str">
        <f>TEXT(SalesDataTable[[#This Row],[Order Date]],"mmm")</f>
        <v>Jun</v>
      </c>
    </row>
    <row r="1040" spans="1:20" ht="15.6">
      <c r="A1040" s="2">
        <v>3429</v>
      </c>
      <c r="B1040" s="3">
        <v>46182</v>
      </c>
      <c r="C1040" s="4" t="s">
        <v>20</v>
      </c>
      <c r="D1040" s="4" t="s">
        <v>47</v>
      </c>
      <c r="E1040" s="4" t="s">
        <v>2</v>
      </c>
      <c r="F1040" s="4" t="s">
        <v>3</v>
      </c>
      <c r="G1040" s="4" t="s">
        <v>9</v>
      </c>
      <c r="H1040" s="4" t="s">
        <v>10</v>
      </c>
      <c r="I1040" s="8">
        <v>4</v>
      </c>
      <c r="J1040" s="10">
        <v>93.58</v>
      </c>
      <c r="K1040" s="6">
        <v>0.1</v>
      </c>
      <c r="L1040" s="10">
        <v>44.56</v>
      </c>
      <c r="M1040" s="17">
        <f t="shared" si="64"/>
        <v>336.88799999999998</v>
      </c>
      <c r="N1040" s="17">
        <f t="shared" si="65"/>
        <v>178.24</v>
      </c>
      <c r="O1040" s="17">
        <f t="shared" si="66"/>
        <v>158.64799999999997</v>
      </c>
      <c r="P1040" s="7">
        <f t="shared" si="67"/>
        <v>0.4709220868656645</v>
      </c>
      <c r="Q1040" s="5">
        <f>YEAR(SalesDataTable[[#This Row],[Order Date]])</f>
        <v>2026</v>
      </c>
      <c r="R1040" s="7" t="str">
        <f>"Q"&amp;ROUNDUP(MONTH(SalesDataTable[[#This Row],[Order Date]])/3,0)</f>
        <v>Q2</v>
      </c>
      <c r="S1040" s="8">
        <f>MONTH(SalesDataTable[[#This Row],[Order Date]])</f>
        <v>6</v>
      </c>
      <c r="T1040" s="7" t="str">
        <f>TEXT(SalesDataTable[[#This Row],[Order Date]],"mmm")</f>
        <v>Jun</v>
      </c>
    </row>
    <row r="1041" spans="1:20" ht="15.6">
      <c r="A1041" s="2">
        <v>3615</v>
      </c>
      <c r="B1041" s="3">
        <v>46182</v>
      </c>
      <c r="C1041" s="4" t="s">
        <v>6</v>
      </c>
      <c r="D1041" s="4" t="s">
        <v>49</v>
      </c>
      <c r="E1041" s="4" t="s">
        <v>2</v>
      </c>
      <c r="F1041" s="4" t="s">
        <v>13</v>
      </c>
      <c r="G1041" s="4" t="s">
        <v>9</v>
      </c>
      <c r="H1041" s="4" t="s">
        <v>37</v>
      </c>
      <c r="I1041" s="8">
        <v>4</v>
      </c>
      <c r="J1041" s="10">
        <v>155.22</v>
      </c>
      <c r="K1041" s="6">
        <v>0</v>
      </c>
      <c r="L1041" s="10">
        <v>77.209999999999994</v>
      </c>
      <c r="M1041" s="17">
        <f t="shared" si="64"/>
        <v>620.88</v>
      </c>
      <c r="N1041" s="17">
        <f t="shared" si="65"/>
        <v>308.83999999999997</v>
      </c>
      <c r="O1041" s="17">
        <f t="shared" si="66"/>
        <v>312.04000000000002</v>
      </c>
      <c r="P1041" s="7">
        <f t="shared" si="67"/>
        <v>0.50257698750161062</v>
      </c>
      <c r="Q1041" s="5">
        <f>YEAR(SalesDataTable[[#This Row],[Order Date]])</f>
        <v>2026</v>
      </c>
      <c r="R1041" s="7" t="str">
        <f>"Q"&amp;ROUNDUP(MONTH(SalesDataTable[[#This Row],[Order Date]])/3,0)</f>
        <v>Q2</v>
      </c>
      <c r="S1041" s="8">
        <f>MONTH(SalesDataTable[[#This Row],[Order Date]])</f>
        <v>6</v>
      </c>
      <c r="T1041" s="7" t="str">
        <f>TEXT(SalesDataTable[[#This Row],[Order Date]],"mmm")</f>
        <v>Jun</v>
      </c>
    </row>
    <row r="1042" spans="1:20" ht="15.6">
      <c r="A1042" s="2">
        <v>3661</v>
      </c>
      <c r="B1042" s="3">
        <v>46182</v>
      </c>
      <c r="C1042" s="4" t="s">
        <v>20</v>
      </c>
      <c r="D1042" s="4" t="s">
        <v>33</v>
      </c>
      <c r="E1042" s="4" t="s">
        <v>2</v>
      </c>
      <c r="F1042" s="4" t="s">
        <v>13</v>
      </c>
      <c r="G1042" s="4" t="s">
        <v>4</v>
      </c>
      <c r="H1042" s="4" t="s">
        <v>30</v>
      </c>
      <c r="I1042" s="8">
        <v>4</v>
      </c>
      <c r="J1042" s="10">
        <v>100.33</v>
      </c>
      <c r="K1042" s="6">
        <v>0</v>
      </c>
      <c r="L1042" s="10">
        <v>49.99</v>
      </c>
      <c r="M1042" s="17">
        <f t="shared" si="64"/>
        <v>401.32</v>
      </c>
      <c r="N1042" s="17">
        <f t="shared" si="65"/>
        <v>199.96</v>
      </c>
      <c r="O1042" s="17">
        <f t="shared" si="66"/>
        <v>201.35999999999999</v>
      </c>
      <c r="P1042" s="7">
        <f t="shared" si="67"/>
        <v>0.5017442439948171</v>
      </c>
      <c r="Q1042" s="5">
        <f>YEAR(SalesDataTable[[#This Row],[Order Date]])</f>
        <v>2026</v>
      </c>
      <c r="R1042" s="7" t="str">
        <f>"Q"&amp;ROUNDUP(MONTH(SalesDataTable[[#This Row],[Order Date]])/3,0)</f>
        <v>Q2</v>
      </c>
      <c r="S1042" s="8">
        <f>MONTH(SalesDataTable[[#This Row],[Order Date]])</f>
        <v>6</v>
      </c>
      <c r="T1042" s="7" t="str">
        <f>TEXT(SalesDataTable[[#This Row],[Order Date]],"mmm")</f>
        <v>Jun</v>
      </c>
    </row>
    <row r="1043" spans="1:20" ht="15.6">
      <c r="A1043" s="2">
        <v>3831</v>
      </c>
      <c r="B1043" s="3">
        <v>46182</v>
      </c>
      <c r="C1043" s="4" t="s">
        <v>11</v>
      </c>
      <c r="D1043" s="4" t="s">
        <v>18</v>
      </c>
      <c r="E1043" s="4" t="s">
        <v>2</v>
      </c>
      <c r="F1043" s="4" t="s">
        <v>16</v>
      </c>
      <c r="G1043" s="4" t="s">
        <v>14</v>
      </c>
      <c r="H1043" s="4" t="s">
        <v>44</v>
      </c>
      <c r="I1043" s="8">
        <v>2</v>
      </c>
      <c r="J1043" s="10">
        <v>134.28</v>
      </c>
      <c r="K1043" s="6">
        <v>0</v>
      </c>
      <c r="L1043" s="10">
        <v>69.12</v>
      </c>
      <c r="M1043" s="17">
        <f t="shared" si="64"/>
        <v>268.56</v>
      </c>
      <c r="N1043" s="17">
        <f t="shared" si="65"/>
        <v>138.24</v>
      </c>
      <c r="O1043" s="17">
        <f t="shared" si="66"/>
        <v>130.32</v>
      </c>
      <c r="P1043" s="7">
        <f t="shared" si="67"/>
        <v>0.48525469168900803</v>
      </c>
      <c r="Q1043" s="5">
        <f>YEAR(SalesDataTable[[#This Row],[Order Date]])</f>
        <v>2026</v>
      </c>
      <c r="R1043" s="7" t="str">
        <f>"Q"&amp;ROUNDUP(MONTH(SalesDataTable[[#This Row],[Order Date]])/3,0)</f>
        <v>Q2</v>
      </c>
      <c r="S1043" s="8">
        <f>MONTH(SalesDataTable[[#This Row],[Order Date]])</f>
        <v>6</v>
      </c>
      <c r="T1043" s="7" t="str">
        <f>TEXT(SalesDataTable[[#This Row],[Order Date]],"mmm")</f>
        <v>Jun</v>
      </c>
    </row>
    <row r="1044" spans="1:20" ht="15.6">
      <c r="A1044" s="2">
        <v>4394</v>
      </c>
      <c r="B1044" s="3">
        <v>46182</v>
      </c>
      <c r="C1044" s="4" t="s">
        <v>11</v>
      </c>
      <c r="D1044" s="4" t="s">
        <v>12</v>
      </c>
      <c r="E1044" s="4" t="s">
        <v>2</v>
      </c>
      <c r="F1044" s="4" t="s">
        <v>13</v>
      </c>
      <c r="G1044" s="4" t="s">
        <v>34</v>
      </c>
      <c r="H1044" s="4" t="s">
        <v>45</v>
      </c>
      <c r="I1044" s="8">
        <v>2</v>
      </c>
      <c r="J1044" s="10">
        <v>51.16</v>
      </c>
      <c r="K1044" s="6">
        <v>0</v>
      </c>
      <c r="L1044" s="10">
        <v>21.57</v>
      </c>
      <c r="M1044" s="17">
        <f t="shared" si="64"/>
        <v>102.32</v>
      </c>
      <c r="N1044" s="17">
        <f t="shared" si="65"/>
        <v>43.14</v>
      </c>
      <c r="O1044" s="17">
        <f t="shared" si="66"/>
        <v>59.179999999999993</v>
      </c>
      <c r="P1044" s="7">
        <f t="shared" si="67"/>
        <v>0.57838154808444098</v>
      </c>
      <c r="Q1044" s="5">
        <f>YEAR(SalesDataTable[[#This Row],[Order Date]])</f>
        <v>2026</v>
      </c>
      <c r="R1044" s="7" t="str">
        <f>"Q"&amp;ROUNDUP(MONTH(SalesDataTable[[#This Row],[Order Date]])/3,0)</f>
        <v>Q2</v>
      </c>
      <c r="S1044" s="8">
        <f>MONTH(SalesDataTable[[#This Row],[Order Date]])</f>
        <v>6</v>
      </c>
      <c r="T1044" s="7" t="str">
        <f>TEXT(SalesDataTable[[#This Row],[Order Date]],"mmm")</f>
        <v>Jun</v>
      </c>
    </row>
    <row r="1045" spans="1:20" ht="15.6">
      <c r="A1045" s="2">
        <v>372</v>
      </c>
      <c r="B1045" s="3">
        <v>46183</v>
      </c>
      <c r="C1045" s="4" t="s">
        <v>6</v>
      </c>
      <c r="D1045" s="4" t="s">
        <v>43</v>
      </c>
      <c r="E1045" s="4" t="s">
        <v>2</v>
      </c>
      <c r="F1045" s="4" t="s">
        <v>3</v>
      </c>
      <c r="G1045" s="4" t="s">
        <v>34</v>
      </c>
      <c r="H1045" s="4" t="s">
        <v>42</v>
      </c>
      <c r="I1045" s="8">
        <v>3</v>
      </c>
      <c r="J1045" s="10">
        <v>35.94</v>
      </c>
      <c r="K1045" s="6">
        <v>0.1</v>
      </c>
      <c r="L1045" s="10">
        <v>14.04</v>
      </c>
      <c r="M1045" s="17">
        <f t="shared" si="64"/>
        <v>97.037999999999997</v>
      </c>
      <c r="N1045" s="17">
        <f t="shared" si="65"/>
        <v>42.12</v>
      </c>
      <c r="O1045" s="17">
        <f t="shared" si="66"/>
        <v>54.917999999999999</v>
      </c>
      <c r="P1045" s="7">
        <f t="shared" si="67"/>
        <v>0.56594323873121866</v>
      </c>
      <c r="Q1045" s="5">
        <f>YEAR(SalesDataTable[[#This Row],[Order Date]])</f>
        <v>2026</v>
      </c>
      <c r="R1045" s="7" t="str">
        <f>"Q"&amp;ROUNDUP(MONTH(SalesDataTable[[#This Row],[Order Date]])/3,0)</f>
        <v>Q2</v>
      </c>
      <c r="S1045" s="8">
        <f>MONTH(SalesDataTable[[#This Row],[Order Date]])</f>
        <v>6</v>
      </c>
      <c r="T1045" s="7" t="str">
        <f>TEXT(SalesDataTable[[#This Row],[Order Date]],"mmm")</f>
        <v>Jun</v>
      </c>
    </row>
    <row r="1046" spans="1:20" ht="15.6">
      <c r="A1046" s="2">
        <v>532</v>
      </c>
      <c r="B1046" s="3">
        <v>46183</v>
      </c>
      <c r="C1046" s="4" t="s">
        <v>11</v>
      </c>
      <c r="D1046" s="4" t="s">
        <v>39</v>
      </c>
      <c r="E1046" s="4" t="s">
        <v>19</v>
      </c>
      <c r="F1046" s="4" t="s">
        <v>3</v>
      </c>
      <c r="G1046" s="4" t="s">
        <v>9</v>
      </c>
      <c r="H1046" s="4" t="s">
        <v>17</v>
      </c>
      <c r="I1046" s="8">
        <v>1</v>
      </c>
      <c r="J1046" s="10">
        <v>145.34</v>
      </c>
      <c r="K1046" s="6">
        <v>0.05</v>
      </c>
      <c r="L1046" s="10">
        <v>77.89</v>
      </c>
      <c r="M1046" s="17">
        <f t="shared" si="64"/>
        <v>138.07300000000001</v>
      </c>
      <c r="N1046" s="17">
        <f t="shared" si="65"/>
        <v>77.89</v>
      </c>
      <c r="O1046" s="17">
        <f t="shared" si="66"/>
        <v>60.183000000000007</v>
      </c>
      <c r="P1046" s="7">
        <f t="shared" si="67"/>
        <v>0.43587812244247609</v>
      </c>
      <c r="Q1046" s="5">
        <f>YEAR(SalesDataTable[[#This Row],[Order Date]])</f>
        <v>2026</v>
      </c>
      <c r="R1046" s="7" t="str">
        <f>"Q"&amp;ROUNDUP(MONTH(SalesDataTable[[#This Row],[Order Date]])/3,0)</f>
        <v>Q2</v>
      </c>
      <c r="S1046" s="8">
        <f>MONTH(SalesDataTable[[#This Row],[Order Date]])</f>
        <v>6</v>
      </c>
      <c r="T1046" s="7" t="str">
        <f>TEXT(SalesDataTable[[#This Row],[Order Date]],"mmm")</f>
        <v>Jun</v>
      </c>
    </row>
    <row r="1047" spans="1:20" ht="15.6">
      <c r="A1047" s="2">
        <v>910</v>
      </c>
      <c r="B1047" s="3">
        <v>46183</v>
      </c>
      <c r="C1047" s="4" t="s">
        <v>11</v>
      </c>
      <c r="D1047" s="4" t="s">
        <v>52</v>
      </c>
      <c r="E1047" s="4" t="s">
        <v>2</v>
      </c>
      <c r="F1047" s="4" t="s">
        <v>16</v>
      </c>
      <c r="G1047" s="4" t="s">
        <v>14</v>
      </c>
      <c r="H1047" s="4" t="s">
        <v>15</v>
      </c>
      <c r="I1047" s="8">
        <v>1</v>
      </c>
      <c r="J1047" s="10">
        <v>35.950000000000003</v>
      </c>
      <c r="K1047" s="6">
        <v>0.1</v>
      </c>
      <c r="L1047" s="10">
        <v>13.63</v>
      </c>
      <c r="M1047" s="17">
        <f t="shared" si="64"/>
        <v>32.355000000000004</v>
      </c>
      <c r="N1047" s="17">
        <f t="shared" si="65"/>
        <v>13.63</v>
      </c>
      <c r="O1047" s="17">
        <f t="shared" si="66"/>
        <v>18.725000000000001</v>
      </c>
      <c r="P1047" s="7">
        <f t="shared" si="67"/>
        <v>0.57873589862463293</v>
      </c>
      <c r="Q1047" s="5">
        <f>YEAR(SalesDataTable[[#This Row],[Order Date]])</f>
        <v>2026</v>
      </c>
      <c r="R1047" s="7" t="str">
        <f>"Q"&amp;ROUNDUP(MONTH(SalesDataTable[[#This Row],[Order Date]])/3,0)</f>
        <v>Q2</v>
      </c>
      <c r="S1047" s="8">
        <f>MONTH(SalesDataTable[[#This Row],[Order Date]])</f>
        <v>6</v>
      </c>
      <c r="T1047" s="7" t="str">
        <f>TEXT(SalesDataTable[[#This Row],[Order Date]],"mmm")</f>
        <v>Jun</v>
      </c>
    </row>
    <row r="1048" spans="1:20" ht="15.6">
      <c r="A1048" s="2">
        <v>938</v>
      </c>
      <c r="B1048" s="3">
        <v>46183</v>
      </c>
      <c r="C1048" s="4" t="s">
        <v>20</v>
      </c>
      <c r="D1048" s="4" t="s">
        <v>47</v>
      </c>
      <c r="E1048" s="4" t="s">
        <v>19</v>
      </c>
      <c r="F1048" s="4" t="s">
        <v>16</v>
      </c>
      <c r="G1048" s="4" t="s">
        <v>34</v>
      </c>
      <c r="H1048" s="4" t="s">
        <v>45</v>
      </c>
      <c r="I1048" s="8">
        <v>1</v>
      </c>
      <c r="J1048" s="10">
        <v>51.09</v>
      </c>
      <c r="K1048" s="6">
        <v>0</v>
      </c>
      <c r="L1048" s="10">
        <v>22.4</v>
      </c>
      <c r="M1048" s="17">
        <f t="shared" si="64"/>
        <v>51.09</v>
      </c>
      <c r="N1048" s="17">
        <f t="shared" si="65"/>
        <v>22.4</v>
      </c>
      <c r="O1048" s="17">
        <f t="shared" si="66"/>
        <v>28.690000000000005</v>
      </c>
      <c r="P1048" s="7">
        <f t="shared" si="67"/>
        <v>0.56155803484047762</v>
      </c>
      <c r="Q1048" s="5">
        <f>YEAR(SalesDataTable[[#This Row],[Order Date]])</f>
        <v>2026</v>
      </c>
      <c r="R1048" s="7" t="str">
        <f>"Q"&amp;ROUNDUP(MONTH(SalesDataTable[[#This Row],[Order Date]])/3,0)</f>
        <v>Q2</v>
      </c>
      <c r="S1048" s="8">
        <f>MONTH(SalesDataTable[[#This Row],[Order Date]])</f>
        <v>6</v>
      </c>
      <c r="T1048" s="7" t="str">
        <f>TEXT(SalesDataTable[[#This Row],[Order Date]],"mmm")</f>
        <v>Jun</v>
      </c>
    </row>
    <row r="1049" spans="1:20" ht="15.6">
      <c r="A1049" s="2">
        <v>1079</v>
      </c>
      <c r="B1049" s="3">
        <v>46183</v>
      </c>
      <c r="C1049" s="4" t="s">
        <v>6</v>
      </c>
      <c r="D1049" s="4" t="s">
        <v>49</v>
      </c>
      <c r="E1049" s="4" t="s">
        <v>19</v>
      </c>
      <c r="F1049" s="4" t="s">
        <v>3</v>
      </c>
      <c r="G1049" s="4" t="s">
        <v>23</v>
      </c>
      <c r="H1049" s="4" t="s">
        <v>29</v>
      </c>
      <c r="I1049" s="8">
        <v>2</v>
      </c>
      <c r="J1049" s="10">
        <v>198.69</v>
      </c>
      <c r="K1049" s="6">
        <v>0.15</v>
      </c>
      <c r="L1049" s="10">
        <v>104.25</v>
      </c>
      <c r="M1049" s="17">
        <f t="shared" si="64"/>
        <v>337.77299999999997</v>
      </c>
      <c r="N1049" s="17">
        <f t="shared" si="65"/>
        <v>208.5</v>
      </c>
      <c r="O1049" s="17">
        <f t="shared" si="66"/>
        <v>129.27299999999997</v>
      </c>
      <c r="P1049" s="7">
        <f t="shared" si="67"/>
        <v>0.38272153191640534</v>
      </c>
      <c r="Q1049" s="5">
        <f>YEAR(SalesDataTable[[#This Row],[Order Date]])</f>
        <v>2026</v>
      </c>
      <c r="R1049" s="7" t="str">
        <f>"Q"&amp;ROUNDUP(MONTH(SalesDataTable[[#This Row],[Order Date]])/3,0)</f>
        <v>Q2</v>
      </c>
      <c r="S1049" s="8">
        <f>MONTH(SalesDataTable[[#This Row],[Order Date]])</f>
        <v>6</v>
      </c>
      <c r="T1049" s="7" t="str">
        <f>TEXT(SalesDataTable[[#This Row],[Order Date]],"mmm")</f>
        <v>Jun</v>
      </c>
    </row>
    <row r="1050" spans="1:20" ht="15.6">
      <c r="A1050" s="2">
        <v>1662</v>
      </c>
      <c r="B1050" s="3">
        <v>46183</v>
      </c>
      <c r="C1050" s="4" t="s">
        <v>6</v>
      </c>
      <c r="D1050" s="4" t="s">
        <v>27</v>
      </c>
      <c r="E1050" s="4" t="s">
        <v>19</v>
      </c>
      <c r="F1050" s="4" t="s">
        <v>13</v>
      </c>
      <c r="G1050" s="4" t="s">
        <v>4</v>
      </c>
      <c r="H1050" s="4" t="s">
        <v>5</v>
      </c>
      <c r="I1050" s="8">
        <v>3</v>
      </c>
      <c r="J1050" s="10">
        <v>83.45</v>
      </c>
      <c r="K1050" s="6">
        <v>0</v>
      </c>
      <c r="L1050" s="10">
        <v>43.73</v>
      </c>
      <c r="M1050" s="17">
        <f t="shared" si="64"/>
        <v>250.35000000000002</v>
      </c>
      <c r="N1050" s="17">
        <f t="shared" si="65"/>
        <v>131.19</v>
      </c>
      <c r="O1050" s="17">
        <f t="shared" si="66"/>
        <v>119.16000000000003</v>
      </c>
      <c r="P1050" s="7">
        <f t="shared" si="67"/>
        <v>0.47597363690832839</v>
      </c>
      <c r="Q1050" s="5">
        <f>YEAR(SalesDataTable[[#This Row],[Order Date]])</f>
        <v>2026</v>
      </c>
      <c r="R1050" s="7" t="str">
        <f>"Q"&amp;ROUNDUP(MONTH(SalesDataTable[[#This Row],[Order Date]])/3,0)</f>
        <v>Q2</v>
      </c>
      <c r="S1050" s="8">
        <f>MONTH(SalesDataTable[[#This Row],[Order Date]])</f>
        <v>6</v>
      </c>
      <c r="T1050" s="7" t="str">
        <f>TEXT(SalesDataTable[[#This Row],[Order Date]],"mmm")</f>
        <v>Jun</v>
      </c>
    </row>
    <row r="1051" spans="1:20" ht="15.6">
      <c r="A1051" s="2">
        <v>2748</v>
      </c>
      <c r="B1051" s="3">
        <v>46183</v>
      </c>
      <c r="C1051" s="4" t="s">
        <v>11</v>
      </c>
      <c r="D1051" s="4" t="s">
        <v>12</v>
      </c>
      <c r="E1051" s="4" t="s">
        <v>2</v>
      </c>
      <c r="F1051" s="4" t="s">
        <v>13</v>
      </c>
      <c r="G1051" s="4" t="s">
        <v>34</v>
      </c>
      <c r="H1051" s="4" t="s">
        <v>35</v>
      </c>
      <c r="I1051" s="8">
        <v>2</v>
      </c>
      <c r="J1051" s="10">
        <v>40.86</v>
      </c>
      <c r="K1051" s="6">
        <v>0</v>
      </c>
      <c r="L1051" s="10">
        <v>14.59</v>
      </c>
      <c r="M1051" s="17">
        <f t="shared" si="64"/>
        <v>81.72</v>
      </c>
      <c r="N1051" s="17">
        <f t="shared" si="65"/>
        <v>29.18</v>
      </c>
      <c r="O1051" s="17">
        <f t="shared" si="66"/>
        <v>52.54</v>
      </c>
      <c r="P1051" s="7">
        <f t="shared" si="67"/>
        <v>0.64292706803720023</v>
      </c>
      <c r="Q1051" s="5">
        <f>YEAR(SalesDataTable[[#This Row],[Order Date]])</f>
        <v>2026</v>
      </c>
      <c r="R1051" s="7" t="str">
        <f>"Q"&amp;ROUNDUP(MONTH(SalesDataTable[[#This Row],[Order Date]])/3,0)</f>
        <v>Q2</v>
      </c>
      <c r="S1051" s="8">
        <f>MONTH(SalesDataTable[[#This Row],[Order Date]])</f>
        <v>6</v>
      </c>
      <c r="T1051" s="7" t="str">
        <f>TEXT(SalesDataTable[[#This Row],[Order Date]],"mmm")</f>
        <v>Jun</v>
      </c>
    </row>
    <row r="1052" spans="1:20" ht="15.6">
      <c r="A1052" s="2">
        <v>3354</v>
      </c>
      <c r="B1052" s="3">
        <v>46183</v>
      </c>
      <c r="C1052" s="4" t="s">
        <v>6</v>
      </c>
      <c r="D1052" s="4" t="s">
        <v>27</v>
      </c>
      <c r="E1052" s="4" t="s">
        <v>19</v>
      </c>
      <c r="F1052" s="4" t="s">
        <v>13</v>
      </c>
      <c r="G1052" s="4" t="s">
        <v>23</v>
      </c>
      <c r="H1052" s="4" t="s">
        <v>40</v>
      </c>
      <c r="I1052" s="8">
        <v>1</v>
      </c>
      <c r="J1052" s="10">
        <v>82.21</v>
      </c>
      <c r="K1052" s="6">
        <v>0.05</v>
      </c>
      <c r="L1052" s="10">
        <v>39.04</v>
      </c>
      <c r="M1052" s="17">
        <f t="shared" si="64"/>
        <v>78.099499999999992</v>
      </c>
      <c r="N1052" s="17">
        <f t="shared" si="65"/>
        <v>39.04</v>
      </c>
      <c r="O1052" s="17">
        <f t="shared" si="66"/>
        <v>39.059499999999993</v>
      </c>
      <c r="P1052" s="7">
        <f t="shared" si="67"/>
        <v>0.50012484074802011</v>
      </c>
      <c r="Q1052" s="5">
        <f>YEAR(SalesDataTable[[#This Row],[Order Date]])</f>
        <v>2026</v>
      </c>
      <c r="R1052" s="7" t="str">
        <f>"Q"&amp;ROUNDUP(MONTH(SalesDataTable[[#This Row],[Order Date]])/3,0)</f>
        <v>Q2</v>
      </c>
      <c r="S1052" s="8">
        <f>MONTH(SalesDataTable[[#This Row],[Order Date]])</f>
        <v>6</v>
      </c>
      <c r="T1052" s="7" t="str">
        <f>TEXT(SalesDataTable[[#This Row],[Order Date]],"mmm")</f>
        <v>Jun</v>
      </c>
    </row>
    <row r="1053" spans="1:20" ht="15.6">
      <c r="A1053" s="2">
        <v>3532</v>
      </c>
      <c r="B1053" s="3">
        <v>46183</v>
      </c>
      <c r="C1053" s="4" t="s">
        <v>11</v>
      </c>
      <c r="D1053" s="4" t="s">
        <v>39</v>
      </c>
      <c r="E1053" s="4" t="s">
        <v>28</v>
      </c>
      <c r="F1053" s="4" t="s">
        <v>16</v>
      </c>
      <c r="G1053" s="4" t="s">
        <v>34</v>
      </c>
      <c r="H1053" s="4" t="s">
        <v>42</v>
      </c>
      <c r="I1053" s="8">
        <v>1</v>
      </c>
      <c r="J1053" s="10">
        <v>35.93</v>
      </c>
      <c r="K1053" s="6">
        <v>0.1</v>
      </c>
      <c r="L1053" s="10">
        <v>13.52</v>
      </c>
      <c r="M1053" s="17">
        <f t="shared" si="64"/>
        <v>32.337000000000003</v>
      </c>
      <c r="N1053" s="17">
        <f t="shared" si="65"/>
        <v>13.52</v>
      </c>
      <c r="O1053" s="17">
        <f t="shared" si="66"/>
        <v>18.817000000000004</v>
      </c>
      <c r="P1053" s="7">
        <f t="shared" si="67"/>
        <v>0.58190308315551853</v>
      </c>
      <c r="Q1053" s="5">
        <f>YEAR(SalesDataTable[[#This Row],[Order Date]])</f>
        <v>2026</v>
      </c>
      <c r="R1053" s="7" t="str">
        <f>"Q"&amp;ROUNDUP(MONTH(SalesDataTable[[#This Row],[Order Date]])/3,0)</f>
        <v>Q2</v>
      </c>
      <c r="S1053" s="8">
        <f>MONTH(SalesDataTable[[#This Row],[Order Date]])</f>
        <v>6</v>
      </c>
      <c r="T1053" s="7" t="str">
        <f>TEXT(SalesDataTable[[#This Row],[Order Date]],"mmm")</f>
        <v>Jun</v>
      </c>
    </row>
    <row r="1054" spans="1:20" ht="15.6">
      <c r="A1054" s="2">
        <v>3636</v>
      </c>
      <c r="B1054" s="3">
        <v>46183</v>
      </c>
      <c r="C1054" s="4" t="s">
        <v>0</v>
      </c>
      <c r="D1054" s="4" t="s">
        <v>1</v>
      </c>
      <c r="E1054" s="4" t="s">
        <v>28</v>
      </c>
      <c r="F1054" s="4" t="s">
        <v>13</v>
      </c>
      <c r="G1054" s="4" t="s">
        <v>14</v>
      </c>
      <c r="H1054" s="4" t="s">
        <v>48</v>
      </c>
      <c r="I1054" s="8">
        <v>2</v>
      </c>
      <c r="J1054" s="10">
        <v>164.77</v>
      </c>
      <c r="K1054" s="6">
        <v>0</v>
      </c>
      <c r="L1054" s="10">
        <v>89.07</v>
      </c>
      <c r="M1054" s="17">
        <f t="shared" si="64"/>
        <v>329.54</v>
      </c>
      <c r="N1054" s="17">
        <f t="shared" si="65"/>
        <v>178.14</v>
      </c>
      <c r="O1054" s="17">
        <f t="shared" si="66"/>
        <v>151.40000000000003</v>
      </c>
      <c r="P1054" s="7">
        <f t="shared" si="67"/>
        <v>0.45942829398555568</v>
      </c>
      <c r="Q1054" s="5">
        <f>YEAR(SalesDataTable[[#This Row],[Order Date]])</f>
        <v>2026</v>
      </c>
      <c r="R1054" s="7" t="str">
        <f>"Q"&amp;ROUNDUP(MONTH(SalesDataTable[[#This Row],[Order Date]])/3,0)</f>
        <v>Q2</v>
      </c>
      <c r="S1054" s="8">
        <f>MONTH(SalesDataTable[[#This Row],[Order Date]])</f>
        <v>6</v>
      </c>
      <c r="T1054" s="7" t="str">
        <f>TEXT(SalesDataTable[[#This Row],[Order Date]],"mmm")</f>
        <v>Jun</v>
      </c>
    </row>
    <row r="1055" spans="1:20" ht="15.6">
      <c r="A1055" s="2">
        <v>3810</v>
      </c>
      <c r="B1055" s="3">
        <v>46183</v>
      </c>
      <c r="C1055" s="4" t="s">
        <v>11</v>
      </c>
      <c r="D1055" s="4" t="s">
        <v>12</v>
      </c>
      <c r="E1055" s="4" t="s">
        <v>8</v>
      </c>
      <c r="F1055" s="4" t="s">
        <v>16</v>
      </c>
      <c r="G1055" s="4" t="s">
        <v>14</v>
      </c>
      <c r="H1055" s="4" t="s">
        <v>32</v>
      </c>
      <c r="I1055" s="8">
        <v>4</v>
      </c>
      <c r="J1055" s="10">
        <v>47.36</v>
      </c>
      <c r="K1055" s="6">
        <v>0.1</v>
      </c>
      <c r="L1055" s="10">
        <v>18.87</v>
      </c>
      <c r="M1055" s="17">
        <f t="shared" si="64"/>
        <v>170.49600000000001</v>
      </c>
      <c r="N1055" s="17">
        <f t="shared" si="65"/>
        <v>75.48</v>
      </c>
      <c r="O1055" s="17">
        <f t="shared" si="66"/>
        <v>95.016000000000005</v>
      </c>
      <c r="P1055" s="7">
        <f t="shared" si="67"/>
        <v>0.55729166666666663</v>
      </c>
      <c r="Q1055" s="5">
        <f>YEAR(SalesDataTable[[#This Row],[Order Date]])</f>
        <v>2026</v>
      </c>
      <c r="R1055" s="7" t="str">
        <f>"Q"&amp;ROUNDUP(MONTH(SalesDataTable[[#This Row],[Order Date]])/3,0)</f>
        <v>Q2</v>
      </c>
      <c r="S1055" s="8">
        <f>MONTH(SalesDataTable[[#This Row],[Order Date]])</f>
        <v>6</v>
      </c>
      <c r="T1055" s="7" t="str">
        <f>TEXT(SalesDataTable[[#This Row],[Order Date]],"mmm")</f>
        <v>Jun</v>
      </c>
    </row>
    <row r="1056" spans="1:20" ht="15.6">
      <c r="A1056" s="2">
        <v>4137</v>
      </c>
      <c r="B1056" s="3">
        <v>46183</v>
      </c>
      <c r="C1056" s="4" t="s">
        <v>20</v>
      </c>
      <c r="D1056" s="4" t="s">
        <v>33</v>
      </c>
      <c r="E1056" s="4" t="s">
        <v>2</v>
      </c>
      <c r="F1056" s="4" t="s">
        <v>3</v>
      </c>
      <c r="G1056" s="4" t="s">
        <v>9</v>
      </c>
      <c r="H1056" s="4" t="s">
        <v>10</v>
      </c>
      <c r="I1056" s="8">
        <v>1</v>
      </c>
      <c r="J1056" s="10">
        <v>90.7</v>
      </c>
      <c r="K1056" s="6">
        <v>0</v>
      </c>
      <c r="L1056" s="10">
        <v>44.18</v>
      </c>
      <c r="M1056" s="17">
        <f t="shared" si="64"/>
        <v>90.7</v>
      </c>
      <c r="N1056" s="17">
        <f t="shared" si="65"/>
        <v>44.18</v>
      </c>
      <c r="O1056" s="17">
        <f t="shared" si="66"/>
        <v>46.52</v>
      </c>
      <c r="P1056" s="7">
        <f t="shared" si="67"/>
        <v>0.51289966923925034</v>
      </c>
      <c r="Q1056" s="5">
        <f>YEAR(SalesDataTable[[#This Row],[Order Date]])</f>
        <v>2026</v>
      </c>
      <c r="R1056" s="7" t="str">
        <f>"Q"&amp;ROUNDUP(MONTH(SalesDataTable[[#This Row],[Order Date]])/3,0)</f>
        <v>Q2</v>
      </c>
      <c r="S1056" s="8">
        <f>MONTH(SalesDataTable[[#This Row],[Order Date]])</f>
        <v>6</v>
      </c>
      <c r="T1056" s="7" t="str">
        <f>TEXT(SalesDataTable[[#This Row],[Order Date]],"mmm")</f>
        <v>Jun</v>
      </c>
    </row>
    <row r="1057" spans="1:20" ht="15.6">
      <c r="A1057" s="2">
        <v>4303</v>
      </c>
      <c r="B1057" s="3">
        <v>46183</v>
      </c>
      <c r="C1057" s="4" t="s">
        <v>11</v>
      </c>
      <c r="D1057" s="4" t="s">
        <v>39</v>
      </c>
      <c r="E1057" s="4" t="s">
        <v>28</v>
      </c>
      <c r="F1057" s="4" t="s">
        <v>3</v>
      </c>
      <c r="G1057" s="4" t="s">
        <v>14</v>
      </c>
      <c r="H1057" s="4" t="s">
        <v>32</v>
      </c>
      <c r="I1057" s="8">
        <v>1</v>
      </c>
      <c r="J1057" s="10">
        <v>45.59</v>
      </c>
      <c r="K1057" s="6">
        <v>0</v>
      </c>
      <c r="L1057" s="10">
        <v>18.57</v>
      </c>
      <c r="M1057" s="17">
        <f t="shared" si="64"/>
        <v>45.59</v>
      </c>
      <c r="N1057" s="17">
        <f t="shared" si="65"/>
        <v>18.57</v>
      </c>
      <c r="O1057" s="17">
        <f t="shared" si="66"/>
        <v>27.020000000000003</v>
      </c>
      <c r="P1057" s="7">
        <f t="shared" si="67"/>
        <v>0.59267383198069756</v>
      </c>
      <c r="Q1057" s="5">
        <f>YEAR(SalesDataTable[[#This Row],[Order Date]])</f>
        <v>2026</v>
      </c>
      <c r="R1057" s="7" t="str">
        <f>"Q"&amp;ROUNDUP(MONTH(SalesDataTable[[#This Row],[Order Date]])/3,0)</f>
        <v>Q2</v>
      </c>
      <c r="S1057" s="8">
        <f>MONTH(SalesDataTable[[#This Row],[Order Date]])</f>
        <v>6</v>
      </c>
      <c r="T1057" s="7" t="str">
        <f>TEXT(SalesDataTable[[#This Row],[Order Date]],"mmm")</f>
        <v>Jun</v>
      </c>
    </row>
    <row r="1058" spans="1:20" ht="15.6">
      <c r="A1058" s="2">
        <v>4991</v>
      </c>
      <c r="B1058" s="3">
        <v>46183</v>
      </c>
      <c r="C1058" s="4" t="s">
        <v>20</v>
      </c>
      <c r="D1058" s="4" t="s">
        <v>21</v>
      </c>
      <c r="E1058" s="4" t="s">
        <v>2</v>
      </c>
      <c r="F1058" s="4" t="s">
        <v>13</v>
      </c>
      <c r="G1058" s="4" t="s">
        <v>9</v>
      </c>
      <c r="H1058" s="4" t="s">
        <v>17</v>
      </c>
      <c r="I1058" s="8">
        <v>3</v>
      </c>
      <c r="J1058" s="10">
        <v>146.55000000000001</v>
      </c>
      <c r="K1058" s="6">
        <v>0.1</v>
      </c>
      <c r="L1058" s="10">
        <v>79.59</v>
      </c>
      <c r="M1058" s="17">
        <f t="shared" si="64"/>
        <v>395.68500000000006</v>
      </c>
      <c r="N1058" s="17">
        <f t="shared" si="65"/>
        <v>238.77</v>
      </c>
      <c r="O1058" s="17">
        <f t="shared" si="66"/>
        <v>156.91500000000005</v>
      </c>
      <c r="P1058" s="7">
        <f t="shared" si="67"/>
        <v>0.39656544978960545</v>
      </c>
      <c r="Q1058" s="5">
        <f>YEAR(SalesDataTable[[#This Row],[Order Date]])</f>
        <v>2026</v>
      </c>
      <c r="R1058" s="7" t="str">
        <f>"Q"&amp;ROUNDUP(MONTH(SalesDataTable[[#This Row],[Order Date]])/3,0)</f>
        <v>Q2</v>
      </c>
      <c r="S1058" s="8">
        <f>MONTH(SalesDataTable[[#This Row],[Order Date]])</f>
        <v>6</v>
      </c>
      <c r="T1058" s="7" t="str">
        <f>TEXT(SalesDataTable[[#This Row],[Order Date]],"mmm")</f>
        <v>Jun</v>
      </c>
    </row>
    <row r="1059" spans="1:20" ht="15.6">
      <c r="A1059" s="2">
        <v>39</v>
      </c>
      <c r="B1059" s="3">
        <v>46184</v>
      </c>
      <c r="C1059" s="4" t="s">
        <v>20</v>
      </c>
      <c r="D1059" s="4" t="s">
        <v>33</v>
      </c>
      <c r="E1059" s="4" t="s">
        <v>28</v>
      </c>
      <c r="F1059" s="4" t="s">
        <v>16</v>
      </c>
      <c r="G1059" s="4" t="s">
        <v>4</v>
      </c>
      <c r="H1059" s="4" t="s">
        <v>26</v>
      </c>
      <c r="I1059" s="8">
        <v>4</v>
      </c>
      <c r="J1059" s="10">
        <v>40.33</v>
      </c>
      <c r="K1059" s="6">
        <v>0.1</v>
      </c>
      <c r="L1059" s="10">
        <v>17.170000000000002</v>
      </c>
      <c r="M1059" s="17">
        <f t="shared" si="64"/>
        <v>145.18799999999999</v>
      </c>
      <c r="N1059" s="17">
        <f t="shared" si="65"/>
        <v>68.680000000000007</v>
      </c>
      <c r="O1059" s="17">
        <f t="shared" si="66"/>
        <v>76.507999999999981</v>
      </c>
      <c r="P1059" s="7">
        <f t="shared" si="67"/>
        <v>0.52695815081136177</v>
      </c>
      <c r="Q1059" s="5">
        <f>YEAR(SalesDataTable[[#This Row],[Order Date]])</f>
        <v>2026</v>
      </c>
      <c r="R1059" s="7" t="str">
        <f>"Q"&amp;ROUNDUP(MONTH(SalesDataTable[[#This Row],[Order Date]])/3,0)</f>
        <v>Q2</v>
      </c>
      <c r="S1059" s="8">
        <f>MONTH(SalesDataTable[[#This Row],[Order Date]])</f>
        <v>6</v>
      </c>
      <c r="T1059" s="7" t="str">
        <f>TEXT(SalesDataTable[[#This Row],[Order Date]],"mmm")</f>
        <v>Jun</v>
      </c>
    </row>
    <row r="1060" spans="1:20" ht="15.6">
      <c r="A1060" s="2">
        <v>206</v>
      </c>
      <c r="B1060" s="3">
        <v>46184</v>
      </c>
      <c r="C1060" s="4" t="s">
        <v>0</v>
      </c>
      <c r="D1060" s="4" t="s">
        <v>1</v>
      </c>
      <c r="E1060" s="4" t="s">
        <v>19</v>
      </c>
      <c r="F1060" s="4" t="s">
        <v>13</v>
      </c>
      <c r="G1060" s="4" t="s">
        <v>4</v>
      </c>
      <c r="H1060" s="4" t="s">
        <v>22</v>
      </c>
      <c r="I1060" s="8">
        <v>2</v>
      </c>
      <c r="J1060" s="10">
        <v>51.83</v>
      </c>
      <c r="K1060" s="6">
        <v>0.1</v>
      </c>
      <c r="L1060" s="10">
        <v>23.1</v>
      </c>
      <c r="M1060" s="17">
        <f t="shared" si="64"/>
        <v>93.293999999999997</v>
      </c>
      <c r="N1060" s="17">
        <f t="shared" si="65"/>
        <v>46.2</v>
      </c>
      <c r="O1060" s="17">
        <f t="shared" si="66"/>
        <v>47.093999999999994</v>
      </c>
      <c r="P1060" s="7">
        <f t="shared" si="67"/>
        <v>0.50479130490706792</v>
      </c>
      <c r="Q1060" s="5">
        <f>YEAR(SalesDataTable[[#This Row],[Order Date]])</f>
        <v>2026</v>
      </c>
      <c r="R1060" s="7" t="str">
        <f>"Q"&amp;ROUNDUP(MONTH(SalesDataTable[[#This Row],[Order Date]])/3,0)</f>
        <v>Q2</v>
      </c>
      <c r="S1060" s="8">
        <f>MONTH(SalesDataTable[[#This Row],[Order Date]])</f>
        <v>6</v>
      </c>
      <c r="T1060" s="7" t="str">
        <f>TEXT(SalesDataTable[[#This Row],[Order Date]],"mmm")</f>
        <v>Jun</v>
      </c>
    </row>
    <row r="1061" spans="1:20" ht="15.6">
      <c r="A1061" s="2">
        <v>397</v>
      </c>
      <c r="B1061" s="3">
        <v>46184</v>
      </c>
      <c r="C1061" s="4" t="s">
        <v>20</v>
      </c>
      <c r="D1061" s="4" t="s">
        <v>33</v>
      </c>
      <c r="E1061" s="4" t="s">
        <v>2</v>
      </c>
      <c r="F1061" s="4" t="s">
        <v>16</v>
      </c>
      <c r="G1061" s="4" t="s">
        <v>23</v>
      </c>
      <c r="H1061" s="4" t="s">
        <v>51</v>
      </c>
      <c r="I1061" s="8">
        <v>2</v>
      </c>
      <c r="J1061" s="10">
        <v>121.19</v>
      </c>
      <c r="K1061" s="6">
        <v>0.05</v>
      </c>
      <c r="L1061" s="10">
        <v>58.91</v>
      </c>
      <c r="M1061" s="17">
        <f t="shared" si="64"/>
        <v>230.261</v>
      </c>
      <c r="N1061" s="17">
        <f t="shared" si="65"/>
        <v>117.82</v>
      </c>
      <c r="O1061" s="17">
        <f t="shared" si="66"/>
        <v>112.441</v>
      </c>
      <c r="P1061" s="7">
        <f t="shared" si="67"/>
        <v>0.48831977625390321</v>
      </c>
      <c r="Q1061" s="5">
        <f>YEAR(SalesDataTable[[#This Row],[Order Date]])</f>
        <v>2026</v>
      </c>
      <c r="R1061" s="7" t="str">
        <f>"Q"&amp;ROUNDUP(MONTH(SalesDataTable[[#This Row],[Order Date]])/3,0)</f>
        <v>Q2</v>
      </c>
      <c r="S1061" s="8">
        <f>MONTH(SalesDataTable[[#This Row],[Order Date]])</f>
        <v>6</v>
      </c>
      <c r="T1061" s="7" t="str">
        <f>TEXT(SalesDataTable[[#This Row],[Order Date]],"mmm")</f>
        <v>Jun</v>
      </c>
    </row>
    <row r="1062" spans="1:20" ht="15.6">
      <c r="A1062" s="2">
        <v>763</v>
      </c>
      <c r="B1062" s="3">
        <v>46184</v>
      </c>
      <c r="C1062" s="4" t="s">
        <v>20</v>
      </c>
      <c r="D1062" s="4" t="s">
        <v>47</v>
      </c>
      <c r="E1062" s="4" t="s">
        <v>19</v>
      </c>
      <c r="F1062" s="4" t="s">
        <v>13</v>
      </c>
      <c r="G1062" s="4" t="s">
        <v>9</v>
      </c>
      <c r="H1062" s="4" t="s">
        <v>37</v>
      </c>
      <c r="I1062" s="8">
        <v>1</v>
      </c>
      <c r="J1062" s="10">
        <v>154.09</v>
      </c>
      <c r="K1062" s="6">
        <v>0</v>
      </c>
      <c r="L1062" s="10">
        <v>77.37</v>
      </c>
      <c r="M1062" s="17">
        <f t="shared" si="64"/>
        <v>154.09</v>
      </c>
      <c r="N1062" s="17">
        <f t="shared" si="65"/>
        <v>77.37</v>
      </c>
      <c r="O1062" s="17">
        <f t="shared" si="66"/>
        <v>76.72</v>
      </c>
      <c r="P1062" s="7">
        <f t="shared" si="67"/>
        <v>0.49789084301382308</v>
      </c>
      <c r="Q1062" s="5">
        <f>YEAR(SalesDataTable[[#This Row],[Order Date]])</f>
        <v>2026</v>
      </c>
      <c r="R1062" s="7" t="str">
        <f>"Q"&amp;ROUNDUP(MONTH(SalesDataTable[[#This Row],[Order Date]])/3,0)</f>
        <v>Q2</v>
      </c>
      <c r="S1062" s="8">
        <f>MONTH(SalesDataTable[[#This Row],[Order Date]])</f>
        <v>6</v>
      </c>
      <c r="T1062" s="7" t="str">
        <f>TEXT(SalesDataTable[[#This Row],[Order Date]],"mmm")</f>
        <v>Jun</v>
      </c>
    </row>
    <row r="1063" spans="1:20" ht="15.6">
      <c r="A1063" s="2">
        <v>1059</v>
      </c>
      <c r="B1063" s="3">
        <v>46184</v>
      </c>
      <c r="C1063" s="4" t="s">
        <v>0</v>
      </c>
      <c r="D1063" s="4" t="s">
        <v>1</v>
      </c>
      <c r="E1063" s="4" t="s">
        <v>2</v>
      </c>
      <c r="F1063" s="4" t="s">
        <v>13</v>
      </c>
      <c r="G1063" s="4" t="s">
        <v>4</v>
      </c>
      <c r="H1063" s="4" t="s">
        <v>5</v>
      </c>
      <c r="I1063" s="8">
        <v>1</v>
      </c>
      <c r="J1063" s="10">
        <v>80.64</v>
      </c>
      <c r="K1063" s="6">
        <v>0.05</v>
      </c>
      <c r="L1063" s="10">
        <v>43.85</v>
      </c>
      <c r="M1063" s="17">
        <f t="shared" si="64"/>
        <v>76.60799999999999</v>
      </c>
      <c r="N1063" s="17">
        <f t="shared" si="65"/>
        <v>43.85</v>
      </c>
      <c r="O1063" s="17">
        <f t="shared" si="66"/>
        <v>32.757999999999988</v>
      </c>
      <c r="P1063" s="7">
        <f t="shared" si="67"/>
        <v>0.42760547201336668</v>
      </c>
      <c r="Q1063" s="5">
        <f>YEAR(SalesDataTable[[#This Row],[Order Date]])</f>
        <v>2026</v>
      </c>
      <c r="R1063" s="7" t="str">
        <f>"Q"&amp;ROUNDUP(MONTH(SalesDataTable[[#This Row],[Order Date]])/3,0)</f>
        <v>Q2</v>
      </c>
      <c r="S1063" s="8">
        <f>MONTH(SalesDataTable[[#This Row],[Order Date]])</f>
        <v>6</v>
      </c>
      <c r="T1063" s="7" t="str">
        <f>TEXT(SalesDataTable[[#This Row],[Order Date]],"mmm")</f>
        <v>Jun</v>
      </c>
    </row>
    <row r="1064" spans="1:20" ht="15.6">
      <c r="A1064" s="2">
        <v>1332</v>
      </c>
      <c r="B1064" s="3">
        <v>46184</v>
      </c>
      <c r="C1064" s="4" t="s">
        <v>6</v>
      </c>
      <c r="D1064" s="4" t="s">
        <v>43</v>
      </c>
      <c r="E1064" s="4" t="s">
        <v>28</v>
      </c>
      <c r="F1064" s="4" t="s">
        <v>3</v>
      </c>
      <c r="G1064" s="4" t="s">
        <v>9</v>
      </c>
      <c r="H1064" s="4" t="s">
        <v>10</v>
      </c>
      <c r="I1064" s="8">
        <v>1</v>
      </c>
      <c r="J1064" s="10">
        <v>94.01</v>
      </c>
      <c r="K1064" s="6">
        <v>0.15</v>
      </c>
      <c r="L1064" s="10">
        <v>46.12</v>
      </c>
      <c r="M1064" s="17">
        <f t="shared" si="64"/>
        <v>79.908500000000004</v>
      </c>
      <c r="N1064" s="17">
        <f t="shared" si="65"/>
        <v>46.12</v>
      </c>
      <c r="O1064" s="17">
        <f t="shared" si="66"/>
        <v>33.788500000000006</v>
      </c>
      <c r="P1064" s="7">
        <f t="shared" si="67"/>
        <v>0.42283987310486376</v>
      </c>
      <c r="Q1064" s="5">
        <f>YEAR(SalesDataTable[[#This Row],[Order Date]])</f>
        <v>2026</v>
      </c>
      <c r="R1064" s="7" t="str">
        <f>"Q"&amp;ROUNDUP(MONTH(SalesDataTable[[#This Row],[Order Date]])/3,0)</f>
        <v>Q2</v>
      </c>
      <c r="S1064" s="8">
        <f>MONTH(SalesDataTable[[#This Row],[Order Date]])</f>
        <v>6</v>
      </c>
      <c r="T1064" s="7" t="str">
        <f>TEXT(SalesDataTable[[#This Row],[Order Date]],"mmm")</f>
        <v>Jun</v>
      </c>
    </row>
    <row r="1065" spans="1:20" ht="15.6">
      <c r="A1065" s="2">
        <v>1447</v>
      </c>
      <c r="B1065" s="3">
        <v>46184</v>
      </c>
      <c r="C1065" s="4" t="s">
        <v>6</v>
      </c>
      <c r="D1065" s="4" t="s">
        <v>27</v>
      </c>
      <c r="E1065" s="4" t="s">
        <v>2</v>
      </c>
      <c r="F1065" s="4" t="s">
        <v>3</v>
      </c>
      <c r="G1065" s="4" t="s">
        <v>4</v>
      </c>
      <c r="H1065" s="4" t="s">
        <v>22</v>
      </c>
      <c r="I1065" s="8">
        <v>1</v>
      </c>
      <c r="J1065" s="10">
        <v>51.09</v>
      </c>
      <c r="K1065" s="6">
        <v>0</v>
      </c>
      <c r="L1065" s="10">
        <v>22.78</v>
      </c>
      <c r="M1065" s="17">
        <f t="shared" si="64"/>
        <v>51.09</v>
      </c>
      <c r="N1065" s="17">
        <f t="shared" si="65"/>
        <v>22.78</v>
      </c>
      <c r="O1065" s="17">
        <f t="shared" si="66"/>
        <v>28.310000000000002</v>
      </c>
      <c r="P1065" s="7">
        <f t="shared" si="67"/>
        <v>0.55412018007437858</v>
      </c>
      <c r="Q1065" s="5">
        <f>YEAR(SalesDataTable[[#This Row],[Order Date]])</f>
        <v>2026</v>
      </c>
      <c r="R1065" s="7" t="str">
        <f>"Q"&amp;ROUNDUP(MONTH(SalesDataTable[[#This Row],[Order Date]])/3,0)</f>
        <v>Q2</v>
      </c>
      <c r="S1065" s="8">
        <f>MONTH(SalesDataTable[[#This Row],[Order Date]])</f>
        <v>6</v>
      </c>
      <c r="T1065" s="7" t="str">
        <f>TEXT(SalesDataTable[[#This Row],[Order Date]],"mmm")</f>
        <v>Jun</v>
      </c>
    </row>
    <row r="1066" spans="1:20" ht="15.6">
      <c r="A1066" s="2">
        <v>2990</v>
      </c>
      <c r="B1066" s="3">
        <v>46184</v>
      </c>
      <c r="C1066" s="4" t="s">
        <v>6</v>
      </c>
      <c r="D1066" s="4" t="s">
        <v>27</v>
      </c>
      <c r="E1066" s="4" t="s">
        <v>28</v>
      </c>
      <c r="F1066" s="4" t="s">
        <v>3</v>
      </c>
      <c r="G1066" s="4" t="s">
        <v>9</v>
      </c>
      <c r="H1066" s="4" t="s">
        <v>17</v>
      </c>
      <c r="I1066" s="8">
        <v>1</v>
      </c>
      <c r="J1066" s="10">
        <v>146.66</v>
      </c>
      <c r="K1066" s="6">
        <v>0</v>
      </c>
      <c r="L1066" s="10">
        <v>78.709999999999994</v>
      </c>
      <c r="M1066" s="17">
        <f t="shared" si="64"/>
        <v>146.66</v>
      </c>
      <c r="N1066" s="17">
        <f t="shared" si="65"/>
        <v>78.709999999999994</v>
      </c>
      <c r="O1066" s="17">
        <f t="shared" si="66"/>
        <v>67.95</v>
      </c>
      <c r="P1066" s="7">
        <f t="shared" si="67"/>
        <v>0.4633165143870176</v>
      </c>
      <c r="Q1066" s="5">
        <f>YEAR(SalesDataTable[[#This Row],[Order Date]])</f>
        <v>2026</v>
      </c>
      <c r="R1066" s="7" t="str">
        <f>"Q"&amp;ROUNDUP(MONTH(SalesDataTable[[#This Row],[Order Date]])/3,0)</f>
        <v>Q2</v>
      </c>
      <c r="S1066" s="8">
        <f>MONTH(SalesDataTable[[#This Row],[Order Date]])</f>
        <v>6</v>
      </c>
      <c r="T1066" s="7" t="str">
        <f>TEXT(SalesDataTable[[#This Row],[Order Date]],"mmm")</f>
        <v>Jun</v>
      </c>
    </row>
    <row r="1067" spans="1:20" ht="15.6">
      <c r="A1067" s="2">
        <v>3769</v>
      </c>
      <c r="B1067" s="3">
        <v>46184</v>
      </c>
      <c r="C1067" s="4" t="s">
        <v>6</v>
      </c>
      <c r="D1067" s="4" t="s">
        <v>43</v>
      </c>
      <c r="E1067" s="4" t="s">
        <v>19</v>
      </c>
      <c r="F1067" s="4" t="s">
        <v>13</v>
      </c>
      <c r="G1067" s="4" t="s">
        <v>23</v>
      </c>
      <c r="H1067" s="4" t="s">
        <v>29</v>
      </c>
      <c r="I1067" s="8">
        <v>2</v>
      </c>
      <c r="J1067" s="10">
        <v>199.03</v>
      </c>
      <c r="K1067" s="6">
        <v>0</v>
      </c>
      <c r="L1067" s="10">
        <v>104.7</v>
      </c>
      <c r="M1067" s="17">
        <f t="shared" si="64"/>
        <v>398.06</v>
      </c>
      <c r="N1067" s="17">
        <f t="shared" si="65"/>
        <v>209.4</v>
      </c>
      <c r="O1067" s="17">
        <f t="shared" si="66"/>
        <v>188.66</v>
      </c>
      <c r="P1067" s="7">
        <f t="shared" si="67"/>
        <v>0.47394865095714211</v>
      </c>
      <c r="Q1067" s="5">
        <f>YEAR(SalesDataTable[[#This Row],[Order Date]])</f>
        <v>2026</v>
      </c>
      <c r="R1067" s="7" t="str">
        <f>"Q"&amp;ROUNDUP(MONTH(SalesDataTable[[#This Row],[Order Date]])/3,0)</f>
        <v>Q2</v>
      </c>
      <c r="S1067" s="8">
        <f>MONTH(SalesDataTable[[#This Row],[Order Date]])</f>
        <v>6</v>
      </c>
      <c r="T1067" s="7" t="str">
        <f>TEXT(SalesDataTable[[#This Row],[Order Date]],"mmm")</f>
        <v>Jun</v>
      </c>
    </row>
    <row r="1068" spans="1:20" ht="15.6">
      <c r="A1068" s="2">
        <v>4152</v>
      </c>
      <c r="B1068" s="3">
        <v>46184</v>
      </c>
      <c r="C1068" s="4" t="s">
        <v>11</v>
      </c>
      <c r="D1068" s="4" t="s">
        <v>12</v>
      </c>
      <c r="E1068" s="4" t="s">
        <v>2</v>
      </c>
      <c r="F1068" s="4" t="s">
        <v>3</v>
      </c>
      <c r="G1068" s="4" t="s">
        <v>4</v>
      </c>
      <c r="H1068" s="4" t="s">
        <v>26</v>
      </c>
      <c r="I1068" s="8">
        <v>5</v>
      </c>
      <c r="J1068" s="10">
        <v>41.18</v>
      </c>
      <c r="K1068" s="6">
        <v>0.05</v>
      </c>
      <c r="L1068" s="10">
        <v>16.87</v>
      </c>
      <c r="M1068" s="17">
        <f t="shared" si="64"/>
        <v>195.60499999999999</v>
      </c>
      <c r="N1068" s="17">
        <f t="shared" si="65"/>
        <v>84.350000000000009</v>
      </c>
      <c r="O1068" s="17">
        <f t="shared" si="66"/>
        <v>111.25499999999998</v>
      </c>
      <c r="P1068" s="7">
        <f t="shared" si="67"/>
        <v>0.56877380435060443</v>
      </c>
      <c r="Q1068" s="5">
        <f>YEAR(SalesDataTable[[#This Row],[Order Date]])</f>
        <v>2026</v>
      </c>
      <c r="R1068" s="7" t="str">
        <f>"Q"&amp;ROUNDUP(MONTH(SalesDataTable[[#This Row],[Order Date]])/3,0)</f>
        <v>Q2</v>
      </c>
      <c r="S1068" s="8">
        <f>MONTH(SalesDataTable[[#This Row],[Order Date]])</f>
        <v>6</v>
      </c>
      <c r="T1068" s="7" t="str">
        <f>TEXT(SalesDataTable[[#This Row],[Order Date]],"mmm")</f>
        <v>Jun</v>
      </c>
    </row>
    <row r="1069" spans="1:20" ht="15.6">
      <c r="A1069" s="2">
        <v>4242</v>
      </c>
      <c r="B1069" s="3">
        <v>46184</v>
      </c>
      <c r="C1069" s="4" t="s">
        <v>6</v>
      </c>
      <c r="D1069" s="4" t="s">
        <v>43</v>
      </c>
      <c r="E1069" s="4" t="s">
        <v>19</v>
      </c>
      <c r="F1069" s="4" t="s">
        <v>16</v>
      </c>
      <c r="G1069" s="4" t="s">
        <v>9</v>
      </c>
      <c r="H1069" s="4" t="s">
        <v>17</v>
      </c>
      <c r="I1069" s="8">
        <v>2</v>
      </c>
      <c r="J1069" s="10">
        <v>141.18</v>
      </c>
      <c r="K1069" s="6">
        <v>0</v>
      </c>
      <c r="L1069" s="10">
        <v>78.66</v>
      </c>
      <c r="M1069" s="17">
        <f t="shared" si="64"/>
        <v>282.36</v>
      </c>
      <c r="N1069" s="17">
        <f t="shared" si="65"/>
        <v>157.32</v>
      </c>
      <c r="O1069" s="17">
        <f t="shared" si="66"/>
        <v>125.04000000000002</v>
      </c>
      <c r="P1069" s="7">
        <f t="shared" si="67"/>
        <v>0.44283892902677441</v>
      </c>
      <c r="Q1069" s="5">
        <f>YEAR(SalesDataTable[[#This Row],[Order Date]])</f>
        <v>2026</v>
      </c>
      <c r="R1069" s="7" t="str">
        <f>"Q"&amp;ROUNDUP(MONTH(SalesDataTable[[#This Row],[Order Date]])/3,0)</f>
        <v>Q2</v>
      </c>
      <c r="S1069" s="8">
        <f>MONTH(SalesDataTable[[#This Row],[Order Date]])</f>
        <v>6</v>
      </c>
      <c r="T1069" s="7" t="str">
        <f>TEXT(SalesDataTable[[#This Row],[Order Date]],"mmm")</f>
        <v>Jun</v>
      </c>
    </row>
    <row r="1070" spans="1:20" ht="15.6">
      <c r="A1070" s="2">
        <v>4780</v>
      </c>
      <c r="B1070" s="3">
        <v>46184</v>
      </c>
      <c r="C1070" s="4" t="s">
        <v>6</v>
      </c>
      <c r="D1070" s="4" t="s">
        <v>43</v>
      </c>
      <c r="E1070" s="4" t="s">
        <v>19</v>
      </c>
      <c r="F1070" s="4" t="s">
        <v>3</v>
      </c>
      <c r="G1070" s="4" t="s">
        <v>4</v>
      </c>
      <c r="H1070" s="4" t="s">
        <v>5</v>
      </c>
      <c r="I1070" s="8">
        <v>1</v>
      </c>
      <c r="J1070" s="10">
        <v>82.47</v>
      </c>
      <c r="K1070" s="6">
        <v>0.1</v>
      </c>
      <c r="L1070" s="10">
        <v>42.73</v>
      </c>
      <c r="M1070" s="17">
        <f t="shared" si="64"/>
        <v>74.222999999999999</v>
      </c>
      <c r="N1070" s="17">
        <f t="shared" si="65"/>
        <v>42.73</v>
      </c>
      <c r="O1070" s="17">
        <f t="shared" si="66"/>
        <v>31.493000000000002</v>
      </c>
      <c r="P1070" s="7">
        <f t="shared" si="67"/>
        <v>0.42430243994449163</v>
      </c>
      <c r="Q1070" s="5">
        <f>YEAR(SalesDataTable[[#This Row],[Order Date]])</f>
        <v>2026</v>
      </c>
      <c r="R1070" s="7" t="str">
        <f>"Q"&amp;ROUNDUP(MONTH(SalesDataTable[[#This Row],[Order Date]])/3,0)</f>
        <v>Q2</v>
      </c>
      <c r="S1070" s="8">
        <f>MONTH(SalesDataTable[[#This Row],[Order Date]])</f>
        <v>6</v>
      </c>
      <c r="T1070" s="7" t="str">
        <f>TEXT(SalesDataTable[[#This Row],[Order Date]],"mmm")</f>
        <v>Jun</v>
      </c>
    </row>
    <row r="1071" spans="1:20" ht="15.6">
      <c r="A1071" s="2">
        <v>63</v>
      </c>
      <c r="B1071" s="3">
        <v>46185</v>
      </c>
      <c r="C1071" s="4" t="s">
        <v>6</v>
      </c>
      <c r="D1071" s="4" t="s">
        <v>7</v>
      </c>
      <c r="E1071" s="4" t="s">
        <v>28</v>
      </c>
      <c r="F1071" s="4" t="s">
        <v>3</v>
      </c>
      <c r="G1071" s="4" t="s">
        <v>14</v>
      </c>
      <c r="H1071" s="4" t="s">
        <v>48</v>
      </c>
      <c r="I1071" s="8">
        <v>1</v>
      </c>
      <c r="J1071" s="10">
        <v>166.91</v>
      </c>
      <c r="K1071" s="6">
        <v>0</v>
      </c>
      <c r="L1071" s="10">
        <v>85.58</v>
      </c>
      <c r="M1071" s="17">
        <f t="shared" si="64"/>
        <v>166.91</v>
      </c>
      <c r="N1071" s="17">
        <f t="shared" si="65"/>
        <v>85.58</v>
      </c>
      <c r="O1071" s="17">
        <f t="shared" si="66"/>
        <v>81.33</v>
      </c>
      <c r="P1071" s="7">
        <f t="shared" si="67"/>
        <v>0.48726858786172189</v>
      </c>
      <c r="Q1071" s="5">
        <f>YEAR(SalesDataTable[[#This Row],[Order Date]])</f>
        <v>2026</v>
      </c>
      <c r="R1071" s="7" t="str">
        <f>"Q"&amp;ROUNDUP(MONTH(SalesDataTable[[#This Row],[Order Date]])/3,0)</f>
        <v>Q2</v>
      </c>
      <c r="S1071" s="8">
        <f>MONTH(SalesDataTable[[#This Row],[Order Date]])</f>
        <v>6</v>
      </c>
      <c r="T1071" s="7" t="str">
        <f>TEXT(SalesDataTable[[#This Row],[Order Date]],"mmm")</f>
        <v>Jun</v>
      </c>
    </row>
    <row r="1072" spans="1:20" ht="15.6">
      <c r="A1072" s="2">
        <v>190</v>
      </c>
      <c r="B1072" s="3">
        <v>46185</v>
      </c>
      <c r="C1072" s="4" t="s">
        <v>0</v>
      </c>
      <c r="D1072" s="4" t="s">
        <v>1</v>
      </c>
      <c r="E1072" s="4" t="s">
        <v>19</v>
      </c>
      <c r="F1072" s="4" t="s">
        <v>16</v>
      </c>
      <c r="G1072" s="4" t="s">
        <v>14</v>
      </c>
      <c r="H1072" s="4" t="s">
        <v>32</v>
      </c>
      <c r="I1072" s="8">
        <v>1</v>
      </c>
      <c r="J1072" s="10">
        <v>45.99</v>
      </c>
      <c r="K1072" s="6">
        <v>0</v>
      </c>
      <c r="L1072" s="10">
        <v>18.579999999999998</v>
      </c>
      <c r="M1072" s="17">
        <f t="shared" si="64"/>
        <v>45.99</v>
      </c>
      <c r="N1072" s="17">
        <f t="shared" si="65"/>
        <v>18.579999999999998</v>
      </c>
      <c r="O1072" s="17">
        <f t="shared" si="66"/>
        <v>27.410000000000004</v>
      </c>
      <c r="P1072" s="7">
        <f t="shared" si="67"/>
        <v>0.59599913024570561</v>
      </c>
      <c r="Q1072" s="5">
        <f>YEAR(SalesDataTable[[#This Row],[Order Date]])</f>
        <v>2026</v>
      </c>
      <c r="R1072" s="7" t="str">
        <f>"Q"&amp;ROUNDUP(MONTH(SalesDataTable[[#This Row],[Order Date]])/3,0)</f>
        <v>Q2</v>
      </c>
      <c r="S1072" s="8">
        <f>MONTH(SalesDataTable[[#This Row],[Order Date]])</f>
        <v>6</v>
      </c>
      <c r="T1072" s="7" t="str">
        <f>TEXT(SalesDataTable[[#This Row],[Order Date]],"mmm")</f>
        <v>Jun</v>
      </c>
    </row>
    <row r="1073" spans="1:20" ht="15.6">
      <c r="A1073" s="2">
        <v>268</v>
      </c>
      <c r="B1073" s="3">
        <v>46185</v>
      </c>
      <c r="C1073" s="4" t="s">
        <v>20</v>
      </c>
      <c r="D1073" s="4" t="s">
        <v>47</v>
      </c>
      <c r="E1073" s="4" t="s">
        <v>19</v>
      </c>
      <c r="F1073" s="4" t="s">
        <v>16</v>
      </c>
      <c r="G1073" s="4" t="s">
        <v>34</v>
      </c>
      <c r="H1073" s="4" t="s">
        <v>42</v>
      </c>
      <c r="I1073" s="8">
        <v>1</v>
      </c>
      <c r="J1073" s="10">
        <v>37.01</v>
      </c>
      <c r="K1073" s="6">
        <v>0.05</v>
      </c>
      <c r="L1073" s="10">
        <v>14.18</v>
      </c>
      <c r="M1073" s="17">
        <f t="shared" si="64"/>
        <v>35.159499999999994</v>
      </c>
      <c r="N1073" s="17">
        <f t="shared" si="65"/>
        <v>14.18</v>
      </c>
      <c r="O1073" s="17">
        <f t="shared" si="66"/>
        <v>20.979499999999994</v>
      </c>
      <c r="P1073" s="7">
        <f t="shared" si="67"/>
        <v>0.59669506107879799</v>
      </c>
      <c r="Q1073" s="5">
        <f>YEAR(SalesDataTable[[#This Row],[Order Date]])</f>
        <v>2026</v>
      </c>
      <c r="R1073" s="7" t="str">
        <f>"Q"&amp;ROUNDUP(MONTH(SalesDataTable[[#This Row],[Order Date]])/3,0)</f>
        <v>Q2</v>
      </c>
      <c r="S1073" s="8">
        <f>MONTH(SalesDataTable[[#This Row],[Order Date]])</f>
        <v>6</v>
      </c>
      <c r="T1073" s="7" t="str">
        <f>TEXT(SalesDataTable[[#This Row],[Order Date]],"mmm")</f>
        <v>Jun</v>
      </c>
    </row>
    <row r="1074" spans="1:20" ht="15.6">
      <c r="A1074" s="2">
        <v>691</v>
      </c>
      <c r="B1074" s="3">
        <v>46185</v>
      </c>
      <c r="C1074" s="4" t="s">
        <v>20</v>
      </c>
      <c r="D1074" s="4" t="s">
        <v>33</v>
      </c>
      <c r="E1074" s="4" t="s">
        <v>28</v>
      </c>
      <c r="F1074" s="4" t="s">
        <v>16</v>
      </c>
      <c r="G1074" s="4" t="s">
        <v>9</v>
      </c>
      <c r="H1074" s="4" t="s">
        <v>17</v>
      </c>
      <c r="I1074" s="8">
        <v>5</v>
      </c>
      <c r="J1074" s="10">
        <v>140.9</v>
      </c>
      <c r="K1074" s="6">
        <v>0</v>
      </c>
      <c r="L1074" s="10">
        <v>80.16</v>
      </c>
      <c r="M1074" s="17">
        <f t="shared" si="64"/>
        <v>704.5</v>
      </c>
      <c r="N1074" s="17">
        <f t="shared" si="65"/>
        <v>400.79999999999995</v>
      </c>
      <c r="O1074" s="17">
        <f t="shared" si="66"/>
        <v>303.70000000000005</v>
      </c>
      <c r="P1074" s="7">
        <f t="shared" si="67"/>
        <v>0.43108587650816188</v>
      </c>
      <c r="Q1074" s="5">
        <f>YEAR(SalesDataTable[[#This Row],[Order Date]])</f>
        <v>2026</v>
      </c>
      <c r="R1074" s="7" t="str">
        <f>"Q"&amp;ROUNDUP(MONTH(SalesDataTable[[#This Row],[Order Date]])/3,0)</f>
        <v>Q2</v>
      </c>
      <c r="S1074" s="8">
        <f>MONTH(SalesDataTable[[#This Row],[Order Date]])</f>
        <v>6</v>
      </c>
      <c r="T1074" s="7" t="str">
        <f>TEXT(SalesDataTable[[#This Row],[Order Date]],"mmm")</f>
        <v>Jun</v>
      </c>
    </row>
    <row r="1075" spans="1:20" ht="15.6">
      <c r="A1075" s="2">
        <v>810</v>
      </c>
      <c r="B1075" s="3">
        <v>46185</v>
      </c>
      <c r="C1075" s="4" t="s">
        <v>6</v>
      </c>
      <c r="D1075" s="4" t="s">
        <v>43</v>
      </c>
      <c r="E1075" s="4" t="s">
        <v>19</v>
      </c>
      <c r="F1075" s="4" t="s">
        <v>13</v>
      </c>
      <c r="G1075" s="4" t="s">
        <v>34</v>
      </c>
      <c r="H1075" s="4" t="s">
        <v>42</v>
      </c>
      <c r="I1075" s="8">
        <v>3</v>
      </c>
      <c r="J1075" s="10">
        <v>36.659999999999997</v>
      </c>
      <c r="K1075" s="6">
        <v>0</v>
      </c>
      <c r="L1075" s="10">
        <v>13.55</v>
      </c>
      <c r="M1075" s="17">
        <f t="shared" si="64"/>
        <v>109.97999999999999</v>
      </c>
      <c r="N1075" s="17">
        <f t="shared" si="65"/>
        <v>40.650000000000006</v>
      </c>
      <c r="O1075" s="17">
        <f t="shared" si="66"/>
        <v>69.329999999999984</v>
      </c>
      <c r="P1075" s="7">
        <f t="shared" si="67"/>
        <v>0.63038734315330047</v>
      </c>
      <c r="Q1075" s="5">
        <f>YEAR(SalesDataTable[[#This Row],[Order Date]])</f>
        <v>2026</v>
      </c>
      <c r="R1075" s="7" t="str">
        <f>"Q"&amp;ROUNDUP(MONTH(SalesDataTable[[#This Row],[Order Date]])/3,0)</f>
        <v>Q2</v>
      </c>
      <c r="S1075" s="8">
        <f>MONTH(SalesDataTable[[#This Row],[Order Date]])</f>
        <v>6</v>
      </c>
      <c r="T1075" s="7" t="str">
        <f>TEXT(SalesDataTable[[#This Row],[Order Date]],"mmm")</f>
        <v>Jun</v>
      </c>
    </row>
    <row r="1076" spans="1:20" ht="15.6">
      <c r="A1076" s="2">
        <v>855</v>
      </c>
      <c r="B1076" s="3">
        <v>46185</v>
      </c>
      <c r="C1076" s="4" t="s">
        <v>6</v>
      </c>
      <c r="D1076" s="4" t="s">
        <v>27</v>
      </c>
      <c r="E1076" s="4" t="s">
        <v>2</v>
      </c>
      <c r="F1076" s="4" t="s">
        <v>16</v>
      </c>
      <c r="G1076" s="4" t="s">
        <v>14</v>
      </c>
      <c r="H1076" s="4" t="s">
        <v>15</v>
      </c>
      <c r="I1076" s="8">
        <v>1</v>
      </c>
      <c r="J1076" s="10">
        <v>36.299999999999997</v>
      </c>
      <c r="K1076" s="6">
        <v>0.1</v>
      </c>
      <c r="L1076" s="10">
        <v>13.69</v>
      </c>
      <c r="M1076" s="17">
        <f t="shared" si="64"/>
        <v>32.67</v>
      </c>
      <c r="N1076" s="17">
        <f t="shared" si="65"/>
        <v>13.69</v>
      </c>
      <c r="O1076" s="17">
        <f t="shared" si="66"/>
        <v>18.980000000000004</v>
      </c>
      <c r="P1076" s="7">
        <f t="shared" si="67"/>
        <v>0.58096112641567199</v>
      </c>
      <c r="Q1076" s="5">
        <f>YEAR(SalesDataTable[[#This Row],[Order Date]])</f>
        <v>2026</v>
      </c>
      <c r="R1076" s="7" t="str">
        <f>"Q"&amp;ROUNDUP(MONTH(SalesDataTable[[#This Row],[Order Date]])/3,0)</f>
        <v>Q2</v>
      </c>
      <c r="S1076" s="8">
        <f>MONTH(SalesDataTable[[#This Row],[Order Date]])</f>
        <v>6</v>
      </c>
      <c r="T1076" s="7" t="str">
        <f>TEXT(SalesDataTable[[#This Row],[Order Date]],"mmm")</f>
        <v>Jun</v>
      </c>
    </row>
    <row r="1077" spans="1:20" ht="15.6">
      <c r="A1077" s="2">
        <v>1612</v>
      </c>
      <c r="B1077" s="3">
        <v>46185</v>
      </c>
      <c r="C1077" s="4" t="s">
        <v>11</v>
      </c>
      <c r="D1077" s="4" t="s">
        <v>52</v>
      </c>
      <c r="E1077" s="4" t="s">
        <v>2</v>
      </c>
      <c r="F1077" s="4" t="s">
        <v>13</v>
      </c>
      <c r="G1077" s="4" t="s">
        <v>23</v>
      </c>
      <c r="H1077" s="4" t="s">
        <v>51</v>
      </c>
      <c r="I1077" s="8">
        <v>2</v>
      </c>
      <c r="J1077" s="10">
        <v>120.64</v>
      </c>
      <c r="K1077" s="6">
        <v>0</v>
      </c>
      <c r="L1077" s="10">
        <v>61.66</v>
      </c>
      <c r="M1077" s="17">
        <f t="shared" si="64"/>
        <v>241.28</v>
      </c>
      <c r="N1077" s="17">
        <f t="shared" si="65"/>
        <v>123.32</v>
      </c>
      <c r="O1077" s="17">
        <f t="shared" si="66"/>
        <v>117.96000000000001</v>
      </c>
      <c r="P1077" s="7">
        <f t="shared" si="67"/>
        <v>0.48889257294429711</v>
      </c>
      <c r="Q1077" s="5">
        <f>YEAR(SalesDataTable[[#This Row],[Order Date]])</f>
        <v>2026</v>
      </c>
      <c r="R1077" s="7" t="str">
        <f>"Q"&amp;ROUNDUP(MONTH(SalesDataTable[[#This Row],[Order Date]])/3,0)</f>
        <v>Q2</v>
      </c>
      <c r="S1077" s="8">
        <f>MONTH(SalesDataTable[[#This Row],[Order Date]])</f>
        <v>6</v>
      </c>
      <c r="T1077" s="7" t="str">
        <f>TEXT(SalesDataTable[[#This Row],[Order Date]],"mmm")</f>
        <v>Jun</v>
      </c>
    </row>
    <row r="1078" spans="1:20" ht="15.6">
      <c r="A1078" s="2">
        <v>1704</v>
      </c>
      <c r="B1078" s="3">
        <v>46185</v>
      </c>
      <c r="C1078" s="4" t="s">
        <v>11</v>
      </c>
      <c r="D1078" s="4" t="s">
        <v>52</v>
      </c>
      <c r="E1078" s="4" t="s">
        <v>2</v>
      </c>
      <c r="F1078" s="4" t="s">
        <v>3</v>
      </c>
      <c r="G1078" s="4" t="s">
        <v>14</v>
      </c>
      <c r="H1078" s="4" t="s">
        <v>32</v>
      </c>
      <c r="I1078" s="8">
        <v>1</v>
      </c>
      <c r="J1078" s="10">
        <v>47.07</v>
      </c>
      <c r="K1078" s="6">
        <v>0</v>
      </c>
      <c r="L1078" s="10">
        <v>18.7</v>
      </c>
      <c r="M1078" s="17">
        <f t="shared" si="64"/>
        <v>47.07</v>
      </c>
      <c r="N1078" s="17">
        <f t="shared" si="65"/>
        <v>18.7</v>
      </c>
      <c r="O1078" s="17">
        <f t="shared" si="66"/>
        <v>28.37</v>
      </c>
      <c r="P1078" s="7">
        <f t="shared" si="67"/>
        <v>0.60271935415338862</v>
      </c>
      <c r="Q1078" s="5">
        <f>YEAR(SalesDataTable[[#This Row],[Order Date]])</f>
        <v>2026</v>
      </c>
      <c r="R1078" s="7" t="str">
        <f>"Q"&amp;ROUNDUP(MONTH(SalesDataTable[[#This Row],[Order Date]])/3,0)</f>
        <v>Q2</v>
      </c>
      <c r="S1078" s="8">
        <f>MONTH(SalesDataTable[[#This Row],[Order Date]])</f>
        <v>6</v>
      </c>
      <c r="T1078" s="7" t="str">
        <f>TEXT(SalesDataTable[[#This Row],[Order Date]],"mmm")</f>
        <v>Jun</v>
      </c>
    </row>
    <row r="1079" spans="1:20" ht="15.6">
      <c r="A1079" s="2">
        <v>1857</v>
      </c>
      <c r="B1079" s="3">
        <v>46185</v>
      </c>
      <c r="C1079" s="4" t="s">
        <v>11</v>
      </c>
      <c r="D1079" s="4" t="s">
        <v>18</v>
      </c>
      <c r="E1079" s="4" t="s">
        <v>28</v>
      </c>
      <c r="F1079" s="4" t="s">
        <v>16</v>
      </c>
      <c r="G1079" s="4" t="s">
        <v>9</v>
      </c>
      <c r="H1079" s="4" t="s">
        <v>37</v>
      </c>
      <c r="I1079" s="8">
        <v>2</v>
      </c>
      <c r="J1079" s="10">
        <v>154.94</v>
      </c>
      <c r="K1079" s="6">
        <v>0.05</v>
      </c>
      <c r="L1079" s="10">
        <v>77.260000000000005</v>
      </c>
      <c r="M1079" s="17">
        <f t="shared" si="64"/>
        <v>294.38599999999997</v>
      </c>
      <c r="N1079" s="17">
        <f t="shared" si="65"/>
        <v>154.52000000000001</v>
      </c>
      <c r="O1079" s="17">
        <f t="shared" si="66"/>
        <v>139.86599999999996</v>
      </c>
      <c r="P1079" s="7">
        <f t="shared" si="67"/>
        <v>0.47511090880680457</v>
      </c>
      <c r="Q1079" s="5">
        <f>YEAR(SalesDataTable[[#This Row],[Order Date]])</f>
        <v>2026</v>
      </c>
      <c r="R1079" s="7" t="str">
        <f>"Q"&amp;ROUNDUP(MONTH(SalesDataTable[[#This Row],[Order Date]])/3,0)</f>
        <v>Q2</v>
      </c>
      <c r="S1079" s="8">
        <f>MONTH(SalesDataTable[[#This Row],[Order Date]])</f>
        <v>6</v>
      </c>
      <c r="T1079" s="7" t="str">
        <f>TEXT(SalesDataTable[[#This Row],[Order Date]],"mmm")</f>
        <v>Jun</v>
      </c>
    </row>
    <row r="1080" spans="1:20" ht="15.6">
      <c r="A1080" s="2">
        <v>1888</v>
      </c>
      <c r="B1080" s="3">
        <v>46185</v>
      </c>
      <c r="C1080" s="4" t="s">
        <v>6</v>
      </c>
      <c r="D1080" s="4" t="s">
        <v>43</v>
      </c>
      <c r="E1080" s="4" t="s">
        <v>2</v>
      </c>
      <c r="F1080" s="4" t="s">
        <v>3</v>
      </c>
      <c r="G1080" s="4" t="s">
        <v>14</v>
      </c>
      <c r="H1080" s="4" t="s">
        <v>32</v>
      </c>
      <c r="I1080" s="8">
        <v>1</v>
      </c>
      <c r="J1080" s="10">
        <v>45.97</v>
      </c>
      <c r="K1080" s="6">
        <v>0.05</v>
      </c>
      <c r="L1080" s="10">
        <v>18.41</v>
      </c>
      <c r="M1080" s="17">
        <f t="shared" si="64"/>
        <v>43.671499999999995</v>
      </c>
      <c r="N1080" s="17">
        <f t="shared" si="65"/>
        <v>18.41</v>
      </c>
      <c r="O1080" s="17">
        <f t="shared" si="66"/>
        <v>25.261499999999995</v>
      </c>
      <c r="P1080" s="7">
        <f t="shared" si="67"/>
        <v>0.57844360738696854</v>
      </c>
      <c r="Q1080" s="5">
        <f>YEAR(SalesDataTable[[#This Row],[Order Date]])</f>
        <v>2026</v>
      </c>
      <c r="R1080" s="7" t="str">
        <f>"Q"&amp;ROUNDUP(MONTH(SalesDataTable[[#This Row],[Order Date]])/3,0)</f>
        <v>Q2</v>
      </c>
      <c r="S1080" s="8">
        <f>MONTH(SalesDataTable[[#This Row],[Order Date]])</f>
        <v>6</v>
      </c>
      <c r="T1080" s="7" t="str">
        <f>TEXT(SalesDataTable[[#This Row],[Order Date]],"mmm")</f>
        <v>Jun</v>
      </c>
    </row>
    <row r="1081" spans="1:20" ht="15.6">
      <c r="A1081" s="2">
        <v>2683</v>
      </c>
      <c r="B1081" s="3">
        <v>46185</v>
      </c>
      <c r="C1081" s="4" t="s">
        <v>20</v>
      </c>
      <c r="D1081" s="4" t="s">
        <v>33</v>
      </c>
      <c r="E1081" s="4" t="s">
        <v>2</v>
      </c>
      <c r="F1081" s="4" t="s">
        <v>3</v>
      </c>
      <c r="G1081" s="4" t="s">
        <v>23</v>
      </c>
      <c r="H1081" s="4" t="s">
        <v>29</v>
      </c>
      <c r="I1081" s="8">
        <v>1</v>
      </c>
      <c r="J1081" s="10">
        <v>198.64</v>
      </c>
      <c r="K1081" s="6">
        <v>0.05</v>
      </c>
      <c r="L1081" s="10">
        <v>101.89</v>
      </c>
      <c r="M1081" s="17">
        <f t="shared" si="64"/>
        <v>188.70799999999997</v>
      </c>
      <c r="N1081" s="17">
        <f t="shared" si="65"/>
        <v>101.89</v>
      </c>
      <c r="O1081" s="17">
        <f t="shared" si="66"/>
        <v>86.817999999999969</v>
      </c>
      <c r="P1081" s="7">
        <f t="shared" si="67"/>
        <v>0.46006528605040581</v>
      </c>
      <c r="Q1081" s="5">
        <f>YEAR(SalesDataTable[[#This Row],[Order Date]])</f>
        <v>2026</v>
      </c>
      <c r="R1081" s="7" t="str">
        <f>"Q"&amp;ROUNDUP(MONTH(SalesDataTable[[#This Row],[Order Date]])/3,0)</f>
        <v>Q2</v>
      </c>
      <c r="S1081" s="8">
        <f>MONTH(SalesDataTable[[#This Row],[Order Date]])</f>
        <v>6</v>
      </c>
      <c r="T1081" s="7" t="str">
        <f>TEXT(SalesDataTable[[#This Row],[Order Date]],"mmm")</f>
        <v>Jun</v>
      </c>
    </row>
    <row r="1082" spans="1:20" ht="15.6">
      <c r="A1082" s="2">
        <v>4211</v>
      </c>
      <c r="B1082" s="3">
        <v>46185</v>
      </c>
      <c r="C1082" s="4" t="s">
        <v>11</v>
      </c>
      <c r="D1082" s="4" t="s">
        <v>18</v>
      </c>
      <c r="E1082" s="4" t="s">
        <v>2</v>
      </c>
      <c r="F1082" s="4" t="s">
        <v>13</v>
      </c>
      <c r="G1082" s="4" t="s">
        <v>14</v>
      </c>
      <c r="H1082" s="4" t="s">
        <v>48</v>
      </c>
      <c r="I1082" s="8">
        <v>5</v>
      </c>
      <c r="J1082" s="10">
        <v>168.57</v>
      </c>
      <c r="K1082" s="6">
        <v>0</v>
      </c>
      <c r="L1082" s="10">
        <v>88.65</v>
      </c>
      <c r="M1082" s="17">
        <f t="shared" si="64"/>
        <v>842.84999999999991</v>
      </c>
      <c r="N1082" s="17">
        <f t="shared" si="65"/>
        <v>443.25</v>
      </c>
      <c r="O1082" s="17">
        <f t="shared" si="66"/>
        <v>399.59999999999991</v>
      </c>
      <c r="P1082" s="7">
        <f t="shared" si="67"/>
        <v>0.47410571276027758</v>
      </c>
      <c r="Q1082" s="5">
        <f>YEAR(SalesDataTable[[#This Row],[Order Date]])</f>
        <v>2026</v>
      </c>
      <c r="R1082" s="7" t="str">
        <f>"Q"&amp;ROUNDUP(MONTH(SalesDataTable[[#This Row],[Order Date]])/3,0)</f>
        <v>Q2</v>
      </c>
      <c r="S1082" s="8">
        <f>MONTH(SalesDataTable[[#This Row],[Order Date]])</f>
        <v>6</v>
      </c>
      <c r="T1082" s="7" t="str">
        <f>TEXT(SalesDataTable[[#This Row],[Order Date]],"mmm")</f>
        <v>Jun</v>
      </c>
    </row>
    <row r="1083" spans="1:20" ht="15.6">
      <c r="A1083" s="2">
        <v>4353</v>
      </c>
      <c r="B1083" s="3">
        <v>46185</v>
      </c>
      <c r="C1083" s="4" t="s">
        <v>6</v>
      </c>
      <c r="D1083" s="4" t="s">
        <v>27</v>
      </c>
      <c r="E1083" s="4" t="s">
        <v>19</v>
      </c>
      <c r="F1083" s="4" t="s">
        <v>13</v>
      </c>
      <c r="G1083" s="4" t="s">
        <v>14</v>
      </c>
      <c r="H1083" s="4" t="s">
        <v>15</v>
      </c>
      <c r="I1083" s="8">
        <v>1</v>
      </c>
      <c r="J1083" s="10">
        <v>36.65</v>
      </c>
      <c r="K1083" s="6">
        <v>0</v>
      </c>
      <c r="L1083" s="10">
        <v>13.97</v>
      </c>
      <c r="M1083" s="17">
        <f t="shared" si="64"/>
        <v>36.65</v>
      </c>
      <c r="N1083" s="17">
        <f t="shared" si="65"/>
        <v>13.97</v>
      </c>
      <c r="O1083" s="17">
        <f t="shared" si="66"/>
        <v>22.68</v>
      </c>
      <c r="P1083" s="7">
        <f t="shared" si="67"/>
        <v>0.61882673942701227</v>
      </c>
      <c r="Q1083" s="5">
        <f>YEAR(SalesDataTable[[#This Row],[Order Date]])</f>
        <v>2026</v>
      </c>
      <c r="R1083" s="7" t="str">
        <f>"Q"&amp;ROUNDUP(MONTH(SalesDataTable[[#This Row],[Order Date]])/3,0)</f>
        <v>Q2</v>
      </c>
      <c r="S1083" s="8">
        <f>MONTH(SalesDataTable[[#This Row],[Order Date]])</f>
        <v>6</v>
      </c>
      <c r="T1083" s="7" t="str">
        <f>TEXT(SalesDataTable[[#This Row],[Order Date]],"mmm")</f>
        <v>Jun</v>
      </c>
    </row>
    <row r="1084" spans="1:20" ht="15.6">
      <c r="A1084" s="2">
        <v>5020</v>
      </c>
      <c r="B1084" s="3">
        <v>46185</v>
      </c>
      <c r="C1084" s="4" t="s">
        <v>11</v>
      </c>
      <c r="D1084" s="4" t="s">
        <v>25</v>
      </c>
      <c r="E1084" s="4" t="s">
        <v>19</v>
      </c>
      <c r="F1084" s="4" t="s">
        <v>3</v>
      </c>
      <c r="G1084" s="4" t="s">
        <v>14</v>
      </c>
      <c r="H1084" s="4" t="s">
        <v>15</v>
      </c>
      <c r="I1084" s="8">
        <v>2</v>
      </c>
      <c r="J1084" s="10">
        <v>35.450000000000003</v>
      </c>
      <c r="K1084" s="6">
        <v>0.05</v>
      </c>
      <c r="L1084" s="10">
        <v>13.39</v>
      </c>
      <c r="M1084" s="17">
        <f t="shared" si="64"/>
        <v>67.355000000000004</v>
      </c>
      <c r="N1084" s="17">
        <f t="shared" si="65"/>
        <v>26.78</v>
      </c>
      <c r="O1084" s="17">
        <f t="shared" si="66"/>
        <v>40.575000000000003</v>
      </c>
      <c r="P1084" s="7">
        <f t="shared" si="67"/>
        <v>0.60240516665429444</v>
      </c>
      <c r="Q1084" s="5">
        <f>YEAR(SalesDataTable[[#This Row],[Order Date]])</f>
        <v>2026</v>
      </c>
      <c r="R1084" s="7" t="str">
        <f>"Q"&amp;ROUNDUP(MONTH(SalesDataTable[[#This Row],[Order Date]])/3,0)</f>
        <v>Q2</v>
      </c>
      <c r="S1084" s="8">
        <f>MONTH(SalesDataTable[[#This Row],[Order Date]])</f>
        <v>6</v>
      </c>
      <c r="T1084" s="7" t="str">
        <f>TEXT(SalesDataTable[[#This Row],[Order Date]],"mmm")</f>
        <v>Jun</v>
      </c>
    </row>
    <row r="1085" spans="1:20" ht="15.6">
      <c r="A1085" s="2">
        <v>564</v>
      </c>
      <c r="B1085" s="3">
        <v>46186</v>
      </c>
      <c r="C1085" s="4" t="s">
        <v>11</v>
      </c>
      <c r="D1085" s="4" t="s">
        <v>25</v>
      </c>
      <c r="E1085" s="4" t="s">
        <v>19</v>
      </c>
      <c r="F1085" s="4" t="s">
        <v>13</v>
      </c>
      <c r="G1085" s="4" t="s">
        <v>14</v>
      </c>
      <c r="H1085" s="4" t="s">
        <v>32</v>
      </c>
      <c r="I1085" s="8">
        <v>3</v>
      </c>
      <c r="J1085" s="10">
        <v>45.82</v>
      </c>
      <c r="K1085" s="6">
        <v>0.1</v>
      </c>
      <c r="L1085" s="10">
        <v>18.61</v>
      </c>
      <c r="M1085" s="17">
        <f t="shared" si="64"/>
        <v>123.71400000000001</v>
      </c>
      <c r="N1085" s="17">
        <f t="shared" si="65"/>
        <v>55.83</v>
      </c>
      <c r="O1085" s="17">
        <f t="shared" si="66"/>
        <v>67.884000000000015</v>
      </c>
      <c r="P1085" s="7">
        <f t="shared" si="67"/>
        <v>0.54871720258014456</v>
      </c>
      <c r="Q1085" s="5">
        <f>YEAR(SalesDataTable[[#This Row],[Order Date]])</f>
        <v>2026</v>
      </c>
      <c r="R1085" s="7" t="str">
        <f>"Q"&amp;ROUNDUP(MONTH(SalesDataTable[[#This Row],[Order Date]])/3,0)</f>
        <v>Q2</v>
      </c>
      <c r="S1085" s="8">
        <f>MONTH(SalesDataTable[[#This Row],[Order Date]])</f>
        <v>6</v>
      </c>
      <c r="T1085" s="7" t="str">
        <f>TEXT(SalesDataTable[[#This Row],[Order Date]],"mmm")</f>
        <v>Jun</v>
      </c>
    </row>
    <row r="1086" spans="1:20" ht="15.6">
      <c r="A1086" s="2">
        <v>736</v>
      </c>
      <c r="B1086" s="3">
        <v>46186</v>
      </c>
      <c r="C1086" s="4" t="s">
        <v>20</v>
      </c>
      <c r="D1086" s="4" t="s">
        <v>47</v>
      </c>
      <c r="E1086" s="4" t="s">
        <v>19</v>
      </c>
      <c r="F1086" s="4" t="s">
        <v>16</v>
      </c>
      <c r="G1086" s="4" t="s">
        <v>9</v>
      </c>
      <c r="H1086" s="4" t="s">
        <v>37</v>
      </c>
      <c r="I1086" s="8">
        <v>1</v>
      </c>
      <c r="J1086" s="10">
        <v>152.78</v>
      </c>
      <c r="K1086" s="6">
        <v>0</v>
      </c>
      <c r="L1086" s="10">
        <v>78.540000000000006</v>
      </c>
      <c r="M1086" s="17">
        <f t="shared" si="64"/>
        <v>152.78</v>
      </c>
      <c r="N1086" s="17">
        <f t="shared" si="65"/>
        <v>78.540000000000006</v>
      </c>
      <c r="O1086" s="17">
        <f t="shared" si="66"/>
        <v>74.239999999999995</v>
      </c>
      <c r="P1086" s="7">
        <f t="shared" si="67"/>
        <v>0.48592747741851022</v>
      </c>
      <c r="Q1086" s="5">
        <f>YEAR(SalesDataTable[[#This Row],[Order Date]])</f>
        <v>2026</v>
      </c>
      <c r="R1086" s="7" t="str">
        <f>"Q"&amp;ROUNDUP(MONTH(SalesDataTable[[#This Row],[Order Date]])/3,0)</f>
        <v>Q2</v>
      </c>
      <c r="S1086" s="8">
        <f>MONTH(SalesDataTable[[#This Row],[Order Date]])</f>
        <v>6</v>
      </c>
      <c r="T1086" s="7" t="str">
        <f>TEXT(SalesDataTable[[#This Row],[Order Date]],"mmm")</f>
        <v>Jun</v>
      </c>
    </row>
    <row r="1087" spans="1:20" ht="15.6">
      <c r="A1087" s="2">
        <v>1300</v>
      </c>
      <c r="B1087" s="3">
        <v>46186</v>
      </c>
      <c r="C1087" s="4" t="s">
        <v>6</v>
      </c>
      <c r="D1087" s="4" t="s">
        <v>27</v>
      </c>
      <c r="E1087" s="4" t="s">
        <v>2</v>
      </c>
      <c r="F1087" s="4" t="s">
        <v>13</v>
      </c>
      <c r="G1087" s="4" t="s">
        <v>4</v>
      </c>
      <c r="H1087" s="4" t="s">
        <v>22</v>
      </c>
      <c r="I1087" s="8">
        <v>1</v>
      </c>
      <c r="J1087" s="10">
        <v>49.76</v>
      </c>
      <c r="K1087" s="6">
        <v>0.05</v>
      </c>
      <c r="L1087" s="10">
        <v>22.58</v>
      </c>
      <c r="M1087" s="17">
        <f t="shared" si="64"/>
        <v>47.271999999999998</v>
      </c>
      <c r="N1087" s="17">
        <f t="shared" si="65"/>
        <v>22.58</v>
      </c>
      <c r="O1087" s="17">
        <f t="shared" si="66"/>
        <v>24.692</v>
      </c>
      <c r="P1087" s="7">
        <f t="shared" si="67"/>
        <v>0.52233880521238796</v>
      </c>
      <c r="Q1087" s="5">
        <f>YEAR(SalesDataTable[[#This Row],[Order Date]])</f>
        <v>2026</v>
      </c>
      <c r="R1087" s="7" t="str">
        <f>"Q"&amp;ROUNDUP(MONTH(SalesDataTable[[#This Row],[Order Date]])/3,0)</f>
        <v>Q2</v>
      </c>
      <c r="S1087" s="8">
        <f>MONTH(SalesDataTable[[#This Row],[Order Date]])</f>
        <v>6</v>
      </c>
      <c r="T1087" s="7" t="str">
        <f>TEXT(SalesDataTable[[#This Row],[Order Date]],"mmm")</f>
        <v>Jun</v>
      </c>
    </row>
    <row r="1088" spans="1:20" ht="15.6">
      <c r="A1088" s="2">
        <v>1948</v>
      </c>
      <c r="B1088" s="3">
        <v>46186</v>
      </c>
      <c r="C1088" s="4" t="s">
        <v>20</v>
      </c>
      <c r="D1088" s="4" t="s">
        <v>33</v>
      </c>
      <c r="E1088" s="4" t="s">
        <v>19</v>
      </c>
      <c r="F1088" s="4" t="s">
        <v>13</v>
      </c>
      <c r="G1088" s="4" t="s">
        <v>9</v>
      </c>
      <c r="H1088" s="4" t="s">
        <v>37</v>
      </c>
      <c r="I1088" s="8">
        <v>1</v>
      </c>
      <c r="J1088" s="10">
        <v>157.6</v>
      </c>
      <c r="K1088" s="6">
        <v>0.05</v>
      </c>
      <c r="L1088" s="10">
        <v>79.34</v>
      </c>
      <c r="M1088" s="17">
        <f t="shared" si="64"/>
        <v>149.72</v>
      </c>
      <c r="N1088" s="17">
        <f t="shared" si="65"/>
        <v>79.34</v>
      </c>
      <c r="O1088" s="17">
        <f t="shared" si="66"/>
        <v>70.38</v>
      </c>
      <c r="P1088" s="7">
        <f t="shared" si="67"/>
        <v>0.47007747795885652</v>
      </c>
      <c r="Q1088" s="5">
        <f>YEAR(SalesDataTable[[#This Row],[Order Date]])</f>
        <v>2026</v>
      </c>
      <c r="R1088" s="7" t="str">
        <f>"Q"&amp;ROUNDUP(MONTH(SalesDataTable[[#This Row],[Order Date]])/3,0)</f>
        <v>Q2</v>
      </c>
      <c r="S1088" s="8">
        <f>MONTH(SalesDataTable[[#This Row],[Order Date]])</f>
        <v>6</v>
      </c>
      <c r="T1088" s="7" t="str">
        <f>TEXT(SalesDataTable[[#This Row],[Order Date]],"mmm")</f>
        <v>Jun</v>
      </c>
    </row>
    <row r="1089" spans="1:20" ht="15.6">
      <c r="A1089" s="2">
        <v>2272</v>
      </c>
      <c r="B1089" s="3">
        <v>46186</v>
      </c>
      <c r="C1089" s="4" t="s">
        <v>20</v>
      </c>
      <c r="D1089" s="4" t="s">
        <v>33</v>
      </c>
      <c r="E1089" s="4" t="s">
        <v>2</v>
      </c>
      <c r="F1089" s="4" t="s">
        <v>3</v>
      </c>
      <c r="G1089" s="4" t="s">
        <v>34</v>
      </c>
      <c r="H1089" s="4" t="s">
        <v>38</v>
      </c>
      <c r="I1089" s="8">
        <v>1</v>
      </c>
      <c r="J1089" s="10">
        <v>125.01</v>
      </c>
      <c r="K1089" s="6">
        <v>0.15</v>
      </c>
      <c r="L1089" s="10">
        <v>70.39</v>
      </c>
      <c r="M1089" s="17">
        <f t="shared" si="64"/>
        <v>106.2585</v>
      </c>
      <c r="N1089" s="17">
        <f t="shared" si="65"/>
        <v>70.39</v>
      </c>
      <c r="O1089" s="17">
        <f t="shared" si="66"/>
        <v>35.868499999999997</v>
      </c>
      <c r="P1089" s="7">
        <f t="shared" si="67"/>
        <v>0.33755887764272974</v>
      </c>
      <c r="Q1089" s="5">
        <f>YEAR(SalesDataTable[[#This Row],[Order Date]])</f>
        <v>2026</v>
      </c>
      <c r="R1089" s="7" t="str">
        <f>"Q"&amp;ROUNDUP(MONTH(SalesDataTable[[#This Row],[Order Date]])/3,0)</f>
        <v>Q2</v>
      </c>
      <c r="S1089" s="8">
        <f>MONTH(SalesDataTable[[#This Row],[Order Date]])</f>
        <v>6</v>
      </c>
      <c r="T1089" s="7" t="str">
        <f>TEXT(SalesDataTable[[#This Row],[Order Date]],"mmm")</f>
        <v>Jun</v>
      </c>
    </row>
    <row r="1090" spans="1:20" ht="15.6">
      <c r="A1090" s="2">
        <v>2680</v>
      </c>
      <c r="B1090" s="3">
        <v>46186</v>
      </c>
      <c r="C1090" s="4" t="s">
        <v>6</v>
      </c>
      <c r="D1090" s="4" t="s">
        <v>49</v>
      </c>
      <c r="E1090" s="4" t="s">
        <v>2</v>
      </c>
      <c r="F1090" s="4" t="s">
        <v>3</v>
      </c>
      <c r="G1090" s="4" t="s">
        <v>9</v>
      </c>
      <c r="H1090" s="4" t="s">
        <v>10</v>
      </c>
      <c r="I1090" s="8">
        <v>1</v>
      </c>
      <c r="J1090" s="10">
        <v>93.59</v>
      </c>
      <c r="K1090" s="6">
        <v>0.15</v>
      </c>
      <c r="L1090" s="10">
        <v>46.48</v>
      </c>
      <c r="M1090" s="17">
        <f t="shared" ref="M1090:M1153" si="68">I1090*J1090*(1-K1090)</f>
        <v>79.551500000000004</v>
      </c>
      <c r="N1090" s="17">
        <f t="shared" ref="N1090:N1153" si="69">I1090*L1090</f>
        <v>46.48</v>
      </c>
      <c r="O1090" s="17">
        <f t="shared" ref="O1090:O1153" si="70">M1090-N1090</f>
        <v>33.071500000000007</v>
      </c>
      <c r="P1090" s="7">
        <f t="shared" ref="P1090:P1153" si="71">IFERROR(O1090/M1090,0)</f>
        <v>0.41572440494522422</v>
      </c>
      <c r="Q1090" s="5">
        <f>YEAR(SalesDataTable[[#This Row],[Order Date]])</f>
        <v>2026</v>
      </c>
      <c r="R1090" s="7" t="str">
        <f>"Q"&amp;ROUNDUP(MONTH(SalesDataTable[[#This Row],[Order Date]])/3,0)</f>
        <v>Q2</v>
      </c>
      <c r="S1090" s="8">
        <f>MONTH(SalesDataTable[[#This Row],[Order Date]])</f>
        <v>6</v>
      </c>
      <c r="T1090" s="7" t="str">
        <f>TEXT(SalesDataTable[[#This Row],[Order Date]],"mmm")</f>
        <v>Jun</v>
      </c>
    </row>
    <row r="1091" spans="1:20" ht="15.6">
      <c r="A1091" s="2">
        <v>4178</v>
      </c>
      <c r="B1091" s="3">
        <v>46186</v>
      </c>
      <c r="C1091" s="4" t="s">
        <v>11</v>
      </c>
      <c r="D1091" s="4" t="s">
        <v>12</v>
      </c>
      <c r="E1091" s="4" t="s">
        <v>19</v>
      </c>
      <c r="F1091" s="4" t="s">
        <v>3</v>
      </c>
      <c r="G1091" s="4" t="s">
        <v>9</v>
      </c>
      <c r="H1091" s="4" t="s">
        <v>17</v>
      </c>
      <c r="I1091" s="8">
        <v>4</v>
      </c>
      <c r="J1091" s="10">
        <v>143.9</v>
      </c>
      <c r="K1091" s="6">
        <v>0.05</v>
      </c>
      <c r="L1091" s="10">
        <v>79.709999999999994</v>
      </c>
      <c r="M1091" s="17">
        <f t="shared" si="68"/>
        <v>546.82000000000005</v>
      </c>
      <c r="N1091" s="17">
        <f t="shared" si="69"/>
        <v>318.83999999999997</v>
      </c>
      <c r="O1091" s="17">
        <f t="shared" si="70"/>
        <v>227.98000000000008</v>
      </c>
      <c r="P1091" s="7">
        <f t="shared" si="71"/>
        <v>0.41691964448996022</v>
      </c>
      <c r="Q1091" s="5">
        <f>YEAR(SalesDataTable[[#This Row],[Order Date]])</f>
        <v>2026</v>
      </c>
      <c r="R1091" s="7" t="str">
        <f>"Q"&amp;ROUNDUP(MONTH(SalesDataTable[[#This Row],[Order Date]])/3,0)</f>
        <v>Q2</v>
      </c>
      <c r="S1091" s="8">
        <f>MONTH(SalesDataTable[[#This Row],[Order Date]])</f>
        <v>6</v>
      </c>
      <c r="T1091" s="7" t="str">
        <f>TEXT(SalesDataTable[[#This Row],[Order Date]],"mmm")</f>
        <v>Jun</v>
      </c>
    </row>
    <row r="1092" spans="1:20" ht="15.6">
      <c r="A1092" s="2">
        <v>4272</v>
      </c>
      <c r="B1092" s="3">
        <v>46186</v>
      </c>
      <c r="C1092" s="4" t="s">
        <v>20</v>
      </c>
      <c r="D1092" s="4" t="s">
        <v>31</v>
      </c>
      <c r="E1092" s="4" t="s">
        <v>28</v>
      </c>
      <c r="F1092" s="4" t="s">
        <v>3</v>
      </c>
      <c r="G1092" s="4" t="s">
        <v>23</v>
      </c>
      <c r="H1092" s="4" t="s">
        <v>29</v>
      </c>
      <c r="I1092" s="8">
        <v>4</v>
      </c>
      <c r="J1092" s="10">
        <v>190.97</v>
      </c>
      <c r="K1092" s="6">
        <v>0</v>
      </c>
      <c r="L1092" s="10">
        <v>103.36</v>
      </c>
      <c r="M1092" s="17">
        <f t="shared" si="68"/>
        <v>763.88</v>
      </c>
      <c r="N1092" s="17">
        <f t="shared" si="69"/>
        <v>413.44</v>
      </c>
      <c r="O1092" s="17">
        <f t="shared" si="70"/>
        <v>350.44</v>
      </c>
      <c r="P1092" s="7">
        <f t="shared" si="71"/>
        <v>0.45876315651673039</v>
      </c>
      <c r="Q1092" s="5">
        <f>YEAR(SalesDataTable[[#This Row],[Order Date]])</f>
        <v>2026</v>
      </c>
      <c r="R1092" s="7" t="str">
        <f>"Q"&amp;ROUNDUP(MONTH(SalesDataTable[[#This Row],[Order Date]])/3,0)</f>
        <v>Q2</v>
      </c>
      <c r="S1092" s="8">
        <f>MONTH(SalesDataTable[[#This Row],[Order Date]])</f>
        <v>6</v>
      </c>
      <c r="T1092" s="7" t="str">
        <f>TEXT(SalesDataTable[[#This Row],[Order Date]],"mmm")</f>
        <v>Jun</v>
      </c>
    </row>
    <row r="1093" spans="1:20" ht="15.6">
      <c r="A1093" s="2">
        <v>4713</v>
      </c>
      <c r="B1093" s="3">
        <v>46186</v>
      </c>
      <c r="C1093" s="4" t="s">
        <v>20</v>
      </c>
      <c r="D1093" s="4" t="s">
        <v>47</v>
      </c>
      <c r="E1093" s="4" t="s">
        <v>19</v>
      </c>
      <c r="F1093" s="4" t="s">
        <v>16</v>
      </c>
      <c r="G1093" s="4" t="s">
        <v>34</v>
      </c>
      <c r="H1093" s="4" t="s">
        <v>42</v>
      </c>
      <c r="I1093" s="8">
        <v>1</v>
      </c>
      <c r="J1093" s="10">
        <v>35.78</v>
      </c>
      <c r="K1093" s="6">
        <v>0</v>
      </c>
      <c r="L1093" s="10">
        <v>14</v>
      </c>
      <c r="M1093" s="17">
        <f t="shared" si="68"/>
        <v>35.78</v>
      </c>
      <c r="N1093" s="17">
        <f t="shared" si="69"/>
        <v>14</v>
      </c>
      <c r="O1093" s="17">
        <f t="shared" si="70"/>
        <v>21.78</v>
      </c>
      <c r="P1093" s="7">
        <f t="shared" si="71"/>
        <v>0.60871995528228062</v>
      </c>
      <c r="Q1093" s="5">
        <f>YEAR(SalesDataTable[[#This Row],[Order Date]])</f>
        <v>2026</v>
      </c>
      <c r="R1093" s="7" t="str">
        <f>"Q"&amp;ROUNDUP(MONTH(SalesDataTable[[#This Row],[Order Date]])/3,0)</f>
        <v>Q2</v>
      </c>
      <c r="S1093" s="8">
        <f>MONTH(SalesDataTable[[#This Row],[Order Date]])</f>
        <v>6</v>
      </c>
      <c r="T1093" s="7" t="str">
        <f>TEXT(SalesDataTable[[#This Row],[Order Date]],"mmm")</f>
        <v>Jun</v>
      </c>
    </row>
    <row r="1094" spans="1:20" ht="15.6">
      <c r="A1094" s="2">
        <v>5166</v>
      </c>
      <c r="B1094" s="3">
        <v>46186</v>
      </c>
      <c r="C1094" s="4" t="s">
        <v>20</v>
      </c>
      <c r="D1094" s="4" t="s">
        <v>31</v>
      </c>
      <c r="E1094" s="4" t="s">
        <v>28</v>
      </c>
      <c r="F1094" s="4" t="s">
        <v>13</v>
      </c>
      <c r="G1094" s="4" t="s">
        <v>23</v>
      </c>
      <c r="H1094" s="4" t="s">
        <v>51</v>
      </c>
      <c r="I1094" s="8">
        <v>3</v>
      </c>
      <c r="J1094" s="10">
        <v>125.25</v>
      </c>
      <c r="K1094" s="6">
        <v>0.05</v>
      </c>
      <c r="L1094" s="10">
        <v>58.95</v>
      </c>
      <c r="M1094" s="17">
        <f t="shared" si="68"/>
        <v>356.96249999999998</v>
      </c>
      <c r="N1094" s="17">
        <f t="shared" si="69"/>
        <v>176.85000000000002</v>
      </c>
      <c r="O1094" s="17">
        <f t="shared" si="70"/>
        <v>180.11249999999995</v>
      </c>
      <c r="P1094" s="7">
        <f t="shared" si="71"/>
        <v>0.50456980775291516</v>
      </c>
      <c r="Q1094" s="5">
        <f>YEAR(SalesDataTable[[#This Row],[Order Date]])</f>
        <v>2026</v>
      </c>
      <c r="R1094" s="7" t="str">
        <f>"Q"&amp;ROUNDUP(MONTH(SalesDataTable[[#This Row],[Order Date]])/3,0)</f>
        <v>Q2</v>
      </c>
      <c r="S1094" s="8">
        <f>MONTH(SalesDataTable[[#This Row],[Order Date]])</f>
        <v>6</v>
      </c>
      <c r="T1094" s="7" t="str">
        <f>TEXT(SalesDataTable[[#This Row],[Order Date]],"mmm")</f>
        <v>Jun</v>
      </c>
    </row>
    <row r="1095" spans="1:20" ht="15.6">
      <c r="A1095" s="2">
        <v>486</v>
      </c>
      <c r="B1095" s="3">
        <v>46187</v>
      </c>
      <c r="C1095" s="4" t="s">
        <v>0</v>
      </c>
      <c r="D1095" s="4" t="s">
        <v>36</v>
      </c>
      <c r="E1095" s="4" t="s">
        <v>8</v>
      </c>
      <c r="F1095" s="4" t="s">
        <v>16</v>
      </c>
      <c r="G1095" s="4" t="s">
        <v>9</v>
      </c>
      <c r="H1095" s="4" t="s">
        <v>46</v>
      </c>
      <c r="I1095" s="8">
        <v>8</v>
      </c>
      <c r="J1095" s="10">
        <v>72.36</v>
      </c>
      <c r="K1095" s="6">
        <v>0.1</v>
      </c>
      <c r="L1095" s="10">
        <v>32.229999999999997</v>
      </c>
      <c r="M1095" s="17">
        <f t="shared" si="68"/>
        <v>520.99199999999996</v>
      </c>
      <c r="N1095" s="17">
        <f t="shared" si="69"/>
        <v>257.83999999999997</v>
      </c>
      <c r="O1095" s="17">
        <f t="shared" si="70"/>
        <v>263.15199999999999</v>
      </c>
      <c r="P1095" s="7">
        <f t="shared" si="71"/>
        <v>0.5050979669553467</v>
      </c>
      <c r="Q1095" s="5">
        <f>YEAR(SalesDataTable[[#This Row],[Order Date]])</f>
        <v>2026</v>
      </c>
      <c r="R1095" s="7" t="str">
        <f>"Q"&amp;ROUNDUP(MONTH(SalesDataTable[[#This Row],[Order Date]])/3,0)</f>
        <v>Q2</v>
      </c>
      <c r="S1095" s="8">
        <f>MONTH(SalesDataTable[[#This Row],[Order Date]])</f>
        <v>6</v>
      </c>
      <c r="T1095" s="7" t="str">
        <f>TEXT(SalesDataTable[[#This Row],[Order Date]],"mmm")</f>
        <v>Jun</v>
      </c>
    </row>
    <row r="1096" spans="1:20" ht="15.6">
      <c r="A1096" s="2">
        <v>1507</v>
      </c>
      <c r="B1096" s="3">
        <v>46187</v>
      </c>
      <c r="C1096" s="4" t="s">
        <v>0</v>
      </c>
      <c r="D1096" s="4" t="s">
        <v>50</v>
      </c>
      <c r="E1096" s="4" t="s">
        <v>19</v>
      </c>
      <c r="F1096" s="4" t="s">
        <v>3</v>
      </c>
      <c r="G1096" s="4" t="s">
        <v>14</v>
      </c>
      <c r="H1096" s="4" t="s">
        <v>48</v>
      </c>
      <c r="I1096" s="8">
        <v>1</v>
      </c>
      <c r="J1096" s="10">
        <v>162.51</v>
      </c>
      <c r="K1096" s="6">
        <v>0</v>
      </c>
      <c r="L1096" s="10">
        <v>88.29</v>
      </c>
      <c r="M1096" s="17">
        <f t="shared" si="68"/>
        <v>162.51</v>
      </c>
      <c r="N1096" s="17">
        <f t="shared" si="69"/>
        <v>88.29</v>
      </c>
      <c r="O1096" s="17">
        <f t="shared" si="70"/>
        <v>74.219999999999985</v>
      </c>
      <c r="P1096" s="7">
        <f t="shared" si="71"/>
        <v>0.45671035628576695</v>
      </c>
      <c r="Q1096" s="5">
        <f>YEAR(SalesDataTable[[#This Row],[Order Date]])</f>
        <v>2026</v>
      </c>
      <c r="R1096" s="7" t="str">
        <f>"Q"&amp;ROUNDUP(MONTH(SalesDataTable[[#This Row],[Order Date]])/3,0)</f>
        <v>Q2</v>
      </c>
      <c r="S1096" s="8">
        <f>MONTH(SalesDataTable[[#This Row],[Order Date]])</f>
        <v>6</v>
      </c>
      <c r="T1096" s="7" t="str">
        <f>TEXT(SalesDataTable[[#This Row],[Order Date]],"mmm")</f>
        <v>Jun</v>
      </c>
    </row>
    <row r="1097" spans="1:20" ht="15.6">
      <c r="A1097" s="2">
        <v>1821</v>
      </c>
      <c r="B1097" s="3">
        <v>46187</v>
      </c>
      <c r="C1097" s="4" t="s">
        <v>0</v>
      </c>
      <c r="D1097" s="4" t="s">
        <v>50</v>
      </c>
      <c r="E1097" s="4" t="s">
        <v>19</v>
      </c>
      <c r="F1097" s="4" t="s">
        <v>16</v>
      </c>
      <c r="G1097" s="4" t="s">
        <v>9</v>
      </c>
      <c r="H1097" s="4" t="s">
        <v>46</v>
      </c>
      <c r="I1097" s="8">
        <v>3</v>
      </c>
      <c r="J1097" s="10">
        <v>70.52</v>
      </c>
      <c r="K1097" s="6">
        <v>0</v>
      </c>
      <c r="L1097" s="10">
        <v>33.119999999999997</v>
      </c>
      <c r="M1097" s="17">
        <f t="shared" si="68"/>
        <v>211.56</v>
      </c>
      <c r="N1097" s="17">
        <f t="shared" si="69"/>
        <v>99.359999999999985</v>
      </c>
      <c r="O1097" s="17">
        <f t="shared" si="70"/>
        <v>112.20000000000002</v>
      </c>
      <c r="P1097" s="7">
        <f t="shared" si="71"/>
        <v>0.53034600113442998</v>
      </c>
      <c r="Q1097" s="5">
        <f>YEAR(SalesDataTable[[#This Row],[Order Date]])</f>
        <v>2026</v>
      </c>
      <c r="R1097" s="7" t="str">
        <f>"Q"&amp;ROUNDUP(MONTH(SalesDataTable[[#This Row],[Order Date]])/3,0)</f>
        <v>Q2</v>
      </c>
      <c r="S1097" s="8">
        <f>MONTH(SalesDataTable[[#This Row],[Order Date]])</f>
        <v>6</v>
      </c>
      <c r="T1097" s="7" t="str">
        <f>TEXT(SalesDataTable[[#This Row],[Order Date]],"mmm")</f>
        <v>Jun</v>
      </c>
    </row>
    <row r="1098" spans="1:20" ht="15.6">
      <c r="A1098" s="2">
        <v>2588</v>
      </c>
      <c r="B1098" s="3">
        <v>46187</v>
      </c>
      <c r="C1098" s="4" t="s">
        <v>20</v>
      </c>
      <c r="D1098" s="4" t="s">
        <v>33</v>
      </c>
      <c r="E1098" s="4" t="s">
        <v>28</v>
      </c>
      <c r="F1098" s="4" t="s">
        <v>3</v>
      </c>
      <c r="G1098" s="4" t="s">
        <v>9</v>
      </c>
      <c r="H1098" s="4" t="s">
        <v>10</v>
      </c>
      <c r="I1098" s="8">
        <v>1</v>
      </c>
      <c r="J1098" s="10">
        <v>90.28</v>
      </c>
      <c r="K1098" s="6">
        <v>0</v>
      </c>
      <c r="L1098" s="10">
        <v>46.04</v>
      </c>
      <c r="M1098" s="17">
        <f t="shared" si="68"/>
        <v>90.28</v>
      </c>
      <c r="N1098" s="17">
        <f t="shared" si="69"/>
        <v>46.04</v>
      </c>
      <c r="O1098" s="17">
        <f t="shared" si="70"/>
        <v>44.24</v>
      </c>
      <c r="P1098" s="7">
        <f t="shared" si="71"/>
        <v>0.4900310146211786</v>
      </c>
      <c r="Q1098" s="5">
        <f>YEAR(SalesDataTable[[#This Row],[Order Date]])</f>
        <v>2026</v>
      </c>
      <c r="R1098" s="7" t="str">
        <f>"Q"&amp;ROUNDUP(MONTH(SalesDataTable[[#This Row],[Order Date]])/3,0)</f>
        <v>Q2</v>
      </c>
      <c r="S1098" s="8">
        <f>MONTH(SalesDataTable[[#This Row],[Order Date]])</f>
        <v>6</v>
      </c>
      <c r="T1098" s="7" t="str">
        <f>TEXT(SalesDataTable[[#This Row],[Order Date]],"mmm")</f>
        <v>Jun</v>
      </c>
    </row>
    <row r="1099" spans="1:20" ht="15.6">
      <c r="A1099" s="2">
        <v>2815</v>
      </c>
      <c r="B1099" s="3">
        <v>46187</v>
      </c>
      <c r="C1099" s="4" t="s">
        <v>20</v>
      </c>
      <c r="D1099" s="4" t="s">
        <v>47</v>
      </c>
      <c r="E1099" s="4" t="s">
        <v>28</v>
      </c>
      <c r="F1099" s="4" t="s">
        <v>13</v>
      </c>
      <c r="G1099" s="4" t="s">
        <v>23</v>
      </c>
      <c r="H1099" s="4" t="s">
        <v>24</v>
      </c>
      <c r="I1099" s="8">
        <v>2</v>
      </c>
      <c r="J1099" s="10">
        <v>342.25</v>
      </c>
      <c r="K1099" s="6">
        <v>0</v>
      </c>
      <c r="L1099" s="10">
        <v>196.86</v>
      </c>
      <c r="M1099" s="17">
        <f t="shared" si="68"/>
        <v>684.5</v>
      </c>
      <c r="N1099" s="17">
        <f t="shared" si="69"/>
        <v>393.72</v>
      </c>
      <c r="O1099" s="17">
        <f t="shared" si="70"/>
        <v>290.77999999999997</v>
      </c>
      <c r="P1099" s="7">
        <f t="shared" si="71"/>
        <v>0.42480642804967128</v>
      </c>
      <c r="Q1099" s="5">
        <f>YEAR(SalesDataTable[[#This Row],[Order Date]])</f>
        <v>2026</v>
      </c>
      <c r="R1099" s="7" t="str">
        <f>"Q"&amp;ROUNDUP(MONTH(SalesDataTable[[#This Row],[Order Date]])/3,0)</f>
        <v>Q2</v>
      </c>
      <c r="S1099" s="8">
        <f>MONTH(SalesDataTable[[#This Row],[Order Date]])</f>
        <v>6</v>
      </c>
      <c r="T1099" s="7" t="str">
        <f>TEXT(SalesDataTable[[#This Row],[Order Date]],"mmm")</f>
        <v>Jun</v>
      </c>
    </row>
    <row r="1100" spans="1:20" ht="15.6">
      <c r="A1100" s="2">
        <v>3258</v>
      </c>
      <c r="B1100" s="3">
        <v>46187</v>
      </c>
      <c r="C1100" s="4" t="s">
        <v>6</v>
      </c>
      <c r="D1100" s="4" t="s">
        <v>7</v>
      </c>
      <c r="E1100" s="4" t="s">
        <v>2</v>
      </c>
      <c r="F1100" s="4" t="s">
        <v>16</v>
      </c>
      <c r="G1100" s="4" t="s">
        <v>4</v>
      </c>
      <c r="H1100" s="4" t="s">
        <v>22</v>
      </c>
      <c r="I1100" s="8">
        <v>6</v>
      </c>
      <c r="J1100" s="10">
        <v>50.92</v>
      </c>
      <c r="K1100" s="6">
        <v>0.05</v>
      </c>
      <c r="L1100" s="10">
        <v>22.87</v>
      </c>
      <c r="M1100" s="17">
        <f t="shared" si="68"/>
        <v>290.24399999999997</v>
      </c>
      <c r="N1100" s="17">
        <f t="shared" si="69"/>
        <v>137.22</v>
      </c>
      <c r="O1100" s="17">
        <f t="shared" si="70"/>
        <v>153.02399999999997</v>
      </c>
      <c r="P1100" s="7">
        <f t="shared" si="71"/>
        <v>0.52722536899987593</v>
      </c>
      <c r="Q1100" s="5">
        <f>YEAR(SalesDataTable[[#This Row],[Order Date]])</f>
        <v>2026</v>
      </c>
      <c r="R1100" s="7" t="str">
        <f>"Q"&amp;ROUNDUP(MONTH(SalesDataTable[[#This Row],[Order Date]])/3,0)</f>
        <v>Q2</v>
      </c>
      <c r="S1100" s="8">
        <f>MONTH(SalesDataTable[[#This Row],[Order Date]])</f>
        <v>6</v>
      </c>
      <c r="T1100" s="7" t="str">
        <f>TEXT(SalesDataTable[[#This Row],[Order Date]],"mmm")</f>
        <v>Jun</v>
      </c>
    </row>
    <row r="1101" spans="1:20" ht="15.6">
      <c r="A1101" s="2">
        <v>3361</v>
      </c>
      <c r="B1101" s="3">
        <v>46187</v>
      </c>
      <c r="C1101" s="4" t="s">
        <v>0</v>
      </c>
      <c r="D1101" s="4" t="s">
        <v>1</v>
      </c>
      <c r="E1101" s="4" t="s">
        <v>19</v>
      </c>
      <c r="F1101" s="4" t="s">
        <v>3</v>
      </c>
      <c r="G1101" s="4" t="s">
        <v>14</v>
      </c>
      <c r="H1101" s="4" t="s">
        <v>15</v>
      </c>
      <c r="I1101" s="8">
        <v>5</v>
      </c>
      <c r="J1101" s="10">
        <v>36.72</v>
      </c>
      <c r="K1101" s="6">
        <v>0.15</v>
      </c>
      <c r="L1101" s="10">
        <v>13.2</v>
      </c>
      <c r="M1101" s="17">
        <f t="shared" si="68"/>
        <v>156.06</v>
      </c>
      <c r="N1101" s="17">
        <f t="shared" si="69"/>
        <v>66</v>
      </c>
      <c r="O1101" s="17">
        <f t="shared" si="70"/>
        <v>90.06</v>
      </c>
      <c r="P1101" s="7">
        <f t="shared" si="71"/>
        <v>0.57708573625528647</v>
      </c>
      <c r="Q1101" s="5">
        <f>YEAR(SalesDataTable[[#This Row],[Order Date]])</f>
        <v>2026</v>
      </c>
      <c r="R1101" s="7" t="str">
        <f>"Q"&amp;ROUNDUP(MONTH(SalesDataTable[[#This Row],[Order Date]])/3,0)</f>
        <v>Q2</v>
      </c>
      <c r="S1101" s="8">
        <f>MONTH(SalesDataTable[[#This Row],[Order Date]])</f>
        <v>6</v>
      </c>
      <c r="T1101" s="7" t="str">
        <f>TEXT(SalesDataTable[[#This Row],[Order Date]],"mmm")</f>
        <v>Jun</v>
      </c>
    </row>
    <row r="1102" spans="1:20" ht="15.6">
      <c r="A1102" s="2">
        <v>3629</v>
      </c>
      <c r="B1102" s="3">
        <v>46187</v>
      </c>
      <c r="C1102" s="4" t="s">
        <v>0</v>
      </c>
      <c r="D1102" s="4" t="s">
        <v>50</v>
      </c>
      <c r="E1102" s="4" t="s">
        <v>2</v>
      </c>
      <c r="F1102" s="4" t="s">
        <v>13</v>
      </c>
      <c r="G1102" s="4" t="s">
        <v>23</v>
      </c>
      <c r="H1102" s="4" t="s">
        <v>24</v>
      </c>
      <c r="I1102" s="8">
        <v>4</v>
      </c>
      <c r="J1102" s="10">
        <v>348.96</v>
      </c>
      <c r="K1102" s="6">
        <v>0.15</v>
      </c>
      <c r="L1102" s="10">
        <v>197.02</v>
      </c>
      <c r="M1102" s="17">
        <f t="shared" si="68"/>
        <v>1186.4639999999999</v>
      </c>
      <c r="N1102" s="17">
        <f t="shared" si="69"/>
        <v>788.08</v>
      </c>
      <c r="O1102" s="17">
        <f t="shared" si="70"/>
        <v>398.3839999999999</v>
      </c>
      <c r="P1102" s="7">
        <f t="shared" si="71"/>
        <v>0.3357741996385899</v>
      </c>
      <c r="Q1102" s="5">
        <f>YEAR(SalesDataTable[[#This Row],[Order Date]])</f>
        <v>2026</v>
      </c>
      <c r="R1102" s="7" t="str">
        <f>"Q"&amp;ROUNDUP(MONTH(SalesDataTable[[#This Row],[Order Date]])/3,0)</f>
        <v>Q2</v>
      </c>
      <c r="S1102" s="8">
        <f>MONTH(SalesDataTable[[#This Row],[Order Date]])</f>
        <v>6</v>
      </c>
      <c r="T1102" s="7" t="str">
        <f>TEXT(SalesDataTable[[#This Row],[Order Date]],"mmm")</f>
        <v>Jun</v>
      </c>
    </row>
    <row r="1103" spans="1:20" ht="15.6">
      <c r="A1103" s="2">
        <v>3750</v>
      </c>
      <c r="B1103" s="3">
        <v>46187</v>
      </c>
      <c r="C1103" s="4" t="s">
        <v>0</v>
      </c>
      <c r="D1103" s="4" t="s">
        <v>1</v>
      </c>
      <c r="E1103" s="4" t="s">
        <v>2</v>
      </c>
      <c r="F1103" s="4" t="s">
        <v>3</v>
      </c>
      <c r="G1103" s="4" t="s">
        <v>9</v>
      </c>
      <c r="H1103" s="4" t="s">
        <v>46</v>
      </c>
      <c r="I1103" s="8">
        <v>1</v>
      </c>
      <c r="J1103" s="10">
        <v>71.28</v>
      </c>
      <c r="K1103" s="6">
        <v>0</v>
      </c>
      <c r="L1103" s="10">
        <v>31.92</v>
      </c>
      <c r="M1103" s="17">
        <f t="shared" si="68"/>
        <v>71.28</v>
      </c>
      <c r="N1103" s="17">
        <f t="shared" si="69"/>
        <v>31.92</v>
      </c>
      <c r="O1103" s="17">
        <f t="shared" si="70"/>
        <v>39.36</v>
      </c>
      <c r="P1103" s="7">
        <f t="shared" si="71"/>
        <v>0.55218855218855212</v>
      </c>
      <c r="Q1103" s="5">
        <f>YEAR(SalesDataTable[[#This Row],[Order Date]])</f>
        <v>2026</v>
      </c>
      <c r="R1103" s="7" t="str">
        <f>"Q"&amp;ROUNDUP(MONTH(SalesDataTable[[#This Row],[Order Date]])/3,0)</f>
        <v>Q2</v>
      </c>
      <c r="S1103" s="8">
        <f>MONTH(SalesDataTable[[#This Row],[Order Date]])</f>
        <v>6</v>
      </c>
      <c r="T1103" s="7" t="str">
        <f>TEXT(SalesDataTable[[#This Row],[Order Date]],"mmm")</f>
        <v>Jun</v>
      </c>
    </row>
    <row r="1104" spans="1:20" ht="15.6">
      <c r="A1104" s="2">
        <v>5088</v>
      </c>
      <c r="B1104" s="3">
        <v>46187</v>
      </c>
      <c r="C1104" s="4" t="s">
        <v>6</v>
      </c>
      <c r="D1104" s="4" t="s">
        <v>43</v>
      </c>
      <c r="E1104" s="4" t="s">
        <v>2</v>
      </c>
      <c r="F1104" s="4" t="s">
        <v>13</v>
      </c>
      <c r="G1104" s="4" t="s">
        <v>14</v>
      </c>
      <c r="H1104" s="4" t="s">
        <v>48</v>
      </c>
      <c r="I1104" s="8">
        <v>1</v>
      </c>
      <c r="J1104" s="10">
        <v>160.99</v>
      </c>
      <c r="K1104" s="6">
        <v>0.05</v>
      </c>
      <c r="L1104" s="10">
        <v>89.15</v>
      </c>
      <c r="M1104" s="17">
        <f t="shared" si="68"/>
        <v>152.94050000000001</v>
      </c>
      <c r="N1104" s="17">
        <f t="shared" si="69"/>
        <v>89.15</v>
      </c>
      <c r="O1104" s="17">
        <f t="shared" si="70"/>
        <v>63.790500000000009</v>
      </c>
      <c r="P1104" s="7">
        <f t="shared" si="71"/>
        <v>0.41709357560619981</v>
      </c>
      <c r="Q1104" s="5">
        <f>YEAR(SalesDataTable[[#This Row],[Order Date]])</f>
        <v>2026</v>
      </c>
      <c r="R1104" s="7" t="str">
        <f>"Q"&amp;ROUNDUP(MONTH(SalesDataTable[[#This Row],[Order Date]])/3,0)</f>
        <v>Q2</v>
      </c>
      <c r="S1104" s="8">
        <f>MONTH(SalesDataTable[[#This Row],[Order Date]])</f>
        <v>6</v>
      </c>
      <c r="T1104" s="7" t="str">
        <f>TEXT(SalesDataTable[[#This Row],[Order Date]],"mmm")</f>
        <v>Jun</v>
      </c>
    </row>
    <row r="1105" spans="1:20" ht="15.6">
      <c r="A1105" s="2">
        <v>1450</v>
      </c>
      <c r="B1105" s="3">
        <v>46188</v>
      </c>
      <c r="C1105" s="4" t="s">
        <v>6</v>
      </c>
      <c r="D1105" s="4" t="s">
        <v>49</v>
      </c>
      <c r="E1105" s="4" t="s">
        <v>2</v>
      </c>
      <c r="F1105" s="4" t="s">
        <v>3</v>
      </c>
      <c r="G1105" s="4" t="s">
        <v>34</v>
      </c>
      <c r="H1105" s="4" t="s">
        <v>38</v>
      </c>
      <c r="I1105" s="8">
        <v>1</v>
      </c>
      <c r="J1105" s="10">
        <v>124.19</v>
      </c>
      <c r="K1105" s="6">
        <v>0.05</v>
      </c>
      <c r="L1105" s="10">
        <v>67.209999999999994</v>
      </c>
      <c r="M1105" s="17">
        <f t="shared" si="68"/>
        <v>117.98049999999999</v>
      </c>
      <c r="N1105" s="17">
        <f t="shared" si="69"/>
        <v>67.209999999999994</v>
      </c>
      <c r="O1105" s="17">
        <f t="shared" si="70"/>
        <v>50.770499999999998</v>
      </c>
      <c r="P1105" s="7">
        <f t="shared" si="71"/>
        <v>0.43032958836417884</v>
      </c>
      <c r="Q1105" s="5">
        <f>YEAR(SalesDataTable[[#This Row],[Order Date]])</f>
        <v>2026</v>
      </c>
      <c r="R1105" s="7" t="str">
        <f>"Q"&amp;ROUNDUP(MONTH(SalesDataTable[[#This Row],[Order Date]])/3,0)</f>
        <v>Q2</v>
      </c>
      <c r="S1105" s="8">
        <f>MONTH(SalesDataTable[[#This Row],[Order Date]])</f>
        <v>6</v>
      </c>
      <c r="T1105" s="7" t="str">
        <f>TEXT(SalesDataTable[[#This Row],[Order Date]],"mmm")</f>
        <v>Jun</v>
      </c>
    </row>
    <row r="1106" spans="1:20" ht="15.6">
      <c r="A1106" s="2">
        <v>2330</v>
      </c>
      <c r="B1106" s="3">
        <v>46188</v>
      </c>
      <c r="C1106" s="4" t="s">
        <v>6</v>
      </c>
      <c r="D1106" s="4" t="s">
        <v>7</v>
      </c>
      <c r="E1106" s="4" t="s">
        <v>2</v>
      </c>
      <c r="F1106" s="4" t="s">
        <v>13</v>
      </c>
      <c r="G1106" s="4" t="s">
        <v>14</v>
      </c>
      <c r="H1106" s="4" t="s">
        <v>15</v>
      </c>
      <c r="I1106" s="8">
        <v>2</v>
      </c>
      <c r="J1106" s="10">
        <v>36.11</v>
      </c>
      <c r="K1106" s="6">
        <v>0.05</v>
      </c>
      <c r="L1106" s="10">
        <v>13.29</v>
      </c>
      <c r="M1106" s="17">
        <f t="shared" si="68"/>
        <v>68.608999999999995</v>
      </c>
      <c r="N1106" s="17">
        <f t="shared" si="69"/>
        <v>26.58</v>
      </c>
      <c r="O1106" s="17">
        <f t="shared" si="70"/>
        <v>42.028999999999996</v>
      </c>
      <c r="P1106" s="7">
        <f t="shared" si="71"/>
        <v>0.6125872698917052</v>
      </c>
      <c r="Q1106" s="5">
        <f>YEAR(SalesDataTable[[#This Row],[Order Date]])</f>
        <v>2026</v>
      </c>
      <c r="R1106" s="7" t="str">
        <f>"Q"&amp;ROUNDUP(MONTH(SalesDataTable[[#This Row],[Order Date]])/3,0)</f>
        <v>Q2</v>
      </c>
      <c r="S1106" s="8">
        <f>MONTH(SalesDataTable[[#This Row],[Order Date]])</f>
        <v>6</v>
      </c>
      <c r="T1106" s="7" t="str">
        <f>TEXT(SalesDataTable[[#This Row],[Order Date]],"mmm")</f>
        <v>Jun</v>
      </c>
    </row>
    <row r="1107" spans="1:20" ht="15.6">
      <c r="A1107" s="2">
        <v>4655</v>
      </c>
      <c r="B1107" s="3">
        <v>46188</v>
      </c>
      <c r="C1107" s="4" t="s">
        <v>0</v>
      </c>
      <c r="D1107" s="4" t="s">
        <v>1</v>
      </c>
      <c r="E1107" s="4" t="s">
        <v>8</v>
      </c>
      <c r="F1107" s="4" t="s">
        <v>16</v>
      </c>
      <c r="G1107" s="4" t="s">
        <v>34</v>
      </c>
      <c r="H1107" s="4" t="s">
        <v>35</v>
      </c>
      <c r="I1107" s="8">
        <v>4</v>
      </c>
      <c r="J1107" s="10">
        <v>40.909999999999997</v>
      </c>
      <c r="K1107" s="6">
        <v>0.05</v>
      </c>
      <c r="L1107" s="10">
        <v>14.42</v>
      </c>
      <c r="M1107" s="17">
        <f t="shared" si="68"/>
        <v>155.45799999999997</v>
      </c>
      <c r="N1107" s="17">
        <f t="shared" si="69"/>
        <v>57.68</v>
      </c>
      <c r="O1107" s="17">
        <f t="shared" si="70"/>
        <v>97.777999999999963</v>
      </c>
      <c r="P1107" s="7">
        <f t="shared" si="71"/>
        <v>0.62896730949838531</v>
      </c>
      <c r="Q1107" s="5">
        <f>YEAR(SalesDataTable[[#This Row],[Order Date]])</f>
        <v>2026</v>
      </c>
      <c r="R1107" s="7" t="str">
        <f>"Q"&amp;ROUNDUP(MONTH(SalesDataTable[[#This Row],[Order Date]])/3,0)</f>
        <v>Q2</v>
      </c>
      <c r="S1107" s="8">
        <f>MONTH(SalesDataTable[[#This Row],[Order Date]])</f>
        <v>6</v>
      </c>
      <c r="T1107" s="7" t="str">
        <f>TEXT(SalesDataTable[[#This Row],[Order Date]],"mmm")</f>
        <v>Jun</v>
      </c>
    </row>
    <row r="1108" spans="1:20" ht="15.6">
      <c r="A1108" s="2">
        <v>137</v>
      </c>
      <c r="B1108" s="3">
        <v>46189</v>
      </c>
      <c r="C1108" s="4" t="s">
        <v>6</v>
      </c>
      <c r="D1108" s="4" t="s">
        <v>27</v>
      </c>
      <c r="E1108" s="4" t="s">
        <v>2</v>
      </c>
      <c r="F1108" s="4" t="s">
        <v>3</v>
      </c>
      <c r="G1108" s="4" t="s">
        <v>9</v>
      </c>
      <c r="H1108" s="4" t="s">
        <v>17</v>
      </c>
      <c r="I1108" s="8">
        <v>5</v>
      </c>
      <c r="J1108" s="10">
        <v>141.66999999999999</v>
      </c>
      <c r="K1108" s="6">
        <v>0.1</v>
      </c>
      <c r="L1108" s="10">
        <v>80.59</v>
      </c>
      <c r="M1108" s="17">
        <f t="shared" si="68"/>
        <v>637.51499999999999</v>
      </c>
      <c r="N1108" s="17">
        <f t="shared" si="69"/>
        <v>402.95000000000005</v>
      </c>
      <c r="O1108" s="17">
        <f t="shared" si="70"/>
        <v>234.56499999999994</v>
      </c>
      <c r="P1108" s="7">
        <f t="shared" si="71"/>
        <v>0.36793644071119885</v>
      </c>
      <c r="Q1108" s="5">
        <f>YEAR(SalesDataTable[[#This Row],[Order Date]])</f>
        <v>2026</v>
      </c>
      <c r="R1108" s="7" t="str">
        <f>"Q"&amp;ROUNDUP(MONTH(SalesDataTable[[#This Row],[Order Date]])/3,0)</f>
        <v>Q2</v>
      </c>
      <c r="S1108" s="8">
        <f>MONTH(SalesDataTable[[#This Row],[Order Date]])</f>
        <v>6</v>
      </c>
      <c r="T1108" s="7" t="str">
        <f>TEXT(SalesDataTable[[#This Row],[Order Date]],"mmm")</f>
        <v>Jun</v>
      </c>
    </row>
    <row r="1109" spans="1:20" ht="15.6">
      <c r="A1109" s="2">
        <v>141</v>
      </c>
      <c r="B1109" s="3">
        <v>46189</v>
      </c>
      <c r="C1109" s="4" t="s">
        <v>20</v>
      </c>
      <c r="D1109" s="4" t="s">
        <v>31</v>
      </c>
      <c r="E1109" s="4" t="s">
        <v>2</v>
      </c>
      <c r="F1109" s="4" t="s">
        <v>3</v>
      </c>
      <c r="G1109" s="4" t="s">
        <v>14</v>
      </c>
      <c r="H1109" s="4" t="s">
        <v>32</v>
      </c>
      <c r="I1109" s="8">
        <v>1</v>
      </c>
      <c r="J1109" s="10">
        <v>47.53</v>
      </c>
      <c r="K1109" s="6">
        <v>0.05</v>
      </c>
      <c r="L1109" s="10">
        <v>18.5</v>
      </c>
      <c r="M1109" s="17">
        <f t="shared" si="68"/>
        <v>45.153500000000001</v>
      </c>
      <c r="N1109" s="17">
        <f t="shared" si="69"/>
        <v>18.5</v>
      </c>
      <c r="O1109" s="17">
        <f t="shared" si="70"/>
        <v>26.653500000000001</v>
      </c>
      <c r="P1109" s="7">
        <f t="shared" si="71"/>
        <v>0.59028646727274736</v>
      </c>
      <c r="Q1109" s="5">
        <f>YEAR(SalesDataTable[[#This Row],[Order Date]])</f>
        <v>2026</v>
      </c>
      <c r="R1109" s="7" t="str">
        <f>"Q"&amp;ROUNDUP(MONTH(SalesDataTable[[#This Row],[Order Date]])/3,0)</f>
        <v>Q2</v>
      </c>
      <c r="S1109" s="8">
        <f>MONTH(SalesDataTable[[#This Row],[Order Date]])</f>
        <v>6</v>
      </c>
      <c r="T1109" s="7" t="str">
        <f>TEXT(SalesDataTable[[#This Row],[Order Date]],"mmm")</f>
        <v>Jun</v>
      </c>
    </row>
    <row r="1110" spans="1:20" ht="15.6">
      <c r="A1110" s="2">
        <v>335</v>
      </c>
      <c r="B1110" s="3">
        <v>46189</v>
      </c>
      <c r="C1110" s="4" t="s">
        <v>20</v>
      </c>
      <c r="D1110" s="4" t="s">
        <v>33</v>
      </c>
      <c r="E1110" s="4" t="s">
        <v>2</v>
      </c>
      <c r="F1110" s="4" t="s">
        <v>3</v>
      </c>
      <c r="G1110" s="4" t="s">
        <v>14</v>
      </c>
      <c r="H1110" s="4" t="s">
        <v>48</v>
      </c>
      <c r="I1110" s="8">
        <v>3</v>
      </c>
      <c r="J1110" s="10">
        <v>163.65</v>
      </c>
      <c r="K1110" s="6">
        <v>0.15</v>
      </c>
      <c r="L1110" s="10">
        <v>85.8</v>
      </c>
      <c r="M1110" s="17">
        <f t="shared" si="68"/>
        <v>417.3075</v>
      </c>
      <c r="N1110" s="17">
        <f t="shared" si="69"/>
        <v>257.39999999999998</v>
      </c>
      <c r="O1110" s="17">
        <f t="shared" si="70"/>
        <v>159.90750000000003</v>
      </c>
      <c r="P1110" s="7">
        <f t="shared" si="71"/>
        <v>0.38318865584730688</v>
      </c>
      <c r="Q1110" s="5">
        <f>YEAR(SalesDataTable[[#This Row],[Order Date]])</f>
        <v>2026</v>
      </c>
      <c r="R1110" s="7" t="str">
        <f>"Q"&amp;ROUNDUP(MONTH(SalesDataTable[[#This Row],[Order Date]])/3,0)</f>
        <v>Q2</v>
      </c>
      <c r="S1110" s="8">
        <f>MONTH(SalesDataTable[[#This Row],[Order Date]])</f>
        <v>6</v>
      </c>
      <c r="T1110" s="7" t="str">
        <f>TEXT(SalesDataTable[[#This Row],[Order Date]],"mmm")</f>
        <v>Jun</v>
      </c>
    </row>
    <row r="1111" spans="1:20" ht="15.6">
      <c r="A1111" s="2">
        <v>498</v>
      </c>
      <c r="B1111" s="3">
        <v>46189</v>
      </c>
      <c r="C1111" s="4" t="s">
        <v>0</v>
      </c>
      <c r="D1111" s="4" t="s">
        <v>50</v>
      </c>
      <c r="E1111" s="4" t="s">
        <v>8</v>
      </c>
      <c r="F1111" s="4" t="s">
        <v>16</v>
      </c>
      <c r="G1111" s="4" t="s">
        <v>14</v>
      </c>
      <c r="H1111" s="4" t="s">
        <v>44</v>
      </c>
      <c r="I1111" s="8">
        <v>5</v>
      </c>
      <c r="J1111" s="10">
        <v>130.94999999999999</v>
      </c>
      <c r="K1111" s="6">
        <v>0.15</v>
      </c>
      <c r="L1111" s="10">
        <v>68.47</v>
      </c>
      <c r="M1111" s="17">
        <f t="shared" si="68"/>
        <v>556.53750000000002</v>
      </c>
      <c r="N1111" s="17">
        <f t="shared" si="69"/>
        <v>342.35</v>
      </c>
      <c r="O1111" s="17">
        <f t="shared" si="70"/>
        <v>214.1875</v>
      </c>
      <c r="P1111" s="7">
        <f t="shared" si="71"/>
        <v>0.38485726478449339</v>
      </c>
      <c r="Q1111" s="5">
        <f>YEAR(SalesDataTable[[#This Row],[Order Date]])</f>
        <v>2026</v>
      </c>
      <c r="R1111" s="7" t="str">
        <f>"Q"&amp;ROUNDUP(MONTH(SalesDataTable[[#This Row],[Order Date]])/3,0)</f>
        <v>Q2</v>
      </c>
      <c r="S1111" s="8">
        <f>MONTH(SalesDataTable[[#This Row],[Order Date]])</f>
        <v>6</v>
      </c>
      <c r="T1111" s="7" t="str">
        <f>TEXT(SalesDataTable[[#This Row],[Order Date]],"mmm")</f>
        <v>Jun</v>
      </c>
    </row>
    <row r="1112" spans="1:20" ht="15.6">
      <c r="A1112" s="2">
        <v>2611</v>
      </c>
      <c r="B1112" s="3">
        <v>46189</v>
      </c>
      <c r="C1112" s="4" t="s">
        <v>20</v>
      </c>
      <c r="D1112" s="4" t="s">
        <v>47</v>
      </c>
      <c r="E1112" s="4" t="s">
        <v>2</v>
      </c>
      <c r="F1112" s="4" t="s">
        <v>3</v>
      </c>
      <c r="G1112" s="4" t="s">
        <v>14</v>
      </c>
      <c r="H1112" s="4" t="s">
        <v>48</v>
      </c>
      <c r="I1112" s="8">
        <v>5</v>
      </c>
      <c r="J1112" s="10">
        <v>160.82</v>
      </c>
      <c r="K1112" s="6">
        <v>0</v>
      </c>
      <c r="L1112" s="10">
        <v>90.14</v>
      </c>
      <c r="M1112" s="17">
        <f t="shared" si="68"/>
        <v>804.09999999999991</v>
      </c>
      <c r="N1112" s="17">
        <f t="shared" si="69"/>
        <v>450.7</v>
      </c>
      <c r="O1112" s="17">
        <f t="shared" si="70"/>
        <v>353.39999999999992</v>
      </c>
      <c r="P1112" s="7">
        <f t="shared" si="71"/>
        <v>0.43949757492849145</v>
      </c>
      <c r="Q1112" s="5">
        <f>YEAR(SalesDataTable[[#This Row],[Order Date]])</f>
        <v>2026</v>
      </c>
      <c r="R1112" s="7" t="str">
        <f>"Q"&amp;ROUNDUP(MONTH(SalesDataTable[[#This Row],[Order Date]])/3,0)</f>
        <v>Q2</v>
      </c>
      <c r="S1112" s="8">
        <f>MONTH(SalesDataTable[[#This Row],[Order Date]])</f>
        <v>6</v>
      </c>
      <c r="T1112" s="7" t="str">
        <f>TEXT(SalesDataTable[[#This Row],[Order Date]],"mmm")</f>
        <v>Jun</v>
      </c>
    </row>
    <row r="1113" spans="1:20" ht="15.6">
      <c r="A1113" s="2">
        <v>3197</v>
      </c>
      <c r="B1113" s="3">
        <v>46189</v>
      </c>
      <c r="C1113" s="4" t="s">
        <v>6</v>
      </c>
      <c r="D1113" s="4" t="s">
        <v>43</v>
      </c>
      <c r="E1113" s="4" t="s">
        <v>19</v>
      </c>
      <c r="F1113" s="4" t="s">
        <v>13</v>
      </c>
      <c r="G1113" s="4" t="s">
        <v>4</v>
      </c>
      <c r="H1113" s="4" t="s">
        <v>26</v>
      </c>
      <c r="I1113" s="8">
        <v>3</v>
      </c>
      <c r="J1113" s="10">
        <v>40.51</v>
      </c>
      <c r="K1113" s="6">
        <v>0</v>
      </c>
      <c r="L1113" s="10">
        <v>16.940000000000001</v>
      </c>
      <c r="M1113" s="17">
        <f t="shared" si="68"/>
        <v>121.53</v>
      </c>
      <c r="N1113" s="17">
        <f t="shared" si="69"/>
        <v>50.820000000000007</v>
      </c>
      <c r="O1113" s="17">
        <f t="shared" si="70"/>
        <v>70.709999999999994</v>
      </c>
      <c r="P1113" s="7">
        <f t="shared" si="71"/>
        <v>0.58183164650703523</v>
      </c>
      <c r="Q1113" s="5">
        <f>YEAR(SalesDataTable[[#This Row],[Order Date]])</f>
        <v>2026</v>
      </c>
      <c r="R1113" s="7" t="str">
        <f>"Q"&amp;ROUNDUP(MONTH(SalesDataTable[[#This Row],[Order Date]])/3,0)</f>
        <v>Q2</v>
      </c>
      <c r="S1113" s="8">
        <f>MONTH(SalesDataTable[[#This Row],[Order Date]])</f>
        <v>6</v>
      </c>
      <c r="T1113" s="7" t="str">
        <f>TEXT(SalesDataTable[[#This Row],[Order Date]],"mmm")</f>
        <v>Jun</v>
      </c>
    </row>
    <row r="1114" spans="1:20" ht="15.6">
      <c r="A1114" s="2">
        <v>4668</v>
      </c>
      <c r="B1114" s="3">
        <v>46189</v>
      </c>
      <c r="C1114" s="4" t="s">
        <v>6</v>
      </c>
      <c r="D1114" s="4" t="s">
        <v>41</v>
      </c>
      <c r="E1114" s="4" t="s">
        <v>2</v>
      </c>
      <c r="F1114" s="4" t="s">
        <v>16</v>
      </c>
      <c r="G1114" s="4" t="s">
        <v>4</v>
      </c>
      <c r="H1114" s="4" t="s">
        <v>5</v>
      </c>
      <c r="I1114" s="8">
        <v>1</v>
      </c>
      <c r="J1114" s="10">
        <v>81.08</v>
      </c>
      <c r="K1114" s="6">
        <v>0</v>
      </c>
      <c r="L1114" s="10">
        <v>41.52</v>
      </c>
      <c r="M1114" s="17">
        <f t="shared" si="68"/>
        <v>81.08</v>
      </c>
      <c r="N1114" s="17">
        <f t="shared" si="69"/>
        <v>41.52</v>
      </c>
      <c r="O1114" s="17">
        <f t="shared" si="70"/>
        <v>39.559999999999995</v>
      </c>
      <c r="P1114" s="7">
        <f t="shared" si="71"/>
        <v>0.48791317217562896</v>
      </c>
      <c r="Q1114" s="5">
        <f>YEAR(SalesDataTable[[#This Row],[Order Date]])</f>
        <v>2026</v>
      </c>
      <c r="R1114" s="7" t="str">
        <f>"Q"&amp;ROUNDUP(MONTH(SalesDataTable[[#This Row],[Order Date]])/3,0)</f>
        <v>Q2</v>
      </c>
      <c r="S1114" s="8">
        <f>MONTH(SalesDataTable[[#This Row],[Order Date]])</f>
        <v>6</v>
      </c>
      <c r="T1114" s="7" t="str">
        <f>TEXT(SalesDataTable[[#This Row],[Order Date]],"mmm")</f>
        <v>Jun</v>
      </c>
    </row>
    <row r="1115" spans="1:20" ht="15.6">
      <c r="A1115" s="2">
        <v>4994</v>
      </c>
      <c r="B1115" s="3">
        <v>46189</v>
      </c>
      <c r="C1115" s="4" t="s">
        <v>11</v>
      </c>
      <c r="D1115" s="4" t="s">
        <v>39</v>
      </c>
      <c r="E1115" s="4" t="s">
        <v>8</v>
      </c>
      <c r="F1115" s="4" t="s">
        <v>16</v>
      </c>
      <c r="G1115" s="4" t="s">
        <v>9</v>
      </c>
      <c r="H1115" s="4" t="s">
        <v>37</v>
      </c>
      <c r="I1115" s="8">
        <v>4</v>
      </c>
      <c r="J1115" s="10">
        <v>150.43</v>
      </c>
      <c r="K1115" s="6">
        <v>0.1</v>
      </c>
      <c r="L1115" s="10">
        <v>77.650000000000006</v>
      </c>
      <c r="M1115" s="17">
        <f t="shared" si="68"/>
        <v>541.548</v>
      </c>
      <c r="N1115" s="17">
        <f t="shared" si="69"/>
        <v>310.60000000000002</v>
      </c>
      <c r="O1115" s="17">
        <f t="shared" si="70"/>
        <v>230.94799999999998</v>
      </c>
      <c r="P1115" s="7">
        <f t="shared" si="71"/>
        <v>0.42645896577957998</v>
      </c>
      <c r="Q1115" s="5">
        <f>YEAR(SalesDataTable[[#This Row],[Order Date]])</f>
        <v>2026</v>
      </c>
      <c r="R1115" s="7" t="str">
        <f>"Q"&amp;ROUNDUP(MONTH(SalesDataTable[[#This Row],[Order Date]])/3,0)</f>
        <v>Q2</v>
      </c>
      <c r="S1115" s="8">
        <f>MONTH(SalesDataTable[[#This Row],[Order Date]])</f>
        <v>6</v>
      </c>
      <c r="T1115" s="7" t="str">
        <f>TEXT(SalesDataTable[[#This Row],[Order Date]],"mmm")</f>
        <v>Jun</v>
      </c>
    </row>
    <row r="1116" spans="1:20" ht="15.6">
      <c r="A1116" s="2">
        <v>512</v>
      </c>
      <c r="B1116" s="3">
        <v>46190</v>
      </c>
      <c r="C1116" s="4" t="s">
        <v>6</v>
      </c>
      <c r="D1116" s="4" t="s">
        <v>43</v>
      </c>
      <c r="E1116" s="4" t="s">
        <v>28</v>
      </c>
      <c r="F1116" s="4" t="s">
        <v>3</v>
      </c>
      <c r="G1116" s="4" t="s">
        <v>23</v>
      </c>
      <c r="H1116" s="4" t="s">
        <v>29</v>
      </c>
      <c r="I1116" s="8">
        <v>1</v>
      </c>
      <c r="J1116" s="10">
        <v>192.42</v>
      </c>
      <c r="K1116" s="6">
        <v>0</v>
      </c>
      <c r="L1116" s="10">
        <v>103.31</v>
      </c>
      <c r="M1116" s="17">
        <f t="shared" si="68"/>
        <v>192.42</v>
      </c>
      <c r="N1116" s="17">
        <f t="shared" si="69"/>
        <v>103.31</v>
      </c>
      <c r="O1116" s="17">
        <f t="shared" si="70"/>
        <v>89.109999999999985</v>
      </c>
      <c r="P1116" s="7">
        <f t="shared" si="71"/>
        <v>0.46310154869556175</v>
      </c>
      <c r="Q1116" s="5">
        <f>YEAR(SalesDataTable[[#This Row],[Order Date]])</f>
        <v>2026</v>
      </c>
      <c r="R1116" s="7" t="str">
        <f>"Q"&amp;ROUNDUP(MONTH(SalesDataTable[[#This Row],[Order Date]])/3,0)</f>
        <v>Q2</v>
      </c>
      <c r="S1116" s="8">
        <f>MONTH(SalesDataTable[[#This Row],[Order Date]])</f>
        <v>6</v>
      </c>
      <c r="T1116" s="7" t="str">
        <f>TEXT(SalesDataTable[[#This Row],[Order Date]],"mmm")</f>
        <v>Jun</v>
      </c>
    </row>
    <row r="1117" spans="1:20" ht="15.6">
      <c r="A1117" s="2">
        <v>717</v>
      </c>
      <c r="B1117" s="3">
        <v>46190</v>
      </c>
      <c r="C1117" s="4" t="s">
        <v>20</v>
      </c>
      <c r="D1117" s="4" t="s">
        <v>31</v>
      </c>
      <c r="E1117" s="4" t="s">
        <v>8</v>
      </c>
      <c r="F1117" s="4" t="s">
        <v>16</v>
      </c>
      <c r="G1117" s="4" t="s">
        <v>23</v>
      </c>
      <c r="H1117" s="4" t="s">
        <v>24</v>
      </c>
      <c r="I1117" s="8">
        <v>10</v>
      </c>
      <c r="J1117" s="10">
        <v>333.14</v>
      </c>
      <c r="K1117" s="6">
        <v>0.15</v>
      </c>
      <c r="L1117" s="10">
        <v>194.52</v>
      </c>
      <c r="M1117" s="17">
        <f t="shared" si="68"/>
        <v>2831.6899999999996</v>
      </c>
      <c r="N1117" s="17">
        <f t="shared" si="69"/>
        <v>1945.2</v>
      </c>
      <c r="O1117" s="17">
        <f t="shared" si="70"/>
        <v>886.48999999999955</v>
      </c>
      <c r="P1117" s="7">
        <f t="shared" si="71"/>
        <v>0.31306039856057677</v>
      </c>
      <c r="Q1117" s="5">
        <f>YEAR(SalesDataTable[[#This Row],[Order Date]])</f>
        <v>2026</v>
      </c>
      <c r="R1117" s="7" t="str">
        <f>"Q"&amp;ROUNDUP(MONTH(SalesDataTable[[#This Row],[Order Date]])/3,0)</f>
        <v>Q2</v>
      </c>
      <c r="S1117" s="8">
        <f>MONTH(SalesDataTable[[#This Row],[Order Date]])</f>
        <v>6</v>
      </c>
      <c r="T1117" s="7" t="str">
        <f>TEXT(SalesDataTable[[#This Row],[Order Date]],"mmm")</f>
        <v>Jun</v>
      </c>
    </row>
    <row r="1118" spans="1:20" ht="15.6">
      <c r="A1118" s="2">
        <v>952</v>
      </c>
      <c r="B1118" s="3">
        <v>46190</v>
      </c>
      <c r="C1118" s="4" t="s">
        <v>0</v>
      </c>
      <c r="D1118" s="4" t="s">
        <v>1</v>
      </c>
      <c r="E1118" s="4" t="s">
        <v>2</v>
      </c>
      <c r="F1118" s="4" t="s">
        <v>16</v>
      </c>
      <c r="G1118" s="4" t="s">
        <v>23</v>
      </c>
      <c r="H1118" s="4" t="s">
        <v>40</v>
      </c>
      <c r="I1118" s="8">
        <v>1</v>
      </c>
      <c r="J1118" s="10">
        <v>79.900000000000006</v>
      </c>
      <c r="K1118" s="6">
        <v>0.05</v>
      </c>
      <c r="L1118" s="10">
        <v>40.19</v>
      </c>
      <c r="M1118" s="17">
        <f t="shared" si="68"/>
        <v>75.905000000000001</v>
      </c>
      <c r="N1118" s="17">
        <f t="shared" si="69"/>
        <v>40.19</v>
      </c>
      <c r="O1118" s="17">
        <f t="shared" si="70"/>
        <v>35.715000000000003</v>
      </c>
      <c r="P1118" s="7">
        <f t="shared" si="71"/>
        <v>0.47052236348066667</v>
      </c>
      <c r="Q1118" s="5">
        <f>YEAR(SalesDataTable[[#This Row],[Order Date]])</f>
        <v>2026</v>
      </c>
      <c r="R1118" s="7" t="str">
        <f>"Q"&amp;ROUNDUP(MONTH(SalesDataTable[[#This Row],[Order Date]])/3,0)</f>
        <v>Q2</v>
      </c>
      <c r="S1118" s="8">
        <f>MONTH(SalesDataTable[[#This Row],[Order Date]])</f>
        <v>6</v>
      </c>
      <c r="T1118" s="7" t="str">
        <f>TEXT(SalesDataTable[[#This Row],[Order Date]],"mmm")</f>
        <v>Jun</v>
      </c>
    </row>
    <row r="1119" spans="1:20" ht="15.6">
      <c r="A1119" s="2">
        <v>1081</v>
      </c>
      <c r="B1119" s="3">
        <v>46190</v>
      </c>
      <c r="C1119" s="4" t="s">
        <v>20</v>
      </c>
      <c r="D1119" s="4" t="s">
        <v>47</v>
      </c>
      <c r="E1119" s="4" t="s">
        <v>2</v>
      </c>
      <c r="F1119" s="4" t="s">
        <v>3</v>
      </c>
      <c r="G1119" s="4" t="s">
        <v>4</v>
      </c>
      <c r="H1119" s="4" t="s">
        <v>22</v>
      </c>
      <c r="I1119" s="8">
        <v>1</v>
      </c>
      <c r="J1119" s="10">
        <v>51.12</v>
      </c>
      <c r="K1119" s="6">
        <v>0</v>
      </c>
      <c r="L1119" s="10">
        <v>22.43</v>
      </c>
      <c r="M1119" s="17">
        <f t="shared" si="68"/>
        <v>51.12</v>
      </c>
      <c r="N1119" s="17">
        <f t="shared" si="69"/>
        <v>22.43</v>
      </c>
      <c r="O1119" s="17">
        <f t="shared" si="70"/>
        <v>28.689999999999998</v>
      </c>
      <c r="P1119" s="7">
        <f t="shared" si="71"/>
        <v>0.56122848200312991</v>
      </c>
      <c r="Q1119" s="5">
        <f>YEAR(SalesDataTable[[#This Row],[Order Date]])</f>
        <v>2026</v>
      </c>
      <c r="R1119" s="7" t="str">
        <f>"Q"&amp;ROUNDUP(MONTH(SalesDataTable[[#This Row],[Order Date]])/3,0)</f>
        <v>Q2</v>
      </c>
      <c r="S1119" s="8">
        <f>MONTH(SalesDataTable[[#This Row],[Order Date]])</f>
        <v>6</v>
      </c>
      <c r="T1119" s="7" t="str">
        <f>TEXT(SalesDataTable[[#This Row],[Order Date]],"mmm")</f>
        <v>Jun</v>
      </c>
    </row>
    <row r="1120" spans="1:20" ht="15.6">
      <c r="A1120" s="2">
        <v>2043</v>
      </c>
      <c r="B1120" s="3">
        <v>46190</v>
      </c>
      <c r="C1120" s="4" t="s">
        <v>6</v>
      </c>
      <c r="D1120" s="4" t="s">
        <v>27</v>
      </c>
      <c r="E1120" s="4" t="s">
        <v>2</v>
      </c>
      <c r="F1120" s="4" t="s">
        <v>13</v>
      </c>
      <c r="G1120" s="4" t="s">
        <v>9</v>
      </c>
      <c r="H1120" s="4" t="s">
        <v>10</v>
      </c>
      <c r="I1120" s="8">
        <v>2</v>
      </c>
      <c r="J1120" s="10">
        <v>90.33</v>
      </c>
      <c r="K1120" s="6">
        <v>0</v>
      </c>
      <c r="L1120" s="10">
        <v>46.3</v>
      </c>
      <c r="M1120" s="17">
        <f t="shared" si="68"/>
        <v>180.66</v>
      </c>
      <c r="N1120" s="17">
        <f t="shared" si="69"/>
        <v>92.6</v>
      </c>
      <c r="O1120" s="17">
        <f t="shared" si="70"/>
        <v>88.06</v>
      </c>
      <c r="P1120" s="7">
        <f t="shared" si="71"/>
        <v>0.48743496069965686</v>
      </c>
      <c r="Q1120" s="5">
        <f>YEAR(SalesDataTable[[#This Row],[Order Date]])</f>
        <v>2026</v>
      </c>
      <c r="R1120" s="7" t="str">
        <f>"Q"&amp;ROUNDUP(MONTH(SalesDataTable[[#This Row],[Order Date]])/3,0)</f>
        <v>Q2</v>
      </c>
      <c r="S1120" s="8">
        <f>MONTH(SalesDataTable[[#This Row],[Order Date]])</f>
        <v>6</v>
      </c>
      <c r="T1120" s="7" t="str">
        <f>TEXT(SalesDataTable[[#This Row],[Order Date]],"mmm")</f>
        <v>Jun</v>
      </c>
    </row>
    <row r="1121" spans="1:20" ht="15.6">
      <c r="A1121" s="2">
        <v>4040</v>
      </c>
      <c r="B1121" s="3">
        <v>46190</v>
      </c>
      <c r="C1121" s="4" t="s">
        <v>20</v>
      </c>
      <c r="D1121" s="4" t="s">
        <v>31</v>
      </c>
      <c r="E1121" s="4" t="s">
        <v>2</v>
      </c>
      <c r="F1121" s="4" t="s">
        <v>16</v>
      </c>
      <c r="G1121" s="4" t="s">
        <v>14</v>
      </c>
      <c r="H1121" s="4" t="s">
        <v>15</v>
      </c>
      <c r="I1121" s="8">
        <v>2</v>
      </c>
      <c r="J1121" s="10">
        <v>36.799999999999997</v>
      </c>
      <c r="K1121" s="6">
        <v>0.05</v>
      </c>
      <c r="L1121" s="10">
        <v>13.94</v>
      </c>
      <c r="M1121" s="17">
        <f t="shared" si="68"/>
        <v>69.919999999999987</v>
      </c>
      <c r="N1121" s="17">
        <f t="shared" si="69"/>
        <v>27.88</v>
      </c>
      <c r="O1121" s="17">
        <f t="shared" si="70"/>
        <v>42.039999999999992</v>
      </c>
      <c r="P1121" s="7">
        <f t="shared" si="71"/>
        <v>0.60125858123569798</v>
      </c>
      <c r="Q1121" s="5">
        <f>YEAR(SalesDataTable[[#This Row],[Order Date]])</f>
        <v>2026</v>
      </c>
      <c r="R1121" s="7" t="str">
        <f>"Q"&amp;ROUNDUP(MONTH(SalesDataTable[[#This Row],[Order Date]])/3,0)</f>
        <v>Q2</v>
      </c>
      <c r="S1121" s="8">
        <f>MONTH(SalesDataTable[[#This Row],[Order Date]])</f>
        <v>6</v>
      </c>
      <c r="T1121" s="7" t="str">
        <f>TEXT(SalesDataTable[[#This Row],[Order Date]],"mmm")</f>
        <v>Jun</v>
      </c>
    </row>
    <row r="1122" spans="1:20" ht="15.6">
      <c r="A1122" s="2">
        <v>2295</v>
      </c>
      <c r="B1122" s="3">
        <v>46191</v>
      </c>
      <c r="C1122" s="4" t="s">
        <v>6</v>
      </c>
      <c r="D1122" s="4" t="s">
        <v>41</v>
      </c>
      <c r="E1122" s="4" t="s">
        <v>28</v>
      </c>
      <c r="F1122" s="4" t="s">
        <v>13</v>
      </c>
      <c r="G1122" s="4" t="s">
        <v>14</v>
      </c>
      <c r="H1122" s="4" t="s">
        <v>32</v>
      </c>
      <c r="I1122" s="8">
        <v>1</v>
      </c>
      <c r="J1122" s="10">
        <v>45.7</v>
      </c>
      <c r="K1122" s="6">
        <v>0.1</v>
      </c>
      <c r="L1122" s="10">
        <v>18.600000000000001</v>
      </c>
      <c r="M1122" s="17">
        <f t="shared" si="68"/>
        <v>41.13</v>
      </c>
      <c r="N1122" s="17">
        <f t="shared" si="69"/>
        <v>18.600000000000001</v>
      </c>
      <c r="O1122" s="17">
        <f t="shared" si="70"/>
        <v>22.53</v>
      </c>
      <c r="P1122" s="7">
        <f t="shared" si="71"/>
        <v>0.5477753464624362</v>
      </c>
      <c r="Q1122" s="5">
        <f>YEAR(SalesDataTable[[#This Row],[Order Date]])</f>
        <v>2026</v>
      </c>
      <c r="R1122" s="7" t="str">
        <f>"Q"&amp;ROUNDUP(MONTH(SalesDataTable[[#This Row],[Order Date]])/3,0)</f>
        <v>Q2</v>
      </c>
      <c r="S1122" s="8">
        <f>MONTH(SalesDataTable[[#This Row],[Order Date]])</f>
        <v>6</v>
      </c>
      <c r="T1122" s="7" t="str">
        <f>TEXT(SalesDataTable[[#This Row],[Order Date]],"mmm")</f>
        <v>Jun</v>
      </c>
    </row>
    <row r="1123" spans="1:20" ht="15.6">
      <c r="A1123" s="2">
        <v>2670</v>
      </c>
      <c r="B1123" s="3">
        <v>46191</v>
      </c>
      <c r="C1123" s="4" t="s">
        <v>11</v>
      </c>
      <c r="D1123" s="4" t="s">
        <v>25</v>
      </c>
      <c r="E1123" s="4" t="s">
        <v>28</v>
      </c>
      <c r="F1123" s="4" t="s">
        <v>3</v>
      </c>
      <c r="G1123" s="4" t="s">
        <v>14</v>
      </c>
      <c r="H1123" s="4" t="s">
        <v>48</v>
      </c>
      <c r="I1123" s="8">
        <v>3</v>
      </c>
      <c r="J1123" s="10">
        <v>162.30000000000001</v>
      </c>
      <c r="K1123" s="6">
        <v>0.1</v>
      </c>
      <c r="L1123" s="10">
        <v>86.43</v>
      </c>
      <c r="M1123" s="17">
        <f t="shared" si="68"/>
        <v>438.21000000000004</v>
      </c>
      <c r="N1123" s="17">
        <f t="shared" si="69"/>
        <v>259.29000000000002</v>
      </c>
      <c r="O1123" s="17">
        <f t="shared" si="70"/>
        <v>178.92000000000002</v>
      </c>
      <c r="P1123" s="7">
        <f t="shared" si="71"/>
        <v>0.40829739166153217</v>
      </c>
      <c r="Q1123" s="5">
        <f>YEAR(SalesDataTable[[#This Row],[Order Date]])</f>
        <v>2026</v>
      </c>
      <c r="R1123" s="7" t="str">
        <f>"Q"&amp;ROUNDUP(MONTH(SalesDataTable[[#This Row],[Order Date]])/3,0)</f>
        <v>Q2</v>
      </c>
      <c r="S1123" s="8">
        <f>MONTH(SalesDataTable[[#This Row],[Order Date]])</f>
        <v>6</v>
      </c>
      <c r="T1123" s="7" t="str">
        <f>TEXT(SalesDataTable[[#This Row],[Order Date]],"mmm")</f>
        <v>Jun</v>
      </c>
    </row>
    <row r="1124" spans="1:20" ht="15.6">
      <c r="A1124" s="2">
        <v>2777</v>
      </c>
      <c r="B1124" s="3">
        <v>46191</v>
      </c>
      <c r="C1124" s="4" t="s">
        <v>6</v>
      </c>
      <c r="D1124" s="4" t="s">
        <v>49</v>
      </c>
      <c r="E1124" s="4" t="s">
        <v>8</v>
      </c>
      <c r="F1124" s="4" t="s">
        <v>16</v>
      </c>
      <c r="G1124" s="4" t="s">
        <v>9</v>
      </c>
      <c r="H1124" s="4" t="s">
        <v>46</v>
      </c>
      <c r="I1124" s="8">
        <v>5</v>
      </c>
      <c r="J1124" s="10">
        <v>72.37</v>
      </c>
      <c r="K1124" s="6">
        <v>0.2</v>
      </c>
      <c r="L1124" s="10">
        <v>32.840000000000003</v>
      </c>
      <c r="M1124" s="17">
        <f t="shared" si="68"/>
        <v>289.48</v>
      </c>
      <c r="N1124" s="17">
        <f t="shared" si="69"/>
        <v>164.20000000000002</v>
      </c>
      <c r="O1124" s="17">
        <f t="shared" si="70"/>
        <v>125.28</v>
      </c>
      <c r="P1124" s="7">
        <f t="shared" si="71"/>
        <v>0.43277601215973466</v>
      </c>
      <c r="Q1124" s="5">
        <f>YEAR(SalesDataTable[[#This Row],[Order Date]])</f>
        <v>2026</v>
      </c>
      <c r="R1124" s="7" t="str">
        <f>"Q"&amp;ROUNDUP(MONTH(SalesDataTable[[#This Row],[Order Date]])/3,0)</f>
        <v>Q2</v>
      </c>
      <c r="S1124" s="8">
        <f>MONTH(SalesDataTable[[#This Row],[Order Date]])</f>
        <v>6</v>
      </c>
      <c r="T1124" s="7" t="str">
        <f>TEXT(SalesDataTable[[#This Row],[Order Date]],"mmm")</f>
        <v>Jun</v>
      </c>
    </row>
    <row r="1125" spans="1:20" ht="15.6">
      <c r="A1125" s="2">
        <v>2780</v>
      </c>
      <c r="B1125" s="3">
        <v>46191</v>
      </c>
      <c r="C1125" s="4" t="s">
        <v>11</v>
      </c>
      <c r="D1125" s="4" t="s">
        <v>18</v>
      </c>
      <c r="E1125" s="4" t="s">
        <v>2</v>
      </c>
      <c r="F1125" s="4" t="s">
        <v>13</v>
      </c>
      <c r="G1125" s="4" t="s">
        <v>34</v>
      </c>
      <c r="H1125" s="4" t="s">
        <v>42</v>
      </c>
      <c r="I1125" s="8">
        <v>2</v>
      </c>
      <c r="J1125" s="10">
        <v>35.61</v>
      </c>
      <c r="K1125" s="6">
        <v>0.15</v>
      </c>
      <c r="L1125" s="10">
        <v>13.96</v>
      </c>
      <c r="M1125" s="17">
        <f t="shared" si="68"/>
        <v>60.536999999999999</v>
      </c>
      <c r="N1125" s="17">
        <f t="shared" si="69"/>
        <v>27.92</v>
      </c>
      <c r="O1125" s="17">
        <f t="shared" si="70"/>
        <v>32.616999999999997</v>
      </c>
      <c r="P1125" s="7">
        <f t="shared" si="71"/>
        <v>0.53879445628293432</v>
      </c>
      <c r="Q1125" s="5">
        <f>YEAR(SalesDataTable[[#This Row],[Order Date]])</f>
        <v>2026</v>
      </c>
      <c r="R1125" s="7" t="str">
        <f>"Q"&amp;ROUNDUP(MONTH(SalesDataTable[[#This Row],[Order Date]])/3,0)</f>
        <v>Q2</v>
      </c>
      <c r="S1125" s="8">
        <f>MONTH(SalesDataTable[[#This Row],[Order Date]])</f>
        <v>6</v>
      </c>
      <c r="T1125" s="7" t="str">
        <f>TEXT(SalesDataTable[[#This Row],[Order Date]],"mmm")</f>
        <v>Jun</v>
      </c>
    </row>
    <row r="1126" spans="1:20" ht="15.6">
      <c r="A1126" s="2">
        <v>3209</v>
      </c>
      <c r="B1126" s="3">
        <v>46191</v>
      </c>
      <c r="C1126" s="4" t="s">
        <v>20</v>
      </c>
      <c r="D1126" s="4" t="s">
        <v>47</v>
      </c>
      <c r="E1126" s="4" t="s">
        <v>2</v>
      </c>
      <c r="F1126" s="4" t="s">
        <v>3</v>
      </c>
      <c r="G1126" s="4" t="s">
        <v>14</v>
      </c>
      <c r="H1126" s="4" t="s">
        <v>44</v>
      </c>
      <c r="I1126" s="8">
        <v>2</v>
      </c>
      <c r="J1126" s="10">
        <v>133.12</v>
      </c>
      <c r="K1126" s="6">
        <v>0</v>
      </c>
      <c r="L1126" s="10">
        <v>67.02</v>
      </c>
      <c r="M1126" s="17">
        <f t="shared" si="68"/>
        <v>266.24</v>
      </c>
      <c r="N1126" s="17">
        <f t="shared" si="69"/>
        <v>134.04</v>
      </c>
      <c r="O1126" s="17">
        <f t="shared" si="70"/>
        <v>132.20000000000002</v>
      </c>
      <c r="P1126" s="7">
        <f t="shared" si="71"/>
        <v>0.4965444711538462</v>
      </c>
      <c r="Q1126" s="5">
        <f>YEAR(SalesDataTable[[#This Row],[Order Date]])</f>
        <v>2026</v>
      </c>
      <c r="R1126" s="7" t="str">
        <f>"Q"&amp;ROUNDUP(MONTH(SalesDataTable[[#This Row],[Order Date]])/3,0)</f>
        <v>Q2</v>
      </c>
      <c r="S1126" s="8">
        <f>MONTH(SalesDataTable[[#This Row],[Order Date]])</f>
        <v>6</v>
      </c>
      <c r="T1126" s="7" t="str">
        <f>TEXT(SalesDataTable[[#This Row],[Order Date]],"mmm")</f>
        <v>Jun</v>
      </c>
    </row>
    <row r="1127" spans="1:20" ht="15.6">
      <c r="A1127" s="2">
        <v>3414</v>
      </c>
      <c r="B1127" s="3">
        <v>46191</v>
      </c>
      <c r="C1127" s="4" t="s">
        <v>0</v>
      </c>
      <c r="D1127" s="4" t="s">
        <v>50</v>
      </c>
      <c r="E1127" s="4" t="s">
        <v>28</v>
      </c>
      <c r="F1127" s="4" t="s">
        <v>3</v>
      </c>
      <c r="G1127" s="4" t="s">
        <v>4</v>
      </c>
      <c r="H1127" s="4" t="s">
        <v>22</v>
      </c>
      <c r="I1127" s="8">
        <v>1</v>
      </c>
      <c r="J1127" s="10">
        <v>51.23</v>
      </c>
      <c r="K1127" s="6">
        <v>0.05</v>
      </c>
      <c r="L1127" s="10">
        <v>23.12</v>
      </c>
      <c r="M1127" s="17">
        <f t="shared" si="68"/>
        <v>48.668499999999995</v>
      </c>
      <c r="N1127" s="17">
        <f t="shared" si="69"/>
        <v>23.12</v>
      </c>
      <c r="O1127" s="17">
        <f t="shared" si="70"/>
        <v>25.548499999999994</v>
      </c>
      <c r="P1127" s="7">
        <f t="shared" si="71"/>
        <v>0.5249494025909982</v>
      </c>
      <c r="Q1127" s="5">
        <f>YEAR(SalesDataTable[[#This Row],[Order Date]])</f>
        <v>2026</v>
      </c>
      <c r="R1127" s="7" t="str">
        <f>"Q"&amp;ROUNDUP(MONTH(SalesDataTable[[#This Row],[Order Date]])/3,0)</f>
        <v>Q2</v>
      </c>
      <c r="S1127" s="8">
        <f>MONTH(SalesDataTable[[#This Row],[Order Date]])</f>
        <v>6</v>
      </c>
      <c r="T1127" s="7" t="str">
        <f>TEXT(SalesDataTable[[#This Row],[Order Date]],"mmm")</f>
        <v>Jun</v>
      </c>
    </row>
    <row r="1128" spans="1:20" ht="15.6">
      <c r="A1128" s="2">
        <v>3846</v>
      </c>
      <c r="B1128" s="3">
        <v>46191</v>
      </c>
      <c r="C1128" s="4" t="s">
        <v>6</v>
      </c>
      <c r="D1128" s="4" t="s">
        <v>43</v>
      </c>
      <c r="E1128" s="4" t="s">
        <v>2</v>
      </c>
      <c r="F1128" s="4" t="s">
        <v>16</v>
      </c>
      <c r="G1128" s="4" t="s">
        <v>9</v>
      </c>
      <c r="H1128" s="4" t="s">
        <v>10</v>
      </c>
      <c r="I1128" s="8">
        <v>1</v>
      </c>
      <c r="J1128" s="10">
        <v>93.5</v>
      </c>
      <c r="K1128" s="6">
        <v>0</v>
      </c>
      <c r="L1128" s="10">
        <v>46.63</v>
      </c>
      <c r="M1128" s="17">
        <f t="shared" si="68"/>
        <v>93.5</v>
      </c>
      <c r="N1128" s="17">
        <f t="shared" si="69"/>
        <v>46.63</v>
      </c>
      <c r="O1128" s="17">
        <f t="shared" si="70"/>
        <v>46.87</v>
      </c>
      <c r="P1128" s="7">
        <f t="shared" si="71"/>
        <v>0.50128342245989299</v>
      </c>
      <c r="Q1128" s="5">
        <f>YEAR(SalesDataTable[[#This Row],[Order Date]])</f>
        <v>2026</v>
      </c>
      <c r="R1128" s="7" t="str">
        <f>"Q"&amp;ROUNDUP(MONTH(SalesDataTable[[#This Row],[Order Date]])/3,0)</f>
        <v>Q2</v>
      </c>
      <c r="S1128" s="8">
        <f>MONTH(SalesDataTable[[#This Row],[Order Date]])</f>
        <v>6</v>
      </c>
      <c r="T1128" s="7" t="str">
        <f>TEXT(SalesDataTable[[#This Row],[Order Date]],"mmm")</f>
        <v>Jun</v>
      </c>
    </row>
    <row r="1129" spans="1:20" ht="15.6">
      <c r="A1129" s="2">
        <v>4120</v>
      </c>
      <c r="B1129" s="3">
        <v>46191</v>
      </c>
      <c r="C1129" s="4" t="s">
        <v>20</v>
      </c>
      <c r="D1129" s="4" t="s">
        <v>21</v>
      </c>
      <c r="E1129" s="4" t="s">
        <v>19</v>
      </c>
      <c r="F1129" s="4" t="s">
        <v>3</v>
      </c>
      <c r="G1129" s="4" t="s">
        <v>34</v>
      </c>
      <c r="H1129" s="4" t="s">
        <v>35</v>
      </c>
      <c r="I1129" s="8">
        <v>3</v>
      </c>
      <c r="J1129" s="10">
        <v>41.16</v>
      </c>
      <c r="K1129" s="6">
        <v>0</v>
      </c>
      <c r="L1129" s="10">
        <v>14.79</v>
      </c>
      <c r="M1129" s="17">
        <f t="shared" si="68"/>
        <v>123.47999999999999</v>
      </c>
      <c r="N1129" s="17">
        <f t="shared" si="69"/>
        <v>44.37</v>
      </c>
      <c r="O1129" s="17">
        <f t="shared" si="70"/>
        <v>79.109999999999985</v>
      </c>
      <c r="P1129" s="7">
        <f t="shared" si="71"/>
        <v>0.64067055393586003</v>
      </c>
      <c r="Q1129" s="5">
        <f>YEAR(SalesDataTable[[#This Row],[Order Date]])</f>
        <v>2026</v>
      </c>
      <c r="R1129" s="7" t="str">
        <f>"Q"&amp;ROUNDUP(MONTH(SalesDataTable[[#This Row],[Order Date]])/3,0)</f>
        <v>Q2</v>
      </c>
      <c r="S1129" s="8">
        <f>MONTH(SalesDataTable[[#This Row],[Order Date]])</f>
        <v>6</v>
      </c>
      <c r="T1129" s="7" t="str">
        <f>TEXT(SalesDataTable[[#This Row],[Order Date]],"mmm")</f>
        <v>Jun</v>
      </c>
    </row>
    <row r="1130" spans="1:20" ht="15.6">
      <c r="A1130" s="2">
        <v>4217</v>
      </c>
      <c r="B1130" s="3">
        <v>46191</v>
      </c>
      <c r="C1130" s="4" t="s">
        <v>6</v>
      </c>
      <c r="D1130" s="4" t="s">
        <v>43</v>
      </c>
      <c r="E1130" s="4" t="s">
        <v>28</v>
      </c>
      <c r="F1130" s="4" t="s">
        <v>13</v>
      </c>
      <c r="G1130" s="4" t="s">
        <v>34</v>
      </c>
      <c r="H1130" s="4" t="s">
        <v>35</v>
      </c>
      <c r="I1130" s="8">
        <v>1</v>
      </c>
      <c r="J1130" s="10">
        <v>39.74</v>
      </c>
      <c r="K1130" s="6">
        <v>0.05</v>
      </c>
      <c r="L1130" s="10">
        <v>14.39</v>
      </c>
      <c r="M1130" s="17">
        <f t="shared" si="68"/>
        <v>37.753</v>
      </c>
      <c r="N1130" s="17">
        <f t="shared" si="69"/>
        <v>14.39</v>
      </c>
      <c r="O1130" s="17">
        <f t="shared" si="70"/>
        <v>23.363</v>
      </c>
      <c r="P1130" s="7">
        <f t="shared" si="71"/>
        <v>0.6188382380208195</v>
      </c>
      <c r="Q1130" s="5">
        <f>YEAR(SalesDataTable[[#This Row],[Order Date]])</f>
        <v>2026</v>
      </c>
      <c r="R1130" s="7" t="str">
        <f>"Q"&amp;ROUNDUP(MONTH(SalesDataTable[[#This Row],[Order Date]])/3,0)</f>
        <v>Q2</v>
      </c>
      <c r="S1130" s="8">
        <f>MONTH(SalesDataTable[[#This Row],[Order Date]])</f>
        <v>6</v>
      </c>
      <c r="T1130" s="7" t="str">
        <f>TEXT(SalesDataTable[[#This Row],[Order Date]],"mmm")</f>
        <v>Jun</v>
      </c>
    </row>
    <row r="1131" spans="1:20" ht="15.6">
      <c r="A1131" s="2">
        <v>4786</v>
      </c>
      <c r="B1131" s="3">
        <v>46191</v>
      </c>
      <c r="C1131" s="4" t="s">
        <v>20</v>
      </c>
      <c r="D1131" s="4" t="s">
        <v>31</v>
      </c>
      <c r="E1131" s="4" t="s">
        <v>2</v>
      </c>
      <c r="F1131" s="4" t="s">
        <v>3</v>
      </c>
      <c r="G1131" s="4" t="s">
        <v>14</v>
      </c>
      <c r="H1131" s="4" t="s">
        <v>32</v>
      </c>
      <c r="I1131" s="8">
        <v>3</v>
      </c>
      <c r="J1131" s="10">
        <v>46.79</v>
      </c>
      <c r="K1131" s="6">
        <v>0.1</v>
      </c>
      <c r="L1131" s="10">
        <v>18.25</v>
      </c>
      <c r="M1131" s="17">
        <f t="shared" si="68"/>
        <v>126.33300000000001</v>
      </c>
      <c r="N1131" s="17">
        <f t="shared" si="69"/>
        <v>54.75</v>
      </c>
      <c r="O1131" s="17">
        <f t="shared" si="70"/>
        <v>71.583000000000013</v>
      </c>
      <c r="P1131" s="7">
        <f t="shared" si="71"/>
        <v>0.56662154781411034</v>
      </c>
      <c r="Q1131" s="5">
        <f>YEAR(SalesDataTable[[#This Row],[Order Date]])</f>
        <v>2026</v>
      </c>
      <c r="R1131" s="7" t="str">
        <f>"Q"&amp;ROUNDUP(MONTH(SalesDataTable[[#This Row],[Order Date]])/3,0)</f>
        <v>Q2</v>
      </c>
      <c r="S1131" s="8">
        <f>MONTH(SalesDataTable[[#This Row],[Order Date]])</f>
        <v>6</v>
      </c>
      <c r="T1131" s="7" t="str">
        <f>TEXT(SalesDataTable[[#This Row],[Order Date]],"mmm")</f>
        <v>Jun</v>
      </c>
    </row>
    <row r="1132" spans="1:20" ht="15.6">
      <c r="A1132" s="2">
        <v>23</v>
      </c>
      <c r="B1132" s="3">
        <v>46192</v>
      </c>
      <c r="C1132" s="4" t="s">
        <v>20</v>
      </c>
      <c r="D1132" s="4" t="s">
        <v>47</v>
      </c>
      <c r="E1132" s="4" t="s">
        <v>8</v>
      </c>
      <c r="F1132" s="4" t="s">
        <v>16</v>
      </c>
      <c r="G1132" s="4" t="s">
        <v>9</v>
      </c>
      <c r="H1132" s="4" t="s">
        <v>10</v>
      </c>
      <c r="I1132" s="8">
        <v>4</v>
      </c>
      <c r="J1132" s="10">
        <v>91.74</v>
      </c>
      <c r="K1132" s="6">
        <v>0.2</v>
      </c>
      <c r="L1132" s="10">
        <v>44.74</v>
      </c>
      <c r="M1132" s="17">
        <f t="shared" si="68"/>
        <v>293.56799999999998</v>
      </c>
      <c r="N1132" s="17">
        <f t="shared" si="69"/>
        <v>178.96</v>
      </c>
      <c r="O1132" s="17">
        <f t="shared" si="70"/>
        <v>114.60799999999998</v>
      </c>
      <c r="P1132" s="7">
        <f t="shared" si="71"/>
        <v>0.39039677349029861</v>
      </c>
      <c r="Q1132" s="5">
        <f>YEAR(SalesDataTable[[#This Row],[Order Date]])</f>
        <v>2026</v>
      </c>
      <c r="R1132" s="7" t="str">
        <f>"Q"&amp;ROUNDUP(MONTH(SalesDataTable[[#This Row],[Order Date]])/3,0)</f>
        <v>Q2</v>
      </c>
      <c r="S1132" s="8">
        <f>MONTH(SalesDataTable[[#This Row],[Order Date]])</f>
        <v>6</v>
      </c>
      <c r="T1132" s="7" t="str">
        <f>TEXT(SalesDataTable[[#This Row],[Order Date]],"mmm")</f>
        <v>Jun</v>
      </c>
    </row>
    <row r="1133" spans="1:20" ht="15.6">
      <c r="A1133" s="2">
        <v>99</v>
      </c>
      <c r="B1133" s="3">
        <v>46192</v>
      </c>
      <c r="C1133" s="4" t="s">
        <v>20</v>
      </c>
      <c r="D1133" s="4" t="s">
        <v>47</v>
      </c>
      <c r="E1133" s="4" t="s">
        <v>2</v>
      </c>
      <c r="F1133" s="4" t="s">
        <v>13</v>
      </c>
      <c r="G1133" s="4" t="s">
        <v>34</v>
      </c>
      <c r="H1133" s="4" t="s">
        <v>42</v>
      </c>
      <c r="I1133" s="8">
        <v>1</v>
      </c>
      <c r="J1133" s="10">
        <v>36.28</v>
      </c>
      <c r="K1133" s="6">
        <v>0.1</v>
      </c>
      <c r="L1133" s="10">
        <v>13.8</v>
      </c>
      <c r="M1133" s="17">
        <f t="shared" si="68"/>
        <v>32.652000000000001</v>
      </c>
      <c r="N1133" s="17">
        <f t="shared" si="69"/>
        <v>13.8</v>
      </c>
      <c r="O1133" s="17">
        <f t="shared" si="70"/>
        <v>18.852</v>
      </c>
      <c r="P1133" s="7">
        <f t="shared" si="71"/>
        <v>0.5773612642410878</v>
      </c>
      <c r="Q1133" s="5">
        <f>YEAR(SalesDataTable[[#This Row],[Order Date]])</f>
        <v>2026</v>
      </c>
      <c r="R1133" s="7" t="str">
        <f>"Q"&amp;ROUNDUP(MONTH(SalesDataTable[[#This Row],[Order Date]])/3,0)</f>
        <v>Q2</v>
      </c>
      <c r="S1133" s="8">
        <f>MONTH(SalesDataTable[[#This Row],[Order Date]])</f>
        <v>6</v>
      </c>
      <c r="T1133" s="7" t="str">
        <f>TEXT(SalesDataTable[[#This Row],[Order Date]],"mmm")</f>
        <v>Jun</v>
      </c>
    </row>
    <row r="1134" spans="1:20" ht="15.6">
      <c r="A1134" s="2">
        <v>269</v>
      </c>
      <c r="B1134" s="3">
        <v>46192</v>
      </c>
      <c r="C1134" s="4" t="s">
        <v>20</v>
      </c>
      <c r="D1134" s="4" t="s">
        <v>47</v>
      </c>
      <c r="E1134" s="4" t="s">
        <v>8</v>
      </c>
      <c r="F1134" s="4" t="s">
        <v>3</v>
      </c>
      <c r="G1134" s="4" t="s">
        <v>9</v>
      </c>
      <c r="H1134" s="4" t="s">
        <v>46</v>
      </c>
      <c r="I1134" s="8">
        <v>3</v>
      </c>
      <c r="J1134" s="10">
        <v>73.02</v>
      </c>
      <c r="K1134" s="6">
        <v>0.1</v>
      </c>
      <c r="L1134" s="10">
        <v>32.69</v>
      </c>
      <c r="M1134" s="17">
        <f t="shared" si="68"/>
        <v>197.154</v>
      </c>
      <c r="N1134" s="17">
        <f t="shared" si="69"/>
        <v>98.07</v>
      </c>
      <c r="O1134" s="17">
        <f t="shared" si="70"/>
        <v>99.084000000000003</v>
      </c>
      <c r="P1134" s="7">
        <f t="shared" si="71"/>
        <v>0.50257159377948202</v>
      </c>
      <c r="Q1134" s="5">
        <f>YEAR(SalesDataTable[[#This Row],[Order Date]])</f>
        <v>2026</v>
      </c>
      <c r="R1134" s="7" t="str">
        <f>"Q"&amp;ROUNDUP(MONTH(SalesDataTable[[#This Row],[Order Date]])/3,0)</f>
        <v>Q2</v>
      </c>
      <c r="S1134" s="8">
        <f>MONTH(SalesDataTable[[#This Row],[Order Date]])</f>
        <v>6</v>
      </c>
      <c r="T1134" s="7" t="str">
        <f>TEXT(SalesDataTable[[#This Row],[Order Date]],"mmm")</f>
        <v>Jun</v>
      </c>
    </row>
    <row r="1135" spans="1:20" ht="15.6">
      <c r="A1135" s="2">
        <v>1772</v>
      </c>
      <c r="B1135" s="3">
        <v>46192</v>
      </c>
      <c r="C1135" s="4" t="s">
        <v>20</v>
      </c>
      <c r="D1135" s="4" t="s">
        <v>21</v>
      </c>
      <c r="E1135" s="4" t="s">
        <v>2</v>
      </c>
      <c r="F1135" s="4" t="s">
        <v>13</v>
      </c>
      <c r="G1135" s="4" t="s">
        <v>9</v>
      </c>
      <c r="H1135" s="4" t="s">
        <v>37</v>
      </c>
      <c r="I1135" s="8">
        <v>4</v>
      </c>
      <c r="J1135" s="10">
        <v>153.38</v>
      </c>
      <c r="K1135" s="6">
        <v>0</v>
      </c>
      <c r="L1135" s="10">
        <v>76.92</v>
      </c>
      <c r="M1135" s="17">
        <f t="shared" si="68"/>
        <v>613.52</v>
      </c>
      <c r="N1135" s="17">
        <f t="shared" si="69"/>
        <v>307.68</v>
      </c>
      <c r="O1135" s="17">
        <f t="shared" si="70"/>
        <v>305.83999999999997</v>
      </c>
      <c r="P1135" s="7">
        <f t="shared" si="71"/>
        <v>0.49850045638283996</v>
      </c>
      <c r="Q1135" s="5">
        <f>YEAR(SalesDataTable[[#This Row],[Order Date]])</f>
        <v>2026</v>
      </c>
      <c r="R1135" s="7" t="str">
        <f>"Q"&amp;ROUNDUP(MONTH(SalesDataTable[[#This Row],[Order Date]])/3,0)</f>
        <v>Q2</v>
      </c>
      <c r="S1135" s="8">
        <f>MONTH(SalesDataTable[[#This Row],[Order Date]])</f>
        <v>6</v>
      </c>
      <c r="T1135" s="7" t="str">
        <f>TEXT(SalesDataTable[[#This Row],[Order Date]],"mmm")</f>
        <v>Jun</v>
      </c>
    </row>
    <row r="1136" spans="1:20" ht="15.6">
      <c r="A1136" s="2">
        <v>1906</v>
      </c>
      <c r="B1136" s="3">
        <v>46192</v>
      </c>
      <c r="C1136" s="4" t="s">
        <v>20</v>
      </c>
      <c r="D1136" s="4" t="s">
        <v>33</v>
      </c>
      <c r="E1136" s="4" t="s">
        <v>28</v>
      </c>
      <c r="F1136" s="4" t="s">
        <v>3</v>
      </c>
      <c r="G1136" s="4" t="s">
        <v>23</v>
      </c>
      <c r="H1136" s="4" t="s">
        <v>51</v>
      </c>
      <c r="I1136" s="8">
        <v>2</v>
      </c>
      <c r="J1136" s="10">
        <v>125.5</v>
      </c>
      <c r="K1136" s="6">
        <v>0</v>
      </c>
      <c r="L1136" s="10">
        <v>61.67</v>
      </c>
      <c r="M1136" s="17">
        <f t="shared" si="68"/>
        <v>251</v>
      </c>
      <c r="N1136" s="17">
        <f t="shared" si="69"/>
        <v>123.34</v>
      </c>
      <c r="O1136" s="17">
        <f t="shared" si="70"/>
        <v>127.66</v>
      </c>
      <c r="P1136" s="7">
        <f t="shared" si="71"/>
        <v>0.50860557768924297</v>
      </c>
      <c r="Q1136" s="5">
        <f>YEAR(SalesDataTable[[#This Row],[Order Date]])</f>
        <v>2026</v>
      </c>
      <c r="R1136" s="7" t="str">
        <f>"Q"&amp;ROUNDUP(MONTH(SalesDataTable[[#This Row],[Order Date]])/3,0)</f>
        <v>Q2</v>
      </c>
      <c r="S1136" s="8">
        <f>MONTH(SalesDataTable[[#This Row],[Order Date]])</f>
        <v>6</v>
      </c>
      <c r="T1136" s="7" t="str">
        <f>TEXT(SalesDataTable[[#This Row],[Order Date]],"mmm")</f>
        <v>Jun</v>
      </c>
    </row>
    <row r="1137" spans="1:20" ht="15.6">
      <c r="A1137" s="2">
        <v>2473</v>
      </c>
      <c r="B1137" s="3">
        <v>46192</v>
      </c>
      <c r="C1137" s="4" t="s">
        <v>0</v>
      </c>
      <c r="D1137" s="4" t="s">
        <v>1</v>
      </c>
      <c r="E1137" s="4" t="s">
        <v>8</v>
      </c>
      <c r="F1137" s="4" t="s">
        <v>3</v>
      </c>
      <c r="G1137" s="4" t="s">
        <v>4</v>
      </c>
      <c r="H1137" s="4" t="s">
        <v>5</v>
      </c>
      <c r="I1137" s="8">
        <v>3</v>
      </c>
      <c r="J1137" s="10">
        <v>80.75</v>
      </c>
      <c r="K1137" s="6">
        <v>0.15</v>
      </c>
      <c r="L1137" s="10">
        <v>42.81</v>
      </c>
      <c r="M1137" s="17">
        <f t="shared" si="68"/>
        <v>205.91249999999999</v>
      </c>
      <c r="N1137" s="17">
        <f t="shared" si="69"/>
        <v>128.43</v>
      </c>
      <c r="O1137" s="17">
        <f t="shared" si="70"/>
        <v>77.482499999999987</v>
      </c>
      <c r="P1137" s="7">
        <f t="shared" si="71"/>
        <v>0.37628847204516475</v>
      </c>
      <c r="Q1137" s="5">
        <f>YEAR(SalesDataTable[[#This Row],[Order Date]])</f>
        <v>2026</v>
      </c>
      <c r="R1137" s="7" t="str">
        <f>"Q"&amp;ROUNDUP(MONTH(SalesDataTable[[#This Row],[Order Date]])/3,0)</f>
        <v>Q2</v>
      </c>
      <c r="S1137" s="8">
        <f>MONTH(SalesDataTable[[#This Row],[Order Date]])</f>
        <v>6</v>
      </c>
      <c r="T1137" s="7" t="str">
        <f>TEXT(SalesDataTable[[#This Row],[Order Date]],"mmm")</f>
        <v>Jun</v>
      </c>
    </row>
    <row r="1138" spans="1:20" ht="15.6">
      <c r="A1138" s="2">
        <v>2549</v>
      </c>
      <c r="B1138" s="3">
        <v>46192</v>
      </c>
      <c r="C1138" s="4" t="s">
        <v>20</v>
      </c>
      <c r="D1138" s="4" t="s">
        <v>47</v>
      </c>
      <c r="E1138" s="4" t="s">
        <v>8</v>
      </c>
      <c r="F1138" s="4" t="s">
        <v>3</v>
      </c>
      <c r="G1138" s="4" t="s">
        <v>34</v>
      </c>
      <c r="H1138" s="4" t="s">
        <v>42</v>
      </c>
      <c r="I1138" s="8">
        <v>8</v>
      </c>
      <c r="J1138" s="10">
        <v>36.15</v>
      </c>
      <c r="K1138" s="6">
        <v>0.05</v>
      </c>
      <c r="L1138" s="10">
        <v>13.55</v>
      </c>
      <c r="M1138" s="17">
        <f t="shared" si="68"/>
        <v>274.73999999999995</v>
      </c>
      <c r="N1138" s="17">
        <f t="shared" si="69"/>
        <v>108.4</v>
      </c>
      <c r="O1138" s="17">
        <f t="shared" si="70"/>
        <v>166.33999999999995</v>
      </c>
      <c r="P1138" s="7">
        <f t="shared" si="71"/>
        <v>0.60544514814005956</v>
      </c>
      <c r="Q1138" s="5">
        <f>YEAR(SalesDataTable[[#This Row],[Order Date]])</f>
        <v>2026</v>
      </c>
      <c r="R1138" s="7" t="str">
        <f>"Q"&amp;ROUNDUP(MONTH(SalesDataTable[[#This Row],[Order Date]])/3,0)</f>
        <v>Q2</v>
      </c>
      <c r="S1138" s="8">
        <f>MONTH(SalesDataTable[[#This Row],[Order Date]])</f>
        <v>6</v>
      </c>
      <c r="T1138" s="7" t="str">
        <f>TEXT(SalesDataTable[[#This Row],[Order Date]],"mmm")</f>
        <v>Jun</v>
      </c>
    </row>
    <row r="1139" spans="1:20" ht="15.6">
      <c r="A1139" s="2">
        <v>3341</v>
      </c>
      <c r="B1139" s="3">
        <v>46192</v>
      </c>
      <c r="C1139" s="4" t="s">
        <v>0</v>
      </c>
      <c r="D1139" s="4" t="s">
        <v>50</v>
      </c>
      <c r="E1139" s="4" t="s">
        <v>2</v>
      </c>
      <c r="F1139" s="4" t="s">
        <v>13</v>
      </c>
      <c r="G1139" s="4" t="s">
        <v>9</v>
      </c>
      <c r="H1139" s="4" t="s">
        <v>17</v>
      </c>
      <c r="I1139" s="8">
        <v>2</v>
      </c>
      <c r="J1139" s="10">
        <v>143.1</v>
      </c>
      <c r="K1139" s="6">
        <v>0</v>
      </c>
      <c r="L1139" s="10">
        <v>78.11</v>
      </c>
      <c r="M1139" s="17">
        <f t="shared" si="68"/>
        <v>286.2</v>
      </c>
      <c r="N1139" s="17">
        <f t="shared" si="69"/>
        <v>156.22</v>
      </c>
      <c r="O1139" s="17">
        <f t="shared" si="70"/>
        <v>129.97999999999999</v>
      </c>
      <c r="P1139" s="7">
        <f t="shared" si="71"/>
        <v>0.45415793151642209</v>
      </c>
      <c r="Q1139" s="5">
        <f>YEAR(SalesDataTable[[#This Row],[Order Date]])</f>
        <v>2026</v>
      </c>
      <c r="R1139" s="7" t="str">
        <f>"Q"&amp;ROUNDUP(MONTH(SalesDataTable[[#This Row],[Order Date]])/3,0)</f>
        <v>Q2</v>
      </c>
      <c r="S1139" s="8">
        <f>MONTH(SalesDataTable[[#This Row],[Order Date]])</f>
        <v>6</v>
      </c>
      <c r="T1139" s="7" t="str">
        <f>TEXT(SalesDataTable[[#This Row],[Order Date]],"mmm")</f>
        <v>Jun</v>
      </c>
    </row>
    <row r="1140" spans="1:20" ht="15.6">
      <c r="A1140" s="2">
        <v>3351</v>
      </c>
      <c r="B1140" s="3">
        <v>46192</v>
      </c>
      <c r="C1140" s="4" t="s">
        <v>6</v>
      </c>
      <c r="D1140" s="4" t="s">
        <v>7</v>
      </c>
      <c r="E1140" s="4" t="s">
        <v>28</v>
      </c>
      <c r="F1140" s="4" t="s">
        <v>13</v>
      </c>
      <c r="G1140" s="4" t="s">
        <v>23</v>
      </c>
      <c r="H1140" s="4" t="s">
        <v>51</v>
      </c>
      <c r="I1140" s="8">
        <v>4</v>
      </c>
      <c r="J1140" s="10">
        <v>123.89</v>
      </c>
      <c r="K1140" s="6">
        <v>0</v>
      </c>
      <c r="L1140" s="10">
        <v>59.42</v>
      </c>
      <c r="M1140" s="17">
        <f t="shared" si="68"/>
        <v>495.56</v>
      </c>
      <c r="N1140" s="17">
        <f t="shared" si="69"/>
        <v>237.68</v>
      </c>
      <c r="O1140" s="17">
        <f t="shared" si="70"/>
        <v>257.88</v>
      </c>
      <c r="P1140" s="7">
        <f t="shared" si="71"/>
        <v>0.5203809831301961</v>
      </c>
      <c r="Q1140" s="5">
        <f>YEAR(SalesDataTable[[#This Row],[Order Date]])</f>
        <v>2026</v>
      </c>
      <c r="R1140" s="7" t="str">
        <f>"Q"&amp;ROUNDUP(MONTH(SalesDataTable[[#This Row],[Order Date]])/3,0)</f>
        <v>Q2</v>
      </c>
      <c r="S1140" s="8">
        <f>MONTH(SalesDataTable[[#This Row],[Order Date]])</f>
        <v>6</v>
      </c>
      <c r="T1140" s="7" t="str">
        <f>TEXT(SalesDataTable[[#This Row],[Order Date]],"mmm")</f>
        <v>Jun</v>
      </c>
    </row>
    <row r="1141" spans="1:20" ht="15.6">
      <c r="A1141" s="2">
        <v>3366</v>
      </c>
      <c r="B1141" s="3">
        <v>46192</v>
      </c>
      <c r="C1141" s="4" t="s">
        <v>6</v>
      </c>
      <c r="D1141" s="4" t="s">
        <v>41</v>
      </c>
      <c r="E1141" s="4" t="s">
        <v>2</v>
      </c>
      <c r="F1141" s="4" t="s">
        <v>16</v>
      </c>
      <c r="G1141" s="4" t="s">
        <v>14</v>
      </c>
      <c r="H1141" s="4" t="s">
        <v>44</v>
      </c>
      <c r="I1141" s="8">
        <v>1</v>
      </c>
      <c r="J1141" s="10">
        <v>135.41999999999999</v>
      </c>
      <c r="K1141" s="6">
        <v>0.05</v>
      </c>
      <c r="L1141" s="10">
        <v>68.180000000000007</v>
      </c>
      <c r="M1141" s="17">
        <f t="shared" si="68"/>
        <v>128.64899999999997</v>
      </c>
      <c r="N1141" s="17">
        <f t="shared" si="69"/>
        <v>68.180000000000007</v>
      </c>
      <c r="O1141" s="17">
        <f t="shared" si="70"/>
        <v>60.468999999999966</v>
      </c>
      <c r="P1141" s="7">
        <f t="shared" si="71"/>
        <v>0.47003085915941811</v>
      </c>
      <c r="Q1141" s="5">
        <f>YEAR(SalesDataTable[[#This Row],[Order Date]])</f>
        <v>2026</v>
      </c>
      <c r="R1141" s="7" t="str">
        <f>"Q"&amp;ROUNDUP(MONTH(SalesDataTable[[#This Row],[Order Date]])/3,0)</f>
        <v>Q2</v>
      </c>
      <c r="S1141" s="8">
        <f>MONTH(SalesDataTable[[#This Row],[Order Date]])</f>
        <v>6</v>
      </c>
      <c r="T1141" s="7" t="str">
        <f>TEXT(SalesDataTable[[#This Row],[Order Date]],"mmm")</f>
        <v>Jun</v>
      </c>
    </row>
    <row r="1142" spans="1:20" ht="15.6">
      <c r="A1142" s="2">
        <v>3691</v>
      </c>
      <c r="B1142" s="3">
        <v>46192</v>
      </c>
      <c r="C1142" s="4" t="s">
        <v>6</v>
      </c>
      <c r="D1142" s="4" t="s">
        <v>27</v>
      </c>
      <c r="E1142" s="4" t="s">
        <v>19</v>
      </c>
      <c r="F1142" s="4" t="s">
        <v>3</v>
      </c>
      <c r="G1142" s="4" t="s">
        <v>9</v>
      </c>
      <c r="H1142" s="4" t="s">
        <v>10</v>
      </c>
      <c r="I1142" s="8">
        <v>1</v>
      </c>
      <c r="J1142" s="10">
        <v>93.48</v>
      </c>
      <c r="K1142" s="6">
        <v>0.05</v>
      </c>
      <c r="L1142" s="10">
        <v>44.31</v>
      </c>
      <c r="M1142" s="17">
        <f t="shared" si="68"/>
        <v>88.805999999999997</v>
      </c>
      <c r="N1142" s="17">
        <f t="shared" si="69"/>
        <v>44.31</v>
      </c>
      <c r="O1142" s="17">
        <f t="shared" si="70"/>
        <v>44.495999999999995</v>
      </c>
      <c r="P1142" s="7">
        <f t="shared" si="71"/>
        <v>0.50104722653874734</v>
      </c>
      <c r="Q1142" s="5">
        <f>YEAR(SalesDataTable[[#This Row],[Order Date]])</f>
        <v>2026</v>
      </c>
      <c r="R1142" s="7" t="str">
        <f>"Q"&amp;ROUNDUP(MONTH(SalesDataTable[[#This Row],[Order Date]])/3,0)</f>
        <v>Q2</v>
      </c>
      <c r="S1142" s="8">
        <f>MONTH(SalesDataTable[[#This Row],[Order Date]])</f>
        <v>6</v>
      </c>
      <c r="T1142" s="7" t="str">
        <f>TEXT(SalesDataTable[[#This Row],[Order Date]],"mmm")</f>
        <v>Jun</v>
      </c>
    </row>
    <row r="1143" spans="1:20" ht="15.6">
      <c r="A1143" s="2">
        <v>3909</v>
      </c>
      <c r="B1143" s="3">
        <v>46192</v>
      </c>
      <c r="C1143" s="4" t="s">
        <v>6</v>
      </c>
      <c r="D1143" s="4" t="s">
        <v>7</v>
      </c>
      <c r="E1143" s="4" t="s">
        <v>28</v>
      </c>
      <c r="F1143" s="4" t="s">
        <v>3</v>
      </c>
      <c r="G1143" s="4" t="s">
        <v>9</v>
      </c>
      <c r="H1143" s="4" t="s">
        <v>37</v>
      </c>
      <c r="I1143" s="8">
        <v>1</v>
      </c>
      <c r="J1143" s="10">
        <v>156.05000000000001</v>
      </c>
      <c r="K1143" s="6">
        <v>0.05</v>
      </c>
      <c r="L1143" s="10">
        <v>81.28</v>
      </c>
      <c r="M1143" s="17">
        <f t="shared" si="68"/>
        <v>148.2475</v>
      </c>
      <c r="N1143" s="17">
        <f t="shared" si="69"/>
        <v>81.28</v>
      </c>
      <c r="O1143" s="17">
        <f t="shared" si="70"/>
        <v>66.967500000000001</v>
      </c>
      <c r="P1143" s="7">
        <f t="shared" si="71"/>
        <v>0.45172768512116562</v>
      </c>
      <c r="Q1143" s="5">
        <f>YEAR(SalesDataTable[[#This Row],[Order Date]])</f>
        <v>2026</v>
      </c>
      <c r="R1143" s="7" t="str">
        <f>"Q"&amp;ROUNDUP(MONTH(SalesDataTable[[#This Row],[Order Date]])/3,0)</f>
        <v>Q2</v>
      </c>
      <c r="S1143" s="8">
        <f>MONTH(SalesDataTable[[#This Row],[Order Date]])</f>
        <v>6</v>
      </c>
      <c r="T1143" s="7" t="str">
        <f>TEXT(SalesDataTable[[#This Row],[Order Date]],"mmm")</f>
        <v>Jun</v>
      </c>
    </row>
    <row r="1144" spans="1:20" ht="15.6">
      <c r="A1144" s="2">
        <v>4862</v>
      </c>
      <c r="B1144" s="3">
        <v>46192</v>
      </c>
      <c r="C1144" s="4" t="s">
        <v>6</v>
      </c>
      <c r="D1144" s="4" t="s">
        <v>27</v>
      </c>
      <c r="E1144" s="4" t="s">
        <v>2</v>
      </c>
      <c r="F1144" s="4" t="s">
        <v>3</v>
      </c>
      <c r="G1144" s="4" t="s">
        <v>34</v>
      </c>
      <c r="H1144" s="4" t="s">
        <v>42</v>
      </c>
      <c r="I1144" s="8">
        <v>1</v>
      </c>
      <c r="J1144" s="10">
        <v>36.74</v>
      </c>
      <c r="K1144" s="6">
        <v>0</v>
      </c>
      <c r="L1144" s="10">
        <v>14.15</v>
      </c>
      <c r="M1144" s="17">
        <f t="shared" si="68"/>
        <v>36.74</v>
      </c>
      <c r="N1144" s="17">
        <f t="shared" si="69"/>
        <v>14.15</v>
      </c>
      <c r="O1144" s="17">
        <f t="shared" si="70"/>
        <v>22.590000000000003</v>
      </c>
      <c r="P1144" s="7">
        <f t="shared" si="71"/>
        <v>0.61486118671747425</v>
      </c>
      <c r="Q1144" s="5">
        <f>YEAR(SalesDataTable[[#This Row],[Order Date]])</f>
        <v>2026</v>
      </c>
      <c r="R1144" s="7" t="str">
        <f>"Q"&amp;ROUNDUP(MONTH(SalesDataTable[[#This Row],[Order Date]])/3,0)</f>
        <v>Q2</v>
      </c>
      <c r="S1144" s="8">
        <f>MONTH(SalesDataTable[[#This Row],[Order Date]])</f>
        <v>6</v>
      </c>
      <c r="T1144" s="7" t="str">
        <f>TEXT(SalesDataTable[[#This Row],[Order Date]],"mmm")</f>
        <v>Jun</v>
      </c>
    </row>
    <row r="1145" spans="1:20" ht="15.6">
      <c r="A1145" s="2">
        <v>5096</v>
      </c>
      <c r="B1145" s="3">
        <v>46192</v>
      </c>
      <c r="C1145" s="4" t="s">
        <v>0</v>
      </c>
      <c r="D1145" s="4" t="s">
        <v>50</v>
      </c>
      <c r="E1145" s="4" t="s">
        <v>2</v>
      </c>
      <c r="F1145" s="4" t="s">
        <v>3</v>
      </c>
      <c r="G1145" s="4" t="s">
        <v>23</v>
      </c>
      <c r="H1145" s="4" t="s">
        <v>29</v>
      </c>
      <c r="I1145" s="8">
        <v>2</v>
      </c>
      <c r="J1145" s="10">
        <v>199.28</v>
      </c>
      <c r="K1145" s="6">
        <v>0</v>
      </c>
      <c r="L1145" s="10">
        <v>102.85</v>
      </c>
      <c r="M1145" s="17">
        <f t="shared" si="68"/>
        <v>398.56</v>
      </c>
      <c r="N1145" s="17">
        <f t="shared" si="69"/>
        <v>205.7</v>
      </c>
      <c r="O1145" s="17">
        <f t="shared" si="70"/>
        <v>192.86</v>
      </c>
      <c r="P1145" s="7">
        <f t="shared" si="71"/>
        <v>0.48389201124046571</v>
      </c>
      <c r="Q1145" s="5">
        <f>YEAR(SalesDataTable[[#This Row],[Order Date]])</f>
        <v>2026</v>
      </c>
      <c r="R1145" s="7" t="str">
        <f>"Q"&amp;ROUNDUP(MONTH(SalesDataTable[[#This Row],[Order Date]])/3,0)</f>
        <v>Q2</v>
      </c>
      <c r="S1145" s="8">
        <f>MONTH(SalesDataTable[[#This Row],[Order Date]])</f>
        <v>6</v>
      </c>
      <c r="T1145" s="7" t="str">
        <f>TEXT(SalesDataTable[[#This Row],[Order Date]],"mmm")</f>
        <v>Jun</v>
      </c>
    </row>
    <row r="1146" spans="1:20" ht="15.6">
      <c r="A1146" s="2">
        <v>5112</v>
      </c>
      <c r="B1146" s="3">
        <v>46192</v>
      </c>
      <c r="C1146" s="4" t="s">
        <v>0</v>
      </c>
      <c r="D1146" s="4" t="s">
        <v>1</v>
      </c>
      <c r="E1146" s="4" t="s">
        <v>28</v>
      </c>
      <c r="F1146" s="4" t="s">
        <v>3</v>
      </c>
      <c r="G1146" s="4" t="s">
        <v>34</v>
      </c>
      <c r="H1146" s="4" t="s">
        <v>42</v>
      </c>
      <c r="I1146" s="8">
        <v>2</v>
      </c>
      <c r="J1146" s="10">
        <v>37.04</v>
      </c>
      <c r="K1146" s="6">
        <v>0.05</v>
      </c>
      <c r="L1146" s="10">
        <v>13.76</v>
      </c>
      <c r="M1146" s="17">
        <f t="shared" si="68"/>
        <v>70.375999999999991</v>
      </c>
      <c r="N1146" s="17">
        <f t="shared" si="69"/>
        <v>27.52</v>
      </c>
      <c r="O1146" s="17">
        <f t="shared" si="70"/>
        <v>42.855999999999995</v>
      </c>
      <c r="P1146" s="7">
        <f t="shared" si="71"/>
        <v>0.60895759918153913</v>
      </c>
      <c r="Q1146" s="5">
        <f>YEAR(SalesDataTable[[#This Row],[Order Date]])</f>
        <v>2026</v>
      </c>
      <c r="R1146" s="7" t="str">
        <f>"Q"&amp;ROUNDUP(MONTH(SalesDataTable[[#This Row],[Order Date]])/3,0)</f>
        <v>Q2</v>
      </c>
      <c r="S1146" s="8">
        <f>MONTH(SalesDataTable[[#This Row],[Order Date]])</f>
        <v>6</v>
      </c>
      <c r="T1146" s="7" t="str">
        <f>TEXT(SalesDataTable[[#This Row],[Order Date]],"mmm")</f>
        <v>Jun</v>
      </c>
    </row>
    <row r="1147" spans="1:20" ht="15.6">
      <c r="A1147" s="2">
        <v>501</v>
      </c>
      <c r="B1147" s="3">
        <v>46193</v>
      </c>
      <c r="C1147" s="4" t="s">
        <v>20</v>
      </c>
      <c r="D1147" s="4" t="s">
        <v>21</v>
      </c>
      <c r="E1147" s="4" t="s">
        <v>2</v>
      </c>
      <c r="F1147" s="4" t="s">
        <v>13</v>
      </c>
      <c r="G1147" s="4" t="s">
        <v>23</v>
      </c>
      <c r="H1147" s="4" t="s">
        <v>40</v>
      </c>
      <c r="I1147" s="8">
        <v>2</v>
      </c>
      <c r="J1147" s="10">
        <v>80.95</v>
      </c>
      <c r="K1147" s="6">
        <v>0.1</v>
      </c>
      <c r="L1147" s="10">
        <v>39.44</v>
      </c>
      <c r="M1147" s="17">
        <f t="shared" si="68"/>
        <v>145.71</v>
      </c>
      <c r="N1147" s="17">
        <f t="shared" si="69"/>
        <v>78.88</v>
      </c>
      <c r="O1147" s="17">
        <f t="shared" si="70"/>
        <v>66.830000000000013</v>
      </c>
      <c r="P1147" s="7">
        <f t="shared" si="71"/>
        <v>0.45865074462974409</v>
      </c>
      <c r="Q1147" s="5">
        <f>YEAR(SalesDataTable[[#This Row],[Order Date]])</f>
        <v>2026</v>
      </c>
      <c r="R1147" s="7" t="str">
        <f>"Q"&amp;ROUNDUP(MONTH(SalesDataTable[[#This Row],[Order Date]])/3,0)</f>
        <v>Q2</v>
      </c>
      <c r="S1147" s="8">
        <f>MONTH(SalesDataTable[[#This Row],[Order Date]])</f>
        <v>6</v>
      </c>
      <c r="T1147" s="7" t="str">
        <f>TEXT(SalesDataTable[[#This Row],[Order Date]],"mmm")</f>
        <v>Jun</v>
      </c>
    </row>
    <row r="1148" spans="1:20" ht="15.6">
      <c r="A1148" s="2">
        <v>540</v>
      </c>
      <c r="B1148" s="3">
        <v>46193</v>
      </c>
      <c r="C1148" s="4" t="s">
        <v>0</v>
      </c>
      <c r="D1148" s="4" t="s">
        <v>36</v>
      </c>
      <c r="E1148" s="4" t="s">
        <v>28</v>
      </c>
      <c r="F1148" s="4" t="s">
        <v>3</v>
      </c>
      <c r="G1148" s="4" t="s">
        <v>9</v>
      </c>
      <c r="H1148" s="4" t="s">
        <v>37</v>
      </c>
      <c r="I1148" s="8">
        <v>1</v>
      </c>
      <c r="J1148" s="10">
        <v>151.46</v>
      </c>
      <c r="K1148" s="6">
        <v>0.05</v>
      </c>
      <c r="L1148" s="10">
        <v>77.98</v>
      </c>
      <c r="M1148" s="17">
        <f t="shared" si="68"/>
        <v>143.887</v>
      </c>
      <c r="N1148" s="17">
        <f t="shared" si="69"/>
        <v>77.98</v>
      </c>
      <c r="O1148" s="17">
        <f t="shared" si="70"/>
        <v>65.906999999999996</v>
      </c>
      <c r="P1148" s="7">
        <f t="shared" si="71"/>
        <v>0.45804693961233467</v>
      </c>
      <c r="Q1148" s="5">
        <f>YEAR(SalesDataTable[[#This Row],[Order Date]])</f>
        <v>2026</v>
      </c>
      <c r="R1148" s="7" t="str">
        <f>"Q"&amp;ROUNDUP(MONTH(SalesDataTable[[#This Row],[Order Date]])/3,0)</f>
        <v>Q2</v>
      </c>
      <c r="S1148" s="8">
        <f>MONTH(SalesDataTable[[#This Row],[Order Date]])</f>
        <v>6</v>
      </c>
      <c r="T1148" s="7" t="str">
        <f>TEXT(SalesDataTable[[#This Row],[Order Date]],"mmm")</f>
        <v>Jun</v>
      </c>
    </row>
    <row r="1149" spans="1:20" ht="15.6">
      <c r="A1149" s="2">
        <v>2255</v>
      </c>
      <c r="B1149" s="3">
        <v>46193</v>
      </c>
      <c r="C1149" s="4" t="s">
        <v>0</v>
      </c>
      <c r="D1149" s="4" t="s">
        <v>36</v>
      </c>
      <c r="E1149" s="4" t="s">
        <v>2</v>
      </c>
      <c r="F1149" s="4" t="s">
        <v>16</v>
      </c>
      <c r="G1149" s="4" t="s">
        <v>9</v>
      </c>
      <c r="H1149" s="4" t="s">
        <v>10</v>
      </c>
      <c r="I1149" s="8">
        <v>5</v>
      </c>
      <c r="J1149" s="10">
        <v>90.1</v>
      </c>
      <c r="K1149" s="6">
        <v>0</v>
      </c>
      <c r="L1149" s="10">
        <v>44.32</v>
      </c>
      <c r="M1149" s="17">
        <f t="shared" si="68"/>
        <v>450.5</v>
      </c>
      <c r="N1149" s="17">
        <f t="shared" si="69"/>
        <v>221.6</v>
      </c>
      <c r="O1149" s="17">
        <f t="shared" si="70"/>
        <v>228.9</v>
      </c>
      <c r="P1149" s="7">
        <f t="shared" si="71"/>
        <v>0.50810210876803552</v>
      </c>
      <c r="Q1149" s="5">
        <f>YEAR(SalesDataTable[[#This Row],[Order Date]])</f>
        <v>2026</v>
      </c>
      <c r="R1149" s="7" t="str">
        <f>"Q"&amp;ROUNDUP(MONTH(SalesDataTable[[#This Row],[Order Date]])/3,0)</f>
        <v>Q2</v>
      </c>
      <c r="S1149" s="8">
        <f>MONTH(SalesDataTable[[#This Row],[Order Date]])</f>
        <v>6</v>
      </c>
      <c r="T1149" s="7" t="str">
        <f>TEXT(SalesDataTable[[#This Row],[Order Date]],"mmm")</f>
        <v>Jun</v>
      </c>
    </row>
    <row r="1150" spans="1:20" ht="15.6">
      <c r="A1150" s="2">
        <v>3126</v>
      </c>
      <c r="B1150" s="3">
        <v>46193</v>
      </c>
      <c r="C1150" s="4" t="s">
        <v>0</v>
      </c>
      <c r="D1150" s="4" t="s">
        <v>1</v>
      </c>
      <c r="E1150" s="4" t="s">
        <v>28</v>
      </c>
      <c r="F1150" s="4" t="s">
        <v>16</v>
      </c>
      <c r="G1150" s="4" t="s">
        <v>9</v>
      </c>
      <c r="H1150" s="4" t="s">
        <v>37</v>
      </c>
      <c r="I1150" s="8">
        <v>1</v>
      </c>
      <c r="J1150" s="10">
        <v>155.69</v>
      </c>
      <c r="K1150" s="6">
        <v>0.1</v>
      </c>
      <c r="L1150" s="10">
        <v>79.42</v>
      </c>
      <c r="M1150" s="17">
        <f t="shared" si="68"/>
        <v>140.12100000000001</v>
      </c>
      <c r="N1150" s="17">
        <f t="shared" si="69"/>
        <v>79.42</v>
      </c>
      <c r="O1150" s="17">
        <f t="shared" si="70"/>
        <v>60.701000000000008</v>
      </c>
      <c r="P1150" s="7">
        <f t="shared" si="71"/>
        <v>0.43320415926235184</v>
      </c>
      <c r="Q1150" s="5">
        <f>YEAR(SalesDataTable[[#This Row],[Order Date]])</f>
        <v>2026</v>
      </c>
      <c r="R1150" s="7" t="str">
        <f>"Q"&amp;ROUNDUP(MONTH(SalesDataTable[[#This Row],[Order Date]])/3,0)</f>
        <v>Q2</v>
      </c>
      <c r="S1150" s="8">
        <f>MONTH(SalesDataTable[[#This Row],[Order Date]])</f>
        <v>6</v>
      </c>
      <c r="T1150" s="7" t="str">
        <f>TEXT(SalesDataTable[[#This Row],[Order Date]],"mmm")</f>
        <v>Jun</v>
      </c>
    </row>
    <row r="1151" spans="1:20" ht="15.6">
      <c r="A1151" s="2">
        <v>3223</v>
      </c>
      <c r="B1151" s="3">
        <v>46193</v>
      </c>
      <c r="C1151" s="4" t="s">
        <v>6</v>
      </c>
      <c r="D1151" s="4" t="s">
        <v>49</v>
      </c>
      <c r="E1151" s="4" t="s">
        <v>19</v>
      </c>
      <c r="F1151" s="4" t="s">
        <v>3</v>
      </c>
      <c r="G1151" s="4" t="s">
        <v>34</v>
      </c>
      <c r="H1151" s="4" t="s">
        <v>45</v>
      </c>
      <c r="I1151" s="8">
        <v>1</v>
      </c>
      <c r="J1151" s="10">
        <v>50.11</v>
      </c>
      <c r="K1151" s="6">
        <v>0.05</v>
      </c>
      <c r="L1151" s="10">
        <v>21.38</v>
      </c>
      <c r="M1151" s="17">
        <f t="shared" si="68"/>
        <v>47.604499999999994</v>
      </c>
      <c r="N1151" s="17">
        <f t="shared" si="69"/>
        <v>21.38</v>
      </c>
      <c r="O1151" s="17">
        <f t="shared" si="70"/>
        <v>26.224499999999995</v>
      </c>
      <c r="P1151" s="7">
        <f t="shared" si="71"/>
        <v>0.55088279469377888</v>
      </c>
      <c r="Q1151" s="5">
        <f>YEAR(SalesDataTable[[#This Row],[Order Date]])</f>
        <v>2026</v>
      </c>
      <c r="R1151" s="7" t="str">
        <f>"Q"&amp;ROUNDUP(MONTH(SalesDataTable[[#This Row],[Order Date]])/3,0)</f>
        <v>Q2</v>
      </c>
      <c r="S1151" s="8">
        <f>MONTH(SalesDataTable[[#This Row],[Order Date]])</f>
        <v>6</v>
      </c>
      <c r="T1151" s="7" t="str">
        <f>TEXT(SalesDataTable[[#This Row],[Order Date]],"mmm")</f>
        <v>Jun</v>
      </c>
    </row>
    <row r="1152" spans="1:20" ht="15.6">
      <c r="A1152" s="2">
        <v>3260</v>
      </c>
      <c r="B1152" s="3">
        <v>46193</v>
      </c>
      <c r="C1152" s="4" t="s">
        <v>11</v>
      </c>
      <c r="D1152" s="4" t="s">
        <v>12</v>
      </c>
      <c r="E1152" s="4" t="s">
        <v>19</v>
      </c>
      <c r="F1152" s="4" t="s">
        <v>3</v>
      </c>
      <c r="G1152" s="4" t="s">
        <v>9</v>
      </c>
      <c r="H1152" s="4" t="s">
        <v>17</v>
      </c>
      <c r="I1152" s="8">
        <v>1</v>
      </c>
      <c r="J1152" s="10">
        <v>142.55000000000001</v>
      </c>
      <c r="K1152" s="6">
        <v>0.1</v>
      </c>
      <c r="L1152" s="10">
        <v>79.709999999999994</v>
      </c>
      <c r="M1152" s="17">
        <f t="shared" si="68"/>
        <v>128.29500000000002</v>
      </c>
      <c r="N1152" s="17">
        <f t="shared" si="69"/>
        <v>79.709999999999994</v>
      </c>
      <c r="O1152" s="17">
        <f t="shared" si="70"/>
        <v>48.585000000000022</v>
      </c>
      <c r="P1152" s="7">
        <f t="shared" si="71"/>
        <v>0.37869753302934656</v>
      </c>
      <c r="Q1152" s="5">
        <f>YEAR(SalesDataTable[[#This Row],[Order Date]])</f>
        <v>2026</v>
      </c>
      <c r="R1152" s="7" t="str">
        <f>"Q"&amp;ROUNDUP(MONTH(SalesDataTable[[#This Row],[Order Date]])/3,0)</f>
        <v>Q2</v>
      </c>
      <c r="S1152" s="8">
        <f>MONTH(SalesDataTable[[#This Row],[Order Date]])</f>
        <v>6</v>
      </c>
      <c r="T1152" s="7" t="str">
        <f>TEXT(SalesDataTable[[#This Row],[Order Date]],"mmm")</f>
        <v>Jun</v>
      </c>
    </row>
    <row r="1153" spans="1:20" ht="15.6">
      <c r="A1153" s="2">
        <v>3404</v>
      </c>
      <c r="B1153" s="3">
        <v>46193</v>
      </c>
      <c r="C1153" s="4" t="s">
        <v>20</v>
      </c>
      <c r="D1153" s="4" t="s">
        <v>33</v>
      </c>
      <c r="E1153" s="4" t="s">
        <v>2</v>
      </c>
      <c r="F1153" s="4" t="s">
        <v>13</v>
      </c>
      <c r="G1153" s="4" t="s">
        <v>23</v>
      </c>
      <c r="H1153" s="4" t="s">
        <v>29</v>
      </c>
      <c r="I1153" s="8">
        <v>3</v>
      </c>
      <c r="J1153" s="10">
        <v>191.11</v>
      </c>
      <c r="K1153" s="6">
        <v>0.05</v>
      </c>
      <c r="L1153" s="10">
        <v>102.82</v>
      </c>
      <c r="M1153" s="17">
        <f t="shared" si="68"/>
        <v>544.6635</v>
      </c>
      <c r="N1153" s="17">
        <f t="shared" si="69"/>
        <v>308.45999999999998</v>
      </c>
      <c r="O1153" s="17">
        <f t="shared" si="70"/>
        <v>236.20350000000002</v>
      </c>
      <c r="P1153" s="7">
        <f t="shared" si="71"/>
        <v>0.43366867800026992</v>
      </c>
      <c r="Q1153" s="5">
        <f>YEAR(SalesDataTable[[#This Row],[Order Date]])</f>
        <v>2026</v>
      </c>
      <c r="R1153" s="7" t="str">
        <f>"Q"&amp;ROUNDUP(MONTH(SalesDataTable[[#This Row],[Order Date]])/3,0)</f>
        <v>Q2</v>
      </c>
      <c r="S1153" s="8">
        <f>MONTH(SalesDataTable[[#This Row],[Order Date]])</f>
        <v>6</v>
      </c>
      <c r="T1153" s="7" t="str">
        <f>TEXT(SalesDataTable[[#This Row],[Order Date]],"mmm")</f>
        <v>Jun</v>
      </c>
    </row>
    <row r="1154" spans="1:20" ht="15.6">
      <c r="A1154" s="2">
        <v>4267</v>
      </c>
      <c r="B1154" s="3">
        <v>46193</v>
      </c>
      <c r="C1154" s="4" t="s">
        <v>20</v>
      </c>
      <c r="D1154" s="4" t="s">
        <v>47</v>
      </c>
      <c r="E1154" s="4" t="s">
        <v>8</v>
      </c>
      <c r="F1154" s="4" t="s">
        <v>16</v>
      </c>
      <c r="G1154" s="4" t="s">
        <v>4</v>
      </c>
      <c r="H1154" s="4" t="s">
        <v>26</v>
      </c>
      <c r="I1154" s="8">
        <v>6</v>
      </c>
      <c r="J1154" s="10">
        <v>40.229999999999997</v>
      </c>
      <c r="K1154" s="6">
        <v>0.15</v>
      </c>
      <c r="L1154" s="10">
        <v>17.079999999999998</v>
      </c>
      <c r="M1154" s="17">
        <f t="shared" ref="M1154:M1217" si="72">I1154*J1154*(1-K1154)</f>
        <v>205.173</v>
      </c>
      <c r="N1154" s="17">
        <f t="shared" ref="N1154:N1217" si="73">I1154*L1154</f>
        <v>102.47999999999999</v>
      </c>
      <c r="O1154" s="17">
        <f t="shared" ref="O1154:O1217" si="74">M1154-N1154</f>
        <v>102.69300000000001</v>
      </c>
      <c r="P1154" s="7">
        <f t="shared" ref="P1154:P1217" si="75">IFERROR(O1154/M1154,0)</f>
        <v>0.50051907414718322</v>
      </c>
      <c r="Q1154" s="5">
        <f>YEAR(SalesDataTable[[#This Row],[Order Date]])</f>
        <v>2026</v>
      </c>
      <c r="R1154" s="7" t="str">
        <f>"Q"&amp;ROUNDUP(MONTH(SalesDataTable[[#This Row],[Order Date]])/3,0)</f>
        <v>Q2</v>
      </c>
      <c r="S1154" s="8">
        <f>MONTH(SalesDataTable[[#This Row],[Order Date]])</f>
        <v>6</v>
      </c>
      <c r="T1154" s="7" t="str">
        <f>TEXT(SalesDataTable[[#This Row],[Order Date]],"mmm")</f>
        <v>Jun</v>
      </c>
    </row>
    <row r="1155" spans="1:20" ht="15.6">
      <c r="A1155" s="2">
        <v>5082</v>
      </c>
      <c r="B1155" s="3">
        <v>46193</v>
      </c>
      <c r="C1155" s="4" t="s">
        <v>6</v>
      </c>
      <c r="D1155" s="4" t="s">
        <v>41</v>
      </c>
      <c r="E1155" s="4" t="s">
        <v>2</v>
      </c>
      <c r="F1155" s="4" t="s">
        <v>16</v>
      </c>
      <c r="G1155" s="4" t="s">
        <v>4</v>
      </c>
      <c r="H1155" s="4" t="s">
        <v>5</v>
      </c>
      <c r="I1155" s="8">
        <v>2</v>
      </c>
      <c r="J1155" s="10">
        <v>81.489999999999995</v>
      </c>
      <c r="K1155" s="6">
        <v>0</v>
      </c>
      <c r="L1155" s="10">
        <v>42.15</v>
      </c>
      <c r="M1155" s="17">
        <f t="shared" si="72"/>
        <v>162.97999999999999</v>
      </c>
      <c r="N1155" s="17">
        <f t="shared" si="73"/>
        <v>84.3</v>
      </c>
      <c r="O1155" s="17">
        <f t="shared" si="74"/>
        <v>78.679999999999993</v>
      </c>
      <c r="P1155" s="7">
        <f t="shared" si="75"/>
        <v>0.48275862068965514</v>
      </c>
      <c r="Q1155" s="5">
        <f>YEAR(SalesDataTable[[#This Row],[Order Date]])</f>
        <v>2026</v>
      </c>
      <c r="R1155" s="7" t="str">
        <f>"Q"&amp;ROUNDUP(MONTH(SalesDataTable[[#This Row],[Order Date]])/3,0)</f>
        <v>Q2</v>
      </c>
      <c r="S1155" s="8">
        <f>MONTH(SalesDataTable[[#This Row],[Order Date]])</f>
        <v>6</v>
      </c>
      <c r="T1155" s="7" t="str">
        <f>TEXT(SalesDataTable[[#This Row],[Order Date]],"mmm")</f>
        <v>Jun</v>
      </c>
    </row>
    <row r="1156" spans="1:20" ht="15.6">
      <c r="A1156" s="2">
        <v>5108</v>
      </c>
      <c r="B1156" s="3">
        <v>46193</v>
      </c>
      <c r="C1156" s="4" t="s">
        <v>6</v>
      </c>
      <c r="D1156" s="4" t="s">
        <v>27</v>
      </c>
      <c r="E1156" s="4" t="s">
        <v>8</v>
      </c>
      <c r="F1156" s="4" t="s">
        <v>16</v>
      </c>
      <c r="G1156" s="4" t="s">
        <v>14</v>
      </c>
      <c r="H1156" s="4" t="s">
        <v>48</v>
      </c>
      <c r="I1156" s="8">
        <v>8</v>
      </c>
      <c r="J1156" s="10">
        <v>162.71</v>
      </c>
      <c r="K1156" s="6">
        <v>0.2</v>
      </c>
      <c r="L1156" s="10">
        <v>85.27</v>
      </c>
      <c r="M1156" s="17">
        <f t="shared" si="72"/>
        <v>1041.3440000000001</v>
      </c>
      <c r="N1156" s="17">
        <f t="shared" si="73"/>
        <v>682.16</v>
      </c>
      <c r="O1156" s="17">
        <f t="shared" si="74"/>
        <v>359.18400000000008</v>
      </c>
      <c r="P1156" s="7">
        <f t="shared" si="75"/>
        <v>0.34492348349824847</v>
      </c>
      <c r="Q1156" s="5">
        <f>YEAR(SalesDataTable[[#This Row],[Order Date]])</f>
        <v>2026</v>
      </c>
      <c r="R1156" s="7" t="str">
        <f>"Q"&amp;ROUNDUP(MONTH(SalesDataTable[[#This Row],[Order Date]])/3,0)</f>
        <v>Q2</v>
      </c>
      <c r="S1156" s="8">
        <f>MONTH(SalesDataTable[[#This Row],[Order Date]])</f>
        <v>6</v>
      </c>
      <c r="T1156" s="7" t="str">
        <f>TEXT(SalesDataTable[[#This Row],[Order Date]],"mmm")</f>
        <v>Jun</v>
      </c>
    </row>
    <row r="1157" spans="1:20" ht="15.6">
      <c r="A1157" s="2">
        <v>1105</v>
      </c>
      <c r="B1157" s="3">
        <v>46194</v>
      </c>
      <c r="C1157" s="4" t="s">
        <v>11</v>
      </c>
      <c r="D1157" s="4" t="s">
        <v>25</v>
      </c>
      <c r="E1157" s="4" t="s">
        <v>28</v>
      </c>
      <c r="F1157" s="4" t="s">
        <v>3</v>
      </c>
      <c r="G1157" s="4" t="s">
        <v>14</v>
      </c>
      <c r="H1157" s="4" t="s">
        <v>15</v>
      </c>
      <c r="I1157" s="8">
        <v>1</v>
      </c>
      <c r="J1157" s="10">
        <v>36.479999999999997</v>
      </c>
      <c r="K1157" s="6">
        <v>0.1</v>
      </c>
      <c r="L1157" s="10">
        <v>13.9</v>
      </c>
      <c r="M1157" s="17">
        <f t="shared" si="72"/>
        <v>32.832000000000001</v>
      </c>
      <c r="N1157" s="17">
        <f t="shared" si="73"/>
        <v>13.9</v>
      </c>
      <c r="O1157" s="17">
        <f t="shared" si="74"/>
        <v>18.932000000000002</v>
      </c>
      <c r="P1157" s="7">
        <f t="shared" si="75"/>
        <v>0.57663255360623789</v>
      </c>
      <c r="Q1157" s="5">
        <f>YEAR(SalesDataTable[[#This Row],[Order Date]])</f>
        <v>2026</v>
      </c>
      <c r="R1157" s="7" t="str">
        <f>"Q"&amp;ROUNDUP(MONTH(SalesDataTable[[#This Row],[Order Date]])/3,0)</f>
        <v>Q2</v>
      </c>
      <c r="S1157" s="8">
        <f>MONTH(SalesDataTable[[#This Row],[Order Date]])</f>
        <v>6</v>
      </c>
      <c r="T1157" s="7" t="str">
        <f>TEXT(SalesDataTable[[#This Row],[Order Date]],"mmm")</f>
        <v>Jun</v>
      </c>
    </row>
    <row r="1158" spans="1:20" ht="15.6">
      <c r="A1158" s="2">
        <v>2757</v>
      </c>
      <c r="B1158" s="3">
        <v>46194</v>
      </c>
      <c r="C1158" s="4" t="s">
        <v>6</v>
      </c>
      <c r="D1158" s="4" t="s">
        <v>27</v>
      </c>
      <c r="E1158" s="4" t="s">
        <v>8</v>
      </c>
      <c r="F1158" s="4" t="s">
        <v>16</v>
      </c>
      <c r="G1158" s="4" t="s">
        <v>14</v>
      </c>
      <c r="H1158" s="4" t="s">
        <v>44</v>
      </c>
      <c r="I1158" s="8">
        <v>6</v>
      </c>
      <c r="J1158" s="10">
        <v>136.65</v>
      </c>
      <c r="K1158" s="6">
        <v>0.15</v>
      </c>
      <c r="L1158" s="10">
        <v>68.56</v>
      </c>
      <c r="M1158" s="17">
        <f t="shared" si="72"/>
        <v>696.91500000000008</v>
      </c>
      <c r="N1158" s="17">
        <f t="shared" si="73"/>
        <v>411.36</v>
      </c>
      <c r="O1158" s="17">
        <f t="shared" si="74"/>
        <v>285.55500000000006</v>
      </c>
      <c r="P1158" s="7">
        <f t="shared" si="75"/>
        <v>0.4097415036266977</v>
      </c>
      <c r="Q1158" s="5">
        <f>YEAR(SalesDataTable[[#This Row],[Order Date]])</f>
        <v>2026</v>
      </c>
      <c r="R1158" s="7" t="str">
        <f>"Q"&amp;ROUNDUP(MONTH(SalesDataTable[[#This Row],[Order Date]])/3,0)</f>
        <v>Q2</v>
      </c>
      <c r="S1158" s="8">
        <f>MONTH(SalesDataTable[[#This Row],[Order Date]])</f>
        <v>6</v>
      </c>
      <c r="T1158" s="7" t="str">
        <f>TEXT(SalesDataTable[[#This Row],[Order Date]],"mmm")</f>
        <v>Jun</v>
      </c>
    </row>
    <row r="1159" spans="1:20" ht="15.6">
      <c r="A1159" s="2">
        <v>3325</v>
      </c>
      <c r="B1159" s="3">
        <v>46194</v>
      </c>
      <c r="C1159" s="4" t="s">
        <v>11</v>
      </c>
      <c r="D1159" s="4" t="s">
        <v>12</v>
      </c>
      <c r="E1159" s="4" t="s">
        <v>2</v>
      </c>
      <c r="F1159" s="4" t="s">
        <v>13</v>
      </c>
      <c r="G1159" s="4" t="s">
        <v>4</v>
      </c>
      <c r="H1159" s="4" t="s">
        <v>22</v>
      </c>
      <c r="I1159" s="8">
        <v>4</v>
      </c>
      <c r="J1159" s="10">
        <v>50.57</v>
      </c>
      <c r="K1159" s="6">
        <v>0</v>
      </c>
      <c r="L1159" s="10">
        <v>21.85</v>
      </c>
      <c r="M1159" s="17">
        <f t="shared" si="72"/>
        <v>202.28</v>
      </c>
      <c r="N1159" s="17">
        <f t="shared" si="73"/>
        <v>87.4</v>
      </c>
      <c r="O1159" s="17">
        <f t="shared" si="74"/>
        <v>114.88</v>
      </c>
      <c r="P1159" s="7">
        <f t="shared" si="75"/>
        <v>0.56792564761716435</v>
      </c>
      <c r="Q1159" s="5">
        <f>YEAR(SalesDataTable[[#This Row],[Order Date]])</f>
        <v>2026</v>
      </c>
      <c r="R1159" s="7" t="str">
        <f>"Q"&amp;ROUNDUP(MONTH(SalesDataTable[[#This Row],[Order Date]])/3,0)</f>
        <v>Q2</v>
      </c>
      <c r="S1159" s="8">
        <f>MONTH(SalesDataTable[[#This Row],[Order Date]])</f>
        <v>6</v>
      </c>
      <c r="T1159" s="7" t="str">
        <f>TEXT(SalesDataTable[[#This Row],[Order Date]],"mmm")</f>
        <v>Jun</v>
      </c>
    </row>
    <row r="1160" spans="1:20" ht="15.6">
      <c r="A1160" s="2">
        <v>4070</v>
      </c>
      <c r="B1160" s="3">
        <v>46194</v>
      </c>
      <c r="C1160" s="4" t="s">
        <v>20</v>
      </c>
      <c r="D1160" s="4" t="s">
        <v>33</v>
      </c>
      <c r="E1160" s="4" t="s">
        <v>2</v>
      </c>
      <c r="F1160" s="4" t="s">
        <v>13</v>
      </c>
      <c r="G1160" s="4" t="s">
        <v>4</v>
      </c>
      <c r="H1160" s="4" t="s">
        <v>30</v>
      </c>
      <c r="I1160" s="8">
        <v>3</v>
      </c>
      <c r="J1160" s="10">
        <v>103.72</v>
      </c>
      <c r="K1160" s="6">
        <v>0</v>
      </c>
      <c r="L1160" s="10">
        <v>50.34</v>
      </c>
      <c r="M1160" s="17">
        <f t="shared" si="72"/>
        <v>311.15999999999997</v>
      </c>
      <c r="N1160" s="17">
        <f t="shared" si="73"/>
        <v>151.02000000000001</v>
      </c>
      <c r="O1160" s="17">
        <f t="shared" si="74"/>
        <v>160.13999999999996</v>
      </c>
      <c r="P1160" s="7">
        <f t="shared" si="75"/>
        <v>0.51465483995372152</v>
      </c>
      <c r="Q1160" s="5">
        <f>YEAR(SalesDataTable[[#This Row],[Order Date]])</f>
        <v>2026</v>
      </c>
      <c r="R1160" s="7" t="str">
        <f>"Q"&amp;ROUNDUP(MONTH(SalesDataTable[[#This Row],[Order Date]])/3,0)</f>
        <v>Q2</v>
      </c>
      <c r="S1160" s="8">
        <f>MONTH(SalesDataTable[[#This Row],[Order Date]])</f>
        <v>6</v>
      </c>
      <c r="T1160" s="7" t="str">
        <f>TEXT(SalesDataTable[[#This Row],[Order Date]],"mmm")</f>
        <v>Jun</v>
      </c>
    </row>
    <row r="1161" spans="1:20" ht="15.6">
      <c r="A1161" s="2">
        <v>4339</v>
      </c>
      <c r="B1161" s="3">
        <v>46194</v>
      </c>
      <c r="C1161" s="4" t="s">
        <v>11</v>
      </c>
      <c r="D1161" s="4" t="s">
        <v>52</v>
      </c>
      <c r="E1161" s="4" t="s">
        <v>28</v>
      </c>
      <c r="F1161" s="4" t="s">
        <v>3</v>
      </c>
      <c r="G1161" s="4" t="s">
        <v>14</v>
      </c>
      <c r="H1161" s="4" t="s">
        <v>44</v>
      </c>
      <c r="I1161" s="8">
        <v>1</v>
      </c>
      <c r="J1161" s="10">
        <v>132.49</v>
      </c>
      <c r="K1161" s="6">
        <v>0</v>
      </c>
      <c r="L1161" s="10">
        <v>67.09</v>
      </c>
      <c r="M1161" s="17">
        <f t="shared" si="72"/>
        <v>132.49</v>
      </c>
      <c r="N1161" s="17">
        <f t="shared" si="73"/>
        <v>67.09</v>
      </c>
      <c r="O1161" s="17">
        <f t="shared" si="74"/>
        <v>65.400000000000006</v>
      </c>
      <c r="P1161" s="7">
        <f t="shared" si="75"/>
        <v>0.49362216016303118</v>
      </c>
      <c r="Q1161" s="5">
        <f>YEAR(SalesDataTable[[#This Row],[Order Date]])</f>
        <v>2026</v>
      </c>
      <c r="R1161" s="7" t="str">
        <f>"Q"&amp;ROUNDUP(MONTH(SalesDataTable[[#This Row],[Order Date]])/3,0)</f>
        <v>Q2</v>
      </c>
      <c r="S1161" s="8">
        <f>MONTH(SalesDataTable[[#This Row],[Order Date]])</f>
        <v>6</v>
      </c>
      <c r="T1161" s="7" t="str">
        <f>TEXT(SalesDataTable[[#This Row],[Order Date]],"mmm")</f>
        <v>Jun</v>
      </c>
    </row>
    <row r="1162" spans="1:20" ht="15.6">
      <c r="A1162" s="2">
        <v>731</v>
      </c>
      <c r="B1162" s="3">
        <v>46195</v>
      </c>
      <c r="C1162" s="4" t="s">
        <v>11</v>
      </c>
      <c r="D1162" s="4" t="s">
        <v>18</v>
      </c>
      <c r="E1162" s="4" t="s">
        <v>2</v>
      </c>
      <c r="F1162" s="4" t="s">
        <v>13</v>
      </c>
      <c r="G1162" s="4" t="s">
        <v>23</v>
      </c>
      <c r="H1162" s="4" t="s">
        <v>40</v>
      </c>
      <c r="I1162" s="8">
        <v>2</v>
      </c>
      <c r="J1162" s="10">
        <v>80.650000000000006</v>
      </c>
      <c r="K1162" s="6">
        <v>0</v>
      </c>
      <c r="L1162" s="10">
        <v>39.18</v>
      </c>
      <c r="M1162" s="17">
        <f t="shared" si="72"/>
        <v>161.30000000000001</v>
      </c>
      <c r="N1162" s="17">
        <f t="shared" si="73"/>
        <v>78.36</v>
      </c>
      <c r="O1162" s="17">
        <f t="shared" si="74"/>
        <v>82.940000000000012</v>
      </c>
      <c r="P1162" s="7">
        <f t="shared" si="75"/>
        <v>0.51419714817110973</v>
      </c>
      <c r="Q1162" s="5">
        <f>YEAR(SalesDataTable[[#This Row],[Order Date]])</f>
        <v>2026</v>
      </c>
      <c r="R1162" s="7" t="str">
        <f>"Q"&amp;ROUNDUP(MONTH(SalesDataTable[[#This Row],[Order Date]])/3,0)</f>
        <v>Q2</v>
      </c>
      <c r="S1162" s="8">
        <f>MONTH(SalesDataTable[[#This Row],[Order Date]])</f>
        <v>6</v>
      </c>
      <c r="T1162" s="7" t="str">
        <f>TEXT(SalesDataTable[[#This Row],[Order Date]],"mmm")</f>
        <v>Jun</v>
      </c>
    </row>
    <row r="1163" spans="1:20" ht="15.6">
      <c r="A1163" s="2">
        <v>1362</v>
      </c>
      <c r="B1163" s="3">
        <v>46195</v>
      </c>
      <c r="C1163" s="4" t="s">
        <v>6</v>
      </c>
      <c r="D1163" s="4" t="s">
        <v>7</v>
      </c>
      <c r="E1163" s="4" t="s">
        <v>19</v>
      </c>
      <c r="F1163" s="4" t="s">
        <v>13</v>
      </c>
      <c r="G1163" s="4" t="s">
        <v>34</v>
      </c>
      <c r="H1163" s="4" t="s">
        <v>42</v>
      </c>
      <c r="I1163" s="8">
        <v>1</v>
      </c>
      <c r="J1163" s="10">
        <v>35.409999999999997</v>
      </c>
      <c r="K1163" s="6">
        <v>0.05</v>
      </c>
      <c r="L1163" s="10">
        <v>13.9</v>
      </c>
      <c r="M1163" s="17">
        <f t="shared" si="72"/>
        <v>33.639499999999998</v>
      </c>
      <c r="N1163" s="17">
        <f t="shared" si="73"/>
        <v>13.9</v>
      </c>
      <c r="O1163" s="17">
        <f t="shared" si="74"/>
        <v>19.7395</v>
      </c>
      <c r="P1163" s="7">
        <f t="shared" si="75"/>
        <v>0.58679528530447833</v>
      </c>
      <c r="Q1163" s="5">
        <f>YEAR(SalesDataTable[[#This Row],[Order Date]])</f>
        <v>2026</v>
      </c>
      <c r="R1163" s="7" t="str">
        <f>"Q"&amp;ROUNDUP(MONTH(SalesDataTable[[#This Row],[Order Date]])/3,0)</f>
        <v>Q2</v>
      </c>
      <c r="S1163" s="8">
        <f>MONTH(SalesDataTable[[#This Row],[Order Date]])</f>
        <v>6</v>
      </c>
      <c r="T1163" s="7" t="str">
        <f>TEXT(SalesDataTable[[#This Row],[Order Date]],"mmm")</f>
        <v>Jun</v>
      </c>
    </row>
    <row r="1164" spans="1:20" ht="15.6">
      <c r="A1164" s="2">
        <v>1512</v>
      </c>
      <c r="B1164" s="3">
        <v>46195</v>
      </c>
      <c r="C1164" s="4" t="s">
        <v>0</v>
      </c>
      <c r="D1164" s="4" t="s">
        <v>1</v>
      </c>
      <c r="E1164" s="4" t="s">
        <v>28</v>
      </c>
      <c r="F1164" s="4" t="s">
        <v>3</v>
      </c>
      <c r="G1164" s="4" t="s">
        <v>34</v>
      </c>
      <c r="H1164" s="4" t="s">
        <v>35</v>
      </c>
      <c r="I1164" s="8">
        <v>3</v>
      </c>
      <c r="J1164" s="10">
        <v>41.01</v>
      </c>
      <c r="K1164" s="6">
        <v>0</v>
      </c>
      <c r="L1164" s="10">
        <v>14.33</v>
      </c>
      <c r="M1164" s="17">
        <f t="shared" si="72"/>
        <v>123.03</v>
      </c>
      <c r="N1164" s="17">
        <f t="shared" si="73"/>
        <v>42.99</v>
      </c>
      <c r="O1164" s="17">
        <f t="shared" si="74"/>
        <v>80.039999999999992</v>
      </c>
      <c r="P1164" s="7">
        <f t="shared" si="75"/>
        <v>0.65057303096805652</v>
      </c>
      <c r="Q1164" s="5">
        <f>YEAR(SalesDataTable[[#This Row],[Order Date]])</f>
        <v>2026</v>
      </c>
      <c r="R1164" s="7" t="str">
        <f>"Q"&amp;ROUNDUP(MONTH(SalesDataTable[[#This Row],[Order Date]])/3,0)</f>
        <v>Q2</v>
      </c>
      <c r="S1164" s="8">
        <f>MONTH(SalesDataTable[[#This Row],[Order Date]])</f>
        <v>6</v>
      </c>
      <c r="T1164" s="7" t="str">
        <f>TEXT(SalesDataTable[[#This Row],[Order Date]],"mmm")</f>
        <v>Jun</v>
      </c>
    </row>
    <row r="1165" spans="1:20" ht="15.6">
      <c r="A1165" s="2">
        <v>1647</v>
      </c>
      <c r="B1165" s="3">
        <v>46195</v>
      </c>
      <c r="C1165" s="4" t="s">
        <v>20</v>
      </c>
      <c r="D1165" s="4" t="s">
        <v>33</v>
      </c>
      <c r="E1165" s="4" t="s">
        <v>2</v>
      </c>
      <c r="F1165" s="4" t="s">
        <v>16</v>
      </c>
      <c r="G1165" s="4" t="s">
        <v>14</v>
      </c>
      <c r="H1165" s="4" t="s">
        <v>15</v>
      </c>
      <c r="I1165" s="8">
        <v>1</v>
      </c>
      <c r="J1165" s="10">
        <v>36.01</v>
      </c>
      <c r="K1165" s="6">
        <v>0</v>
      </c>
      <c r="L1165" s="10">
        <v>13.23</v>
      </c>
      <c r="M1165" s="17">
        <f t="shared" si="72"/>
        <v>36.01</v>
      </c>
      <c r="N1165" s="17">
        <f t="shared" si="73"/>
        <v>13.23</v>
      </c>
      <c r="O1165" s="17">
        <f t="shared" si="74"/>
        <v>22.779999999999998</v>
      </c>
      <c r="P1165" s="7">
        <f t="shared" si="75"/>
        <v>0.63260205498472644</v>
      </c>
      <c r="Q1165" s="5">
        <f>YEAR(SalesDataTable[[#This Row],[Order Date]])</f>
        <v>2026</v>
      </c>
      <c r="R1165" s="7" t="str">
        <f>"Q"&amp;ROUNDUP(MONTH(SalesDataTable[[#This Row],[Order Date]])/3,0)</f>
        <v>Q2</v>
      </c>
      <c r="S1165" s="8">
        <f>MONTH(SalesDataTable[[#This Row],[Order Date]])</f>
        <v>6</v>
      </c>
      <c r="T1165" s="7" t="str">
        <f>TEXT(SalesDataTable[[#This Row],[Order Date]],"mmm")</f>
        <v>Jun</v>
      </c>
    </row>
    <row r="1166" spans="1:20" ht="15.6">
      <c r="A1166" s="2">
        <v>2358</v>
      </c>
      <c r="B1166" s="3">
        <v>46195</v>
      </c>
      <c r="C1166" s="4" t="s">
        <v>0</v>
      </c>
      <c r="D1166" s="4" t="s">
        <v>1</v>
      </c>
      <c r="E1166" s="4" t="s">
        <v>28</v>
      </c>
      <c r="F1166" s="4" t="s">
        <v>3</v>
      </c>
      <c r="G1166" s="4" t="s">
        <v>34</v>
      </c>
      <c r="H1166" s="4" t="s">
        <v>45</v>
      </c>
      <c r="I1166" s="8">
        <v>2</v>
      </c>
      <c r="J1166" s="10">
        <v>50.21</v>
      </c>
      <c r="K1166" s="6">
        <v>0.05</v>
      </c>
      <c r="L1166" s="10">
        <v>21.74</v>
      </c>
      <c r="M1166" s="17">
        <f t="shared" si="72"/>
        <v>95.399000000000001</v>
      </c>
      <c r="N1166" s="17">
        <f t="shared" si="73"/>
        <v>43.48</v>
      </c>
      <c r="O1166" s="17">
        <f t="shared" si="74"/>
        <v>51.919000000000004</v>
      </c>
      <c r="P1166" s="7">
        <f t="shared" si="75"/>
        <v>0.54423002337550708</v>
      </c>
      <c r="Q1166" s="5">
        <f>YEAR(SalesDataTable[[#This Row],[Order Date]])</f>
        <v>2026</v>
      </c>
      <c r="R1166" s="7" t="str">
        <f>"Q"&amp;ROUNDUP(MONTH(SalesDataTable[[#This Row],[Order Date]])/3,0)</f>
        <v>Q2</v>
      </c>
      <c r="S1166" s="8">
        <f>MONTH(SalesDataTable[[#This Row],[Order Date]])</f>
        <v>6</v>
      </c>
      <c r="T1166" s="7" t="str">
        <f>TEXT(SalesDataTable[[#This Row],[Order Date]],"mmm")</f>
        <v>Jun</v>
      </c>
    </row>
    <row r="1167" spans="1:20" ht="15.6">
      <c r="A1167" s="2">
        <v>2366</v>
      </c>
      <c r="B1167" s="3">
        <v>46195</v>
      </c>
      <c r="C1167" s="4" t="s">
        <v>11</v>
      </c>
      <c r="D1167" s="4" t="s">
        <v>39</v>
      </c>
      <c r="E1167" s="4" t="s">
        <v>28</v>
      </c>
      <c r="F1167" s="4" t="s">
        <v>3</v>
      </c>
      <c r="G1167" s="4" t="s">
        <v>4</v>
      </c>
      <c r="H1167" s="4" t="s">
        <v>30</v>
      </c>
      <c r="I1167" s="8">
        <v>3</v>
      </c>
      <c r="J1167" s="10">
        <v>100.3</v>
      </c>
      <c r="K1167" s="6">
        <v>0</v>
      </c>
      <c r="L1167" s="10">
        <v>49.26</v>
      </c>
      <c r="M1167" s="17">
        <f t="shared" si="72"/>
        <v>300.89999999999998</v>
      </c>
      <c r="N1167" s="17">
        <f t="shared" si="73"/>
        <v>147.78</v>
      </c>
      <c r="O1167" s="17">
        <f t="shared" si="74"/>
        <v>153.11999999999998</v>
      </c>
      <c r="P1167" s="7">
        <f t="shared" si="75"/>
        <v>0.5088733798604187</v>
      </c>
      <c r="Q1167" s="5">
        <f>YEAR(SalesDataTable[[#This Row],[Order Date]])</f>
        <v>2026</v>
      </c>
      <c r="R1167" s="7" t="str">
        <f>"Q"&amp;ROUNDUP(MONTH(SalesDataTable[[#This Row],[Order Date]])/3,0)</f>
        <v>Q2</v>
      </c>
      <c r="S1167" s="8">
        <f>MONTH(SalesDataTable[[#This Row],[Order Date]])</f>
        <v>6</v>
      </c>
      <c r="T1167" s="7" t="str">
        <f>TEXT(SalesDataTable[[#This Row],[Order Date]],"mmm")</f>
        <v>Jun</v>
      </c>
    </row>
    <row r="1168" spans="1:20" ht="15.6">
      <c r="A1168" s="2">
        <v>3481</v>
      </c>
      <c r="B1168" s="3">
        <v>46195</v>
      </c>
      <c r="C1168" s="4" t="s">
        <v>20</v>
      </c>
      <c r="D1168" s="4" t="s">
        <v>33</v>
      </c>
      <c r="E1168" s="4" t="s">
        <v>19</v>
      </c>
      <c r="F1168" s="4" t="s">
        <v>13</v>
      </c>
      <c r="G1168" s="4" t="s">
        <v>14</v>
      </c>
      <c r="H1168" s="4" t="s">
        <v>32</v>
      </c>
      <c r="I1168" s="8">
        <v>1</v>
      </c>
      <c r="J1168" s="10">
        <v>47.7</v>
      </c>
      <c r="K1168" s="6">
        <v>0.1</v>
      </c>
      <c r="L1168" s="10">
        <v>18.760000000000002</v>
      </c>
      <c r="M1168" s="17">
        <f t="shared" si="72"/>
        <v>42.930000000000007</v>
      </c>
      <c r="N1168" s="17">
        <f t="shared" si="73"/>
        <v>18.760000000000002</v>
      </c>
      <c r="O1168" s="17">
        <f t="shared" si="74"/>
        <v>24.170000000000005</v>
      </c>
      <c r="P1168" s="7">
        <f t="shared" si="75"/>
        <v>0.56300955043093415</v>
      </c>
      <c r="Q1168" s="5">
        <f>YEAR(SalesDataTable[[#This Row],[Order Date]])</f>
        <v>2026</v>
      </c>
      <c r="R1168" s="7" t="str">
        <f>"Q"&amp;ROUNDUP(MONTH(SalesDataTable[[#This Row],[Order Date]])/3,0)</f>
        <v>Q2</v>
      </c>
      <c r="S1168" s="8">
        <f>MONTH(SalesDataTable[[#This Row],[Order Date]])</f>
        <v>6</v>
      </c>
      <c r="T1168" s="7" t="str">
        <f>TEXT(SalesDataTable[[#This Row],[Order Date]],"mmm")</f>
        <v>Jun</v>
      </c>
    </row>
    <row r="1169" spans="1:20" ht="15.6">
      <c r="A1169" s="2">
        <v>3595</v>
      </c>
      <c r="B1169" s="3">
        <v>46195</v>
      </c>
      <c r="C1169" s="4" t="s">
        <v>6</v>
      </c>
      <c r="D1169" s="4" t="s">
        <v>49</v>
      </c>
      <c r="E1169" s="4" t="s">
        <v>2</v>
      </c>
      <c r="F1169" s="4" t="s">
        <v>13</v>
      </c>
      <c r="G1169" s="4" t="s">
        <v>4</v>
      </c>
      <c r="H1169" s="4" t="s">
        <v>26</v>
      </c>
      <c r="I1169" s="8">
        <v>2</v>
      </c>
      <c r="J1169" s="10">
        <v>40.94</v>
      </c>
      <c r="K1169" s="6">
        <v>0.1</v>
      </c>
      <c r="L1169" s="10">
        <v>16.88</v>
      </c>
      <c r="M1169" s="17">
        <f t="shared" si="72"/>
        <v>73.691999999999993</v>
      </c>
      <c r="N1169" s="17">
        <f t="shared" si="73"/>
        <v>33.76</v>
      </c>
      <c r="O1169" s="17">
        <f t="shared" si="74"/>
        <v>39.931999999999995</v>
      </c>
      <c r="P1169" s="7">
        <f t="shared" si="75"/>
        <v>0.54187700157411933</v>
      </c>
      <c r="Q1169" s="5">
        <f>YEAR(SalesDataTable[[#This Row],[Order Date]])</f>
        <v>2026</v>
      </c>
      <c r="R1169" s="7" t="str">
        <f>"Q"&amp;ROUNDUP(MONTH(SalesDataTable[[#This Row],[Order Date]])/3,0)</f>
        <v>Q2</v>
      </c>
      <c r="S1169" s="8">
        <f>MONTH(SalesDataTable[[#This Row],[Order Date]])</f>
        <v>6</v>
      </c>
      <c r="T1169" s="7" t="str">
        <f>TEXT(SalesDataTable[[#This Row],[Order Date]],"mmm")</f>
        <v>Jun</v>
      </c>
    </row>
    <row r="1170" spans="1:20" ht="15.6">
      <c r="A1170" s="2">
        <v>3766</v>
      </c>
      <c r="B1170" s="3">
        <v>46195</v>
      </c>
      <c r="C1170" s="4" t="s">
        <v>20</v>
      </c>
      <c r="D1170" s="4" t="s">
        <v>33</v>
      </c>
      <c r="E1170" s="4" t="s">
        <v>19</v>
      </c>
      <c r="F1170" s="4" t="s">
        <v>3</v>
      </c>
      <c r="G1170" s="4" t="s">
        <v>9</v>
      </c>
      <c r="H1170" s="4" t="s">
        <v>10</v>
      </c>
      <c r="I1170" s="8">
        <v>1</v>
      </c>
      <c r="J1170" s="10">
        <v>93.78</v>
      </c>
      <c r="K1170" s="6">
        <v>0</v>
      </c>
      <c r="L1170" s="10">
        <v>46.62</v>
      </c>
      <c r="M1170" s="17">
        <f t="shared" si="72"/>
        <v>93.78</v>
      </c>
      <c r="N1170" s="17">
        <f t="shared" si="73"/>
        <v>46.62</v>
      </c>
      <c r="O1170" s="17">
        <f t="shared" si="74"/>
        <v>47.160000000000004</v>
      </c>
      <c r="P1170" s="7">
        <f t="shared" si="75"/>
        <v>0.50287907869481774</v>
      </c>
      <c r="Q1170" s="5">
        <f>YEAR(SalesDataTable[[#This Row],[Order Date]])</f>
        <v>2026</v>
      </c>
      <c r="R1170" s="7" t="str">
        <f>"Q"&amp;ROUNDUP(MONTH(SalesDataTable[[#This Row],[Order Date]])/3,0)</f>
        <v>Q2</v>
      </c>
      <c r="S1170" s="8">
        <f>MONTH(SalesDataTable[[#This Row],[Order Date]])</f>
        <v>6</v>
      </c>
      <c r="T1170" s="7" t="str">
        <f>TEXT(SalesDataTable[[#This Row],[Order Date]],"mmm")</f>
        <v>Jun</v>
      </c>
    </row>
    <row r="1171" spans="1:20" ht="15.6">
      <c r="A1171" s="2">
        <v>3933</v>
      </c>
      <c r="B1171" s="3">
        <v>46195</v>
      </c>
      <c r="C1171" s="4" t="s">
        <v>20</v>
      </c>
      <c r="D1171" s="4" t="s">
        <v>21</v>
      </c>
      <c r="E1171" s="4" t="s">
        <v>19</v>
      </c>
      <c r="F1171" s="4" t="s">
        <v>13</v>
      </c>
      <c r="G1171" s="4" t="s">
        <v>34</v>
      </c>
      <c r="H1171" s="4" t="s">
        <v>45</v>
      </c>
      <c r="I1171" s="8">
        <v>2</v>
      </c>
      <c r="J1171" s="10">
        <v>51.42</v>
      </c>
      <c r="K1171" s="6">
        <v>0</v>
      </c>
      <c r="L1171" s="10">
        <v>22.19</v>
      </c>
      <c r="M1171" s="17">
        <f t="shared" si="72"/>
        <v>102.84</v>
      </c>
      <c r="N1171" s="17">
        <f t="shared" si="73"/>
        <v>44.38</v>
      </c>
      <c r="O1171" s="17">
        <f t="shared" si="74"/>
        <v>58.46</v>
      </c>
      <c r="P1171" s="7">
        <f t="shared" si="75"/>
        <v>0.56845585375340335</v>
      </c>
      <c r="Q1171" s="5">
        <f>YEAR(SalesDataTable[[#This Row],[Order Date]])</f>
        <v>2026</v>
      </c>
      <c r="R1171" s="7" t="str">
        <f>"Q"&amp;ROUNDUP(MONTH(SalesDataTable[[#This Row],[Order Date]])/3,0)</f>
        <v>Q2</v>
      </c>
      <c r="S1171" s="8">
        <f>MONTH(SalesDataTable[[#This Row],[Order Date]])</f>
        <v>6</v>
      </c>
      <c r="T1171" s="7" t="str">
        <f>TEXT(SalesDataTable[[#This Row],[Order Date]],"mmm")</f>
        <v>Jun</v>
      </c>
    </row>
    <row r="1172" spans="1:20" ht="15.6">
      <c r="A1172" s="2">
        <v>3951</v>
      </c>
      <c r="B1172" s="3">
        <v>46195</v>
      </c>
      <c r="C1172" s="4" t="s">
        <v>11</v>
      </c>
      <c r="D1172" s="4" t="s">
        <v>12</v>
      </c>
      <c r="E1172" s="4" t="s">
        <v>19</v>
      </c>
      <c r="F1172" s="4" t="s">
        <v>13</v>
      </c>
      <c r="G1172" s="4" t="s">
        <v>14</v>
      </c>
      <c r="H1172" s="4" t="s">
        <v>48</v>
      </c>
      <c r="I1172" s="8">
        <v>1</v>
      </c>
      <c r="J1172" s="10">
        <v>164.99</v>
      </c>
      <c r="K1172" s="6">
        <v>0.1</v>
      </c>
      <c r="L1172" s="10">
        <v>86.6</v>
      </c>
      <c r="M1172" s="17">
        <f t="shared" si="72"/>
        <v>148.49100000000001</v>
      </c>
      <c r="N1172" s="17">
        <f t="shared" si="73"/>
        <v>86.6</v>
      </c>
      <c r="O1172" s="17">
        <f t="shared" si="74"/>
        <v>61.89100000000002</v>
      </c>
      <c r="P1172" s="7">
        <f t="shared" si="75"/>
        <v>0.41679967136055396</v>
      </c>
      <c r="Q1172" s="5">
        <f>YEAR(SalesDataTable[[#This Row],[Order Date]])</f>
        <v>2026</v>
      </c>
      <c r="R1172" s="7" t="str">
        <f>"Q"&amp;ROUNDUP(MONTH(SalesDataTable[[#This Row],[Order Date]])/3,0)</f>
        <v>Q2</v>
      </c>
      <c r="S1172" s="8">
        <f>MONTH(SalesDataTable[[#This Row],[Order Date]])</f>
        <v>6</v>
      </c>
      <c r="T1172" s="7" t="str">
        <f>TEXT(SalesDataTable[[#This Row],[Order Date]],"mmm")</f>
        <v>Jun</v>
      </c>
    </row>
    <row r="1173" spans="1:20" ht="15.6">
      <c r="A1173" s="2">
        <v>4078</v>
      </c>
      <c r="B1173" s="3">
        <v>46195</v>
      </c>
      <c r="C1173" s="4" t="s">
        <v>11</v>
      </c>
      <c r="D1173" s="4" t="s">
        <v>25</v>
      </c>
      <c r="E1173" s="4" t="s">
        <v>28</v>
      </c>
      <c r="F1173" s="4" t="s">
        <v>3</v>
      </c>
      <c r="G1173" s="4" t="s">
        <v>9</v>
      </c>
      <c r="H1173" s="4" t="s">
        <v>17</v>
      </c>
      <c r="I1173" s="8">
        <v>1</v>
      </c>
      <c r="J1173" s="10">
        <v>145.65</v>
      </c>
      <c r="K1173" s="6">
        <v>0</v>
      </c>
      <c r="L1173" s="10">
        <v>79.87</v>
      </c>
      <c r="M1173" s="17">
        <f t="shared" si="72"/>
        <v>145.65</v>
      </c>
      <c r="N1173" s="17">
        <f t="shared" si="73"/>
        <v>79.87</v>
      </c>
      <c r="O1173" s="17">
        <f t="shared" si="74"/>
        <v>65.78</v>
      </c>
      <c r="P1173" s="7">
        <f t="shared" si="75"/>
        <v>0.45163062135255749</v>
      </c>
      <c r="Q1173" s="5">
        <f>YEAR(SalesDataTable[[#This Row],[Order Date]])</f>
        <v>2026</v>
      </c>
      <c r="R1173" s="7" t="str">
        <f>"Q"&amp;ROUNDUP(MONTH(SalesDataTable[[#This Row],[Order Date]])/3,0)</f>
        <v>Q2</v>
      </c>
      <c r="S1173" s="8">
        <f>MONTH(SalesDataTable[[#This Row],[Order Date]])</f>
        <v>6</v>
      </c>
      <c r="T1173" s="7" t="str">
        <f>TEXT(SalesDataTable[[#This Row],[Order Date]],"mmm")</f>
        <v>Jun</v>
      </c>
    </row>
    <row r="1174" spans="1:20" ht="15.6">
      <c r="A1174" s="2">
        <v>4182</v>
      </c>
      <c r="B1174" s="3">
        <v>46195</v>
      </c>
      <c r="C1174" s="4" t="s">
        <v>6</v>
      </c>
      <c r="D1174" s="4" t="s">
        <v>41</v>
      </c>
      <c r="E1174" s="4" t="s">
        <v>2</v>
      </c>
      <c r="F1174" s="4" t="s">
        <v>13</v>
      </c>
      <c r="G1174" s="4" t="s">
        <v>34</v>
      </c>
      <c r="H1174" s="4" t="s">
        <v>38</v>
      </c>
      <c r="I1174" s="8">
        <v>4</v>
      </c>
      <c r="J1174" s="10">
        <v>120.94</v>
      </c>
      <c r="K1174" s="6">
        <v>0.05</v>
      </c>
      <c r="L1174" s="10">
        <v>70.84</v>
      </c>
      <c r="M1174" s="17">
        <f t="shared" si="72"/>
        <v>459.57199999999995</v>
      </c>
      <c r="N1174" s="17">
        <f t="shared" si="73"/>
        <v>283.36</v>
      </c>
      <c r="O1174" s="17">
        <f t="shared" si="74"/>
        <v>176.21199999999993</v>
      </c>
      <c r="P1174" s="7">
        <f t="shared" si="75"/>
        <v>0.38342631840059871</v>
      </c>
      <c r="Q1174" s="5">
        <f>YEAR(SalesDataTable[[#This Row],[Order Date]])</f>
        <v>2026</v>
      </c>
      <c r="R1174" s="7" t="str">
        <f>"Q"&amp;ROUNDUP(MONTH(SalesDataTable[[#This Row],[Order Date]])/3,0)</f>
        <v>Q2</v>
      </c>
      <c r="S1174" s="8">
        <f>MONTH(SalesDataTable[[#This Row],[Order Date]])</f>
        <v>6</v>
      </c>
      <c r="T1174" s="7" t="str">
        <f>TEXT(SalesDataTable[[#This Row],[Order Date]],"mmm")</f>
        <v>Jun</v>
      </c>
    </row>
    <row r="1175" spans="1:20" ht="15.6">
      <c r="A1175" s="2">
        <v>323</v>
      </c>
      <c r="B1175" s="3">
        <v>46196</v>
      </c>
      <c r="C1175" s="4" t="s">
        <v>20</v>
      </c>
      <c r="D1175" s="4" t="s">
        <v>47</v>
      </c>
      <c r="E1175" s="4" t="s">
        <v>2</v>
      </c>
      <c r="F1175" s="4" t="s">
        <v>3</v>
      </c>
      <c r="G1175" s="4" t="s">
        <v>14</v>
      </c>
      <c r="H1175" s="4" t="s">
        <v>15</v>
      </c>
      <c r="I1175" s="8">
        <v>1</v>
      </c>
      <c r="J1175" s="10">
        <v>36.94</v>
      </c>
      <c r="K1175" s="6">
        <v>0</v>
      </c>
      <c r="L1175" s="10">
        <v>13.25</v>
      </c>
      <c r="M1175" s="17">
        <f t="shared" si="72"/>
        <v>36.94</v>
      </c>
      <c r="N1175" s="17">
        <f t="shared" si="73"/>
        <v>13.25</v>
      </c>
      <c r="O1175" s="17">
        <f t="shared" si="74"/>
        <v>23.689999999999998</v>
      </c>
      <c r="P1175" s="7">
        <f t="shared" si="75"/>
        <v>0.64131023280996213</v>
      </c>
      <c r="Q1175" s="5">
        <f>YEAR(SalesDataTable[[#This Row],[Order Date]])</f>
        <v>2026</v>
      </c>
      <c r="R1175" s="7" t="str">
        <f>"Q"&amp;ROUNDUP(MONTH(SalesDataTable[[#This Row],[Order Date]])/3,0)</f>
        <v>Q2</v>
      </c>
      <c r="S1175" s="8">
        <f>MONTH(SalesDataTable[[#This Row],[Order Date]])</f>
        <v>6</v>
      </c>
      <c r="T1175" s="7" t="str">
        <f>TEXT(SalesDataTable[[#This Row],[Order Date]],"mmm")</f>
        <v>Jun</v>
      </c>
    </row>
    <row r="1176" spans="1:20" ht="15.6">
      <c r="A1176" s="2">
        <v>544</v>
      </c>
      <c r="B1176" s="3">
        <v>46196</v>
      </c>
      <c r="C1176" s="4" t="s">
        <v>0</v>
      </c>
      <c r="D1176" s="4" t="s">
        <v>50</v>
      </c>
      <c r="E1176" s="4" t="s">
        <v>2</v>
      </c>
      <c r="F1176" s="4" t="s">
        <v>16</v>
      </c>
      <c r="G1176" s="4" t="s">
        <v>9</v>
      </c>
      <c r="H1176" s="4" t="s">
        <v>10</v>
      </c>
      <c r="I1176" s="8">
        <v>1</v>
      </c>
      <c r="J1176" s="10">
        <v>90.3</v>
      </c>
      <c r="K1176" s="6">
        <v>0.05</v>
      </c>
      <c r="L1176" s="10">
        <v>45.07</v>
      </c>
      <c r="M1176" s="17">
        <f t="shared" si="72"/>
        <v>85.784999999999997</v>
      </c>
      <c r="N1176" s="17">
        <f t="shared" si="73"/>
        <v>45.07</v>
      </c>
      <c r="O1176" s="17">
        <f t="shared" si="74"/>
        <v>40.714999999999996</v>
      </c>
      <c r="P1176" s="7">
        <f t="shared" si="75"/>
        <v>0.47461677449437545</v>
      </c>
      <c r="Q1176" s="5">
        <f>YEAR(SalesDataTable[[#This Row],[Order Date]])</f>
        <v>2026</v>
      </c>
      <c r="R1176" s="7" t="str">
        <f>"Q"&amp;ROUNDUP(MONTH(SalesDataTable[[#This Row],[Order Date]])/3,0)</f>
        <v>Q2</v>
      </c>
      <c r="S1176" s="8">
        <f>MONTH(SalesDataTable[[#This Row],[Order Date]])</f>
        <v>6</v>
      </c>
      <c r="T1176" s="7" t="str">
        <f>TEXT(SalesDataTable[[#This Row],[Order Date]],"mmm")</f>
        <v>Jun</v>
      </c>
    </row>
    <row r="1177" spans="1:20" ht="15.6">
      <c r="A1177" s="2">
        <v>1570</v>
      </c>
      <c r="B1177" s="3">
        <v>46196</v>
      </c>
      <c r="C1177" s="4" t="s">
        <v>20</v>
      </c>
      <c r="D1177" s="4" t="s">
        <v>47</v>
      </c>
      <c r="E1177" s="4" t="s">
        <v>28</v>
      </c>
      <c r="F1177" s="4" t="s">
        <v>3</v>
      </c>
      <c r="G1177" s="4" t="s">
        <v>23</v>
      </c>
      <c r="H1177" s="4" t="s">
        <v>24</v>
      </c>
      <c r="I1177" s="8">
        <v>1</v>
      </c>
      <c r="J1177" s="10">
        <v>335.05</v>
      </c>
      <c r="K1177" s="6">
        <v>0</v>
      </c>
      <c r="L1177" s="10">
        <v>191.67</v>
      </c>
      <c r="M1177" s="17">
        <f t="shared" si="72"/>
        <v>335.05</v>
      </c>
      <c r="N1177" s="17">
        <f t="shared" si="73"/>
        <v>191.67</v>
      </c>
      <c r="O1177" s="17">
        <f t="shared" si="74"/>
        <v>143.38000000000002</v>
      </c>
      <c r="P1177" s="7">
        <f t="shared" si="75"/>
        <v>0.42793612893597976</v>
      </c>
      <c r="Q1177" s="5">
        <f>YEAR(SalesDataTable[[#This Row],[Order Date]])</f>
        <v>2026</v>
      </c>
      <c r="R1177" s="7" t="str">
        <f>"Q"&amp;ROUNDUP(MONTH(SalesDataTable[[#This Row],[Order Date]])/3,0)</f>
        <v>Q2</v>
      </c>
      <c r="S1177" s="8">
        <f>MONTH(SalesDataTable[[#This Row],[Order Date]])</f>
        <v>6</v>
      </c>
      <c r="T1177" s="7" t="str">
        <f>TEXT(SalesDataTable[[#This Row],[Order Date]],"mmm")</f>
        <v>Jun</v>
      </c>
    </row>
    <row r="1178" spans="1:20" ht="15.6">
      <c r="A1178" s="2">
        <v>1932</v>
      </c>
      <c r="B1178" s="3">
        <v>46196</v>
      </c>
      <c r="C1178" s="4" t="s">
        <v>20</v>
      </c>
      <c r="D1178" s="4" t="s">
        <v>33</v>
      </c>
      <c r="E1178" s="4" t="s">
        <v>2</v>
      </c>
      <c r="F1178" s="4" t="s">
        <v>13</v>
      </c>
      <c r="G1178" s="4" t="s">
        <v>14</v>
      </c>
      <c r="H1178" s="4" t="s">
        <v>15</v>
      </c>
      <c r="I1178" s="8">
        <v>1</v>
      </c>
      <c r="J1178" s="10">
        <v>35.9</v>
      </c>
      <c r="K1178" s="6">
        <v>0.05</v>
      </c>
      <c r="L1178" s="10">
        <v>13.81</v>
      </c>
      <c r="M1178" s="17">
        <f t="shared" si="72"/>
        <v>34.104999999999997</v>
      </c>
      <c r="N1178" s="17">
        <f t="shared" si="73"/>
        <v>13.81</v>
      </c>
      <c r="O1178" s="17">
        <f t="shared" si="74"/>
        <v>20.294999999999995</v>
      </c>
      <c r="P1178" s="7">
        <f t="shared" si="75"/>
        <v>0.59507403606509301</v>
      </c>
      <c r="Q1178" s="5">
        <f>YEAR(SalesDataTable[[#This Row],[Order Date]])</f>
        <v>2026</v>
      </c>
      <c r="R1178" s="7" t="str">
        <f>"Q"&amp;ROUNDUP(MONTH(SalesDataTable[[#This Row],[Order Date]])/3,0)</f>
        <v>Q2</v>
      </c>
      <c r="S1178" s="8">
        <f>MONTH(SalesDataTable[[#This Row],[Order Date]])</f>
        <v>6</v>
      </c>
      <c r="T1178" s="7" t="str">
        <f>TEXT(SalesDataTable[[#This Row],[Order Date]],"mmm")</f>
        <v>Jun</v>
      </c>
    </row>
    <row r="1179" spans="1:20" ht="15.6">
      <c r="A1179" s="2">
        <v>4352</v>
      </c>
      <c r="B1179" s="3">
        <v>46196</v>
      </c>
      <c r="C1179" s="4" t="s">
        <v>20</v>
      </c>
      <c r="D1179" s="4" t="s">
        <v>47</v>
      </c>
      <c r="E1179" s="4" t="s">
        <v>2</v>
      </c>
      <c r="F1179" s="4" t="s">
        <v>3</v>
      </c>
      <c r="G1179" s="4" t="s">
        <v>4</v>
      </c>
      <c r="H1179" s="4" t="s">
        <v>22</v>
      </c>
      <c r="I1179" s="8">
        <v>6</v>
      </c>
      <c r="J1179" s="10">
        <v>51.34</v>
      </c>
      <c r="K1179" s="6">
        <v>0.1</v>
      </c>
      <c r="L1179" s="10">
        <v>22.47</v>
      </c>
      <c r="M1179" s="17">
        <f t="shared" si="72"/>
        <v>277.23600000000005</v>
      </c>
      <c r="N1179" s="17">
        <f t="shared" si="73"/>
        <v>134.82</v>
      </c>
      <c r="O1179" s="17">
        <f t="shared" si="74"/>
        <v>142.41600000000005</v>
      </c>
      <c r="P1179" s="7">
        <f t="shared" si="75"/>
        <v>0.51369951954291659</v>
      </c>
      <c r="Q1179" s="5">
        <f>YEAR(SalesDataTable[[#This Row],[Order Date]])</f>
        <v>2026</v>
      </c>
      <c r="R1179" s="7" t="str">
        <f>"Q"&amp;ROUNDUP(MONTH(SalesDataTable[[#This Row],[Order Date]])/3,0)</f>
        <v>Q2</v>
      </c>
      <c r="S1179" s="8">
        <f>MONTH(SalesDataTable[[#This Row],[Order Date]])</f>
        <v>6</v>
      </c>
      <c r="T1179" s="7" t="str">
        <f>TEXT(SalesDataTable[[#This Row],[Order Date]],"mmm")</f>
        <v>Jun</v>
      </c>
    </row>
    <row r="1180" spans="1:20" ht="15.6">
      <c r="A1180" s="2">
        <v>4561</v>
      </c>
      <c r="B1180" s="3">
        <v>46196</v>
      </c>
      <c r="C1180" s="4" t="s">
        <v>0</v>
      </c>
      <c r="D1180" s="4" t="s">
        <v>1</v>
      </c>
      <c r="E1180" s="4" t="s">
        <v>19</v>
      </c>
      <c r="F1180" s="4" t="s">
        <v>3</v>
      </c>
      <c r="G1180" s="4" t="s">
        <v>9</v>
      </c>
      <c r="H1180" s="4" t="s">
        <v>37</v>
      </c>
      <c r="I1180" s="8">
        <v>1</v>
      </c>
      <c r="J1180" s="10">
        <v>157.91</v>
      </c>
      <c r="K1180" s="6">
        <v>0</v>
      </c>
      <c r="L1180" s="10">
        <v>77.12</v>
      </c>
      <c r="M1180" s="17">
        <f t="shared" si="72"/>
        <v>157.91</v>
      </c>
      <c r="N1180" s="17">
        <f t="shared" si="73"/>
        <v>77.12</v>
      </c>
      <c r="O1180" s="17">
        <f t="shared" si="74"/>
        <v>80.789999999999992</v>
      </c>
      <c r="P1180" s="7">
        <f t="shared" si="75"/>
        <v>0.51162054334747642</v>
      </c>
      <c r="Q1180" s="5">
        <f>YEAR(SalesDataTable[[#This Row],[Order Date]])</f>
        <v>2026</v>
      </c>
      <c r="R1180" s="7" t="str">
        <f>"Q"&amp;ROUNDUP(MONTH(SalesDataTable[[#This Row],[Order Date]])/3,0)</f>
        <v>Q2</v>
      </c>
      <c r="S1180" s="8">
        <f>MONTH(SalesDataTable[[#This Row],[Order Date]])</f>
        <v>6</v>
      </c>
      <c r="T1180" s="7" t="str">
        <f>TEXT(SalesDataTable[[#This Row],[Order Date]],"mmm")</f>
        <v>Jun</v>
      </c>
    </row>
    <row r="1181" spans="1:20" ht="15.6">
      <c r="A1181" s="2">
        <v>4741</v>
      </c>
      <c r="B1181" s="3">
        <v>46196</v>
      </c>
      <c r="C1181" s="4" t="s">
        <v>20</v>
      </c>
      <c r="D1181" s="4" t="s">
        <v>47</v>
      </c>
      <c r="E1181" s="4" t="s">
        <v>2</v>
      </c>
      <c r="F1181" s="4" t="s">
        <v>13</v>
      </c>
      <c r="G1181" s="4" t="s">
        <v>4</v>
      </c>
      <c r="H1181" s="4" t="s">
        <v>26</v>
      </c>
      <c r="I1181" s="8">
        <v>3</v>
      </c>
      <c r="J1181" s="10">
        <v>41.09</v>
      </c>
      <c r="K1181" s="6">
        <v>0.05</v>
      </c>
      <c r="L1181" s="10">
        <v>16.809999999999999</v>
      </c>
      <c r="M1181" s="17">
        <f t="shared" si="72"/>
        <v>117.10650000000001</v>
      </c>
      <c r="N1181" s="17">
        <f t="shared" si="73"/>
        <v>50.429999999999993</v>
      </c>
      <c r="O1181" s="17">
        <f t="shared" si="74"/>
        <v>66.676500000000019</v>
      </c>
      <c r="P1181" s="7">
        <f t="shared" si="75"/>
        <v>0.569366346018368</v>
      </c>
      <c r="Q1181" s="5">
        <f>YEAR(SalesDataTable[[#This Row],[Order Date]])</f>
        <v>2026</v>
      </c>
      <c r="R1181" s="7" t="str">
        <f>"Q"&amp;ROUNDUP(MONTH(SalesDataTable[[#This Row],[Order Date]])/3,0)</f>
        <v>Q2</v>
      </c>
      <c r="S1181" s="8">
        <f>MONTH(SalesDataTable[[#This Row],[Order Date]])</f>
        <v>6</v>
      </c>
      <c r="T1181" s="7" t="str">
        <f>TEXT(SalesDataTable[[#This Row],[Order Date]],"mmm")</f>
        <v>Jun</v>
      </c>
    </row>
    <row r="1182" spans="1:20" ht="15.6">
      <c r="A1182" s="2">
        <v>4882</v>
      </c>
      <c r="B1182" s="3">
        <v>46196</v>
      </c>
      <c r="C1182" s="4" t="s">
        <v>6</v>
      </c>
      <c r="D1182" s="4" t="s">
        <v>43</v>
      </c>
      <c r="E1182" s="4" t="s">
        <v>2</v>
      </c>
      <c r="F1182" s="4" t="s">
        <v>3</v>
      </c>
      <c r="G1182" s="4" t="s">
        <v>23</v>
      </c>
      <c r="H1182" s="4" t="s">
        <v>51</v>
      </c>
      <c r="I1182" s="8">
        <v>2</v>
      </c>
      <c r="J1182" s="10">
        <v>120.18</v>
      </c>
      <c r="K1182" s="6">
        <v>0.05</v>
      </c>
      <c r="L1182" s="10">
        <v>59.4</v>
      </c>
      <c r="M1182" s="17">
        <f t="shared" si="72"/>
        <v>228.34200000000001</v>
      </c>
      <c r="N1182" s="17">
        <f t="shared" si="73"/>
        <v>118.8</v>
      </c>
      <c r="O1182" s="17">
        <f t="shared" si="74"/>
        <v>109.54200000000002</v>
      </c>
      <c r="P1182" s="7">
        <f t="shared" si="75"/>
        <v>0.47972777675591882</v>
      </c>
      <c r="Q1182" s="5">
        <f>YEAR(SalesDataTable[[#This Row],[Order Date]])</f>
        <v>2026</v>
      </c>
      <c r="R1182" s="7" t="str">
        <f>"Q"&amp;ROUNDUP(MONTH(SalesDataTable[[#This Row],[Order Date]])/3,0)</f>
        <v>Q2</v>
      </c>
      <c r="S1182" s="8">
        <f>MONTH(SalesDataTable[[#This Row],[Order Date]])</f>
        <v>6</v>
      </c>
      <c r="T1182" s="7" t="str">
        <f>TEXT(SalesDataTable[[#This Row],[Order Date]],"mmm")</f>
        <v>Jun</v>
      </c>
    </row>
    <row r="1183" spans="1:20" ht="15.6">
      <c r="A1183" s="2">
        <v>4885</v>
      </c>
      <c r="B1183" s="3">
        <v>46196</v>
      </c>
      <c r="C1183" s="4" t="s">
        <v>20</v>
      </c>
      <c r="D1183" s="4" t="s">
        <v>47</v>
      </c>
      <c r="E1183" s="4" t="s">
        <v>28</v>
      </c>
      <c r="F1183" s="4" t="s">
        <v>13</v>
      </c>
      <c r="G1183" s="4" t="s">
        <v>23</v>
      </c>
      <c r="H1183" s="4" t="s">
        <v>29</v>
      </c>
      <c r="I1183" s="8">
        <v>1</v>
      </c>
      <c r="J1183" s="10">
        <v>198.1</v>
      </c>
      <c r="K1183" s="6">
        <v>0.1</v>
      </c>
      <c r="L1183" s="10">
        <v>103.46</v>
      </c>
      <c r="M1183" s="17">
        <f t="shared" si="72"/>
        <v>178.29</v>
      </c>
      <c r="N1183" s="17">
        <f t="shared" si="73"/>
        <v>103.46</v>
      </c>
      <c r="O1183" s="17">
        <f t="shared" si="74"/>
        <v>74.83</v>
      </c>
      <c r="P1183" s="7">
        <f t="shared" si="75"/>
        <v>0.41970946211228899</v>
      </c>
      <c r="Q1183" s="5">
        <f>YEAR(SalesDataTable[[#This Row],[Order Date]])</f>
        <v>2026</v>
      </c>
      <c r="R1183" s="7" t="str">
        <f>"Q"&amp;ROUNDUP(MONTH(SalesDataTable[[#This Row],[Order Date]])/3,0)</f>
        <v>Q2</v>
      </c>
      <c r="S1183" s="8">
        <f>MONTH(SalesDataTable[[#This Row],[Order Date]])</f>
        <v>6</v>
      </c>
      <c r="T1183" s="7" t="str">
        <f>TEXT(SalesDataTable[[#This Row],[Order Date]],"mmm")</f>
        <v>Jun</v>
      </c>
    </row>
    <row r="1184" spans="1:20" ht="15.6">
      <c r="A1184" s="2">
        <v>4982</v>
      </c>
      <c r="B1184" s="3">
        <v>46196</v>
      </c>
      <c r="C1184" s="4" t="s">
        <v>11</v>
      </c>
      <c r="D1184" s="4" t="s">
        <v>39</v>
      </c>
      <c r="E1184" s="4" t="s">
        <v>2</v>
      </c>
      <c r="F1184" s="4" t="s">
        <v>3</v>
      </c>
      <c r="G1184" s="4" t="s">
        <v>14</v>
      </c>
      <c r="H1184" s="4" t="s">
        <v>15</v>
      </c>
      <c r="I1184" s="8">
        <v>1</v>
      </c>
      <c r="J1184" s="10">
        <v>36.700000000000003</v>
      </c>
      <c r="K1184" s="6">
        <v>0.15</v>
      </c>
      <c r="L1184" s="10">
        <v>13.59</v>
      </c>
      <c r="M1184" s="17">
        <f t="shared" si="72"/>
        <v>31.195</v>
      </c>
      <c r="N1184" s="17">
        <f t="shared" si="73"/>
        <v>13.59</v>
      </c>
      <c r="O1184" s="17">
        <f t="shared" si="74"/>
        <v>17.605</v>
      </c>
      <c r="P1184" s="7">
        <f t="shared" si="75"/>
        <v>0.56435326174066358</v>
      </c>
      <c r="Q1184" s="5">
        <f>YEAR(SalesDataTable[[#This Row],[Order Date]])</f>
        <v>2026</v>
      </c>
      <c r="R1184" s="7" t="str">
        <f>"Q"&amp;ROUNDUP(MONTH(SalesDataTable[[#This Row],[Order Date]])/3,0)</f>
        <v>Q2</v>
      </c>
      <c r="S1184" s="8">
        <f>MONTH(SalesDataTable[[#This Row],[Order Date]])</f>
        <v>6</v>
      </c>
      <c r="T1184" s="7" t="str">
        <f>TEXT(SalesDataTable[[#This Row],[Order Date]],"mmm")</f>
        <v>Jun</v>
      </c>
    </row>
    <row r="1185" spans="1:20" ht="15.6">
      <c r="A1185" s="2">
        <v>40</v>
      </c>
      <c r="B1185" s="3">
        <v>46197</v>
      </c>
      <c r="C1185" s="4" t="s">
        <v>20</v>
      </c>
      <c r="D1185" s="4" t="s">
        <v>31</v>
      </c>
      <c r="E1185" s="4" t="s">
        <v>19</v>
      </c>
      <c r="F1185" s="4" t="s">
        <v>13</v>
      </c>
      <c r="G1185" s="4" t="s">
        <v>14</v>
      </c>
      <c r="H1185" s="4" t="s">
        <v>48</v>
      </c>
      <c r="I1185" s="8">
        <v>1</v>
      </c>
      <c r="J1185" s="10">
        <v>167.23</v>
      </c>
      <c r="K1185" s="6">
        <v>0.05</v>
      </c>
      <c r="L1185" s="10">
        <v>85.14</v>
      </c>
      <c r="M1185" s="17">
        <f t="shared" si="72"/>
        <v>158.86849999999998</v>
      </c>
      <c r="N1185" s="17">
        <f t="shared" si="73"/>
        <v>85.14</v>
      </c>
      <c r="O1185" s="17">
        <f t="shared" si="74"/>
        <v>73.728499999999983</v>
      </c>
      <c r="P1185" s="7">
        <f t="shared" si="75"/>
        <v>0.46408507665144438</v>
      </c>
      <c r="Q1185" s="5">
        <f>YEAR(SalesDataTable[[#This Row],[Order Date]])</f>
        <v>2026</v>
      </c>
      <c r="R1185" s="7" t="str">
        <f>"Q"&amp;ROUNDUP(MONTH(SalesDataTable[[#This Row],[Order Date]])/3,0)</f>
        <v>Q2</v>
      </c>
      <c r="S1185" s="8">
        <f>MONTH(SalesDataTable[[#This Row],[Order Date]])</f>
        <v>6</v>
      </c>
      <c r="T1185" s="7" t="str">
        <f>TEXT(SalesDataTable[[#This Row],[Order Date]],"mmm")</f>
        <v>Jun</v>
      </c>
    </row>
    <row r="1186" spans="1:20" ht="15.6">
      <c r="A1186" s="2">
        <v>110</v>
      </c>
      <c r="B1186" s="3">
        <v>46197</v>
      </c>
      <c r="C1186" s="4" t="s">
        <v>6</v>
      </c>
      <c r="D1186" s="4" t="s">
        <v>43</v>
      </c>
      <c r="E1186" s="4" t="s">
        <v>19</v>
      </c>
      <c r="F1186" s="4" t="s">
        <v>16</v>
      </c>
      <c r="G1186" s="4" t="s">
        <v>9</v>
      </c>
      <c r="H1186" s="4" t="s">
        <v>46</v>
      </c>
      <c r="I1186" s="8">
        <v>2</v>
      </c>
      <c r="J1186" s="10">
        <v>72.97</v>
      </c>
      <c r="K1186" s="6">
        <v>0</v>
      </c>
      <c r="L1186" s="10">
        <v>31.57</v>
      </c>
      <c r="M1186" s="17">
        <f t="shared" si="72"/>
        <v>145.94</v>
      </c>
      <c r="N1186" s="17">
        <f t="shared" si="73"/>
        <v>63.14</v>
      </c>
      <c r="O1186" s="17">
        <f t="shared" si="74"/>
        <v>82.8</v>
      </c>
      <c r="P1186" s="7">
        <f t="shared" si="75"/>
        <v>0.56735644785528294</v>
      </c>
      <c r="Q1186" s="5">
        <f>YEAR(SalesDataTable[[#This Row],[Order Date]])</f>
        <v>2026</v>
      </c>
      <c r="R1186" s="7" t="str">
        <f>"Q"&amp;ROUNDUP(MONTH(SalesDataTable[[#This Row],[Order Date]])/3,0)</f>
        <v>Q2</v>
      </c>
      <c r="S1186" s="8">
        <f>MONTH(SalesDataTable[[#This Row],[Order Date]])</f>
        <v>6</v>
      </c>
      <c r="T1186" s="7" t="str">
        <f>TEXT(SalesDataTable[[#This Row],[Order Date]],"mmm")</f>
        <v>Jun</v>
      </c>
    </row>
    <row r="1187" spans="1:20" ht="15.6">
      <c r="A1187" s="2">
        <v>1169</v>
      </c>
      <c r="B1187" s="3">
        <v>46197</v>
      </c>
      <c r="C1187" s="4" t="s">
        <v>6</v>
      </c>
      <c r="D1187" s="4" t="s">
        <v>41</v>
      </c>
      <c r="E1187" s="4" t="s">
        <v>19</v>
      </c>
      <c r="F1187" s="4" t="s">
        <v>13</v>
      </c>
      <c r="G1187" s="4" t="s">
        <v>4</v>
      </c>
      <c r="H1187" s="4" t="s">
        <v>5</v>
      </c>
      <c r="I1187" s="8">
        <v>3</v>
      </c>
      <c r="J1187" s="10">
        <v>82.91</v>
      </c>
      <c r="K1187" s="6">
        <v>0</v>
      </c>
      <c r="L1187" s="10">
        <v>42.29</v>
      </c>
      <c r="M1187" s="17">
        <f t="shared" si="72"/>
        <v>248.73</v>
      </c>
      <c r="N1187" s="17">
        <f t="shared" si="73"/>
        <v>126.87</v>
      </c>
      <c r="O1187" s="17">
        <f t="shared" si="74"/>
        <v>121.85999999999999</v>
      </c>
      <c r="P1187" s="7">
        <f t="shared" si="75"/>
        <v>0.4899288384995778</v>
      </c>
      <c r="Q1187" s="5">
        <f>YEAR(SalesDataTable[[#This Row],[Order Date]])</f>
        <v>2026</v>
      </c>
      <c r="R1187" s="7" t="str">
        <f>"Q"&amp;ROUNDUP(MONTH(SalesDataTable[[#This Row],[Order Date]])/3,0)</f>
        <v>Q2</v>
      </c>
      <c r="S1187" s="8">
        <f>MONTH(SalesDataTable[[#This Row],[Order Date]])</f>
        <v>6</v>
      </c>
      <c r="T1187" s="7" t="str">
        <f>TEXT(SalesDataTable[[#This Row],[Order Date]],"mmm")</f>
        <v>Jun</v>
      </c>
    </row>
    <row r="1188" spans="1:20" ht="15.6">
      <c r="A1188" s="2">
        <v>2211</v>
      </c>
      <c r="B1188" s="3">
        <v>46197</v>
      </c>
      <c r="C1188" s="4" t="s">
        <v>11</v>
      </c>
      <c r="D1188" s="4" t="s">
        <v>39</v>
      </c>
      <c r="E1188" s="4" t="s">
        <v>28</v>
      </c>
      <c r="F1188" s="4" t="s">
        <v>13</v>
      </c>
      <c r="G1188" s="4" t="s">
        <v>34</v>
      </c>
      <c r="H1188" s="4" t="s">
        <v>35</v>
      </c>
      <c r="I1188" s="8">
        <v>2</v>
      </c>
      <c r="J1188" s="10">
        <v>41.25</v>
      </c>
      <c r="K1188" s="6">
        <v>0</v>
      </c>
      <c r="L1188" s="10">
        <v>14.72</v>
      </c>
      <c r="M1188" s="17">
        <f t="shared" si="72"/>
        <v>82.5</v>
      </c>
      <c r="N1188" s="17">
        <f t="shared" si="73"/>
        <v>29.44</v>
      </c>
      <c r="O1188" s="17">
        <f t="shared" si="74"/>
        <v>53.06</v>
      </c>
      <c r="P1188" s="7">
        <f t="shared" si="75"/>
        <v>0.64315151515151514</v>
      </c>
      <c r="Q1188" s="5">
        <f>YEAR(SalesDataTable[[#This Row],[Order Date]])</f>
        <v>2026</v>
      </c>
      <c r="R1188" s="7" t="str">
        <f>"Q"&amp;ROUNDUP(MONTH(SalesDataTable[[#This Row],[Order Date]])/3,0)</f>
        <v>Q2</v>
      </c>
      <c r="S1188" s="8">
        <f>MONTH(SalesDataTable[[#This Row],[Order Date]])</f>
        <v>6</v>
      </c>
      <c r="T1188" s="7" t="str">
        <f>TEXT(SalesDataTable[[#This Row],[Order Date]],"mmm")</f>
        <v>Jun</v>
      </c>
    </row>
    <row r="1189" spans="1:20" ht="15.6">
      <c r="A1189" s="2">
        <v>3494</v>
      </c>
      <c r="B1189" s="3">
        <v>46197</v>
      </c>
      <c r="C1189" s="4" t="s">
        <v>20</v>
      </c>
      <c r="D1189" s="4" t="s">
        <v>33</v>
      </c>
      <c r="E1189" s="4" t="s">
        <v>8</v>
      </c>
      <c r="F1189" s="4" t="s">
        <v>16</v>
      </c>
      <c r="G1189" s="4" t="s">
        <v>23</v>
      </c>
      <c r="H1189" s="4" t="s">
        <v>29</v>
      </c>
      <c r="I1189" s="8">
        <v>6</v>
      </c>
      <c r="J1189" s="10">
        <v>194.79</v>
      </c>
      <c r="K1189" s="6">
        <v>0.15</v>
      </c>
      <c r="L1189" s="10">
        <v>106.78</v>
      </c>
      <c r="M1189" s="17">
        <f t="shared" si="72"/>
        <v>993.42899999999997</v>
      </c>
      <c r="N1189" s="17">
        <f t="shared" si="73"/>
        <v>640.68000000000006</v>
      </c>
      <c r="O1189" s="17">
        <f t="shared" si="74"/>
        <v>352.74899999999991</v>
      </c>
      <c r="P1189" s="7">
        <f t="shared" si="75"/>
        <v>0.3550822454347517</v>
      </c>
      <c r="Q1189" s="5">
        <f>YEAR(SalesDataTable[[#This Row],[Order Date]])</f>
        <v>2026</v>
      </c>
      <c r="R1189" s="7" t="str">
        <f>"Q"&amp;ROUNDUP(MONTH(SalesDataTable[[#This Row],[Order Date]])/3,0)</f>
        <v>Q2</v>
      </c>
      <c r="S1189" s="8">
        <f>MONTH(SalesDataTable[[#This Row],[Order Date]])</f>
        <v>6</v>
      </c>
      <c r="T1189" s="7" t="str">
        <f>TEXT(SalesDataTable[[#This Row],[Order Date]],"mmm")</f>
        <v>Jun</v>
      </c>
    </row>
    <row r="1190" spans="1:20" ht="15.6">
      <c r="A1190" s="2">
        <v>3586</v>
      </c>
      <c r="B1190" s="3">
        <v>46197</v>
      </c>
      <c r="C1190" s="4" t="s">
        <v>0</v>
      </c>
      <c r="D1190" s="4" t="s">
        <v>50</v>
      </c>
      <c r="E1190" s="4" t="s">
        <v>8</v>
      </c>
      <c r="F1190" s="4" t="s">
        <v>16</v>
      </c>
      <c r="G1190" s="4" t="s">
        <v>23</v>
      </c>
      <c r="H1190" s="4" t="s">
        <v>29</v>
      </c>
      <c r="I1190" s="8">
        <v>6</v>
      </c>
      <c r="J1190" s="10">
        <v>193.13</v>
      </c>
      <c r="K1190" s="6">
        <v>0.15</v>
      </c>
      <c r="L1190" s="10">
        <v>106.49</v>
      </c>
      <c r="M1190" s="17">
        <f t="shared" si="72"/>
        <v>984.96299999999997</v>
      </c>
      <c r="N1190" s="17">
        <f t="shared" si="73"/>
        <v>638.93999999999994</v>
      </c>
      <c r="O1190" s="17">
        <f t="shared" si="74"/>
        <v>346.02300000000002</v>
      </c>
      <c r="P1190" s="7">
        <f t="shared" si="75"/>
        <v>0.35130558203709178</v>
      </c>
      <c r="Q1190" s="5">
        <f>YEAR(SalesDataTable[[#This Row],[Order Date]])</f>
        <v>2026</v>
      </c>
      <c r="R1190" s="7" t="str">
        <f>"Q"&amp;ROUNDUP(MONTH(SalesDataTable[[#This Row],[Order Date]])/3,0)</f>
        <v>Q2</v>
      </c>
      <c r="S1190" s="8">
        <f>MONTH(SalesDataTable[[#This Row],[Order Date]])</f>
        <v>6</v>
      </c>
      <c r="T1190" s="7" t="str">
        <f>TEXT(SalesDataTable[[#This Row],[Order Date]],"mmm")</f>
        <v>Jun</v>
      </c>
    </row>
    <row r="1191" spans="1:20" ht="15.6">
      <c r="A1191" s="2">
        <v>3660</v>
      </c>
      <c r="B1191" s="3">
        <v>46197</v>
      </c>
      <c r="C1191" s="4" t="s">
        <v>11</v>
      </c>
      <c r="D1191" s="4" t="s">
        <v>18</v>
      </c>
      <c r="E1191" s="4" t="s">
        <v>2</v>
      </c>
      <c r="F1191" s="4" t="s">
        <v>13</v>
      </c>
      <c r="G1191" s="4" t="s">
        <v>4</v>
      </c>
      <c r="H1191" s="4" t="s">
        <v>5</v>
      </c>
      <c r="I1191" s="8">
        <v>1</v>
      </c>
      <c r="J1191" s="10">
        <v>82.7</v>
      </c>
      <c r="K1191" s="6">
        <v>0.05</v>
      </c>
      <c r="L1191" s="10">
        <v>42.16</v>
      </c>
      <c r="M1191" s="17">
        <f t="shared" si="72"/>
        <v>78.564999999999998</v>
      </c>
      <c r="N1191" s="17">
        <f t="shared" si="73"/>
        <v>42.16</v>
      </c>
      <c r="O1191" s="17">
        <f t="shared" si="74"/>
        <v>36.405000000000001</v>
      </c>
      <c r="P1191" s="7">
        <f t="shared" si="75"/>
        <v>0.46337427607713361</v>
      </c>
      <c r="Q1191" s="5">
        <f>YEAR(SalesDataTable[[#This Row],[Order Date]])</f>
        <v>2026</v>
      </c>
      <c r="R1191" s="7" t="str">
        <f>"Q"&amp;ROUNDUP(MONTH(SalesDataTable[[#This Row],[Order Date]])/3,0)</f>
        <v>Q2</v>
      </c>
      <c r="S1191" s="8">
        <f>MONTH(SalesDataTable[[#This Row],[Order Date]])</f>
        <v>6</v>
      </c>
      <c r="T1191" s="7" t="str">
        <f>TEXT(SalesDataTable[[#This Row],[Order Date]],"mmm")</f>
        <v>Jun</v>
      </c>
    </row>
    <row r="1192" spans="1:20" ht="15.6">
      <c r="A1192" s="2">
        <v>4307</v>
      </c>
      <c r="B1192" s="3">
        <v>46197</v>
      </c>
      <c r="C1192" s="4" t="s">
        <v>20</v>
      </c>
      <c r="D1192" s="4" t="s">
        <v>33</v>
      </c>
      <c r="E1192" s="4" t="s">
        <v>2</v>
      </c>
      <c r="F1192" s="4" t="s">
        <v>16</v>
      </c>
      <c r="G1192" s="4" t="s">
        <v>4</v>
      </c>
      <c r="H1192" s="4" t="s">
        <v>26</v>
      </c>
      <c r="I1192" s="8">
        <v>1</v>
      </c>
      <c r="J1192" s="10">
        <v>40.33</v>
      </c>
      <c r="K1192" s="6">
        <v>0</v>
      </c>
      <c r="L1192" s="10">
        <v>16.48</v>
      </c>
      <c r="M1192" s="17">
        <f t="shared" si="72"/>
        <v>40.33</v>
      </c>
      <c r="N1192" s="17">
        <f t="shared" si="73"/>
        <v>16.48</v>
      </c>
      <c r="O1192" s="17">
        <f t="shared" si="74"/>
        <v>23.849999999999998</v>
      </c>
      <c r="P1192" s="7">
        <f t="shared" si="75"/>
        <v>0.59137118770146291</v>
      </c>
      <c r="Q1192" s="5">
        <f>YEAR(SalesDataTable[[#This Row],[Order Date]])</f>
        <v>2026</v>
      </c>
      <c r="R1192" s="7" t="str">
        <f>"Q"&amp;ROUNDUP(MONTH(SalesDataTable[[#This Row],[Order Date]])/3,0)</f>
        <v>Q2</v>
      </c>
      <c r="S1192" s="8">
        <f>MONTH(SalesDataTable[[#This Row],[Order Date]])</f>
        <v>6</v>
      </c>
      <c r="T1192" s="7" t="str">
        <f>TEXT(SalesDataTable[[#This Row],[Order Date]],"mmm")</f>
        <v>Jun</v>
      </c>
    </row>
    <row r="1193" spans="1:20" ht="15.6">
      <c r="A1193" s="2">
        <v>5133</v>
      </c>
      <c r="B1193" s="3">
        <v>46197</v>
      </c>
      <c r="C1193" s="4" t="s">
        <v>0</v>
      </c>
      <c r="D1193" s="4" t="s">
        <v>1</v>
      </c>
      <c r="E1193" s="4" t="s">
        <v>2</v>
      </c>
      <c r="F1193" s="4" t="s">
        <v>16</v>
      </c>
      <c r="G1193" s="4" t="s">
        <v>23</v>
      </c>
      <c r="H1193" s="4" t="s">
        <v>40</v>
      </c>
      <c r="I1193" s="8">
        <v>1</v>
      </c>
      <c r="J1193" s="10">
        <v>81.99</v>
      </c>
      <c r="K1193" s="6">
        <v>0.15</v>
      </c>
      <c r="L1193" s="10">
        <v>40.29</v>
      </c>
      <c r="M1193" s="17">
        <f t="shared" si="72"/>
        <v>69.691499999999991</v>
      </c>
      <c r="N1193" s="17">
        <f t="shared" si="73"/>
        <v>40.29</v>
      </c>
      <c r="O1193" s="17">
        <f t="shared" si="74"/>
        <v>29.401499999999992</v>
      </c>
      <c r="P1193" s="7">
        <f t="shared" si="75"/>
        <v>0.4218807171606293</v>
      </c>
      <c r="Q1193" s="5">
        <f>YEAR(SalesDataTable[[#This Row],[Order Date]])</f>
        <v>2026</v>
      </c>
      <c r="R1193" s="7" t="str">
        <f>"Q"&amp;ROUNDUP(MONTH(SalesDataTable[[#This Row],[Order Date]])/3,0)</f>
        <v>Q2</v>
      </c>
      <c r="S1193" s="8">
        <f>MONTH(SalesDataTable[[#This Row],[Order Date]])</f>
        <v>6</v>
      </c>
      <c r="T1193" s="7" t="str">
        <f>TEXT(SalesDataTable[[#This Row],[Order Date]],"mmm")</f>
        <v>Jun</v>
      </c>
    </row>
    <row r="1194" spans="1:20" ht="15.6">
      <c r="A1194" s="2">
        <v>472</v>
      </c>
      <c r="B1194" s="3">
        <v>46198</v>
      </c>
      <c r="C1194" s="4" t="s">
        <v>6</v>
      </c>
      <c r="D1194" s="4" t="s">
        <v>27</v>
      </c>
      <c r="E1194" s="4" t="s">
        <v>19</v>
      </c>
      <c r="F1194" s="4" t="s">
        <v>16</v>
      </c>
      <c r="G1194" s="4" t="s">
        <v>14</v>
      </c>
      <c r="H1194" s="4" t="s">
        <v>32</v>
      </c>
      <c r="I1194" s="8">
        <v>3</v>
      </c>
      <c r="J1194" s="10">
        <v>46.29</v>
      </c>
      <c r="K1194" s="6">
        <v>0</v>
      </c>
      <c r="L1194" s="10">
        <v>18.309999999999999</v>
      </c>
      <c r="M1194" s="17">
        <f t="shared" si="72"/>
        <v>138.87</v>
      </c>
      <c r="N1194" s="17">
        <f t="shared" si="73"/>
        <v>54.929999999999993</v>
      </c>
      <c r="O1194" s="17">
        <f t="shared" si="74"/>
        <v>83.940000000000012</v>
      </c>
      <c r="P1194" s="7">
        <f t="shared" si="75"/>
        <v>0.60445020522791104</v>
      </c>
      <c r="Q1194" s="5">
        <f>YEAR(SalesDataTable[[#This Row],[Order Date]])</f>
        <v>2026</v>
      </c>
      <c r="R1194" s="7" t="str">
        <f>"Q"&amp;ROUNDUP(MONTH(SalesDataTable[[#This Row],[Order Date]])/3,0)</f>
        <v>Q2</v>
      </c>
      <c r="S1194" s="8">
        <f>MONTH(SalesDataTable[[#This Row],[Order Date]])</f>
        <v>6</v>
      </c>
      <c r="T1194" s="7" t="str">
        <f>TEXT(SalesDataTable[[#This Row],[Order Date]],"mmm")</f>
        <v>Jun</v>
      </c>
    </row>
    <row r="1195" spans="1:20" ht="15.6">
      <c r="A1195" s="2">
        <v>689</v>
      </c>
      <c r="B1195" s="3">
        <v>46198</v>
      </c>
      <c r="C1195" s="4" t="s">
        <v>20</v>
      </c>
      <c r="D1195" s="4" t="s">
        <v>31</v>
      </c>
      <c r="E1195" s="4" t="s">
        <v>2</v>
      </c>
      <c r="F1195" s="4" t="s">
        <v>13</v>
      </c>
      <c r="G1195" s="4" t="s">
        <v>4</v>
      </c>
      <c r="H1195" s="4" t="s">
        <v>26</v>
      </c>
      <c r="I1195" s="8">
        <v>1</v>
      </c>
      <c r="J1195" s="10">
        <v>39.729999999999997</v>
      </c>
      <c r="K1195" s="6">
        <v>0</v>
      </c>
      <c r="L1195" s="10">
        <v>16.55</v>
      </c>
      <c r="M1195" s="17">
        <f t="shared" si="72"/>
        <v>39.729999999999997</v>
      </c>
      <c r="N1195" s="17">
        <f t="shared" si="73"/>
        <v>16.55</v>
      </c>
      <c r="O1195" s="17">
        <f t="shared" si="74"/>
        <v>23.179999999999996</v>
      </c>
      <c r="P1195" s="7">
        <f t="shared" si="75"/>
        <v>0.58343820790334755</v>
      </c>
      <c r="Q1195" s="5">
        <f>YEAR(SalesDataTable[[#This Row],[Order Date]])</f>
        <v>2026</v>
      </c>
      <c r="R1195" s="7" t="str">
        <f>"Q"&amp;ROUNDUP(MONTH(SalesDataTable[[#This Row],[Order Date]])/3,0)</f>
        <v>Q2</v>
      </c>
      <c r="S1195" s="8">
        <f>MONTH(SalesDataTable[[#This Row],[Order Date]])</f>
        <v>6</v>
      </c>
      <c r="T1195" s="7" t="str">
        <f>TEXT(SalesDataTable[[#This Row],[Order Date]],"mmm")</f>
        <v>Jun</v>
      </c>
    </row>
    <row r="1196" spans="1:20" ht="15.6">
      <c r="A1196" s="2">
        <v>864</v>
      </c>
      <c r="B1196" s="3">
        <v>46198</v>
      </c>
      <c r="C1196" s="4" t="s">
        <v>20</v>
      </c>
      <c r="D1196" s="4" t="s">
        <v>33</v>
      </c>
      <c r="E1196" s="4" t="s">
        <v>2</v>
      </c>
      <c r="F1196" s="4" t="s">
        <v>13</v>
      </c>
      <c r="G1196" s="4" t="s">
        <v>14</v>
      </c>
      <c r="H1196" s="4" t="s">
        <v>44</v>
      </c>
      <c r="I1196" s="8">
        <v>4</v>
      </c>
      <c r="J1196" s="10">
        <v>131.02000000000001</v>
      </c>
      <c r="K1196" s="6">
        <v>0.05</v>
      </c>
      <c r="L1196" s="10">
        <v>67.42</v>
      </c>
      <c r="M1196" s="17">
        <f t="shared" si="72"/>
        <v>497.87600000000003</v>
      </c>
      <c r="N1196" s="17">
        <f t="shared" si="73"/>
        <v>269.68</v>
      </c>
      <c r="O1196" s="17">
        <f t="shared" si="74"/>
        <v>228.19600000000003</v>
      </c>
      <c r="P1196" s="7">
        <f t="shared" si="75"/>
        <v>0.45833902417469413</v>
      </c>
      <c r="Q1196" s="5">
        <f>YEAR(SalesDataTable[[#This Row],[Order Date]])</f>
        <v>2026</v>
      </c>
      <c r="R1196" s="7" t="str">
        <f>"Q"&amp;ROUNDUP(MONTH(SalesDataTable[[#This Row],[Order Date]])/3,0)</f>
        <v>Q2</v>
      </c>
      <c r="S1196" s="8">
        <f>MONTH(SalesDataTable[[#This Row],[Order Date]])</f>
        <v>6</v>
      </c>
      <c r="T1196" s="7" t="str">
        <f>TEXT(SalesDataTable[[#This Row],[Order Date]],"mmm")</f>
        <v>Jun</v>
      </c>
    </row>
    <row r="1197" spans="1:20" ht="15.6">
      <c r="A1197" s="2">
        <v>1163</v>
      </c>
      <c r="B1197" s="3">
        <v>46198</v>
      </c>
      <c r="C1197" s="4" t="s">
        <v>6</v>
      </c>
      <c r="D1197" s="4" t="s">
        <v>43</v>
      </c>
      <c r="E1197" s="4" t="s">
        <v>2</v>
      </c>
      <c r="F1197" s="4" t="s">
        <v>13</v>
      </c>
      <c r="G1197" s="4" t="s">
        <v>14</v>
      </c>
      <c r="H1197" s="4" t="s">
        <v>32</v>
      </c>
      <c r="I1197" s="8">
        <v>2</v>
      </c>
      <c r="J1197" s="10">
        <v>46.69</v>
      </c>
      <c r="K1197" s="6">
        <v>0.05</v>
      </c>
      <c r="L1197" s="10">
        <v>18.23</v>
      </c>
      <c r="M1197" s="17">
        <f t="shared" si="72"/>
        <v>88.710999999999999</v>
      </c>
      <c r="N1197" s="17">
        <f t="shared" si="73"/>
        <v>36.46</v>
      </c>
      <c r="O1197" s="17">
        <f t="shared" si="74"/>
        <v>52.250999999999998</v>
      </c>
      <c r="P1197" s="7">
        <f t="shared" si="75"/>
        <v>0.58900249123558523</v>
      </c>
      <c r="Q1197" s="5">
        <f>YEAR(SalesDataTable[[#This Row],[Order Date]])</f>
        <v>2026</v>
      </c>
      <c r="R1197" s="7" t="str">
        <f>"Q"&amp;ROUNDUP(MONTH(SalesDataTable[[#This Row],[Order Date]])/3,0)</f>
        <v>Q2</v>
      </c>
      <c r="S1197" s="8">
        <f>MONTH(SalesDataTable[[#This Row],[Order Date]])</f>
        <v>6</v>
      </c>
      <c r="T1197" s="7" t="str">
        <f>TEXT(SalesDataTable[[#This Row],[Order Date]],"mmm")</f>
        <v>Jun</v>
      </c>
    </row>
    <row r="1198" spans="1:20" ht="15.6">
      <c r="A1198" s="2">
        <v>1323</v>
      </c>
      <c r="B1198" s="3">
        <v>46198</v>
      </c>
      <c r="C1198" s="4" t="s">
        <v>6</v>
      </c>
      <c r="D1198" s="4" t="s">
        <v>43</v>
      </c>
      <c r="E1198" s="4" t="s">
        <v>2</v>
      </c>
      <c r="F1198" s="4" t="s">
        <v>3</v>
      </c>
      <c r="G1198" s="4" t="s">
        <v>34</v>
      </c>
      <c r="H1198" s="4" t="s">
        <v>35</v>
      </c>
      <c r="I1198" s="8">
        <v>2</v>
      </c>
      <c r="J1198" s="10">
        <v>39.57</v>
      </c>
      <c r="K1198" s="6">
        <v>0.1</v>
      </c>
      <c r="L1198" s="10">
        <v>14.64</v>
      </c>
      <c r="M1198" s="17">
        <f t="shared" si="72"/>
        <v>71.225999999999999</v>
      </c>
      <c r="N1198" s="17">
        <f t="shared" si="73"/>
        <v>29.28</v>
      </c>
      <c r="O1198" s="17">
        <f t="shared" si="74"/>
        <v>41.945999999999998</v>
      </c>
      <c r="P1198" s="7">
        <f t="shared" si="75"/>
        <v>0.58891416055934631</v>
      </c>
      <c r="Q1198" s="5">
        <f>YEAR(SalesDataTable[[#This Row],[Order Date]])</f>
        <v>2026</v>
      </c>
      <c r="R1198" s="7" t="str">
        <f>"Q"&amp;ROUNDUP(MONTH(SalesDataTable[[#This Row],[Order Date]])/3,0)</f>
        <v>Q2</v>
      </c>
      <c r="S1198" s="8">
        <f>MONTH(SalesDataTable[[#This Row],[Order Date]])</f>
        <v>6</v>
      </c>
      <c r="T1198" s="7" t="str">
        <f>TEXT(SalesDataTable[[#This Row],[Order Date]],"mmm")</f>
        <v>Jun</v>
      </c>
    </row>
    <row r="1199" spans="1:20" ht="15.6">
      <c r="A1199" s="2">
        <v>2098</v>
      </c>
      <c r="B1199" s="3">
        <v>46198</v>
      </c>
      <c r="C1199" s="4" t="s">
        <v>11</v>
      </c>
      <c r="D1199" s="4" t="s">
        <v>12</v>
      </c>
      <c r="E1199" s="4" t="s">
        <v>2</v>
      </c>
      <c r="F1199" s="4" t="s">
        <v>3</v>
      </c>
      <c r="G1199" s="4" t="s">
        <v>9</v>
      </c>
      <c r="H1199" s="4" t="s">
        <v>17</v>
      </c>
      <c r="I1199" s="8">
        <v>1</v>
      </c>
      <c r="J1199" s="10">
        <v>146.46</v>
      </c>
      <c r="K1199" s="6">
        <v>0.15</v>
      </c>
      <c r="L1199" s="10">
        <v>80.760000000000005</v>
      </c>
      <c r="M1199" s="17">
        <f t="shared" si="72"/>
        <v>124.491</v>
      </c>
      <c r="N1199" s="17">
        <f t="shared" si="73"/>
        <v>80.760000000000005</v>
      </c>
      <c r="O1199" s="17">
        <f t="shared" si="74"/>
        <v>43.730999999999995</v>
      </c>
      <c r="P1199" s="7">
        <f t="shared" si="75"/>
        <v>0.35127840566787955</v>
      </c>
      <c r="Q1199" s="5">
        <f>YEAR(SalesDataTable[[#This Row],[Order Date]])</f>
        <v>2026</v>
      </c>
      <c r="R1199" s="7" t="str">
        <f>"Q"&amp;ROUNDUP(MONTH(SalesDataTable[[#This Row],[Order Date]])/3,0)</f>
        <v>Q2</v>
      </c>
      <c r="S1199" s="8">
        <f>MONTH(SalesDataTable[[#This Row],[Order Date]])</f>
        <v>6</v>
      </c>
      <c r="T1199" s="7" t="str">
        <f>TEXT(SalesDataTable[[#This Row],[Order Date]],"mmm")</f>
        <v>Jun</v>
      </c>
    </row>
    <row r="1200" spans="1:20" ht="15.6">
      <c r="A1200" s="2">
        <v>2190</v>
      </c>
      <c r="B1200" s="3">
        <v>46198</v>
      </c>
      <c r="C1200" s="4" t="s">
        <v>6</v>
      </c>
      <c r="D1200" s="4" t="s">
        <v>27</v>
      </c>
      <c r="E1200" s="4" t="s">
        <v>19</v>
      </c>
      <c r="F1200" s="4" t="s">
        <v>16</v>
      </c>
      <c r="G1200" s="4" t="s">
        <v>4</v>
      </c>
      <c r="H1200" s="4" t="s">
        <v>22</v>
      </c>
      <c r="I1200" s="8">
        <v>5</v>
      </c>
      <c r="J1200" s="10">
        <v>50.78</v>
      </c>
      <c r="K1200" s="6">
        <v>0</v>
      </c>
      <c r="L1200" s="10">
        <v>22.68</v>
      </c>
      <c r="M1200" s="17">
        <f t="shared" si="72"/>
        <v>253.9</v>
      </c>
      <c r="N1200" s="17">
        <f t="shared" si="73"/>
        <v>113.4</v>
      </c>
      <c r="O1200" s="17">
        <f t="shared" si="74"/>
        <v>140.5</v>
      </c>
      <c r="P1200" s="7">
        <f t="shared" si="75"/>
        <v>0.55336746750689247</v>
      </c>
      <c r="Q1200" s="5">
        <f>YEAR(SalesDataTable[[#This Row],[Order Date]])</f>
        <v>2026</v>
      </c>
      <c r="R1200" s="7" t="str">
        <f>"Q"&amp;ROUNDUP(MONTH(SalesDataTable[[#This Row],[Order Date]])/3,0)</f>
        <v>Q2</v>
      </c>
      <c r="S1200" s="8">
        <f>MONTH(SalesDataTable[[#This Row],[Order Date]])</f>
        <v>6</v>
      </c>
      <c r="T1200" s="7" t="str">
        <f>TEXT(SalesDataTable[[#This Row],[Order Date]],"mmm")</f>
        <v>Jun</v>
      </c>
    </row>
    <row r="1201" spans="1:20" ht="15.6">
      <c r="A1201" s="2">
        <v>2664</v>
      </c>
      <c r="B1201" s="3">
        <v>46198</v>
      </c>
      <c r="C1201" s="4" t="s">
        <v>11</v>
      </c>
      <c r="D1201" s="4" t="s">
        <v>39</v>
      </c>
      <c r="E1201" s="4" t="s">
        <v>28</v>
      </c>
      <c r="F1201" s="4" t="s">
        <v>3</v>
      </c>
      <c r="G1201" s="4" t="s">
        <v>14</v>
      </c>
      <c r="H1201" s="4" t="s">
        <v>32</v>
      </c>
      <c r="I1201" s="8">
        <v>3</v>
      </c>
      <c r="J1201" s="10">
        <v>47.61</v>
      </c>
      <c r="K1201" s="6">
        <v>0</v>
      </c>
      <c r="L1201" s="10">
        <v>18.21</v>
      </c>
      <c r="M1201" s="17">
        <f t="shared" si="72"/>
        <v>142.82999999999998</v>
      </c>
      <c r="N1201" s="17">
        <f t="shared" si="73"/>
        <v>54.63</v>
      </c>
      <c r="O1201" s="17">
        <f t="shared" si="74"/>
        <v>88.199999999999989</v>
      </c>
      <c r="P1201" s="7">
        <f t="shared" si="75"/>
        <v>0.61751732829237549</v>
      </c>
      <c r="Q1201" s="5">
        <f>YEAR(SalesDataTable[[#This Row],[Order Date]])</f>
        <v>2026</v>
      </c>
      <c r="R1201" s="7" t="str">
        <f>"Q"&amp;ROUNDUP(MONTH(SalesDataTable[[#This Row],[Order Date]])/3,0)</f>
        <v>Q2</v>
      </c>
      <c r="S1201" s="8">
        <f>MONTH(SalesDataTable[[#This Row],[Order Date]])</f>
        <v>6</v>
      </c>
      <c r="T1201" s="7" t="str">
        <f>TEXT(SalesDataTable[[#This Row],[Order Date]],"mmm")</f>
        <v>Jun</v>
      </c>
    </row>
    <row r="1202" spans="1:20" ht="15.6">
      <c r="A1202" s="2">
        <v>2992</v>
      </c>
      <c r="B1202" s="3">
        <v>46198</v>
      </c>
      <c r="C1202" s="4" t="s">
        <v>11</v>
      </c>
      <c r="D1202" s="4" t="s">
        <v>52</v>
      </c>
      <c r="E1202" s="4" t="s">
        <v>2</v>
      </c>
      <c r="F1202" s="4" t="s">
        <v>13</v>
      </c>
      <c r="G1202" s="4" t="s">
        <v>4</v>
      </c>
      <c r="H1202" s="4" t="s">
        <v>22</v>
      </c>
      <c r="I1202" s="8">
        <v>1</v>
      </c>
      <c r="J1202" s="10">
        <v>50.75</v>
      </c>
      <c r="K1202" s="6">
        <v>0.1</v>
      </c>
      <c r="L1202" s="10">
        <v>22.94</v>
      </c>
      <c r="M1202" s="17">
        <f t="shared" si="72"/>
        <v>45.675000000000004</v>
      </c>
      <c r="N1202" s="17">
        <f t="shared" si="73"/>
        <v>22.94</v>
      </c>
      <c r="O1202" s="17">
        <f t="shared" si="74"/>
        <v>22.735000000000003</v>
      </c>
      <c r="P1202" s="7">
        <f t="shared" si="75"/>
        <v>0.49775588396278053</v>
      </c>
      <c r="Q1202" s="5">
        <f>YEAR(SalesDataTable[[#This Row],[Order Date]])</f>
        <v>2026</v>
      </c>
      <c r="R1202" s="7" t="str">
        <f>"Q"&amp;ROUNDUP(MONTH(SalesDataTable[[#This Row],[Order Date]])/3,0)</f>
        <v>Q2</v>
      </c>
      <c r="S1202" s="8">
        <f>MONTH(SalesDataTable[[#This Row],[Order Date]])</f>
        <v>6</v>
      </c>
      <c r="T1202" s="7" t="str">
        <f>TEXT(SalesDataTable[[#This Row],[Order Date]],"mmm")</f>
        <v>Jun</v>
      </c>
    </row>
    <row r="1203" spans="1:20" ht="15.6">
      <c r="A1203" s="2">
        <v>3120</v>
      </c>
      <c r="B1203" s="3">
        <v>46198</v>
      </c>
      <c r="C1203" s="4" t="s">
        <v>11</v>
      </c>
      <c r="D1203" s="4" t="s">
        <v>25</v>
      </c>
      <c r="E1203" s="4" t="s">
        <v>28</v>
      </c>
      <c r="F1203" s="4" t="s">
        <v>3</v>
      </c>
      <c r="G1203" s="4" t="s">
        <v>34</v>
      </c>
      <c r="H1203" s="4" t="s">
        <v>45</v>
      </c>
      <c r="I1203" s="8">
        <v>1</v>
      </c>
      <c r="J1203" s="10">
        <v>50.33</v>
      </c>
      <c r="K1203" s="6">
        <v>0</v>
      </c>
      <c r="L1203" s="10">
        <v>21.66</v>
      </c>
      <c r="M1203" s="17">
        <f t="shared" si="72"/>
        <v>50.33</v>
      </c>
      <c r="N1203" s="17">
        <f t="shared" si="73"/>
        <v>21.66</v>
      </c>
      <c r="O1203" s="17">
        <f t="shared" si="74"/>
        <v>28.669999999999998</v>
      </c>
      <c r="P1203" s="7">
        <f t="shared" si="75"/>
        <v>0.56964037353467112</v>
      </c>
      <c r="Q1203" s="5">
        <f>YEAR(SalesDataTable[[#This Row],[Order Date]])</f>
        <v>2026</v>
      </c>
      <c r="R1203" s="7" t="str">
        <f>"Q"&amp;ROUNDUP(MONTH(SalesDataTable[[#This Row],[Order Date]])/3,0)</f>
        <v>Q2</v>
      </c>
      <c r="S1203" s="8">
        <f>MONTH(SalesDataTable[[#This Row],[Order Date]])</f>
        <v>6</v>
      </c>
      <c r="T1203" s="7" t="str">
        <f>TEXT(SalesDataTable[[#This Row],[Order Date]],"mmm")</f>
        <v>Jun</v>
      </c>
    </row>
    <row r="1204" spans="1:20" ht="15.6">
      <c r="A1204" s="2">
        <v>189</v>
      </c>
      <c r="B1204" s="3">
        <v>46199</v>
      </c>
      <c r="C1204" s="4" t="s">
        <v>11</v>
      </c>
      <c r="D1204" s="4" t="s">
        <v>39</v>
      </c>
      <c r="E1204" s="4" t="s">
        <v>2</v>
      </c>
      <c r="F1204" s="4" t="s">
        <v>16</v>
      </c>
      <c r="G1204" s="4" t="s">
        <v>14</v>
      </c>
      <c r="H1204" s="4" t="s">
        <v>32</v>
      </c>
      <c r="I1204" s="8">
        <v>1</v>
      </c>
      <c r="J1204" s="10">
        <v>47.5</v>
      </c>
      <c r="K1204" s="6">
        <v>0.1</v>
      </c>
      <c r="L1204" s="10">
        <v>18.8</v>
      </c>
      <c r="M1204" s="17">
        <f t="shared" si="72"/>
        <v>42.75</v>
      </c>
      <c r="N1204" s="17">
        <f t="shared" si="73"/>
        <v>18.8</v>
      </c>
      <c r="O1204" s="17">
        <f t="shared" si="74"/>
        <v>23.95</v>
      </c>
      <c r="P1204" s="7">
        <f t="shared" si="75"/>
        <v>0.56023391812865497</v>
      </c>
      <c r="Q1204" s="5">
        <f>YEAR(SalesDataTable[[#This Row],[Order Date]])</f>
        <v>2026</v>
      </c>
      <c r="R1204" s="7" t="str">
        <f>"Q"&amp;ROUNDUP(MONTH(SalesDataTable[[#This Row],[Order Date]])/3,0)</f>
        <v>Q2</v>
      </c>
      <c r="S1204" s="8">
        <f>MONTH(SalesDataTable[[#This Row],[Order Date]])</f>
        <v>6</v>
      </c>
      <c r="T1204" s="7" t="str">
        <f>TEXT(SalesDataTable[[#This Row],[Order Date]],"mmm")</f>
        <v>Jun</v>
      </c>
    </row>
    <row r="1205" spans="1:20" ht="15.6">
      <c r="A1205" s="2">
        <v>927</v>
      </c>
      <c r="B1205" s="3">
        <v>46199</v>
      </c>
      <c r="C1205" s="4" t="s">
        <v>11</v>
      </c>
      <c r="D1205" s="4" t="s">
        <v>39</v>
      </c>
      <c r="E1205" s="4" t="s">
        <v>28</v>
      </c>
      <c r="F1205" s="4" t="s">
        <v>3</v>
      </c>
      <c r="G1205" s="4" t="s">
        <v>14</v>
      </c>
      <c r="H1205" s="4" t="s">
        <v>44</v>
      </c>
      <c r="I1205" s="8">
        <v>2</v>
      </c>
      <c r="J1205" s="10">
        <v>130.33000000000001</v>
      </c>
      <c r="K1205" s="6">
        <v>0.1</v>
      </c>
      <c r="L1205" s="10">
        <v>67.319999999999993</v>
      </c>
      <c r="M1205" s="17">
        <f t="shared" si="72"/>
        <v>234.59400000000002</v>
      </c>
      <c r="N1205" s="17">
        <f t="shared" si="73"/>
        <v>134.63999999999999</v>
      </c>
      <c r="O1205" s="17">
        <f t="shared" si="74"/>
        <v>99.954000000000036</v>
      </c>
      <c r="P1205" s="7">
        <f t="shared" si="75"/>
        <v>0.42607227806337772</v>
      </c>
      <c r="Q1205" s="5">
        <f>YEAR(SalesDataTable[[#This Row],[Order Date]])</f>
        <v>2026</v>
      </c>
      <c r="R1205" s="7" t="str">
        <f>"Q"&amp;ROUNDUP(MONTH(SalesDataTable[[#This Row],[Order Date]])/3,0)</f>
        <v>Q2</v>
      </c>
      <c r="S1205" s="8">
        <f>MONTH(SalesDataTable[[#This Row],[Order Date]])</f>
        <v>6</v>
      </c>
      <c r="T1205" s="7" t="str">
        <f>TEXT(SalesDataTable[[#This Row],[Order Date]],"mmm")</f>
        <v>Jun</v>
      </c>
    </row>
    <row r="1206" spans="1:20" ht="15.6">
      <c r="A1206" s="2">
        <v>1388</v>
      </c>
      <c r="B1206" s="3">
        <v>46199</v>
      </c>
      <c r="C1206" s="4" t="s">
        <v>6</v>
      </c>
      <c r="D1206" s="4" t="s">
        <v>49</v>
      </c>
      <c r="E1206" s="4" t="s">
        <v>2</v>
      </c>
      <c r="F1206" s="4" t="s">
        <v>3</v>
      </c>
      <c r="G1206" s="4" t="s">
        <v>9</v>
      </c>
      <c r="H1206" s="4" t="s">
        <v>37</v>
      </c>
      <c r="I1206" s="8">
        <v>3</v>
      </c>
      <c r="J1206" s="10">
        <v>156.76</v>
      </c>
      <c r="K1206" s="6">
        <v>0.05</v>
      </c>
      <c r="L1206" s="10">
        <v>78.63</v>
      </c>
      <c r="M1206" s="17">
        <f t="shared" si="72"/>
        <v>446.76599999999996</v>
      </c>
      <c r="N1206" s="17">
        <f t="shared" si="73"/>
        <v>235.89</v>
      </c>
      <c r="O1206" s="17">
        <f t="shared" si="74"/>
        <v>210.87599999999998</v>
      </c>
      <c r="P1206" s="7">
        <f t="shared" si="75"/>
        <v>0.47200547937846654</v>
      </c>
      <c r="Q1206" s="5">
        <f>YEAR(SalesDataTable[[#This Row],[Order Date]])</f>
        <v>2026</v>
      </c>
      <c r="R1206" s="7" t="str">
        <f>"Q"&amp;ROUNDUP(MONTH(SalesDataTable[[#This Row],[Order Date]])/3,0)</f>
        <v>Q2</v>
      </c>
      <c r="S1206" s="8">
        <f>MONTH(SalesDataTable[[#This Row],[Order Date]])</f>
        <v>6</v>
      </c>
      <c r="T1206" s="7" t="str">
        <f>TEXT(SalesDataTable[[#This Row],[Order Date]],"mmm")</f>
        <v>Jun</v>
      </c>
    </row>
    <row r="1207" spans="1:20" ht="15.6">
      <c r="A1207" s="2">
        <v>3932</v>
      </c>
      <c r="B1207" s="3">
        <v>46199</v>
      </c>
      <c r="C1207" s="4" t="s">
        <v>11</v>
      </c>
      <c r="D1207" s="4" t="s">
        <v>39</v>
      </c>
      <c r="E1207" s="4" t="s">
        <v>2</v>
      </c>
      <c r="F1207" s="4" t="s">
        <v>13</v>
      </c>
      <c r="G1207" s="4" t="s">
        <v>34</v>
      </c>
      <c r="H1207" s="4" t="s">
        <v>42</v>
      </c>
      <c r="I1207" s="8">
        <v>4</v>
      </c>
      <c r="J1207" s="10">
        <v>35.770000000000003</v>
      </c>
      <c r="K1207" s="6">
        <v>0</v>
      </c>
      <c r="L1207" s="10">
        <v>13.75</v>
      </c>
      <c r="M1207" s="17">
        <f t="shared" si="72"/>
        <v>143.08000000000001</v>
      </c>
      <c r="N1207" s="17">
        <f t="shared" si="73"/>
        <v>55</v>
      </c>
      <c r="O1207" s="17">
        <f t="shared" si="74"/>
        <v>88.080000000000013</v>
      </c>
      <c r="P1207" s="7">
        <f t="shared" si="75"/>
        <v>0.61559966452334358</v>
      </c>
      <c r="Q1207" s="5">
        <f>YEAR(SalesDataTable[[#This Row],[Order Date]])</f>
        <v>2026</v>
      </c>
      <c r="R1207" s="7" t="str">
        <f>"Q"&amp;ROUNDUP(MONTH(SalesDataTable[[#This Row],[Order Date]])/3,0)</f>
        <v>Q2</v>
      </c>
      <c r="S1207" s="8">
        <f>MONTH(SalesDataTable[[#This Row],[Order Date]])</f>
        <v>6</v>
      </c>
      <c r="T1207" s="7" t="str">
        <f>TEXT(SalesDataTable[[#This Row],[Order Date]],"mmm")</f>
        <v>Jun</v>
      </c>
    </row>
    <row r="1208" spans="1:20" ht="15.6">
      <c r="A1208" s="2">
        <v>4008</v>
      </c>
      <c r="B1208" s="3">
        <v>46199</v>
      </c>
      <c r="C1208" s="4" t="s">
        <v>6</v>
      </c>
      <c r="D1208" s="4" t="s">
        <v>49</v>
      </c>
      <c r="E1208" s="4" t="s">
        <v>2</v>
      </c>
      <c r="F1208" s="4" t="s">
        <v>3</v>
      </c>
      <c r="G1208" s="4" t="s">
        <v>4</v>
      </c>
      <c r="H1208" s="4" t="s">
        <v>30</v>
      </c>
      <c r="I1208" s="8">
        <v>2</v>
      </c>
      <c r="J1208" s="10">
        <v>102.49</v>
      </c>
      <c r="K1208" s="6">
        <v>0</v>
      </c>
      <c r="L1208" s="10">
        <v>50.07</v>
      </c>
      <c r="M1208" s="17">
        <f t="shared" si="72"/>
        <v>204.98</v>
      </c>
      <c r="N1208" s="17">
        <f t="shared" si="73"/>
        <v>100.14</v>
      </c>
      <c r="O1208" s="17">
        <f t="shared" si="74"/>
        <v>104.83999999999999</v>
      </c>
      <c r="P1208" s="7">
        <f t="shared" si="75"/>
        <v>0.51146453312518292</v>
      </c>
      <c r="Q1208" s="5">
        <f>YEAR(SalesDataTable[[#This Row],[Order Date]])</f>
        <v>2026</v>
      </c>
      <c r="R1208" s="7" t="str">
        <f>"Q"&amp;ROUNDUP(MONTH(SalesDataTable[[#This Row],[Order Date]])/3,0)</f>
        <v>Q2</v>
      </c>
      <c r="S1208" s="8">
        <f>MONTH(SalesDataTable[[#This Row],[Order Date]])</f>
        <v>6</v>
      </c>
      <c r="T1208" s="7" t="str">
        <f>TEXT(SalesDataTable[[#This Row],[Order Date]],"mmm")</f>
        <v>Jun</v>
      </c>
    </row>
    <row r="1209" spans="1:20" ht="15.6">
      <c r="A1209" s="2">
        <v>4701</v>
      </c>
      <c r="B1209" s="3">
        <v>46199</v>
      </c>
      <c r="C1209" s="4" t="s">
        <v>0</v>
      </c>
      <c r="D1209" s="4" t="s">
        <v>1</v>
      </c>
      <c r="E1209" s="4" t="s">
        <v>8</v>
      </c>
      <c r="F1209" s="4" t="s">
        <v>16</v>
      </c>
      <c r="G1209" s="4" t="s">
        <v>4</v>
      </c>
      <c r="H1209" s="4" t="s">
        <v>5</v>
      </c>
      <c r="I1209" s="8">
        <v>8</v>
      </c>
      <c r="J1209" s="10">
        <v>82.47</v>
      </c>
      <c r="K1209" s="6">
        <v>0.15</v>
      </c>
      <c r="L1209" s="10">
        <v>42.58</v>
      </c>
      <c r="M1209" s="17">
        <f t="shared" si="72"/>
        <v>560.79599999999994</v>
      </c>
      <c r="N1209" s="17">
        <f t="shared" si="73"/>
        <v>340.64</v>
      </c>
      <c r="O1209" s="17">
        <f t="shared" si="74"/>
        <v>220.15599999999995</v>
      </c>
      <c r="P1209" s="7">
        <f t="shared" si="75"/>
        <v>0.39257769313618496</v>
      </c>
      <c r="Q1209" s="5">
        <f>YEAR(SalesDataTable[[#This Row],[Order Date]])</f>
        <v>2026</v>
      </c>
      <c r="R1209" s="7" t="str">
        <f>"Q"&amp;ROUNDUP(MONTH(SalesDataTable[[#This Row],[Order Date]])/3,0)</f>
        <v>Q2</v>
      </c>
      <c r="S1209" s="8">
        <f>MONTH(SalesDataTable[[#This Row],[Order Date]])</f>
        <v>6</v>
      </c>
      <c r="T1209" s="7" t="str">
        <f>TEXT(SalesDataTable[[#This Row],[Order Date]],"mmm")</f>
        <v>Jun</v>
      </c>
    </row>
    <row r="1210" spans="1:20" ht="15.6">
      <c r="A1210" s="2">
        <v>4805</v>
      </c>
      <c r="B1210" s="3">
        <v>46199</v>
      </c>
      <c r="C1210" s="4" t="s">
        <v>11</v>
      </c>
      <c r="D1210" s="4" t="s">
        <v>39</v>
      </c>
      <c r="E1210" s="4" t="s">
        <v>2</v>
      </c>
      <c r="F1210" s="4" t="s">
        <v>3</v>
      </c>
      <c r="G1210" s="4" t="s">
        <v>23</v>
      </c>
      <c r="H1210" s="4" t="s">
        <v>51</v>
      </c>
      <c r="I1210" s="8">
        <v>1</v>
      </c>
      <c r="J1210" s="10">
        <v>121.44</v>
      </c>
      <c r="K1210" s="6">
        <v>0</v>
      </c>
      <c r="L1210" s="10">
        <v>62.34</v>
      </c>
      <c r="M1210" s="17">
        <f t="shared" si="72"/>
        <v>121.44</v>
      </c>
      <c r="N1210" s="17">
        <f t="shared" si="73"/>
        <v>62.34</v>
      </c>
      <c r="O1210" s="17">
        <f t="shared" si="74"/>
        <v>59.099999999999994</v>
      </c>
      <c r="P1210" s="7">
        <f t="shared" si="75"/>
        <v>0.48666007905138337</v>
      </c>
      <c r="Q1210" s="5">
        <f>YEAR(SalesDataTable[[#This Row],[Order Date]])</f>
        <v>2026</v>
      </c>
      <c r="R1210" s="7" t="str">
        <f>"Q"&amp;ROUNDUP(MONTH(SalesDataTable[[#This Row],[Order Date]])/3,0)</f>
        <v>Q2</v>
      </c>
      <c r="S1210" s="8">
        <f>MONTH(SalesDataTable[[#This Row],[Order Date]])</f>
        <v>6</v>
      </c>
      <c r="T1210" s="7" t="str">
        <f>TEXT(SalesDataTable[[#This Row],[Order Date]],"mmm")</f>
        <v>Jun</v>
      </c>
    </row>
    <row r="1211" spans="1:20" ht="15.6">
      <c r="A1211" s="2">
        <v>912</v>
      </c>
      <c r="B1211" s="3">
        <v>46200</v>
      </c>
      <c r="C1211" s="4" t="s">
        <v>0</v>
      </c>
      <c r="D1211" s="4" t="s">
        <v>1</v>
      </c>
      <c r="E1211" s="4" t="s">
        <v>28</v>
      </c>
      <c r="F1211" s="4" t="s">
        <v>13</v>
      </c>
      <c r="G1211" s="4" t="s">
        <v>14</v>
      </c>
      <c r="H1211" s="4" t="s">
        <v>32</v>
      </c>
      <c r="I1211" s="8">
        <v>4</v>
      </c>
      <c r="J1211" s="10">
        <v>46.44</v>
      </c>
      <c r="K1211" s="6">
        <v>0.05</v>
      </c>
      <c r="L1211" s="10">
        <v>18.2</v>
      </c>
      <c r="M1211" s="17">
        <f t="shared" si="72"/>
        <v>176.47199999999998</v>
      </c>
      <c r="N1211" s="17">
        <f t="shared" si="73"/>
        <v>72.8</v>
      </c>
      <c r="O1211" s="17">
        <f t="shared" si="74"/>
        <v>103.67199999999998</v>
      </c>
      <c r="P1211" s="7">
        <f t="shared" si="75"/>
        <v>0.58746996690693143</v>
      </c>
      <c r="Q1211" s="5">
        <f>YEAR(SalesDataTable[[#This Row],[Order Date]])</f>
        <v>2026</v>
      </c>
      <c r="R1211" s="7" t="str">
        <f>"Q"&amp;ROUNDUP(MONTH(SalesDataTable[[#This Row],[Order Date]])/3,0)</f>
        <v>Q2</v>
      </c>
      <c r="S1211" s="8">
        <f>MONTH(SalesDataTable[[#This Row],[Order Date]])</f>
        <v>6</v>
      </c>
      <c r="T1211" s="7" t="str">
        <f>TEXT(SalesDataTable[[#This Row],[Order Date]],"mmm")</f>
        <v>Jun</v>
      </c>
    </row>
    <row r="1212" spans="1:20" ht="15.6">
      <c r="A1212" s="2">
        <v>1837</v>
      </c>
      <c r="B1212" s="3">
        <v>46200</v>
      </c>
      <c r="C1212" s="4" t="s">
        <v>0</v>
      </c>
      <c r="D1212" s="4" t="s">
        <v>1</v>
      </c>
      <c r="E1212" s="4" t="s">
        <v>28</v>
      </c>
      <c r="F1212" s="4" t="s">
        <v>16</v>
      </c>
      <c r="G1212" s="4" t="s">
        <v>23</v>
      </c>
      <c r="H1212" s="4" t="s">
        <v>29</v>
      </c>
      <c r="I1212" s="8">
        <v>2</v>
      </c>
      <c r="J1212" s="10">
        <v>194.13</v>
      </c>
      <c r="K1212" s="6">
        <v>0.1</v>
      </c>
      <c r="L1212" s="10">
        <v>106.51</v>
      </c>
      <c r="M1212" s="17">
        <f t="shared" si="72"/>
        <v>349.43400000000003</v>
      </c>
      <c r="N1212" s="17">
        <f t="shared" si="73"/>
        <v>213.02</v>
      </c>
      <c r="O1212" s="17">
        <f t="shared" si="74"/>
        <v>136.41400000000002</v>
      </c>
      <c r="P1212" s="7">
        <f t="shared" si="75"/>
        <v>0.39038559499075648</v>
      </c>
      <c r="Q1212" s="5">
        <f>YEAR(SalesDataTable[[#This Row],[Order Date]])</f>
        <v>2026</v>
      </c>
      <c r="R1212" s="7" t="str">
        <f>"Q"&amp;ROUNDUP(MONTH(SalesDataTable[[#This Row],[Order Date]])/3,0)</f>
        <v>Q2</v>
      </c>
      <c r="S1212" s="8">
        <f>MONTH(SalesDataTable[[#This Row],[Order Date]])</f>
        <v>6</v>
      </c>
      <c r="T1212" s="7" t="str">
        <f>TEXT(SalesDataTable[[#This Row],[Order Date]],"mmm")</f>
        <v>Jun</v>
      </c>
    </row>
    <row r="1213" spans="1:20" ht="15.6">
      <c r="A1213" s="2">
        <v>2216</v>
      </c>
      <c r="B1213" s="3">
        <v>46200</v>
      </c>
      <c r="C1213" s="4" t="s">
        <v>0</v>
      </c>
      <c r="D1213" s="4" t="s">
        <v>36</v>
      </c>
      <c r="E1213" s="4" t="s">
        <v>2</v>
      </c>
      <c r="F1213" s="4" t="s">
        <v>16</v>
      </c>
      <c r="G1213" s="4" t="s">
        <v>4</v>
      </c>
      <c r="H1213" s="4" t="s">
        <v>5</v>
      </c>
      <c r="I1213" s="8">
        <v>4</v>
      </c>
      <c r="J1213" s="10">
        <v>81.86</v>
      </c>
      <c r="K1213" s="6">
        <v>0.05</v>
      </c>
      <c r="L1213" s="10">
        <v>42.22</v>
      </c>
      <c r="M1213" s="17">
        <f t="shared" si="72"/>
        <v>311.06799999999998</v>
      </c>
      <c r="N1213" s="17">
        <f t="shared" si="73"/>
        <v>168.88</v>
      </c>
      <c r="O1213" s="17">
        <f t="shared" si="74"/>
        <v>142.18799999999999</v>
      </c>
      <c r="P1213" s="7">
        <f t="shared" si="75"/>
        <v>0.45709619761595532</v>
      </c>
      <c r="Q1213" s="5">
        <f>YEAR(SalesDataTable[[#This Row],[Order Date]])</f>
        <v>2026</v>
      </c>
      <c r="R1213" s="7" t="str">
        <f>"Q"&amp;ROUNDUP(MONTH(SalesDataTable[[#This Row],[Order Date]])/3,0)</f>
        <v>Q2</v>
      </c>
      <c r="S1213" s="8">
        <f>MONTH(SalesDataTable[[#This Row],[Order Date]])</f>
        <v>6</v>
      </c>
      <c r="T1213" s="7" t="str">
        <f>TEXT(SalesDataTable[[#This Row],[Order Date]],"mmm")</f>
        <v>Jun</v>
      </c>
    </row>
    <row r="1214" spans="1:20" ht="15.6">
      <c r="A1214" s="2">
        <v>2451</v>
      </c>
      <c r="B1214" s="3">
        <v>46200</v>
      </c>
      <c r="C1214" s="4" t="s">
        <v>0</v>
      </c>
      <c r="D1214" s="4" t="s">
        <v>36</v>
      </c>
      <c r="E1214" s="4" t="s">
        <v>8</v>
      </c>
      <c r="F1214" s="4" t="s">
        <v>16</v>
      </c>
      <c r="G1214" s="4" t="s">
        <v>14</v>
      </c>
      <c r="H1214" s="4" t="s">
        <v>48</v>
      </c>
      <c r="I1214" s="8">
        <v>4</v>
      </c>
      <c r="J1214" s="10">
        <v>162.61000000000001</v>
      </c>
      <c r="K1214" s="6">
        <v>0.05</v>
      </c>
      <c r="L1214" s="10">
        <v>88.64</v>
      </c>
      <c r="M1214" s="17">
        <f t="shared" si="72"/>
        <v>617.91800000000001</v>
      </c>
      <c r="N1214" s="17">
        <f t="shared" si="73"/>
        <v>354.56</v>
      </c>
      <c r="O1214" s="17">
        <f t="shared" si="74"/>
        <v>263.358</v>
      </c>
      <c r="P1214" s="7">
        <f t="shared" si="75"/>
        <v>0.4262021821665658</v>
      </c>
      <c r="Q1214" s="5">
        <f>YEAR(SalesDataTable[[#This Row],[Order Date]])</f>
        <v>2026</v>
      </c>
      <c r="R1214" s="7" t="str">
        <f>"Q"&amp;ROUNDUP(MONTH(SalesDataTable[[#This Row],[Order Date]])/3,0)</f>
        <v>Q2</v>
      </c>
      <c r="S1214" s="8">
        <f>MONTH(SalesDataTable[[#This Row],[Order Date]])</f>
        <v>6</v>
      </c>
      <c r="T1214" s="7" t="str">
        <f>TEXT(SalesDataTable[[#This Row],[Order Date]],"mmm")</f>
        <v>Jun</v>
      </c>
    </row>
    <row r="1215" spans="1:20" ht="15.6">
      <c r="A1215" s="2">
        <v>2874</v>
      </c>
      <c r="B1215" s="3">
        <v>46200</v>
      </c>
      <c r="C1215" s="4" t="s">
        <v>6</v>
      </c>
      <c r="D1215" s="4" t="s">
        <v>43</v>
      </c>
      <c r="E1215" s="4" t="s">
        <v>19</v>
      </c>
      <c r="F1215" s="4" t="s">
        <v>13</v>
      </c>
      <c r="G1215" s="4" t="s">
        <v>4</v>
      </c>
      <c r="H1215" s="4" t="s">
        <v>26</v>
      </c>
      <c r="I1215" s="8">
        <v>1</v>
      </c>
      <c r="J1215" s="10">
        <v>40.26</v>
      </c>
      <c r="K1215" s="6">
        <v>0</v>
      </c>
      <c r="L1215" s="10">
        <v>16.62</v>
      </c>
      <c r="M1215" s="17">
        <f t="shared" si="72"/>
        <v>40.26</v>
      </c>
      <c r="N1215" s="17">
        <f t="shared" si="73"/>
        <v>16.62</v>
      </c>
      <c r="O1215" s="17">
        <f t="shared" si="74"/>
        <v>23.639999999999997</v>
      </c>
      <c r="P1215" s="7">
        <f t="shared" si="75"/>
        <v>0.58718330849478384</v>
      </c>
      <c r="Q1215" s="5">
        <f>YEAR(SalesDataTable[[#This Row],[Order Date]])</f>
        <v>2026</v>
      </c>
      <c r="R1215" s="7" t="str">
        <f>"Q"&amp;ROUNDUP(MONTH(SalesDataTable[[#This Row],[Order Date]])/3,0)</f>
        <v>Q2</v>
      </c>
      <c r="S1215" s="8">
        <f>MONTH(SalesDataTable[[#This Row],[Order Date]])</f>
        <v>6</v>
      </c>
      <c r="T1215" s="7" t="str">
        <f>TEXT(SalesDataTable[[#This Row],[Order Date]],"mmm")</f>
        <v>Jun</v>
      </c>
    </row>
    <row r="1216" spans="1:20" ht="15.6">
      <c r="A1216" s="2">
        <v>2885</v>
      </c>
      <c r="B1216" s="3">
        <v>46200</v>
      </c>
      <c r="C1216" s="4" t="s">
        <v>0</v>
      </c>
      <c r="D1216" s="4" t="s">
        <v>1</v>
      </c>
      <c r="E1216" s="4" t="s">
        <v>2</v>
      </c>
      <c r="F1216" s="4" t="s">
        <v>16</v>
      </c>
      <c r="G1216" s="4" t="s">
        <v>14</v>
      </c>
      <c r="H1216" s="4" t="s">
        <v>32</v>
      </c>
      <c r="I1216" s="8">
        <v>1</v>
      </c>
      <c r="J1216" s="10">
        <v>47.23</v>
      </c>
      <c r="K1216" s="6">
        <v>0.1</v>
      </c>
      <c r="L1216" s="10">
        <v>17.829999999999998</v>
      </c>
      <c r="M1216" s="17">
        <f t="shared" si="72"/>
        <v>42.506999999999998</v>
      </c>
      <c r="N1216" s="17">
        <f t="shared" si="73"/>
        <v>17.829999999999998</v>
      </c>
      <c r="O1216" s="17">
        <f t="shared" si="74"/>
        <v>24.677</v>
      </c>
      <c r="P1216" s="7">
        <f t="shared" si="75"/>
        <v>0.58053967581810062</v>
      </c>
      <c r="Q1216" s="5">
        <f>YEAR(SalesDataTable[[#This Row],[Order Date]])</f>
        <v>2026</v>
      </c>
      <c r="R1216" s="7" t="str">
        <f>"Q"&amp;ROUNDUP(MONTH(SalesDataTable[[#This Row],[Order Date]])/3,0)</f>
        <v>Q2</v>
      </c>
      <c r="S1216" s="8">
        <f>MONTH(SalesDataTable[[#This Row],[Order Date]])</f>
        <v>6</v>
      </c>
      <c r="T1216" s="7" t="str">
        <f>TEXT(SalesDataTable[[#This Row],[Order Date]],"mmm")</f>
        <v>Jun</v>
      </c>
    </row>
    <row r="1217" spans="1:20" ht="15.6">
      <c r="A1217" s="2">
        <v>3014</v>
      </c>
      <c r="B1217" s="3">
        <v>46200</v>
      </c>
      <c r="C1217" s="4" t="s">
        <v>11</v>
      </c>
      <c r="D1217" s="4" t="s">
        <v>39</v>
      </c>
      <c r="E1217" s="4" t="s">
        <v>2</v>
      </c>
      <c r="F1217" s="4" t="s">
        <v>13</v>
      </c>
      <c r="G1217" s="4" t="s">
        <v>34</v>
      </c>
      <c r="H1217" s="4" t="s">
        <v>45</v>
      </c>
      <c r="I1217" s="8">
        <v>1</v>
      </c>
      <c r="J1217" s="10">
        <v>50.13</v>
      </c>
      <c r="K1217" s="6">
        <v>0.15</v>
      </c>
      <c r="L1217" s="10">
        <v>22.22</v>
      </c>
      <c r="M1217" s="17">
        <f t="shared" si="72"/>
        <v>42.610500000000002</v>
      </c>
      <c r="N1217" s="17">
        <f t="shared" si="73"/>
        <v>22.22</v>
      </c>
      <c r="O1217" s="17">
        <f t="shared" si="74"/>
        <v>20.390500000000003</v>
      </c>
      <c r="P1217" s="7">
        <f t="shared" si="75"/>
        <v>0.47853228664296366</v>
      </c>
      <c r="Q1217" s="5">
        <f>YEAR(SalesDataTable[[#This Row],[Order Date]])</f>
        <v>2026</v>
      </c>
      <c r="R1217" s="7" t="str">
        <f>"Q"&amp;ROUNDUP(MONTH(SalesDataTable[[#This Row],[Order Date]])/3,0)</f>
        <v>Q2</v>
      </c>
      <c r="S1217" s="8">
        <f>MONTH(SalesDataTable[[#This Row],[Order Date]])</f>
        <v>6</v>
      </c>
      <c r="T1217" s="7" t="str">
        <f>TEXT(SalesDataTable[[#This Row],[Order Date]],"mmm")</f>
        <v>Jun</v>
      </c>
    </row>
    <row r="1218" spans="1:20" ht="15.6">
      <c r="A1218" s="2">
        <v>3273</v>
      </c>
      <c r="B1218" s="3">
        <v>46200</v>
      </c>
      <c r="C1218" s="4" t="s">
        <v>11</v>
      </c>
      <c r="D1218" s="4" t="s">
        <v>18</v>
      </c>
      <c r="E1218" s="4" t="s">
        <v>2</v>
      </c>
      <c r="F1218" s="4" t="s">
        <v>16</v>
      </c>
      <c r="G1218" s="4" t="s">
        <v>23</v>
      </c>
      <c r="H1218" s="4" t="s">
        <v>24</v>
      </c>
      <c r="I1218" s="8">
        <v>2</v>
      </c>
      <c r="J1218" s="10">
        <v>345.82</v>
      </c>
      <c r="K1218" s="6">
        <v>0.05</v>
      </c>
      <c r="L1218" s="10">
        <v>196.24</v>
      </c>
      <c r="M1218" s="17">
        <f t="shared" ref="M1218:M1281" si="76">I1218*J1218*(1-K1218)</f>
        <v>657.05799999999999</v>
      </c>
      <c r="N1218" s="17">
        <f t="shared" ref="N1218:N1281" si="77">I1218*L1218</f>
        <v>392.48</v>
      </c>
      <c r="O1218" s="17">
        <f t="shared" ref="O1218:O1281" si="78">M1218-N1218</f>
        <v>264.57799999999997</v>
      </c>
      <c r="P1218" s="7">
        <f t="shared" ref="P1218:P1281" si="79">IFERROR(O1218/M1218,0)</f>
        <v>0.40267069269379563</v>
      </c>
      <c r="Q1218" s="5">
        <f>YEAR(SalesDataTable[[#This Row],[Order Date]])</f>
        <v>2026</v>
      </c>
      <c r="R1218" s="7" t="str">
        <f>"Q"&amp;ROUNDUP(MONTH(SalesDataTable[[#This Row],[Order Date]])/3,0)</f>
        <v>Q2</v>
      </c>
      <c r="S1218" s="8">
        <f>MONTH(SalesDataTable[[#This Row],[Order Date]])</f>
        <v>6</v>
      </c>
      <c r="T1218" s="7" t="str">
        <f>TEXT(SalesDataTable[[#This Row],[Order Date]],"mmm")</f>
        <v>Jun</v>
      </c>
    </row>
    <row r="1219" spans="1:20" ht="15.6">
      <c r="A1219" s="2">
        <v>5041</v>
      </c>
      <c r="B1219" s="3">
        <v>46200</v>
      </c>
      <c r="C1219" s="4" t="s">
        <v>0</v>
      </c>
      <c r="D1219" s="4" t="s">
        <v>50</v>
      </c>
      <c r="E1219" s="4" t="s">
        <v>19</v>
      </c>
      <c r="F1219" s="4" t="s">
        <v>13</v>
      </c>
      <c r="G1219" s="4" t="s">
        <v>23</v>
      </c>
      <c r="H1219" s="4" t="s">
        <v>51</v>
      </c>
      <c r="I1219" s="8">
        <v>1</v>
      </c>
      <c r="J1219" s="10">
        <v>126.12</v>
      </c>
      <c r="K1219" s="6">
        <v>0</v>
      </c>
      <c r="L1219" s="10">
        <v>62.18</v>
      </c>
      <c r="M1219" s="17">
        <f t="shared" si="76"/>
        <v>126.12</v>
      </c>
      <c r="N1219" s="17">
        <f t="shared" si="77"/>
        <v>62.18</v>
      </c>
      <c r="O1219" s="17">
        <f t="shared" si="78"/>
        <v>63.940000000000005</v>
      </c>
      <c r="P1219" s="7">
        <f t="shared" si="79"/>
        <v>0.50697748176339996</v>
      </c>
      <c r="Q1219" s="5">
        <f>YEAR(SalesDataTable[[#This Row],[Order Date]])</f>
        <v>2026</v>
      </c>
      <c r="R1219" s="7" t="str">
        <f>"Q"&amp;ROUNDUP(MONTH(SalesDataTable[[#This Row],[Order Date]])/3,0)</f>
        <v>Q2</v>
      </c>
      <c r="S1219" s="8">
        <f>MONTH(SalesDataTable[[#This Row],[Order Date]])</f>
        <v>6</v>
      </c>
      <c r="T1219" s="7" t="str">
        <f>TEXT(SalesDataTable[[#This Row],[Order Date]],"mmm")</f>
        <v>Jun</v>
      </c>
    </row>
    <row r="1220" spans="1:20" ht="15.6">
      <c r="A1220" s="2">
        <v>312</v>
      </c>
      <c r="B1220" s="3">
        <v>46201</v>
      </c>
      <c r="C1220" s="4" t="s">
        <v>20</v>
      </c>
      <c r="D1220" s="4" t="s">
        <v>31</v>
      </c>
      <c r="E1220" s="4" t="s">
        <v>28</v>
      </c>
      <c r="F1220" s="4" t="s">
        <v>3</v>
      </c>
      <c r="G1220" s="4" t="s">
        <v>34</v>
      </c>
      <c r="H1220" s="4" t="s">
        <v>42</v>
      </c>
      <c r="I1220" s="8">
        <v>1</v>
      </c>
      <c r="J1220" s="10">
        <v>36</v>
      </c>
      <c r="K1220" s="6">
        <v>0</v>
      </c>
      <c r="L1220" s="10">
        <v>13.95</v>
      </c>
      <c r="M1220" s="17">
        <f t="shared" si="76"/>
        <v>36</v>
      </c>
      <c r="N1220" s="17">
        <f t="shared" si="77"/>
        <v>13.95</v>
      </c>
      <c r="O1220" s="17">
        <f t="shared" si="78"/>
        <v>22.05</v>
      </c>
      <c r="P1220" s="7">
        <f t="shared" si="79"/>
        <v>0.61250000000000004</v>
      </c>
      <c r="Q1220" s="5">
        <f>YEAR(SalesDataTable[[#This Row],[Order Date]])</f>
        <v>2026</v>
      </c>
      <c r="R1220" s="7" t="str">
        <f>"Q"&amp;ROUNDUP(MONTH(SalesDataTable[[#This Row],[Order Date]])/3,0)</f>
        <v>Q2</v>
      </c>
      <c r="S1220" s="8">
        <f>MONTH(SalesDataTable[[#This Row],[Order Date]])</f>
        <v>6</v>
      </c>
      <c r="T1220" s="7" t="str">
        <f>TEXT(SalesDataTable[[#This Row],[Order Date]],"mmm")</f>
        <v>Jun</v>
      </c>
    </row>
    <row r="1221" spans="1:20" ht="15.6">
      <c r="A1221" s="2">
        <v>647</v>
      </c>
      <c r="B1221" s="3">
        <v>46201</v>
      </c>
      <c r="C1221" s="4" t="s">
        <v>0</v>
      </c>
      <c r="D1221" s="4" t="s">
        <v>1</v>
      </c>
      <c r="E1221" s="4" t="s">
        <v>2</v>
      </c>
      <c r="F1221" s="4" t="s">
        <v>3</v>
      </c>
      <c r="G1221" s="4" t="s">
        <v>14</v>
      </c>
      <c r="H1221" s="4" t="s">
        <v>48</v>
      </c>
      <c r="I1221" s="8">
        <v>1</v>
      </c>
      <c r="J1221" s="10">
        <v>162.25</v>
      </c>
      <c r="K1221" s="6">
        <v>0.05</v>
      </c>
      <c r="L1221" s="10">
        <v>89.28</v>
      </c>
      <c r="M1221" s="17">
        <f t="shared" si="76"/>
        <v>154.13749999999999</v>
      </c>
      <c r="N1221" s="17">
        <f t="shared" si="77"/>
        <v>89.28</v>
      </c>
      <c r="O1221" s="17">
        <f t="shared" si="78"/>
        <v>64.857499999999987</v>
      </c>
      <c r="P1221" s="7">
        <f t="shared" si="79"/>
        <v>0.42077690373854509</v>
      </c>
      <c r="Q1221" s="5">
        <f>YEAR(SalesDataTable[[#This Row],[Order Date]])</f>
        <v>2026</v>
      </c>
      <c r="R1221" s="7" t="str">
        <f>"Q"&amp;ROUNDUP(MONTH(SalesDataTable[[#This Row],[Order Date]])/3,0)</f>
        <v>Q2</v>
      </c>
      <c r="S1221" s="8">
        <f>MONTH(SalesDataTable[[#This Row],[Order Date]])</f>
        <v>6</v>
      </c>
      <c r="T1221" s="7" t="str">
        <f>TEXT(SalesDataTable[[#This Row],[Order Date]],"mmm")</f>
        <v>Jun</v>
      </c>
    </row>
    <row r="1222" spans="1:20" ht="15.6">
      <c r="A1222" s="2">
        <v>708</v>
      </c>
      <c r="B1222" s="3">
        <v>46201</v>
      </c>
      <c r="C1222" s="4" t="s">
        <v>6</v>
      </c>
      <c r="D1222" s="4" t="s">
        <v>41</v>
      </c>
      <c r="E1222" s="4" t="s">
        <v>2</v>
      </c>
      <c r="F1222" s="4" t="s">
        <v>3</v>
      </c>
      <c r="G1222" s="4" t="s">
        <v>9</v>
      </c>
      <c r="H1222" s="4" t="s">
        <v>37</v>
      </c>
      <c r="I1222" s="8">
        <v>1</v>
      </c>
      <c r="J1222" s="10">
        <v>150.44</v>
      </c>
      <c r="K1222" s="6">
        <v>0</v>
      </c>
      <c r="L1222" s="10">
        <v>80.5</v>
      </c>
      <c r="M1222" s="17">
        <f t="shared" si="76"/>
        <v>150.44</v>
      </c>
      <c r="N1222" s="17">
        <f t="shared" si="77"/>
        <v>80.5</v>
      </c>
      <c r="O1222" s="17">
        <f t="shared" si="78"/>
        <v>69.94</v>
      </c>
      <c r="P1222" s="7">
        <f t="shared" si="79"/>
        <v>0.46490295134272797</v>
      </c>
      <c r="Q1222" s="5">
        <f>YEAR(SalesDataTable[[#This Row],[Order Date]])</f>
        <v>2026</v>
      </c>
      <c r="R1222" s="7" t="str">
        <f>"Q"&amp;ROUNDUP(MONTH(SalesDataTable[[#This Row],[Order Date]])/3,0)</f>
        <v>Q2</v>
      </c>
      <c r="S1222" s="8">
        <f>MONTH(SalesDataTable[[#This Row],[Order Date]])</f>
        <v>6</v>
      </c>
      <c r="T1222" s="7" t="str">
        <f>TEXT(SalesDataTable[[#This Row],[Order Date]],"mmm")</f>
        <v>Jun</v>
      </c>
    </row>
    <row r="1223" spans="1:20" ht="15.6">
      <c r="A1223" s="2">
        <v>886</v>
      </c>
      <c r="B1223" s="3">
        <v>46201</v>
      </c>
      <c r="C1223" s="4" t="s">
        <v>0</v>
      </c>
      <c r="D1223" s="4" t="s">
        <v>1</v>
      </c>
      <c r="E1223" s="4" t="s">
        <v>19</v>
      </c>
      <c r="F1223" s="4" t="s">
        <v>16</v>
      </c>
      <c r="G1223" s="4" t="s">
        <v>23</v>
      </c>
      <c r="H1223" s="4" t="s">
        <v>51</v>
      </c>
      <c r="I1223" s="8">
        <v>2</v>
      </c>
      <c r="J1223" s="10">
        <v>126.17</v>
      </c>
      <c r="K1223" s="6">
        <v>0.05</v>
      </c>
      <c r="L1223" s="10">
        <v>61.13</v>
      </c>
      <c r="M1223" s="17">
        <f t="shared" si="76"/>
        <v>239.72299999999998</v>
      </c>
      <c r="N1223" s="17">
        <f t="shared" si="77"/>
        <v>122.26</v>
      </c>
      <c r="O1223" s="17">
        <f t="shared" si="78"/>
        <v>117.46299999999998</v>
      </c>
      <c r="P1223" s="7">
        <f t="shared" si="79"/>
        <v>0.48999470221881081</v>
      </c>
      <c r="Q1223" s="5">
        <f>YEAR(SalesDataTable[[#This Row],[Order Date]])</f>
        <v>2026</v>
      </c>
      <c r="R1223" s="7" t="str">
        <f>"Q"&amp;ROUNDUP(MONTH(SalesDataTable[[#This Row],[Order Date]])/3,0)</f>
        <v>Q2</v>
      </c>
      <c r="S1223" s="8">
        <f>MONTH(SalesDataTable[[#This Row],[Order Date]])</f>
        <v>6</v>
      </c>
      <c r="T1223" s="7" t="str">
        <f>TEXT(SalesDataTable[[#This Row],[Order Date]],"mmm")</f>
        <v>Jun</v>
      </c>
    </row>
    <row r="1224" spans="1:20" ht="15.6">
      <c r="A1224" s="2">
        <v>944</v>
      </c>
      <c r="B1224" s="3">
        <v>46201</v>
      </c>
      <c r="C1224" s="4" t="s">
        <v>20</v>
      </c>
      <c r="D1224" s="4" t="s">
        <v>31</v>
      </c>
      <c r="E1224" s="4" t="s">
        <v>28</v>
      </c>
      <c r="F1224" s="4" t="s">
        <v>3</v>
      </c>
      <c r="G1224" s="4" t="s">
        <v>23</v>
      </c>
      <c r="H1224" s="4" t="s">
        <v>40</v>
      </c>
      <c r="I1224" s="8">
        <v>2</v>
      </c>
      <c r="J1224" s="10">
        <v>83.72</v>
      </c>
      <c r="K1224" s="6">
        <v>0</v>
      </c>
      <c r="L1224" s="10">
        <v>38.96</v>
      </c>
      <c r="M1224" s="17">
        <f t="shared" si="76"/>
        <v>167.44</v>
      </c>
      <c r="N1224" s="17">
        <f t="shared" si="77"/>
        <v>77.92</v>
      </c>
      <c r="O1224" s="17">
        <f t="shared" si="78"/>
        <v>89.52</v>
      </c>
      <c r="P1224" s="7">
        <f t="shared" si="79"/>
        <v>0.53463927376970855</v>
      </c>
      <c r="Q1224" s="5">
        <f>YEAR(SalesDataTable[[#This Row],[Order Date]])</f>
        <v>2026</v>
      </c>
      <c r="R1224" s="7" t="str">
        <f>"Q"&amp;ROUNDUP(MONTH(SalesDataTable[[#This Row],[Order Date]])/3,0)</f>
        <v>Q2</v>
      </c>
      <c r="S1224" s="8">
        <f>MONTH(SalesDataTable[[#This Row],[Order Date]])</f>
        <v>6</v>
      </c>
      <c r="T1224" s="7" t="str">
        <f>TEXT(SalesDataTable[[#This Row],[Order Date]],"mmm")</f>
        <v>Jun</v>
      </c>
    </row>
    <row r="1225" spans="1:20" ht="15.6">
      <c r="A1225" s="2">
        <v>1050</v>
      </c>
      <c r="B1225" s="3">
        <v>46201</v>
      </c>
      <c r="C1225" s="4" t="s">
        <v>20</v>
      </c>
      <c r="D1225" s="4" t="s">
        <v>33</v>
      </c>
      <c r="E1225" s="4" t="s">
        <v>28</v>
      </c>
      <c r="F1225" s="4" t="s">
        <v>13</v>
      </c>
      <c r="G1225" s="4" t="s">
        <v>9</v>
      </c>
      <c r="H1225" s="4" t="s">
        <v>46</v>
      </c>
      <c r="I1225" s="8">
        <v>1</v>
      </c>
      <c r="J1225" s="10">
        <v>70.58</v>
      </c>
      <c r="K1225" s="6">
        <v>0</v>
      </c>
      <c r="L1225" s="10">
        <v>32.78</v>
      </c>
      <c r="M1225" s="17">
        <f t="shared" si="76"/>
        <v>70.58</v>
      </c>
      <c r="N1225" s="17">
        <f t="shared" si="77"/>
        <v>32.78</v>
      </c>
      <c r="O1225" s="17">
        <f t="shared" si="78"/>
        <v>37.799999999999997</v>
      </c>
      <c r="P1225" s="7">
        <f t="shared" si="79"/>
        <v>0.53556248228960046</v>
      </c>
      <c r="Q1225" s="5">
        <f>YEAR(SalesDataTable[[#This Row],[Order Date]])</f>
        <v>2026</v>
      </c>
      <c r="R1225" s="7" t="str">
        <f>"Q"&amp;ROUNDUP(MONTH(SalesDataTable[[#This Row],[Order Date]])/3,0)</f>
        <v>Q2</v>
      </c>
      <c r="S1225" s="8">
        <f>MONTH(SalesDataTable[[#This Row],[Order Date]])</f>
        <v>6</v>
      </c>
      <c r="T1225" s="7" t="str">
        <f>TEXT(SalesDataTable[[#This Row],[Order Date]],"mmm")</f>
        <v>Jun</v>
      </c>
    </row>
    <row r="1226" spans="1:20" ht="15.6">
      <c r="A1226" s="2">
        <v>1677</v>
      </c>
      <c r="B1226" s="3">
        <v>46201</v>
      </c>
      <c r="C1226" s="4" t="s">
        <v>20</v>
      </c>
      <c r="D1226" s="4" t="s">
        <v>47</v>
      </c>
      <c r="E1226" s="4" t="s">
        <v>8</v>
      </c>
      <c r="F1226" s="4" t="s">
        <v>16</v>
      </c>
      <c r="G1226" s="4" t="s">
        <v>23</v>
      </c>
      <c r="H1226" s="4" t="s">
        <v>40</v>
      </c>
      <c r="I1226" s="8">
        <v>5</v>
      </c>
      <c r="J1226" s="10">
        <v>81.96</v>
      </c>
      <c r="K1226" s="6">
        <v>0.05</v>
      </c>
      <c r="L1226" s="10">
        <v>39.130000000000003</v>
      </c>
      <c r="M1226" s="17">
        <f t="shared" si="76"/>
        <v>389.30999999999995</v>
      </c>
      <c r="N1226" s="17">
        <f t="shared" si="77"/>
        <v>195.65</v>
      </c>
      <c r="O1226" s="17">
        <f t="shared" si="78"/>
        <v>193.65999999999994</v>
      </c>
      <c r="P1226" s="7">
        <f t="shared" si="79"/>
        <v>0.497444196141892</v>
      </c>
      <c r="Q1226" s="5">
        <f>YEAR(SalesDataTable[[#This Row],[Order Date]])</f>
        <v>2026</v>
      </c>
      <c r="R1226" s="7" t="str">
        <f>"Q"&amp;ROUNDUP(MONTH(SalesDataTable[[#This Row],[Order Date]])/3,0)</f>
        <v>Q2</v>
      </c>
      <c r="S1226" s="8">
        <f>MONTH(SalesDataTable[[#This Row],[Order Date]])</f>
        <v>6</v>
      </c>
      <c r="T1226" s="7" t="str">
        <f>TEXT(SalesDataTable[[#This Row],[Order Date]],"mmm")</f>
        <v>Jun</v>
      </c>
    </row>
    <row r="1227" spans="1:20" ht="15.6">
      <c r="A1227" s="2">
        <v>2109</v>
      </c>
      <c r="B1227" s="3">
        <v>46201</v>
      </c>
      <c r="C1227" s="4" t="s">
        <v>6</v>
      </c>
      <c r="D1227" s="4" t="s">
        <v>49</v>
      </c>
      <c r="E1227" s="4" t="s">
        <v>2</v>
      </c>
      <c r="F1227" s="4" t="s">
        <v>13</v>
      </c>
      <c r="G1227" s="4" t="s">
        <v>4</v>
      </c>
      <c r="H1227" s="4" t="s">
        <v>26</v>
      </c>
      <c r="I1227" s="8">
        <v>1</v>
      </c>
      <c r="J1227" s="10">
        <v>40.67</v>
      </c>
      <c r="K1227" s="6">
        <v>0</v>
      </c>
      <c r="L1227" s="10">
        <v>16.5</v>
      </c>
      <c r="M1227" s="17">
        <f t="shared" si="76"/>
        <v>40.67</v>
      </c>
      <c r="N1227" s="17">
        <f t="shared" si="77"/>
        <v>16.5</v>
      </c>
      <c r="O1227" s="17">
        <f t="shared" si="78"/>
        <v>24.17</v>
      </c>
      <c r="P1227" s="7">
        <f t="shared" si="79"/>
        <v>0.59429554954511932</v>
      </c>
      <c r="Q1227" s="5">
        <f>YEAR(SalesDataTable[[#This Row],[Order Date]])</f>
        <v>2026</v>
      </c>
      <c r="R1227" s="7" t="str">
        <f>"Q"&amp;ROUNDUP(MONTH(SalesDataTable[[#This Row],[Order Date]])/3,0)</f>
        <v>Q2</v>
      </c>
      <c r="S1227" s="8">
        <f>MONTH(SalesDataTable[[#This Row],[Order Date]])</f>
        <v>6</v>
      </c>
      <c r="T1227" s="7" t="str">
        <f>TEXT(SalesDataTable[[#This Row],[Order Date]],"mmm")</f>
        <v>Jun</v>
      </c>
    </row>
    <row r="1228" spans="1:20" ht="15.6">
      <c r="A1228" s="2">
        <v>3688</v>
      </c>
      <c r="B1228" s="3">
        <v>46201</v>
      </c>
      <c r="C1228" s="4" t="s">
        <v>11</v>
      </c>
      <c r="D1228" s="4" t="s">
        <v>52</v>
      </c>
      <c r="E1228" s="4" t="s">
        <v>19</v>
      </c>
      <c r="F1228" s="4" t="s">
        <v>13</v>
      </c>
      <c r="G1228" s="4" t="s">
        <v>34</v>
      </c>
      <c r="H1228" s="4" t="s">
        <v>35</v>
      </c>
      <c r="I1228" s="8">
        <v>1</v>
      </c>
      <c r="J1228" s="10">
        <v>40.94</v>
      </c>
      <c r="K1228" s="6">
        <v>0</v>
      </c>
      <c r="L1228" s="10">
        <v>14.47</v>
      </c>
      <c r="M1228" s="17">
        <f t="shared" si="76"/>
        <v>40.94</v>
      </c>
      <c r="N1228" s="17">
        <f t="shared" si="77"/>
        <v>14.47</v>
      </c>
      <c r="O1228" s="17">
        <f t="shared" si="78"/>
        <v>26.47</v>
      </c>
      <c r="P1228" s="7">
        <f t="shared" si="79"/>
        <v>0.64655593551538837</v>
      </c>
      <c r="Q1228" s="5">
        <f>YEAR(SalesDataTable[[#This Row],[Order Date]])</f>
        <v>2026</v>
      </c>
      <c r="R1228" s="7" t="str">
        <f>"Q"&amp;ROUNDUP(MONTH(SalesDataTable[[#This Row],[Order Date]])/3,0)</f>
        <v>Q2</v>
      </c>
      <c r="S1228" s="8">
        <f>MONTH(SalesDataTable[[#This Row],[Order Date]])</f>
        <v>6</v>
      </c>
      <c r="T1228" s="7" t="str">
        <f>TEXT(SalesDataTable[[#This Row],[Order Date]],"mmm")</f>
        <v>Jun</v>
      </c>
    </row>
    <row r="1229" spans="1:20" ht="15.6">
      <c r="A1229" s="2">
        <v>521</v>
      </c>
      <c r="B1229" s="3">
        <v>46202</v>
      </c>
      <c r="C1229" s="4" t="s">
        <v>20</v>
      </c>
      <c r="D1229" s="4" t="s">
        <v>33</v>
      </c>
      <c r="E1229" s="4" t="s">
        <v>8</v>
      </c>
      <c r="F1229" s="4" t="s">
        <v>16</v>
      </c>
      <c r="G1229" s="4" t="s">
        <v>4</v>
      </c>
      <c r="H1229" s="4" t="s">
        <v>30</v>
      </c>
      <c r="I1229" s="8">
        <v>3</v>
      </c>
      <c r="J1229" s="10">
        <v>100.89</v>
      </c>
      <c r="K1229" s="6">
        <v>0.05</v>
      </c>
      <c r="L1229" s="10">
        <v>49.08</v>
      </c>
      <c r="M1229" s="17">
        <f t="shared" si="76"/>
        <v>287.53649999999999</v>
      </c>
      <c r="N1229" s="17">
        <f t="shared" si="77"/>
        <v>147.24</v>
      </c>
      <c r="O1229" s="17">
        <f t="shared" si="78"/>
        <v>140.29649999999998</v>
      </c>
      <c r="P1229" s="7">
        <f t="shared" si="79"/>
        <v>0.48792588071427451</v>
      </c>
      <c r="Q1229" s="5">
        <f>YEAR(SalesDataTable[[#This Row],[Order Date]])</f>
        <v>2026</v>
      </c>
      <c r="R1229" s="7" t="str">
        <f>"Q"&amp;ROUNDUP(MONTH(SalesDataTable[[#This Row],[Order Date]])/3,0)</f>
        <v>Q2</v>
      </c>
      <c r="S1229" s="8">
        <f>MONTH(SalesDataTable[[#This Row],[Order Date]])</f>
        <v>6</v>
      </c>
      <c r="T1229" s="7" t="str">
        <f>TEXT(SalesDataTable[[#This Row],[Order Date]],"mmm")</f>
        <v>Jun</v>
      </c>
    </row>
    <row r="1230" spans="1:20" ht="15.6">
      <c r="A1230" s="2">
        <v>557</v>
      </c>
      <c r="B1230" s="3">
        <v>46202</v>
      </c>
      <c r="C1230" s="4" t="s">
        <v>6</v>
      </c>
      <c r="D1230" s="4" t="s">
        <v>43</v>
      </c>
      <c r="E1230" s="4" t="s">
        <v>8</v>
      </c>
      <c r="F1230" s="4" t="s">
        <v>16</v>
      </c>
      <c r="G1230" s="4" t="s">
        <v>4</v>
      </c>
      <c r="H1230" s="4" t="s">
        <v>26</v>
      </c>
      <c r="I1230" s="8">
        <v>3</v>
      </c>
      <c r="J1230" s="10">
        <v>39.78</v>
      </c>
      <c r="K1230" s="6">
        <v>0.15</v>
      </c>
      <c r="L1230" s="10">
        <v>16.850000000000001</v>
      </c>
      <c r="M1230" s="17">
        <f t="shared" si="76"/>
        <v>101.43900000000001</v>
      </c>
      <c r="N1230" s="17">
        <f t="shared" si="77"/>
        <v>50.550000000000004</v>
      </c>
      <c r="O1230" s="17">
        <f t="shared" si="78"/>
        <v>50.889000000000003</v>
      </c>
      <c r="P1230" s="7">
        <f t="shared" si="79"/>
        <v>0.50167095495815217</v>
      </c>
      <c r="Q1230" s="5">
        <f>YEAR(SalesDataTable[[#This Row],[Order Date]])</f>
        <v>2026</v>
      </c>
      <c r="R1230" s="7" t="str">
        <f>"Q"&amp;ROUNDUP(MONTH(SalesDataTable[[#This Row],[Order Date]])/3,0)</f>
        <v>Q2</v>
      </c>
      <c r="S1230" s="8">
        <f>MONTH(SalesDataTable[[#This Row],[Order Date]])</f>
        <v>6</v>
      </c>
      <c r="T1230" s="7" t="str">
        <f>TEXT(SalesDataTable[[#This Row],[Order Date]],"mmm")</f>
        <v>Jun</v>
      </c>
    </row>
    <row r="1231" spans="1:20" ht="15.6">
      <c r="A1231" s="2">
        <v>929</v>
      </c>
      <c r="B1231" s="3">
        <v>46202</v>
      </c>
      <c r="C1231" s="4" t="s">
        <v>0</v>
      </c>
      <c r="D1231" s="4" t="s">
        <v>1</v>
      </c>
      <c r="E1231" s="4" t="s">
        <v>2</v>
      </c>
      <c r="F1231" s="4" t="s">
        <v>3</v>
      </c>
      <c r="G1231" s="4" t="s">
        <v>34</v>
      </c>
      <c r="H1231" s="4" t="s">
        <v>35</v>
      </c>
      <c r="I1231" s="8">
        <v>1</v>
      </c>
      <c r="J1231" s="10">
        <v>40.299999999999997</v>
      </c>
      <c r="K1231" s="6">
        <v>0.05</v>
      </c>
      <c r="L1231" s="10">
        <v>14.79</v>
      </c>
      <c r="M1231" s="17">
        <f t="shared" si="76"/>
        <v>38.284999999999997</v>
      </c>
      <c r="N1231" s="17">
        <f t="shared" si="77"/>
        <v>14.79</v>
      </c>
      <c r="O1231" s="17">
        <f t="shared" si="78"/>
        <v>23.494999999999997</v>
      </c>
      <c r="P1231" s="7">
        <f t="shared" si="79"/>
        <v>0.61368682251534545</v>
      </c>
      <c r="Q1231" s="5">
        <f>YEAR(SalesDataTable[[#This Row],[Order Date]])</f>
        <v>2026</v>
      </c>
      <c r="R1231" s="7" t="str">
        <f>"Q"&amp;ROUNDUP(MONTH(SalesDataTable[[#This Row],[Order Date]])/3,0)</f>
        <v>Q2</v>
      </c>
      <c r="S1231" s="8">
        <f>MONTH(SalesDataTable[[#This Row],[Order Date]])</f>
        <v>6</v>
      </c>
      <c r="T1231" s="7" t="str">
        <f>TEXT(SalesDataTable[[#This Row],[Order Date]],"mmm")</f>
        <v>Jun</v>
      </c>
    </row>
    <row r="1232" spans="1:20" ht="15.6">
      <c r="A1232" s="2">
        <v>1089</v>
      </c>
      <c r="B1232" s="3">
        <v>46202</v>
      </c>
      <c r="C1232" s="4" t="s">
        <v>6</v>
      </c>
      <c r="D1232" s="4" t="s">
        <v>41</v>
      </c>
      <c r="E1232" s="4" t="s">
        <v>19</v>
      </c>
      <c r="F1232" s="4" t="s">
        <v>3</v>
      </c>
      <c r="G1232" s="4" t="s">
        <v>9</v>
      </c>
      <c r="H1232" s="4" t="s">
        <v>10</v>
      </c>
      <c r="I1232" s="8">
        <v>1</v>
      </c>
      <c r="J1232" s="10">
        <v>90.91</v>
      </c>
      <c r="K1232" s="6">
        <v>0.05</v>
      </c>
      <c r="L1232" s="10">
        <v>45.9</v>
      </c>
      <c r="M1232" s="17">
        <f t="shared" si="76"/>
        <v>86.364499999999992</v>
      </c>
      <c r="N1232" s="17">
        <f t="shared" si="77"/>
        <v>45.9</v>
      </c>
      <c r="O1232" s="17">
        <f t="shared" si="78"/>
        <v>40.464499999999994</v>
      </c>
      <c r="P1232" s="7">
        <f t="shared" si="79"/>
        <v>0.46853163047316893</v>
      </c>
      <c r="Q1232" s="5">
        <f>YEAR(SalesDataTable[[#This Row],[Order Date]])</f>
        <v>2026</v>
      </c>
      <c r="R1232" s="7" t="str">
        <f>"Q"&amp;ROUNDUP(MONTH(SalesDataTable[[#This Row],[Order Date]])/3,0)</f>
        <v>Q2</v>
      </c>
      <c r="S1232" s="8">
        <f>MONTH(SalesDataTable[[#This Row],[Order Date]])</f>
        <v>6</v>
      </c>
      <c r="T1232" s="7" t="str">
        <f>TEXT(SalesDataTable[[#This Row],[Order Date]],"mmm")</f>
        <v>Jun</v>
      </c>
    </row>
    <row r="1233" spans="1:20" ht="15.6">
      <c r="A1233" s="2">
        <v>1655</v>
      </c>
      <c r="B1233" s="3">
        <v>46202</v>
      </c>
      <c r="C1233" s="4" t="s">
        <v>0</v>
      </c>
      <c r="D1233" s="4" t="s">
        <v>1</v>
      </c>
      <c r="E1233" s="4" t="s">
        <v>8</v>
      </c>
      <c r="F1233" s="4" t="s">
        <v>16</v>
      </c>
      <c r="G1233" s="4" t="s">
        <v>14</v>
      </c>
      <c r="H1233" s="4" t="s">
        <v>48</v>
      </c>
      <c r="I1233" s="8">
        <v>5</v>
      </c>
      <c r="J1233" s="10">
        <v>162.29</v>
      </c>
      <c r="K1233" s="6">
        <v>0.15</v>
      </c>
      <c r="L1233" s="10">
        <v>86.66</v>
      </c>
      <c r="M1233" s="17">
        <f t="shared" si="76"/>
        <v>689.73249999999996</v>
      </c>
      <c r="N1233" s="17">
        <f t="shared" si="77"/>
        <v>433.29999999999995</v>
      </c>
      <c r="O1233" s="17">
        <f t="shared" si="78"/>
        <v>256.4325</v>
      </c>
      <c r="P1233" s="7">
        <f t="shared" si="79"/>
        <v>0.37178543855770174</v>
      </c>
      <c r="Q1233" s="5">
        <f>YEAR(SalesDataTable[[#This Row],[Order Date]])</f>
        <v>2026</v>
      </c>
      <c r="R1233" s="7" t="str">
        <f>"Q"&amp;ROUNDUP(MONTH(SalesDataTable[[#This Row],[Order Date]])/3,0)</f>
        <v>Q2</v>
      </c>
      <c r="S1233" s="8">
        <f>MONTH(SalesDataTable[[#This Row],[Order Date]])</f>
        <v>6</v>
      </c>
      <c r="T1233" s="7" t="str">
        <f>TEXT(SalesDataTable[[#This Row],[Order Date]],"mmm")</f>
        <v>Jun</v>
      </c>
    </row>
    <row r="1234" spans="1:20" ht="15.6">
      <c r="A1234" s="2">
        <v>1897</v>
      </c>
      <c r="B1234" s="3">
        <v>46202</v>
      </c>
      <c r="C1234" s="4" t="s">
        <v>6</v>
      </c>
      <c r="D1234" s="4" t="s">
        <v>41</v>
      </c>
      <c r="E1234" s="4" t="s">
        <v>2</v>
      </c>
      <c r="F1234" s="4" t="s">
        <v>16</v>
      </c>
      <c r="G1234" s="4" t="s">
        <v>4</v>
      </c>
      <c r="H1234" s="4" t="s">
        <v>22</v>
      </c>
      <c r="I1234" s="8">
        <v>2</v>
      </c>
      <c r="J1234" s="10">
        <v>51.03</v>
      </c>
      <c r="K1234" s="6">
        <v>0</v>
      </c>
      <c r="L1234" s="10">
        <v>22.59</v>
      </c>
      <c r="M1234" s="17">
        <f t="shared" si="76"/>
        <v>102.06</v>
      </c>
      <c r="N1234" s="17">
        <f t="shared" si="77"/>
        <v>45.18</v>
      </c>
      <c r="O1234" s="17">
        <f t="shared" si="78"/>
        <v>56.88</v>
      </c>
      <c r="P1234" s="7">
        <f t="shared" si="79"/>
        <v>0.55731922398589062</v>
      </c>
      <c r="Q1234" s="5">
        <f>YEAR(SalesDataTable[[#This Row],[Order Date]])</f>
        <v>2026</v>
      </c>
      <c r="R1234" s="7" t="str">
        <f>"Q"&amp;ROUNDUP(MONTH(SalesDataTable[[#This Row],[Order Date]])/3,0)</f>
        <v>Q2</v>
      </c>
      <c r="S1234" s="8">
        <f>MONTH(SalesDataTable[[#This Row],[Order Date]])</f>
        <v>6</v>
      </c>
      <c r="T1234" s="7" t="str">
        <f>TEXT(SalesDataTable[[#This Row],[Order Date]],"mmm")</f>
        <v>Jun</v>
      </c>
    </row>
    <row r="1235" spans="1:20" ht="15.6">
      <c r="A1235" s="2">
        <v>2417</v>
      </c>
      <c r="B1235" s="3">
        <v>46202</v>
      </c>
      <c r="C1235" s="4" t="s">
        <v>6</v>
      </c>
      <c r="D1235" s="4" t="s">
        <v>43</v>
      </c>
      <c r="E1235" s="4" t="s">
        <v>2</v>
      </c>
      <c r="F1235" s="4" t="s">
        <v>16</v>
      </c>
      <c r="G1235" s="4" t="s">
        <v>34</v>
      </c>
      <c r="H1235" s="4" t="s">
        <v>45</v>
      </c>
      <c r="I1235" s="8">
        <v>1</v>
      </c>
      <c r="J1235" s="10">
        <v>50.67</v>
      </c>
      <c r="K1235" s="6">
        <v>0</v>
      </c>
      <c r="L1235" s="10">
        <v>22.18</v>
      </c>
      <c r="M1235" s="17">
        <f t="shared" si="76"/>
        <v>50.67</v>
      </c>
      <c r="N1235" s="17">
        <f t="shared" si="77"/>
        <v>22.18</v>
      </c>
      <c r="O1235" s="17">
        <f t="shared" si="78"/>
        <v>28.490000000000002</v>
      </c>
      <c r="P1235" s="7">
        <f t="shared" si="79"/>
        <v>0.56226564041839355</v>
      </c>
      <c r="Q1235" s="5">
        <f>YEAR(SalesDataTable[[#This Row],[Order Date]])</f>
        <v>2026</v>
      </c>
      <c r="R1235" s="7" t="str">
        <f>"Q"&amp;ROUNDUP(MONTH(SalesDataTable[[#This Row],[Order Date]])/3,0)</f>
        <v>Q2</v>
      </c>
      <c r="S1235" s="8">
        <f>MONTH(SalesDataTable[[#This Row],[Order Date]])</f>
        <v>6</v>
      </c>
      <c r="T1235" s="7" t="str">
        <f>TEXT(SalesDataTable[[#This Row],[Order Date]],"mmm")</f>
        <v>Jun</v>
      </c>
    </row>
    <row r="1236" spans="1:20" ht="15.6">
      <c r="A1236" s="2">
        <v>3474</v>
      </c>
      <c r="B1236" s="3">
        <v>46202</v>
      </c>
      <c r="C1236" s="4" t="s">
        <v>20</v>
      </c>
      <c r="D1236" s="4" t="s">
        <v>33</v>
      </c>
      <c r="E1236" s="4" t="s">
        <v>8</v>
      </c>
      <c r="F1236" s="4" t="s">
        <v>3</v>
      </c>
      <c r="G1236" s="4" t="s">
        <v>14</v>
      </c>
      <c r="H1236" s="4" t="s">
        <v>44</v>
      </c>
      <c r="I1236" s="8">
        <v>10</v>
      </c>
      <c r="J1236" s="10">
        <v>130.62</v>
      </c>
      <c r="K1236" s="6">
        <v>0.05</v>
      </c>
      <c r="L1236" s="10">
        <v>67.05</v>
      </c>
      <c r="M1236" s="17">
        <f t="shared" si="76"/>
        <v>1240.8899999999999</v>
      </c>
      <c r="N1236" s="17">
        <f t="shared" si="77"/>
        <v>670.5</v>
      </c>
      <c r="O1236" s="17">
        <f t="shared" si="78"/>
        <v>570.38999999999987</v>
      </c>
      <c r="P1236" s="7">
        <f t="shared" si="79"/>
        <v>0.45966201677828006</v>
      </c>
      <c r="Q1236" s="5">
        <f>YEAR(SalesDataTable[[#This Row],[Order Date]])</f>
        <v>2026</v>
      </c>
      <c r="R1236" s="7" t="str">
        <f>"Q"&amp;ROUNDUP(MONTH(SalesDataTable[[#This Row],[Order Date]])/3,0)</f>
        <v>Q2</v>
      </c>
      <c r="S1236" s="8">
        <f>MONTH(SalesDataTable[[#This Row],[Order Date]])</f>
        <v>6</v>
      </c>
      <c r="T1236" s="7" t="str">
        <f>TEXT(SalesDataTable[[#This Row],[Order Date]],"mmm")</f>
        <v>Jun</v>
      </c>
    </row>
    <row r="1237" spans="1:20" ht="15.6">
      <c r="A1237" s="2">
        <v>4079</v>
      </c>
      <c r="B1237" s="3">
        <v>46202</v>
      </c>
      <c r="C1237" s="4" t="s">
        <v>11</v>
      </c>
      <c r="D1237" s="4" t="s">
        <v>25</v>
      </c>
      <c r="E1237" s="4" t="s">
        <v>2</v>
      </c>
      <c r="F1237" s="4" t="s">
        <v>13</v>
      </c>
      <c r="G1237" s="4" t="s">
        <v>23</v>
      </c>
      <c r="H1237" s="4" t="s">
        <v>29</v>
      </c>
      <c r="I1237" s="8">
        <v>4</v>
      </c>
      <c r="J1237" s="10">
        <v>194.6</v>
      </c>
      <c r="K1237" s="6">
        <v>0</v>
      </c>
      <c r="L1237" s="10">
        <v>104.64</v>
      </c>
      <c r="M1237" s="17">
        <f t="shared" si="76"/>
        <v>778.4</v>
      </c>
      <c r="N1237" s="17">
        <f t="shared" si="77"/>
        <v>418.56</v>
      </c>
      <c r="O1237" s="17">
        <f t="shared" si="78"/>
        <v>359.84</v>
      </c>
      <c r="P1237" s="7">
        <f t="shared" si="79"/>
        <v>0.46228160328879753</v>
      </c>
      <c r="Q1237" s="5">
        <f>YEAR(SalesDataTable[[#This Row],[Order Date]])</f>
        <v>2026</v>
      </c>
      <c r="R1237" s="7" t="str">
        <f>"Q"&amp;ROUNDUP(MONTH(SalesDataTable[[#This Row],[Order Date]])/3,0)</f>
        <v>Q2</v>
      </c>
      <c r="S1237" s="8">
        <f>MONTH(SalesDataTable[[#This Row],[Order Date]])</f>
        <v>6</v>
      </c>
      <c r="T1237" s="7" t="str">
        <f>TEXT(SalesDataTable[[#This Row],[Order Date]],"mmm")</f>
        <v>Jun</v>
      </c>
    </row>
    <row r="1238" spans="1:20" ht="15.6">
      <c r="A1238" s="2">
        <v>45</v>
      </c>
      <c r="B1238" s="3">
        <v>46203</v>
      </c>
      <c r="C1238" s="4" t="s">
        <v>11</v>
      </c>
      <c r="D1238" s="4" t="s">
        <v>12</v>
      </c>
      <c r="E1238" s="4" t="s">
        <v>19</v>
      </c>
      <c r="F1238" s="4" t="s">
        <v>13</v>
      </c>
      <c r="G1238" s="4" t="s">
        <v>9</v>
      </c>
      <c r="H1238" s="4" t="s">
        <v>10</v>
      </c>
      <c r="I1238" s="8">
        <v>1</v>
      </c>
      <c r="J1238" s="10">
        <v>94</v>
      </c>
      <c r="K1238" s="6">
        <v>0</v>
      </c>
      <c r="L1238" s="10">
        <v>45.62</v>
      </c>
      <c r="M1238" s="17">
        <f t="shared" si="76"/>
        <v>94</v>
      </c>
      <c r="N1238" s="17">
        <f t="shared" si="77"/>
        <v>45.62</v>
      </c>
      <c r="O1238" s="17">
        <f t="shared" si="78"/>
        <v>48.38</v>
      </c>
      <c r="P1238" s="7">
        <f t="shared" si="79"/>
        <v>0.51468085106382977</v>
      </c>
      <c r="Q1238" s="5">
        <f>YEAR(SalesDataTable[[#This Row],[Order Date]])</f>
        <v>2026</v>
      </c>
      <c r="R1238" s="7" t="str">
        <f>"Q"&amp;ROUNDUP(MONTH(SalesDataTable[[#This Row],[Order Date]])/3,0)</f>
        <v>Q2</v>
      </c>
      <c r="S1238" s="8">
        <f>MONTH(SalesDataTable[[#This Row],[Order Date]])</f>
        <v>6</v>
      </c>
      <c r="T1238" s="7" t="str">
        <f>TEXT(SalesDataTable[[#This Row],[Order Date]],"mmm")</f>
        <v>Jun</v>
      </c>
    </row>
    <row r="1239" spans="1:20" ht="15.6">
      <c r="A1239" s="2">
        <v>2895</v>
      </c>
      <c r="B1239" s="3">
        <v>46203</v>
      </c>
      <c r="C1239" s="4" t="s">
        <v>20</v>
      </c>
      <c r="D1239" s="4" t="s">
        <v>33</v>
      </c>
      <c r="E1239" s="4" t="s">
        <v>2</v>
      </c>
      <c r="F1239" s="4" t="s">
        <v>3</v>
      </c>
      <c r="G1239" s="4" t="s">
        <v>34</v>
      </c>
      <c r="H1239" s="4" t="s">
        <v>35</v>
      </c>
      <c r="I1239" s="8">
        <v>2</v>
      </c>
      <c r="J1239" s="10">
        <v>40.46</v>
      </c>
      <c r="K1239" s="6">
        <v>0</v>
      </c>
      <c r="L1239" s="10">
        <v>15.15</v>
      </c>
      <c r="M1239" s="17">
        <f t="shared" si="76"/>
        <v>80.92</v>
      </c>
      <c r="N1239" s="17">
        <f t="shared" si="77"/>
        <v>30.3</v>
      </c>
      <c r="O1239" s="17">
        <f t="shared" si="78"/>
        <v>50.620000000000005</v>
      </c>
      <c r="P1239" s="7">
        <f t="shared" si="79"/>
        <v>0.62555610479485912</v>
      </c>
      <c r="Q1239" s="5">
        <f>YEAR(SalesDataTable[[#This Row],[Order Date]])</f>
        <v>2026</v>
      </c>
      <c r="R1239" s="7" t="str">
        <f>"Q"&amp;ROUNDUP(MONTH(SalesDataTable[[#This Row],[Order Date]])/3,0)</f>
        <v>Q2</v>
      </c>
      <c r="S1239" s="8">
        <f>MONTH(SalesDataTable[[#This Row],[Order Date]])</f>
        <v>6</v>
      </c>
      <c r="T1239" s="7" t="str">
        <f>TEXT(SalesDataTable[[#This Row],[Order Date]],"mmm")</f>
        <v>Jun</v>
      </c>
    </row>
    <row r="1240" spans="1:20" ht="15.6">
      <c r="A1240" s="2">
        <v>5158</v>
      </c>
      <c r="B1240" s="3">
        <v>46203</v>
      </c>
      <c r="C1240" s="4" t="s">
        <v>6</v>
      </c>
      <c r="D1240" s="4" t="s">
        <v>27</v>
      </c>
      <c r="E1240" s="4" t="s">
        <v>19</v>
      </c>
      <c r="F1240" s="4" t="s">
        <v>13</v>
      </c>
      <c r="G1240" s="4" t="s">
        <v>9</v>
      </c>
      <c r="H1240" s="4" t="s">
        <v>37</v>
      </c>
      <c r="I1240" s="8">
        <v>1</v>
      </c>
      <c r="J1240" s="10">
        <v>156.11000000000001</v>
      </c>
      <c r="K1240" s="6">
        <v>0</v>
      </c>
      <c r="L1240" s="10">
        <v>79.52</v>
      </c>
      <c r="M1240" s="17">
        <f t="shared" si="76"/>
        <v>156.11000000000001</v>
      </c>
      <c r="N1240" s="17">
        <f t="shared" si="77"/>
        <v>79.52</v>
      </c>
      <c r="O1240" s="17">
        <f t="shared" si="78"/>
        <v>76.590000000000018</v>
      </c>
      <c r="P1240" s="7">
        <f t="shared" si="79"/>
        <v>0.49061559157004681</v>
      </c>
      <c r="Q1240" s="5">
        <f>YEAR(SalesDataTable[[#This Row],[Order Date]])</f>
        <v>2026</v>
      </c>
      <c r="R1240" s="7" t="str">
        <f>"Q"&amp;ROUNDUP(MONTH(SalesDataTable[[#This Row],[Order Date]])/3,0)</f>
        <v>Q2</v>
      </c>
      <c r="S1240" s="8">
        <f>MONTH(SalesDataTable[[#This Row],[Order Date]])</f>
        <v>6</v>
      </c>
      <c r="T1240" s="7" t="str">
        <f>TEXT(SalesDataTable[[#This Row],[Order Date]],"mmm")</f>
        <v>Jun</v>
      </c>
    </row>
    <row r="1241" spans="1:20" ht="15.6">
      <c r="A1241" s="2">
        <v>1217</v>
      </c>
      <c r="B1241" s="3">
        <v>46204</v>
      </c>
      <c r="C1241" s="4" t="s">
        <v>11</v>
      </c>
      <c r="D1241" s="4" t="s">
        <v>18</v>
      </c>
      <c r="E1241" s="4" t="s">
        <v>2</v>
      </c>
      <c r="F1241" s="4" t="s">
        <v>3</v>
      </c>
      <c r="G1241" s="4" t="s">
        <v>23</v>
      </c>
      <c r="H1241" s="4" t="s">
        <v>51</v>
      </c>
      <c r="I1241" s="8">
        <v>2</v>
      </c>
      <c r="J1241" s="10">
        <v>121.78</v>
      </c>
      <c r="K1241" s="6">
        <v>0.1</v>
      </c>
      <c r="L1241" s="10">
        <v>59.62</v>
      </c>
      <c r="M1241" s="17">
        <f t="shared" si="76"/>
        <v>219.20400000000001</v>
      </c>
      <c r="N1241" s="17">
        <f t="shared" si="77"/>
        <v>119.24</v>
      </c>
      <c r="O1241" s="17">
        <f t="shared" si="78"/>
        <v>99.964000000000013</v>
      </c>
      <c r="P1241" s="7">
        <f t="shared" si="79"/>
        <v>0.45603182423678407</v>
      </c>
      <c r="Q1241" s="5">
        <f>YEAR(SalesDataTable[[#This Row],[Order Date]])</f>
        <v>2026</v>
      </c>
      <c r="R1241" s="7" t="str">
        <f>"Q"&amp;ROUNDUP(MONTH(SalesDataTable[[#This Row],[Order Date]])/3,0)</f>
        <v>Q3</v>
      </c>
      <c r="S1241" s="8">
        <f>MONTH(SalesDataTable[[#This Row],[Order Date]])</f>
        <v>7</v>
      </c>
      <c r="T1241" s="7" t="str">
        <f>TEXT(SalesDataTable[[#This Row],[Order Date]],"mmm")</f>
        <v>Jul</v>
      </c>
    </row>
    <row r="1242" spans="1:20" ht="15.6">
      <c r="A1242" s="2">
        <v>2249</v>
      </c>
      <c r="B1242" s="3">
        <v>46204</v>
      </c>
      <c r="C1242" s="4" t="s">
        <v>0</v>
      </c>
      <c r="D1242" s="4" t="s">
        <v>50</v>
      </c>
      <c r="E1242" s="4" t="s">
        <v>28</v>
      </c>
      <c r="F1242" s="4" t="s">
        <v>13</v>
      </c>
      <c r="G1242" s="4" t="s">
        <v>34</v>
      </c>
      <c r="H1242" s="4" t="s">
        <v>42</v>
      </c>
      <c r="I1242" s="8">
        <v>3</v>
      </c>
      <c r="J1242" s="10">
        <v>36.22</v>
      </c>
      <c r="K1242" s="6">
        <v>0.1</v>
      </c>
      <c r="L1242" s="10">
        <v>13.83</v>
      </c>
      <c r="M1242" s="17">
        <f t="shared" si="76"/>
        <v>97.793999999999997</v>
      </c>
      <c r="N1242" s="17">
        <f t="shared" si="77"/>
        <v>41.49</v>
      </c>
      <c r="O1242" s="17">
        <f t="shared" si="78"/>
        <v>56.303999999999995</v>
      </c>
      <c r="P1242" s="7">
        <f t="shared" si="79"/>
        <v>0.57574084299650286</v>
      </c>
      <c r="Q1242" s="5">
        <f>YEAR(SalesDataTable[[#This Row],[Order Date]])</f>
        <v>2026</v>
      </c>
      <c r="R1242" s="7" t="str">
        <f>"Q"&amp;ROUNDUP(MONTH(SalesDataTable[[#This Row],[Order Date]])/3,0)</f>
        <v>Q3</v>
      </c>
      <c r="S1242" s="8">
        <f>MONTH(SalesDataTable[[#This Row],[Order Date]])</f>
        <v>7</v>
      </c>
      <c r="T1242" s="7" t="str">
        <f>TEXT(SalesDataTable[[#This Row],[Order Date]],"mmm")</f>
        <v>Jul</v>
      </c>
    </row>
    <row r="1243" spans="1:20" ht="15.6">
      <c r="A1243" s="2">
        <v>2650</v>
      </c>
      <c r="B1243" s="3">
        <v>46204</v>
      </c>
      <c r="C1243" s="4" t="s">
        <v>20</v>
      </c>
      <c r="D1243" s="4" t="s">
        <v>31</v>
      </c>
      <c r="E1243" s="4" t="s">
        <v>8</v>
      </c>
      <c r="F1243" s="4" t="s">
        <v>16</v>
      </c>
      <c r="G1243" s="4" t="s">
        <v>14</v>
      </c>
      <c r="H1243" s="4" t="s">
        <v>48</v>
      </c>
      <c r="I1243" s="8">
        <v>10</v>
      </c>
      <c r="J1243" s="10">
        <v>161.78</v>
      </c>
      <c r="K1243" s="6">
        <v>0.1</v>
      </c>
      <c r="L1243" s="10">
        <v>85.11</v>
      </c>
      <c r="M1243" s="17">
        <f t="shared" si="76"/>
        <v>1456.02</v>
      </c>
      <c r="N1243" s="17">
        <f t="shared" si="77"/>
        <v>851.1</v>
      </c>
      <c r="O1243" s="17">
        <f t="shared" si="78"/>
        <v>604.91999999999996</v>
      </c>
      <c r="P1243" s="7">
        <f t="shared" si="79"/>
        <v>0.4154613260806857</v>
      </c>
      <c r="Q1243" s="5">
        <f>YEAR(SalesDataTable[[#This Row],[Order Date]])</f>
        <v>2026</v>
      </c>
      <c r="R1243" s="7" t="str">
        <f>"Q"&amp;ROUNDUP(MONTH(SalesDataTable[[#This Row],[Order Date]])/3,0)</f>
        <v>Q3</v>
      </c>
      <c r="S1243" s="8">
        <f>MONTH(SalesDataTable[[#This Row],[Order Date]])</f>
        <v>7</v>
      </c>
      <c r="T1243" s="7" t="str">
        <f>TEXT(SalesDataTable[[#This Row],[Order Date]],"mmm")</f>
        <v>Jul</v>
      </c>
    </row>
    <row r="1244" spans="1:20" ht="15.6">
      <c r="A1244" s="2">
        <v>3937</v>
      </c>
      <c r="B1244" s="3">
        <v>46204</v>
      </c>
      <c r="C1244" s="4" t="s">
        <v>20</v>
      </c>
      <c r="D1244" s="4" t="s">
        <v>31</v>
      </c>
      <c r="E1244" s="4" t="s">
        <v>2</v>
      </c>
      <c r="F1244" s="4" t="s">
        <v>16</v>
      </c>
      <c r="G1244" s="4" t="s">
        <v>23</v>
      </c>
      <c r="H1244" s="4" t="s">
        <v>51</v>
      </c>
      <c r="I1244" s="8">
        <v>3</v>
      </c>
      <c r="J1244" s="10">
        <v>126.23</v>
      </c>
      <c r="K1244" s="6">
        <v>0.05</v>
      </c>
      <c r="L1244" s="10">
        <v>61.81</v>
      </c>
      <c r="M1244" s="17">
        <f t="shared" si="76"/>
        <v>359.75549999999998</v>
      </c>
      <c r="N1244" s="17">
        <f t="shared" si="77"/>
        <v>185.43</v>
      </c>
      <c r="O1244" s="17">
        <f t="shared" si="78"/>
        <v>174.32549999999998</v>
      </c>
      <c r="P1244" s="7">
        <f t="shared" si="79"/>
        <v>0.4845666014835075</v>
      </c>
      <c r="Q1244" s="5">
        <f>YEAR(SalesDataTable[[#This Row],[Order Date]])</f>
        <v>2026</v>
      </c>
      <c r="R1244" s="7" t="str">
        <f>"Q"&amp;ROUNDUP(MONTH(SalesDataTable[[#This Row],[Order Date]])/3,0)</f>
        <v>Q3</v>
      </c>
      <c r="S1244" s="8">
        <f>MONTH(SalesDataTable[[#This Row],[Order Date]])</f>
        <v>7</v>
      </c>
      <c r="T1244" s="7" t="str">
        <f>TEXT(SalesDataTable[[#This Row],[Order Date]],"mmm")</f>
        <v>Jul</v>
      </c>
    </row>
    <row r="1245" spans="1:20" ht="15.6">
      <c r="A1245" s="2">
        <v>4122</v>
      </c>
      <c r="B1245" s="3">
        <v>46204</v>
      </c>
      <c r="C1245" s="4" t="s">
        <v>20</v>
      </c>
      <c r="D1245" s="4" t="s">
        <v>33</v>
      </c>
      <c r="E1245" s="4" t="s">
        <v>2</v>
      </c>
      <c r="F1245" s="4" t="s">
        <v>3</v>
      </c>
      <c r="G1245" s="4" t="s">
        <v>4</v>
      </c>
      <c r="H1245" s="4" t="s">
        <v>5</v>
      </c>
      <c r="I1245" s="8">
        <v>4</v>
      </c>
      <c r="J1245" s="10">
        <v>79.97</v>
      </c>
      <c r="K1245" s="6">
        <v>0.1</v>
      </c>
      <c r="L1245" s="10">
        <v>43.36</v>
      </c>
      <c r="M1245" s="17">
        <f t="shared" si="76"/>
        <v>287.892</v>
      </c>
      <c r="N1245" s="17">
        <f t="shared" si="77"/>
        <v>173.44</v>
      </c>
      <c r="O1245" s="17">
        <f t="shared" si="78"/>
        <v>114.452</v>
      </c>
      <c r="P1245" s="7">
        <f t="shared" si="79"/>
        <v>0.39755185972517471</v>
      </c>
      <c r="Q1245" s="5">
        <f>YEAR(SalesDataTable[[#This Row],[Order Date]])</f>
        <v>2026</v>
      </c>
      <c r="R1245" s="7" t="str">
        <f>"Q"&amp;ROUNDUP(MONTH(SalesDataTable[[#This Row],[Order Date]])/3,0)</f>
        <v>Q3</v>
      </c>
      <c r="S1245" s="8">
        <f>MONTH(SalesDataTable[[#This Row],[Order Date]])</f>
        <v>7</v>
      </c>
      <c r="T1245" s="7" t="str">
        <f>TEXT(SalesDataTable[[#This Row],[Order Date]],"mmm")</f>
        <v>Jul</v>
      </c>
    </row>
    <row r="1246" spans="1:20" ht="15.6">
      <c r="A1246" s="2">
        <v>4589</v>
      </c>
      <c r="B1246" s="3">
        <v>46204</v>
      </c>
      <c r="C1246" s="4" t="s">
        <v>20</v>
      </c>
      <c r="D1246" s="4" t="s">
        <v>33</v>
      </c>
      <c r="E1246" s="4" t="s">
        <v>19</v>
      </c>
      <c r="F1246" s="4" t="s">
        <v>13</v>
      </c>
      <c r="G1246" s="4" t="s">
        <v>4</v>
      </c>
      <c r="H1246" s="4" t="s">
        <v>30</v>
      </c>
      <c r="I1246" s="8">
        <v>2</v>
      </c>
      <c r="J1246" s="10">
        <v>102.37</v>
      </c>
      <c r="K1246" s="6">
        <v>0</v>
      </c>
      <c r="L1246" s="10">
        <v>50.25</v>
      </c>
      <c r="M1246" s="17">
        <f t="shared" si="76"/>
        <v>204.74</v>
      </c>
      <c r="N1246" s="17">
        <f t="shared" si="77"/>
        <v>100.5</v>
      </c>
      <c r="O1246" s="17">
        <f t="shared" si="78"/>
        <v>104.24000000000001</v>
      </c>
      <c r="P1246" s="7">
        <f t="shared" si="79"/>
        <v>0.50913353521539517</v>
      </c>
      <c r="Q1246" s="5">
        <f>YEAR(SalesDataTable[[#This Row],[Order Date]])</f>
        <v>2026</v>
      </c>
      <c r="R1246" s="7" t="str">
        <f>"Q"&amp;ROUNDUP(MONTH(SalesDataTable[[#This Row],[Order Date]])/3,0)</f>
        <v>Q3</v>
      </c>
      <c r="S1246" s="8">
        <f>MONTH(SalesDataTable[[#This Row],[Order Date]])</f>
        <v>7</v>
      </c>
      <c r="T1246" s="7" t="str">
        <f>TEXT(SalesDataTable[[#This Row],[Order Date]],"mmm")</f>
        <v>Jul</v>
      </c>
    </row>
    <row r="1247" spans="1:20" ht="15.6">
      <c r="A1247" s="2">
        <v>4873</v>
      </c>
      <c r="B1247" s="3">
        <v>46204</v>
      </c>
      <c r="C1247" s="4" t="s">
        <v>20</v>
      </c>
      <c r="D1247" s="4" t="s">
        <v>47</v>
      </c>
      <c r="E1247" s="4" t="s">
        <v>2</v>
      </c>
      <c r="F1247" s="4" t="s">
        <v>13</v>
      </c>
      <c r="G1247" s="4" t="s">
        <v>4</v>
      </c>
      <c r="H1247" s="4" t="s">
        <v>30</v>
      </c>
      <c r="I1247" s="8">
        <v>1</v>
      </c>
      <c r="J1247" s="10">
        <v>102.13</v>
      </c>
      <c r="K1247" s="6">
        <v>0</v>
      </c>
      <c r="L1247" s="10">
        <v>49.17</v>
      </c>
      <c r="M1247" s="17">
        <f t="shared" si="76"/>
        <v>102.13</v>
      </c>
      <c r="N1247" s="17">
        <f t="shared" si="77"/>
        <v>49.17</v>
      </c>
      <c r="O1247" s="17">
        <f t="shared" si="78"/>
        <v>52.959999999999994</v>
      </c>
      <c r="P1247" s="7">
        <f t="shared" si="79"/>
        <v>0.5185547831195535</v>
      </c>
      <c r="Q1247" s="5">
        <f>YEAR(SalesDataTable[[#This Row],[Order Date]])</f>
        <v>2026</v>
      </c>
      <c r="R1247" s="7" t="str">
        <f>"Q"&amp;ROUNDUP(MONTH(SalesDataTable[[#This Row],[Order Date]])/3,0)</f>
        <v>Q3</v>
      </c>
      <c r="S1247" s="8">
        <f>MONTH(SalesDataTable[[#This Row],[Order Date]])</f>
        <v>7</v>
      </c>
      <c r="T1247" s="7" t="str">
        <f>TEXT(SalesDataTable[[#This Row],[Order Date]],"mmm")</f>
        <v>Jul</v>
      </c>
    </row>
    <row r="1248" spans="1:20" ht="15.6">
      <c r="A1248" s="2">
        <v>729</v>
      </c>
      <c r="B1248" s="3">
        <v>46205</v>
      </c>
      <c r="C1248" s="4" t="s">
        <v>11</v>
      </c>
      <c r="D1248" s="4" t="s">
        <v>12</v>
      </c>
      <c r="E1248" s="4" t="s">
        <v>2</v>
      </c>
      <c r="F1248" s="4" t="s">
        <v>3</v>
      </c>
      <c r="G1248" s="4" t="s">
        <v>14</v>
      </c>
      <c r="H1248" s="4" t="s">
        <v>48</v>
      </c>
      <c r="I1248" s="8">
        <v>1</v>
      </c>
      <c r="J1248" s="10">
        <v>161.82</v>
      </c>
      <c r="K1248" s="6">
        <v>0</v>
      </c>
      <c r="L1248" s="10">
        <v>87.15</v>
      </c>
      <c r="M1248" s="17">
        <f t="shared" si="76"/>
        <v>161.82</v>
      </c>
      <c r="N1248" s="17">
        <f t="shared" si="77"/>
        <v>87.15</v>
      </c>
      <c r="O1248" s="17">
        <f t="shared" si="78"/>
        <v>74.669999999999987</v>
      </c>
      <c r="P1248" s="7">
        <f t="shared" si="79"/>
        <v>0.46143863552094916</v>
      </c>
      <c r="Q1248" s="5">
        <f>YEAR(SalesDataTable[[#This Row],[Order Date]])</f>
        <v>2026</v>
      </c>
      <c r="R1248" s="7" t="str">
        <f>"Q"&amp;ROUNDUP(MONTH(SalesDataTable[[#This Row],[Order Date]])/3,0)</f>
        <v>Q3</v>
      </c>
      <c r="S1248" s="8">
        <f>MONTH(SalesDataTable[[#This Row],[Order Date]])</f>
        <v>7</v>
      </c>
      <c r="T1248" s="7" t="str">
        <f>TEXT(SalesDataTable[[#This Row],[Order Date]],"mmm")</f>
        <v>Jul</v>
      </c>
    </row>
    <row r="1249" spans="1:20" ht="15.6">
      <c r="A1249" s="2">
        <v>906</v>
      </c>
      <c r="B1249" s="3">
        <v>46205</v>
      </c>
      <c r="C1249" s="4" t="s">
        <v>20</v>
      </c>
      <c r="D1249" s="4" t="s">
        <v>33</v>
      </c>
      <c r="E1249" s="4" t="s">
        <v>2</v>
      </c>
      <c r="F1249" s="4" t="s">
        <v>13</v>
      </c>
      <c r="G1249" s="4" t="s">
        <v>4</v>
      </c>
      <c r="H1249" s="4" t="s">
        <v>5</v>
      </c>
      <c r="I1249" s="8">
        <v>2</v>
      </c>
      <c r="J1249" s="10">
        <v>83.29</v>
      </c>
      <c r="K1249" s="6">
        <v>0</v>
      </c>
      <c r="L1249" s="10">
        <v>42.45</v>
      </c>
      <c r="M1249" s="17">
        <f t="shared" si="76"/>
        <v>166.58</v>
      </c>
      <c r="N1249" s="17">
        <f t="shared" si="77"/>
        <v>84.9</v>
      </c>
      <c r="O1249" s="17">
        <f t="shared" si="78"/>
        <v>81.680000000000007</v>
      </c>
      <c r="P1249" s="7">
        <f t="shared" si="79"/>
        <v>0.49033497418657701</v>
      </c>
      <c r="Q1249" s="5">
        <f>YEAR(SalesDataTable[[#This Row],[Order Date]])</f>
        <v>2026</v>
      </c>
      <c r="R1249" s="7" t="str">
        <f>"Q"&amp;ROUNDUP(MONTH(SalesDataTable[[#This Row],[Order Date]])/3,0)</f>
        <v>Q3</v>
      </c>
      <c r="S1249" s="8">
        <f>MONTH(SalesDataTable[[#This Row],[Order Date]])</f>
        <v>7</v>
      </c>
      <c r="T1249" s="7" t="str">
        <f>TEXT(SalesDataTable[[#This Row],[Order Date]],"mmm")</f>
        <v>Jul</v>
      </c>
    </row>
    <row r="1250" spans="1:20" ht="15.6">
      <c r="A1250" s="2">
        <v>1531</v>
      </c>
      <c r="B1250" s="3">
        <v>46205</v>
      </c>
      <c r="C1250" s="4" t="s">
        <v>11</v>
      </c>
      <c r="D1250" s="4" t="s">
        <v>52</v>
      </c>
      <c r="E1250" s="4" t="s">
        <v>2</v>
      </c>
      <c r="F1250" s="4" t="s">
        <v>13</v>
      </c>
      <c r="G1250" s="4" t="s">
        <v>14</v>
      </c>
      <c r="H1250" s="4" t="s">
        <v>44</v>
      </c>
      <c r="I1250" s="8">
        <v>2</v>
      </c>
      <c r="J1250" s="10">
        <v>136.72999999999999</v>
      </c>
      <c r="K1250" s="6">
        <v>0</v>
      </c>
      <c r="L1250" s="10">
        <v>66.03</v>
      </c>
      <c r="M1250" s="17">
        <f t="shared" si="76"/>
        <v>273.45999999999998</v>
      </c>
      <c r="N1250" s="17">
        <f t="shared" si="77"/>
        <v>132.06</v>
      </c>
      <c r="O1250" s="17">
        <f t="shared" si="78"/>
        <v>141.39999999999998</v>
      </c>
      <c r="P1250" s="7">
        <f t="shared" si="79"/>
        <v>0.5170774519125283</v>
      </c>
      <c r="Q1250" s="5">
        <f>YEAR(SalesDataTable[[#This Row],[Order Date]])</f>
        <v>2026</v>
      </c>
      <c r="R1250" s="7" t="str">
        <f>"Q"&amp;ROUNDUP(MONTH(SalesDataTable[[#This Row],[Order Date]])/3,0)</f>
        <v>Q3</v>
      </c>
      <c r="S1250" s="8">
        <f>MONTH(SalesDataTable[[#This Row],[Order Date]])</f>
        <v>7</v>
      </c>
      <c r="T1250" s="7" t="str">
        <f>TEXT(SalesDataTable[[#This Row],[Order Date]],"mmm")</f>
        <v>Jul</v>
      </c>
    </row>
    <row r="1251" spans="1:20" ht="15.6">
      <c r="A1251" s="2">
        <v>1683</v>
      </c>
      <c r="B1251" s="3">
        <v>46205</v>
      </c>
      <c r="C1251" s="4" t="s">
        <v>11</v>
      </c>
      <c r="D1251" s="4" t="s">
        <v>12</v>
      </c>
      <c r="E1251" s="4" t="s">
        <v>28</v>
      </c>
      <c r="F1251" s="4" t="s">
        <v>3</v>
      </c>
      <c r="G1251" s="4" t="s">
        <v>9</v>
      </c>
      <c r="H1251" s="4" t="s">
        <v>37</v>
      </c>
      <c r="I1251" s="8">
        <v>2</v>
      </c>
      <c r="J1251" s="10">
        <v>152.44</v>
      </c>
      <c r="K1251" s="6">
        <v>0</v>
      </c>
      <c r="L1251" s="10">
        <v>81.23</v>
      </c>
      <c r="M1251" s="17">
        <f t="shared" si="76"/>
        <v>304.88</v>
      </c>
      <c r="N1251" s="17">
        <f t="shared" si="77"/>
        <v>162.46</v>
      </c>
      <c r="O1251" s="17">
        <f t="shared" si="78"/>
        <v>142.41999999999999</v>
      </c>
      <c r="P1251" s="7">
        <f t="shared" si="79"/>
        <v>0.46713461033849379</v>
      </c>
      <c r="Q1251" s="5">
        <f>YEAR(SalesDataTable[[#This Row],[Order Date]])</f>
        <v>2026</v>
      </c>
      <c r="R1251" s="7" t="str">
        <f>"Q"&amp;ROUNDUP(MONTH(SalesDataTable[[#This Row],[Order Date]])/3,0)</f>
        <v>Q3</v>
      </c>
      <c r="S1251" s="8">
        <f>MONTH(SalesDataTable[[#This Row],[Order Date]])</f>
        <v>7</v>
      </c>
      <c r="T1251" s="7" t="str">
        <f>TEXT(SalesDataTable[[#This Row],[Order Date]],"mmm")</f>
        <v>Jul</v>
      </c>
    </row>
    <row r="1252" spans="1:20" ht="15.6">
      <c r="A1252" s="2">
        <v>2363</v>
      </c>
      <c r="B1252" s="3">
        <v>46205</v>
      </c>
      <c r="C1252" s="4" t="s">
        <v>20</v>
      </c>
      <c r="D1252" s="4" t="s">
        <v>31</v>
      </c>
      <c r="E1252" s="4" t="s">
        <v>2</v>
      </c>
      <c r="F1252" s="4" t="s">
        <v>13</v>
      </c>
      <c r="G1252" s="4" t="s">
        <v>9</v>
      </c>
      <c r="H1252" s="4" t="s">
        <v>46</v>
      </c>
      <c r="I1252" s="8">
        <v>2</v>
      </c>
      <c r="J1252" s="10">
        <v>71.28</v>
      </c>
      <c r="K1252" s="6">
        <v>0.1</v>
      </c>
      <c r="L1252" s="10">
        <v>32.67</v>
      </c>
      <c r="M1252" s="17">
        <f t="shared" si="76"/>
        <v>128.304</v>
      </c>
      <c r="N1252" s="17">
        <f t="shared" si="77"/>
        <v>65.34</v>
      </c>
      <c r="O1252" s="17">
        <f t="shared" si="78"/>
        <v>62.963999999999999</v>
      </c>
      <c r="P1252" s="7">
        <f t="shared" si="79"/>
        <v>0.4907407407407407</v>
      </c>
      <c r="Q1252" s="5">
        <f>YEAR(SalesDataTable[[#This Row],[Order Date]])</f>
        <v>2026</v>
      </c>
      <c r="R1252" s="7" t="str">
        <f>"Q"&amp;ROUNDUP(MONTH(SalesDataTable[[#This Row],[Order Date]])/3,0)</f>
        <v>Q3</v>
      </c>
      <c r="S1252" s="8">
        <f>MONTH(SalesDataTable[[#This Row],[Order Date]])</f>
        <v>7</v>
      </c>
      <c r="T1252" s="7" t="str">
        <f>TEXT(SalesDataTable[[#This Row],[Order Date]],"mmm")</f>
        <v>Jul</v>
      </c>
    </row>
    <row r="1253" spans="1:20" ht="15.6">
      <c r="A1253" s="2">
        <v>3858</v>
      </c>
      <c r="B1253" s="3">
        <v>46205</v>
      </c>
      <c r="C1253" s="4" t="s">
        <v>11</v>
      </c>
      <c r="D1253" s="4" t="s">
        <v>18</v>
      </c>
      <c r="E1253" s="4" t="s">
        <v>28</v>
      </c>
      <c r="F1253" s="4" t="s">
        <v>3</v>
      </c>
      <c r="G1253" s="4" t="s">
        <v>4</v>
      </c>
      <c r="H1253" s="4" t="s">
        <v>5</v>
      </c>
      <c r="I1253" s="8">
        <v>1</v>
      </c>
      <c r="J1253" s="10">
        <v>80.290000000000006</v>
      </c>
      <c r="K1253" s="6">
        <v>0.1</v>
      </c>
      <c r="L1253" s="10">
        <v>43.47</v>
      </c>
      <c r="M1253" s="17">
        <f t="shared" si="76"/>
        <v>72.26100000000001</v>
      </c>
      <c r="N1253" s="17">
        <f t="shared" si="77"/>
        <v>43.47</v>
      </c>
      <c r="O1253" s="17">
        <f t="shared" si="78"/>
        <v>28.791000000000011</v>
      </c>
      <c r="P1253" s="7">
        <f t="shared" si="79"/>
        <v>0.39843068875326948</v>
      </c>
      <c r="Q1253" s="5">
        <f>YEAR(SalesDataTable[[#This Row],[Order Date]])</f>
        <v>2026</v>
      </c>
      <c r="R1253" s="7" t="str">
        <f>"Q"&amp;ROUNDUP(MONTH(SalesDataTable[[#This Row],[Order Date]])/3,0)</f>
        <v>Q3</v>
      </c>
      <c r="S1253" s="8">
        <f>MONTH(SalesDataTable[[#This Row],[Order Date]])</f>
        <v>7</v>
      </c>
      <c r="T1253" s="7" t="str">
        <f>TEXT(SalesDataTable[[#This Row],[Order Date]],"mmm")</f>
        <v>Jul</v>
      </c>
    </row>
    <row r="1254" spans="1:20" ht="15.6">
      <c r="A1254" s="2">
        <v>4233</v>
      </c>
      <c r="B1254" s="3">
        <v>46205</v>
      </c>
      <c r="C1254" s="4" t="s">
        <v>6</v>
      </c>
      <c r="D1254" s="4" t="s">
        <v>27</v>
      </c>
      <c r="E1254" s="4" t="s">
        <v>28</v>
      </c>
      <c r="F1254" s="4" t="s">
        <v>13</v>
      </c>
      <c r="G1254" s="4" t="s">
        <v>9</v>
      </c>
      <c r="H1254" s="4" t="s">
        <v>17</v>
      </c>
      <c r="I1254" s="8">
        <v>1</v>
      </c>
      <c r="J1254" s="10">
        <v>142.38</v>
      </c>
      <c r="K1254" s="6">
        <v>0.05</v>
      </c>
      <c r="L1254" s="10">
        <v>77.17</v>
      </c>
      <c r="M1254" s="17">
        <f t="shared" si="76"/>
        <v>135.261</v>
      </c>
      <c r="N1254" s="17">
        <f t="shared" si="77"/>
        <v>77.17</v>
      </c>
      <c r="O1254" s="17">
        <f t="shared" si="78"/>
        <v>58.090999999999994</v>
      </c>
      <c r="P1254" s="7">
        <f t="shared" si="79"/>
        <v>0.42947338848596417</v>
      </c>
      <c r="Q1254" s="5">
        <f>YEAR(SalesDataTable[[#This Row],[Order Date]])</f>
        <v>2026</v>
      </c>
      <c r="R1254" s="7" t="str">
        <f>"Q"&amp;ROUNDUP(MONTH(SalesDataTable[[#This Row],[Order Date]])/3,0)</f>
        <v>Q3</v>
      </c>
      <c r="S1254" s="8">
        <f>MONTH(SalesDataTable[[#This Row],[Order Date]])</f>
        <v>7</v>
      </c>
      <c r="T1254" s="7" t="str">
        <f>TEXT(SalesDataTable[[#This Row],[Order Date]],"mmm")</f>
        <v>Jul</v>
      </c>
    </row>
    <row r="1255" spans="1:20" ht="15.6">
      <c r="A1255" s="2">
        <v>5071</v>
      </c>
      <c r="B1255" s="3">
        <v>46205</v>
      </c>
      <c r="C1255" s="4" t="s">
        <v>20</v>
      </c>
      <c r="D1255" s="4" t="s">
        <v>31</v>
      </c>
      <c r="E1255" s="4" t="s">
        <v>2</v>
      </c>
      <c r="F1255" s="4" t="s">
        <v>13</v>
      </c>
      <c r="G1255" s="4" t="s">
        <v>9</v>
      </c>
      <c r="H1255" s="4" t="s">
        <v>10</v>
      </c>
      <c r="I1255" s="8">
        <v>3</v>
      </c>
      <c r="J1255" s="10">
        <v>91.47</v>
      </c>
      <c r="K1255" s="6">
        <v>0.05</v>
      </c>
      <c r="L1255" s="10">
        <v>45.6</v>
      </c>
      <c r="M1255" s="17">
        <f t="shared" si="76"/>
        <v>260.68949999999995</v>
      </c>
      <c r="N1255" s="17">
        <f t="shared" si="77"/>
        <v>136.80000000000001</v>
      </c>
      <c r="O1255" s="17">
        <f t="shared" si="78"/>
        <v>123.88949999999994</v>
      </c>
      <c r="P1255" s="7">
        <f t="shared" si="79"/>
        <v>0.47523778287963253</v>
      </c>
      <c r="Q1255" s="5">
        <f>YEAR(SalesDataTable[[#This Row],[Order Date]])</f>
        <v>2026</v>
      </c>
      <c r="R1255" s="7" t="str">
        <f>"Q"&amp;ROUNDUP(MONTH(SalesDataTable[[#This Row],[Order Date]])/3,0)</f>
        <v>Q3</v>
      </c>
      <c r="S1255" s="8">
        <f>MONTH(SalesDataTable[[#This Row],[Order Date]])</f>
        <v>7</v>
      </c>
      <c r="T1255" s="7" t="str">
        <f>TEXT(SalesDataTable[[#This Row],[Order Date]],"mmm")</f>
        <v>Jul</v>
      </c>
    </row>
    <row r="1256" spans="1:20" ht="15.6">
      <c r="A1256" s="2">
        <v>5174</v>
      </c>
      <c r="B1256" s="3">
        <v>46205</v>
      </c>
      <c r="C1256" s="4" t="s">
        <v>6</v>
      </c>
      <c r="D1256" s="4" t="s">
        <v>41</v>
      </c>
      <c r="E1256" s="4" t="s">
        <v>19</v>
      </c>
      <c r="F1256" s="4" t="s">
        <v>13</v>
      </c>
      <c r="G1256" s="4" t="s">
        <v>14</v>
      </c>
      <c r="H1256" s="4" t="s">
        <v>32</v>
      </c>
      <c r="I1256" s="8">
        <v>1</v>
      </c>
      <c r="J1256" s="10">
        <v>45.92</v>
      </c>
      <c r="K1256" s="6">
        <v>0.05</v>
      </c>
      <c r="L1256" s="10">
        <v>17.91</v>
      </c>
      <c r="M1256" s="17">
        <f t="shared" si="76"/>
        <v>43.624000000000002</v>
      </c>
      <c r="N1256" s="17">
        <f t="shared" si="77"/>
        <v>17.91</v>
      </c>
      <c r="O1256" s="17">
        <f t="shared" si="78"/>
        <v>25.714000000000002</v>
      </c>
      <c r="P1256" s="7">
        <f t="shared" si="79"/>
        <v>0.58944617641665142</v>
      </c>
      <c r="Q1256" s="5">
        <f>YEAR(SalesDataTable[[#This Row],[Order Date]])</f>
        <v>2026</v>
      </c>
      <c r="R1256" s="7" t="str">
        <f>"Q"&amp;ROUNDUP(MONTH(SalesDataTable[[#This Row],[Order Date]])/3,0)</f>
        <v>Q3</v>
      </c>
      <c r="S1256" s="8">
        <f>MONTH(SalesDataTable[[#This Row],[Order Date]])</f>
        <v>7</v>
      </c>
      <c r="T1256" s="7" t="str">
        <f>TEXT(SalesDataTable[[#This Row],[Order Date]],"mmm")</f>
        <v>Jul</v>
      </c>
    </row>
    <row r="1257" spans="1:20" ht="15.6">
      <c r="A1257" s="2">
        <v>727</v>
      </c>
      <c r="B1257" s="3">
        <v>46206</v>
      </c>
      <c r="C1257" s="4" t="s">
        <v>20</v>
      </c>
      <c r="D1257" s="4" t="s">
        <v>21</v>
      </c>
      <c r="E1257" s="4" t="s">
        <v>19</v>
      </c>
      <c r="F1257" s="4" t="s">
        <v>13</v>
      </c>
      <c r="G1257" s="4" t="s">
        <v>34</v>
      </c>
      <c r="H1257" s="4" t="s">
        <v>42</v>
      </c>
      <c r="I1257" s="8">
        <v>1</v>
      </c>
      <c r="J1257" s="10">
        <v>36.01</v>
      </c>
      <c r="K1257" s="6">
        <v>0</v>
      </c>
      <c r="L1257" s="10">
        <v>14.11</v>
      </c>
      <c r="M1257" s="17">
        <f t="shared" si="76"/>
        <v>36.01</v>
      </c>
      <c r="N1257" s="17">
        <f t="shared" si="77"/>
        <v>14.11</v>
      </c>
      <c r="O1257" s="17">
        <f t="shared" si="78"/>
        <v>21.9</v>
      </c>
      <c r="P1257" s="7">
        <f t="shared" si="79"/>
        <v>0.60816439877811723</v>
      </c>
      <c r="Q1257" s="5">
        <f>YEAR(SalesDataTable[[#This Row],[Order Date]])</f>
        <v>2026</v>
      </c>
      <c r="R1257" s="7" t="str">
        <f>"Q"&amp;ROUNDUP(MONTH(SalesDataTable[[#This Row],[Order Date]])/3,0)</f>
        <v>Q3</v>
      </c>
      <c r="S1257" s="8">
        <f>MONTH(SalesDataTable[[#This Row],[Order Date]])</f>
        <v>7</v>
      </c>
      <c r="T1257" s="7" t="str">
        <f>TEXT(SalesDataTable[[#This Row],[Order Date]],"mmm")</f>
        <v>Jul</v>
      </c>
    </row>
    <row r="1258" spans="1:20" ht="15.6">
      <c r="A1258" s="2">
        <v>1546</v>
      </c>
      <c r="B1258" s="3">
        <v>46206</v>
      </c>
      <c r="C1258" s="4" t="s">
        <v>20</v>
      </c>
      <c r="D1258" s="4" t="s">
        <v>47</v>
      </c>
      <c r="E1258" s="4" t="s">
        <v>2</v>
      </c>
      <c r="F1258" s="4" t="s">
        <v>16</v>
      </c>
      <c r="G1258" s="4" t="s">
        <v>14</v>
      </c>
      <c r="H1258" s="4" t="s">
        <v>48</v>
      </c>
      <c r="I1258" s="8">
        <v>1</v>
      </c>
      <c r="J1258" s="10">
        <v>165.8</v>
      </c>
      <c r="K1258" s="6">
        <v>0.1</v>
      </c>
      <c r="L1258" s="10">
        <v>88.32</v>
      </c>
      <c r="M1258" s="17">
        <f t="shared" si="76"/>
        <v>149.22000000000003</v>
      </c>
      <c r="N1258" s="17">
        <f t="shared" si="77"/>
        <v>88.32</v>
      </c>
      <c r="O1258" s="17">
        <f t="shared" si="78"/>
        <v>60.900000000000034</v>
      </c>
      <c r="P1258" s="7">
        <f t="shared" si="79"/>
        <v>0.40812223562525146</v>
      </c>
      <c r="Q1258" s="5">
        <f>YEAR(SalesDataTable[[#This Row],[Order Date]])</f>
        <v>2026</v>
      </c>
      <c r="R1258" s="7" t="str">
        <f>"Q"&amp;ROUNDUP(MONTH(SalesDataTable[[#This Row],[Order Date]])/3,0)</f>
        <v>Q3</v>
      </c>
      <c r="S1258" s="8">
        <f>MONTH(SalesDataTable[[#This Row],[Order Date]])</f>
        <v>7</v>
      </c>
      <c r="T1258" s="7" t="str">
        <f>TEXT(SalesDataTable[[#This Row],[Order Date]],"mmm")</f>
        <v>Jul</v>
      </c>
    </row>
    <row r="1259" spans="1:20" ht="15.6">
      <c r="A1259" s="2">
        <v>3610</v>
      </c>
      <c r="B1259" s="3">
        <v>46206</v>
      </c>
      <c r="C1259" s="4" t="s">
        <v>11</v>
      </c>
      <c r="D1259" s="4" t="s">
        <v>12</v>
      </c>
      <c r="E1259" s="4" t="s">
        <v>8</v>
      </c>
      <c r="F1259" s="4" t="s">
        <v>16</v>
      </c>
      <c r="G1259" s="4" t="s">
        <v>34</v>
      </c>
      <c r="H1259" s="4" t="s">
        <v>35</v>
      </c>
      <c r="I1259" s="8">
        <v>5</v>
      </c>
      <c r="J1259" s="10">
        <v>40.36</v>
      </c>
      <c r="K1259" s="6">
        <v>0.15</v>
      </c>
      <c r="L1259" s="10">
        <v>14.57</v>
      </c>
      <c r="M1259" s="17">
        <f t="shared" si="76"/>
        <v>171.53</v>
      </c>
      <c r="N1259" s="17">
        <f t="shared" si="77"/>
        <v>72.849999999999994</v>
      </c>
      <c r="O1259" s="17">
        <f t="shared" si="78"/>
        <v>98.68</v>
      </c>
      <c r="P1259" s="7">
        <f t="shared" si="79"/>
        <v>0.57529295167026184</v>
      </c>
      <c r="Q1259" s="5">
        <f>YEAR(SalesDataTable[[#This Row],[Order Date]])</f>
        <v>2026</v>
      </c>
      <c r="R1259" s="7" t="str">
        <f>"Q"&amp;ROUNDUP(MONTH(SalesDataTable[[#This Row],[Order Date]])/3,0)</f>
        <v>Q3</v>
      </c>
      <c r="S1259" s="8">
        <f>MONTH(SalesDataTable[[#This Row],[Order Date]])</f>
        <v>7</v>
      </c>
      <c r="T1259" s="7" t="str">
        <f>TEXT(SalesDataTable[[#This Row],[Order Date]],"mmm")</f>
        <v>Jul</v>
      </c>
    </row>
    <row r="1260" spans="1:20" ht="15.6">
      <c r="A1260" s="2">
        <v>3931</v>
      </c>
      <c r="B1260" s="3">
        <v>46206</v>
      </c>
      <c r="C1260" s="4" t="s">
        <v>11</v>
      </c>
      <c r="D1260" s="4" t="s">
        <v>52</v>
      </c>
      <c r="E1260" s="4" t="s">
        <v>8</v>
      </c>
      <c r="F1260" s="4" t="s">
        <v>16</v>
      </c>
      <c r="G1260" s="4" t="s">
        <v>9</v>
      </c>
      <c r="H1260" s="4" t="s">
        <v>17</v>
      </c>
      <c r="I1260" s="8">
        <v>12</v>
      </c>
      <c r="J1260" s="10">
        <v>143.77000000000001</v>
      </c>
      <c r="K1260" s="6">
        <v>0.1</v>
      </c>
      <c r="L1260" s="10">
        <v>81.680000000000007</v>
      </c>
      <c r="M1260" s="17">
        <f t="shared" si="76"/>
        <v>1552.7160000000003</v>
      </c>
      <c r="N1260" s="17">
        <f t="shared" si="77"/>
        <v>980.16000000000008</v>
      </c>
      <c r="O1260" s="17">
        <f t="shared" si="78"/>
        <v>572.55600000000027</v>
      </c>
      <c r="P1260" s="7">
        <f t="shared" si="79"/>
        <v>0.3687448316369511</v>
      </c>
      <c r="Q1260" s="5">
        <f>YEAR(SalesDataTable[[#This Row],[Order Date]])</f>
        <v>2026</v>
      </c>
      <c r="R1260" s="7" t="str">
        <f>"Q"&amp;ROUNDUP(MONTH(SalesDataTable[[#This Row],[Order Date]])/3,0)</f>
        <v>Q3</v>
      </c>
      <c r="S1260" s="8">
        <f>MONTH(SalesDataTable[[#This Row],[Order Date]])</f>
        <v>7</v>
      </c>
      <c r="T1260" s="7" t="str">
        <f>TEXT(SalesDataTable[[#This Row],[Order Date]],"mmm")</f>
        <v>Jul</v>
      </c>
    </row>
    <row r="1261" spans="1:20" ht="15.6">
      <c r="A1261" s="2">
        <v>3942</v>
      </c>
      <c r="B1261" s="3">
        <v>46206</v>
      </c>
      <c r="C1261" s="4" t="s">
        <v>6</v>
      </c>
      <c r="D1261" s="4" t="s">
        <v>43</v>
      </c>
      <c r="E1261" s="4" t="s">
        <v>2</v>
      </c>
      <c r="F1261" s="4" t="s">
        <v>13</v>
      </c>
      <c r="G1261" s="4" t="s">
        <v>9</v>
      </c>
      <c r="H1261" s="4" t="s">
        <v>46</v>
      </c>
      <c r="I1261" s="8">
        <v>2</v>
      </c>
      <c r="J1261" s="10">
        <v>70.5</v>
      </c>
      <c r="K1261" s="6">
        <v>0</v>
      </c>
      <c r="L1261" s="10">
        <v>32.51</v>
      </c>
      <c r="M1261" s="17">
        <f t="shared" si="76"/>
        <v>141</v>
      </c>
      <c r="N1261" s="17">
        <f t="shared" si="77"/>
        <v>65.02</v>
      </c>
      <c r="O1261" s="17">
        <f t="shared" si="78"/>
        <v>75.98</v>
      </c>
      <c r="P1261" s="7">
        <f t="shared" si="79"/>
        <v>0.53886524822695037</v>
      </c>
      <c r="Q1261" s="5">
        <f>YEAR(SalesDataTable[[#This Row],[Order Date]])</f>
        <v>2026</v>
      </c>
      <c r="R1261" s="7" t="str">
        <f>"Q"&amp;ROUNDUP(MONTH(SalesDataTable[[#This Row],[Order Date]])/3,0)</f>
        <v>Q3</v>
      </c>
      <c r="S1261" s="8">
        <f>MONTH(SalesDataTable[[#This Row],[Order Date]])</f>
        <v>7</v>
      </c>
      <c r="T1261" s="7" t="str">
        <f>TEXT(SalesDataTable[[#This Row],[Order Date]],"mmm")</f>
        <v>Jul</v>
      </c>
    </row>
    <row r="1262" spans="1:20" ht="15.6">
      <c r="A1262" s="2">
        <v>4165</v>
      </c>
      <c r="B1262" s="3">
        <v>46206</v>
      </c>
      <c r="C1262" s="4" t="s">
        <v>6</v>
      </c>
      <c r="D1262" s="4" t="s">
        <v>49</v>
      </c>
      <c r="E1262" s="4" t="s">
        <v>2</v>
      </c>
      <c r="F1262" s="4" t="s">
        <v>13</v>
      </c>
      <c r="G1262" s="4" t="s">
        <v>9</v>
      </c>
      <c r="H1262" s="4" t="s">
        <v>37</v>
      </c>
      <c r="I1262" s="8">
        <v>2</v>
      </c>
      <c r="J1262" s="10">
        <v>152.88999999999999</v>
      </c>
      <c r="K1262" s="6">
        <v>0</v>
      </c>
      <c r="L1262" s="10">
        <v>81.34</v>
      </c>
      <c r="M1262" s="17">
        <f t="shared" si="76"/>
        <v>305.77999999999997</v>
      </c>
      <c r="N1262" s="17">
        <f t="shared" si="77"/>
        <v>162.68</v>
      </c>
      <c r="O1262" s="17">
        <f t="shared" si="78"/>
        <v>143.09999999999997</v>
      </c>
      <c r="P1262" s="7">
        <f t="shared" si="79"/>
        <v>0.46798351756164558</v>
      </c>
      <c r="Q1262" s="5">
        <f>YEAR(SalesDataTable[[#This Row],[Order Date]])</f>
        <v>2026</v>
      </c>
      <c r="R1262" s="7" t="str">
        <f>"Q"&amp;ROUNDUP(MONTH(SalesDataTable[[#This Row],[Order Date]])/3,0)</f>
        <v>Q3</v>
      </c>
      <c r="S1262" s="8">
        <f>MONTH(SalesDataTable[[#This Row],[Order Date]])</f>
        <v>7</v>
      </c>
      <c r="T1262" s="7" t="str">
        <f>TEXT(SalesDataTable[[#This Row],[Order Date]],"mmm")</f>
        <v>Jul</v>
      </c>
    </row>
    <row r="1263" spans="1:20" ht="15.6">
      <c r="A1263" s="2">
        <v>1149</v>
      </c>
      <c r="B1263" s="3">
        <v>46207</v>
      </c>
      <c r="C1263" s="4" t="s">
        <v>0</v>
      </c>
      <c r="D1263" s="4" t="s">
        <v>50</v>
      </c>
      <c r="E1263" s="4" t="s">
        <v>2</v>
      </c>
      <c r="F1263" s="4" t="s">
        <v>13</v>
      </c>
      <c r="G1263" s="4" t="s">
        <v>4</v>
      </c>
      <c r="H1263" s="4" t="s">
        <v>5</v>
      </c>
      <c r="I1263" s="8">
        <v>2</v>
      </c>
      <c r="J1263" s="10">
        <v>81.900000000000006</v>
      </c>
      <c r="K1263" s="6">
        <v>0</v>
      </c>
      <c r="L1263" s="10">
        <v>42.61</v>
      </c>
      <c r="M1263" s="17">
        <f t="shared" si="76"/>
        <v>163.80000000000001</v>
      </c>
      <c r="N1263" s="17">
        <f t="shared" si="77"/>
        <v>85.22</v>
      </c>
      <c r="O1263" s="17">
        <f t="shared" si="78"/>
        <v>78.580000000000013</v>
      </c>
      <c r="P1263" s="7">
        <f t="shared" si="79"/>
        <v>0.47973137973137975</v>
      </c>
      <c r="Q1263" s="5">
        <f>YEAR(SalesDataTable[[#This Row],[Order Date]])</f>
        <v>2026</v>
      </c>
      <c r="R1263" s="7" t="str">
        <f>"Q"&amp;ROUNDUP(MONTH(SalesDataTable[[#This Row],[Order Date]])/3,0)</f>
        <v>Q3</v>
      </c>
      <c r="S1263" s="8">
        <f>MONTH(SalesDataTable[[#This Row],[Order Date]])</f>
        <v>7</v>
      </c>
      <c r="T1263" s="7" t="str">
        <f>TEXT(SalesDataTable[[#This Row],[Order Date]],"mmm")</f>
        <v>Jul</v>
      </c>
    </row>
    <row r="1264" spans="1:20" ht="15.6">
      <c r="A1264" s="2">
        <v>1310</v>
      </c>
      <c r="B1264" s="3">
        <v>46207</v>
      </c>
      <c r="C1264" s="4" t="s">
        <v>11</v>
      </c>
      <c r="D1264" s="4" t="s">
        <v>39</v>
      </c>
      <c r="E1264" s="4" t="s">
        <v>19</v>
      </c>
      <c r="F1264" s="4" t="s">
        <v>13</v>
      </c>
      <c r="G1264" s="4" t="s">
        <v>4</v>
      </c>
      <c r="H1264" s="4" t="s">
        <v>30</v>
      </c>
      <c r="I1264" s="8">
        <v>1</v>
      </c>
      <c r="J1264" s="10">
        <v>103.58</v>
      </c>
      <c r="K1264" s="6">
        <v>0</v>
      </c>
      <c r="L1264" s="10">
        <v>51.94</v>
      </c>
      <c r="M1264" s="17">
        <f t="shared" si="76"/>
        <v>103.58</v>
      </c>
      <c r="N1264" s="17">
        <f t="shared" si="77"/>
        <v>51.94</v>
      </c>
      <c r="O1264" s="17">
        <f t="shared" si="78"/>
        <v>51.64</v>
      </c>
      <c r="P1264" s="7">
        <f t="shared" si="79"/>
        <v>0.49855184398532537</v>
      </c>
      <c r="Q1264" s="5">
        <f>YEAR(SalesDataTable[[#This Row],[Order Date]])</f>
        <v>2026</v>
      </c>
      <c r="R1264" s="7" t="str">
        <f>"Q"&amp;ROUNDUP(MONTH(SalesDataTable[[#This Row],[Order Date]])/3,0)</f>
        <v>Q3</v>
      </c>
      <c r="S1264" s="8">
        <f>MONTH(SalesDataTable[[#This Row],[Order Date]])</f>
        <v>7</v>
      </c>
      <c r="T1264" s="7" t="str">
        <f>TEXT(SalesDataTable[[#This Row],[Order Date]],"mmm")</f>
        <v>Jul</v>
      </c>
    </row>
    <row r="1265" spans="1:20" ht="15.6">
      <c r="A1265" s="2">
        <v>2352</v>
      </c>
      <c r="B1265" s="3">
        <v>46207</v>
      </c>
      <c r="C1265" s="4" t="s">
        <v>11</v>
      </c>
      <c r="D1265" s="4" t="s">
        <v>18</v>
      </c>
      <c r="E1265" s="4" t="s">
        <v>8</v>
      </c>
      <c r="F1265" s="4" t="s">
        <v>3</v>
      </c>
      <c r="G1265" s="4" t="s">
        <v>9</v>
      </c>
      <c r="H1265" s="4" t="s">
        <v>46</v>
      </c>
      <c r="I1265" s="8">
        <v>4</v>
      </c>
      <c r="J1265" s="10">
        <v>69.7</v>
      </c>
      <c r="K1265" s="6">
        <v>0.1</v>
      </c>
      <c r="L1265" s="10">
        <v>32.799999999999997</v>
      </c>
      <c r="M1265" s="17">
        <f t="shared" si="76"/>
        <v>250.92000000000002</v>
      </c>
      <c r="N1265" s="17">
        <f t="shared" si="77"/>
        <v>131.19999999999999</v>
      </c>
      <c r="O1265" s="17">
        <f t="shared" si="78"/>
        <v>119.72000000000003</v>
      </c>
      <c r="P1265" s="7">
        <f t="shared" si="79"/>
        <v>0.47712418300653603</v>
      </c>
      <c r="Q1265" s="5">
        <f>YEAR(SalesDataTable[[#This Row],[Order Date]])</f>
        <v>2026</v>
      </c>
      <c r="R1265" s="7" t="str">
        <f>"Q"&amp;ROUNDUP(MONTH(SalesDataTable[[#This Row],[Order Date]])/3,0)</f>
        <v>Q3</v>
      </c>
      <c r="S1265" s="8">
        <f>MONTH(SalesDataTable[[#This Row],[Order Date]])</f>
        <v>7</v>
      </c>
      <c r="T1265" s="7" t="str">
        <f>TEXT(SalesDataTable[[#This Row],[Order Date]],"mmm")</f>
        <v>Jul</v>
      </c>
    </row>
    <row r="1266" spans="1:20" ht="15.6">
      <c r="A1266" s="2">
        <v>2547</v>
      </c>
      <c r="B1266" s="3">
        <v>46207</v>
      </c>
      <c r="C1266" s="4" t="s">
        <v>6</v>
      </c>
      <c r="D1266" s="4" t="s">
        <v>43</v>
      </c>
      <c r="E1266" s="4" t="s">
        <v>2</v>
      </c>
      <c r="F1266" s="4" t="s">
        <v>16</v>
      </c>
      <c r="G1266" s="4" t="s">
        <v>34</v>
      </c>
      <c r="H1266" s="4" t="s">
        <v>35</v>
      </c>
      <c r="I1266" s="8">
        <v>1</v>
      </c>
      <c r="J1266" s="10">
        <v>40.549999999999997</v>
      </c>
      <c r="K1266" s="6">
        <v>0.05</v>
      </c>
      <c r="L1266" s="10">
        <v>14.44</v>
      </c>
      <c r="M1266" s="17">
        <f t="shared" si="76"/>
        <v>38.522499999999994</v>
      </c>
      <c r="N1266" s="17">
        <f t="shared" si="77"/>
        <v>14.44</v>
      </c>
      <c r="O1266" s="17">
        <f t="shared" si="78"/>
        <v>24.082499999999996</v>
      </c>
      <c r="P1266" s="7">
        <f t="shared" si="79"/>
        <v>0.62515413070283599</v>
      </c>
      <c r="Q1266" s="5">
        <f>YEAR(SalesDataTable[[#This Row],[Order Date]])</f>
        <v>2026</v>
      </c>
      <c r="R1266" s="7" t="str">
        <f>"Q"&amp;ROUNDUP(MONTH(SalesDataTable[[#This Row],[Order Date]])/3,0)</f>
        <v>Q3</v>
      </c>
      <c r="S1266" s="8">
        <f>MONTH(SalesDataTable[[#This Row],[Order Date]])</f>
        <v>7</v>
      </c>
      <c r="T1266" s="7" t="str">
        <f>TEXT(SalesDataTable[[#This Row],[Order Date]],"mmm")</f>
        <v>Jul</v>
      </c>
    </row>
    <row r="1267" spans="1:20" ht="15.6">
      <c r="A1267" s="2">
        <v>2720</v>
      </c>
      <c r="B1267" s="3">
        <v>46207</v>
      </c>
      <c r="C1267" s="4" t="s">
        <v>20</v>
      </c>
      <c r="D1267" s="4" t="s">
        <v>33</v>
      </c>
      <c r="E1267" s="4" t="s">
        <v>2</v>
      </c>
      <c r="F1267" s="4" t="s">
        <v>13</v>
      </c>
      <c r="G1267" s="4" t="s">
        <v>9</v>
      </c>
      <c r="H1267" s="4" t="s">
        <v>17</v>
      </c>
      <c r="I1267" s="8">
        <v>2</v>
      </c>
      <c r="J1267" s="10">
        <v>145.88999999999999</v>
      </c>
      <c r="K1267" s="6">
        <v>0</v>
      </c>
      <c r="L1267" s="10">
        <v>80.709999999999994</v>
      </c>
      <c r="M1267" s="17">
        <f t="shared" si="76"/>
        <v>291.77999999999997</v>
      </c>
      <c r="N1267" s="17">
        <f t="shared" si="77"/>
        <v>161.41999999999999</v>
      </c>
      <c r="O1267" s="17">
        <f t="shared" si="78"/>
        <v>130.35999999999999</v>
      </c>
      <c r="P1267" s="7">
        <f t="shared" si="79"/>
        <v>0.4467749674412228</v>
      </c>
      <c r="Q1267" s="5">
        <f>YEAR(SalesDataTable[[#This Row],[Order Date]])</f>
        <v>2026</v>
      </c>
      <c r="R1267" s="7" t="str">
        <f>"Q"&amp;ROUNDUP(MONTH(SalesDataTable[[#This Row],[Order Date]])/3,0)</f>
        <v>Q3</v>
      </c>
      <c r="S1267" s="8">
        <f>MONTH(SalesDataTable[[#This Row],[Order Date]])</f>
        <v>7</v>
      </c>
      <c r="T1267" s="7" t="str">
        <f>TEXT(SalesDataTable[[#This Row],[Order Date]],"mmm")</f>
        <v>Jul</v>
      </c>
    </row>
    <row r="1268" spans="1:20" ht="15.6">
      <c r="A1268" s="2">
        <v>3591</v>
      </c>
      <c r="B1268" s="3">
        <v>46207</v>
      </c>
      <c r="C1268" s="4" t="s">
        <v>20</v>
      </c>
      <c r="D1268" s="4" t="s">
        <v>47</v>
      </c>
      <c r="E1268" s="4" t="s">
        <v>2</v>
      </c>
      <c r="F1268" s="4" t="s">
        <v>3</v>
      </c>
      <c r="G1268" s="4" t="s">
        <v>14</v>
      </c>
      <c r="H1268" s="4" t="s">
        <v>48</v>
      </c>
      <c r="I1268" s="8">
        <v>1</v>
      </c>
      <c r="J1268" s="10">
        <v>163.25</v>
      </c>
      <c r="K1268" s="6">
        <v>0</v>
      </c>
      <c r="L1268" s="10">
        <v>89.71</v>
      </c>
      <c r="M1268" s="17">
        <f t="shared" si="76"/>
        <v>163.25</v>
      </c>
      <c r="N1268" s="17">
        <f t="shared" si="77"/>
        <v>89.71</v>
      </c>
      <c r="O1268" s="17">
        <f t="shared" si="78"/>
        <v>73.540000000000006</v>
      </c>
      <c r="P1268" s="7">
        <f t="shared" si="79"/>
        <v>0.45047473200612559</v>
      </c>
      <c r="Q1268" s="5">
        <f>YEAR(SalesDataTable[[#This Row],[Order Date]])</f>
        <v>2026</v>
      </c>
      <c r="R1268" s="7" t="str">
        <f>"Q"&amp;ROUNDUP(MONTH(SalesDataTable[[#This Row],[Order Date]])/3,0)</f>
        <v>Q3</v>
      </c>
      <c r="S1268" s="8">
        <f>MONTH(SalesDataTable[[#This Row],[Order Date]])</f>
        <v>7</v>
      </c>
      <c r="T1268" s="7" t="str">
        <f>TEXT(SalesDataTable[[#This Row],[Order Date]],"mmm")</f>
        <v>Jul</v>
      </c>
    </row>
    <row r="1269" spans="1:20" ht="15.6">
      <c r="A1269" s="2">
        <v>3819</v>
      </c>
      <c r="B1269" s="3">
        <v>46207</v>
      </c>
      <c r="C1269" s="4" t="s">
        <v>6</v>
      </c>
      <c r="D1269" s="4" t="s">
        <v>7</v>
      </c>
      <c r="E1269" s="4" t="s">
        <v>2</v>
      </c>
      <c r="F1269" s="4" t="s">
        <v>3</v>
      </c>
      <c r="G1269" s="4" t="s">
        <v>34</v>
      </c>
      <c r="H1269" s="4" t="s">
        <v>35</v>
      </c>
      <c r="I1269" s="8">
        <v>1</v>
      </c>
      <c r="J1269" s="10">
        <v>40.39</v>
      </c>
      <c r="K1269" s="6">
        <v>0.1</v>
      </c>
      <c r="L1269" s="10">
        <v>14.38</v>
      </c>
      <c r="M1269" s="17">
        <f t="shared" si="76"/>
        <v>36.350999999999999</v>
      </c>
      <c r="N1269" s="17">
        <f t="shared" si="77"/>
        <v>14.38</v>
      </c>
      <c r="O1269" s="17">
        <f t="shared" si="78"/>
        <v>21.970999999999997</v>
      </c>
      <c r="P1269" s="7">
        <f t="shared" si="79"/>
        <v>0.60441253335534095</v>
      </c>
      <c r="Q1269" s="5">
        <f>YEAR(SalesDataTable[[#This Row],[Order Date]])</f>
        <v>2026</v>
      </c>
      <c r="R1269" s="7" t="str">
        <f>"Q"&amp;ROUNDUP(MONTH(SalesDataTable[[#This Row],[Order Date]])/3,0)</f>
        <v>Q3</v>
      </c>
      <c r="S1269" s="8">
        <f>MONTH(SalesDataTable[[#This Row],[Order Date]])</f>
        <v>7</v>
      </c>
      <c r="T1269" s="7" t="str">
        <f>TEXT(SalesDataTable[[#This Row],[Order Date]],"mmm")</f>
        <v>Jul</v>
      </c>
    </row>
    <row r="1270" spans="1:20" ht="15.6">
      <c r="A1270" s="2">
        <v>4869</v>
      </c>
      <c r="B1270" s="3">
        <v>46207</v>
      </c>
      <c r="C1270" s="4" t="s">
        <v>0</v>
      </c>
      <c r="D1270" s="4" t="s">
        <v>50</v>
      </c>
      <c r="E1270" s="4" t="s">
        <v>19</v>
      </c>
      <c r="F1270" s="4" t="s">
        <v>3</v>
      </c>
      <c r="G1270" s="4" t="s">
        <v>23</v>
      </c>
      <c r="H1270" s="4" t="s">
        <v>29</v>
      </c>
      <c r="I1270" s="8">
        <v>1</v>
      </c>
      <c r="J1270" s="10">
        <v>200.22</v>
      </c>
      <c r="K1270" s="6">
        <v>0</v>
      </c>
      <c r="L1270" s="10">
        <v>104.38</v>
      </c>
      <c r="M1270" s="17">
        <f t="shared" si="76"/>
        <v>200.22</v>
      </c>
      <c r="N1270" s="17">
        <f t="shared" si="77"/>
        <v>104.38</v>
      </c>
      <c r="O1270" s="17">
        <f t="shared" si="78"/>
        <v>95.84</v>
      </c>
      <c r="P1270" s="7">
        <f t="shared" si="79"/>
        <v>0.47867345919488563</v>
      </c>
      <c r="Q1270" s="5">
        <f>YEAR(SalesDataTable[[#This Row],[Order Date]])</f>
        <v>2026</v>
      </c>
      <c r="R1270" s="7" t="str">
        <f>"Q"&amp;ROUNDUP(MONTH(SalesDataTable[[#This Row],[Order Date]])/3,0)</f>
        <v>Q3</v>
      </c>
      <c r="S1270" s="8">
        <f>MONTH(SalesDataTable[[#This Row],[Order Date]])</f>
        <v>7</v>
      </c>
      <c r="T1270" s="7" t="str">
        <f>TEXT(SalesDataTable[[#This Row],[Order Date]],"mmm")</f>
        <v>Jul</v>
      </c>
    </row>
    <row r="1271" spans="1:20" ht="15.6">
      <c r="A1271" s="2">
        <v>4940</v>
      </c>
      <c r="B1271" s="3">
        <v>46207</v>
      </c>
      <c r="C1271" s="4" t="s">
        <v>6</v>
      </c>
      <c r="D1271" s="4" t="s">
        <v>27</v>
      </c>
      <c r="E1271" s="4" t="s">
        <v>2</v>
      </c>
      <c r="F1271" s="4" t="s">
        <v>3</v>
      </c>
      <c r="G1271" s="4" t="s">
        <v>14</v>
      </c>
      <c r="H1271" s="4" t="s">
        <v>48</v>
      </c>
      <c r="I1271" s="8">
        <v>1</v>
      </c>
      <c r="J1271" s="10">
        <v>164.78</v>
      </c>
      <c r="K1271" s="6">
        <v>0.1</v>
      </c>
      <c r="L1271" s="10">
        <v>88.72</v>
      </c>
      <c r="M1271" s="17">
        <f t="shared" si="76"/>
        <v>148.30199999999999</v>
      </c>
      <c r="N1271" s="17">
        <f t="shared" si="77"/>
        <v>88.72</v>
      </c>
      <c r="O1271" s="17">
        <f t="shared" si="78"/>
        <v>59.581999999999994</v>
      </c>
      <c r="P1271" s="7">
        <f t="shared" si="79"/>
        <v>0.4017612709201494</v>
      </c>
      <c r="Q1271" s="5">
        <f>YEAR(SalesDataTable[[#This Row],[Order Date]])</f>
        <v>2026</v>
      </c>
      <c r="R1271" s="7" t="str">
        <f>"Q"&amp;ROUNDUP(MONTH(SalesDataTable[[#This Row],[Order Date]])/3,0)</f>
        <v>Q3</v>
      </c>
      <c r="S1271" s="8">
        <f>MONTH(SalesDataTable[[#This Row],[Order Date]])</f>
        <v>7</v>
      </c>
      <c r="T1271" s="7" t="str">
        <f>TEXT(SalesDataTable[[#This Row],[Order Date]],"mmm")</f>
        <v>Jul</v>
      </c>
    </row>
    <row r="1272" spans="1:20" ht="15.6">
      <c r="A1272" s="2">
        <v>5164</v>
      </c>
      <c r="B1272" s="3">
        <v>46207</v>
      </c>
      <c r="C1272" s="4" t="s">
        <v>6</v>
      </c>
      <c r="D1272" s="4" t="s">
        <v>49</v>
      </c>
      <c r="E1272" s="4" t="s">
        <v>2</v>
      </c>
      <c r="F1272" s="4" t="s">
        <v>3</v>
      </c>
      <c r="G1272" s="4" t="s">
        <v>9</v>
      </c>
      <c r="H1272" s="4" t="s">
        <v>17</v>
      </c>
      <c r="I1272" s="8">
        <v>4</v>
      </c>
      <c r="J1272" s="10">
        <v>142.86000000000001</v>
      </c>
      <c r="K1272" s="6">
        <v>0</v>
      </c>
      <c r="L1272" s="10">
        <v>81.62</v>
      </c>
      <c r="M1272" s="17">
        <f t="shared" si="76"/>
        <v>571.44000000000005</v>
      </c>
      <c r="N1272" s="17">
        <f t="shared" si="77"/>
        <v>326.48</v>
      </c>
      <c r="O1272" s="17">
        <f t="shared" si="78"/>
        <v>244.96000000000004</v>
      </c>
      <c r="P1272" s="7">
        <f t="shared" si="79"/>
        <v>0.42867142657146862</v>
      </c>
      <c r="Q1272" s="5">
        <f>YEAR(SalesDataTable[[#This Row],[Order Date]])</f>
        <v>2026</v>
      </c>
      <c r="R1272" s="7" t="str">
        <f>"Q"&amp;ROUNDUP(MONTH(SalesDataTable[[#This Row],[Order Date]])/3,0)</f>
        <v>Q3</v>
      </c>
      <c r="S1272" s="8">
        <f>MONTH(SalesDataTable[[#This Row],[Order Date]])</f>
        <v>7</v>
      </c>
      <c r="T1272" s="7" t="str">
        <f>TEXT(SalesDataTable[[#This Row],[Order Date]],"mmm")</f>
        <v>Jul</v>
      </c>
    </row>
    <row r="1273" spans="1:20" ht="15.6">
      <c r="A1273" s="2">
        <v>659</v>
      </c>
      <c r="B1273" s="3">
        <v>46208</v>
      </c>
      <c r="C1273" s="4" t="s">
        <v>20</v>
      </c>
      <c r="D1273" s="4" t="s">
        <v>47</v>
      </c>
      <c r="E1273" s="4" t="s">
        <v>28</v>
      </c>
      <c r="F1273" s="4" t="s">
        <v>16</v>
      </c>
      <c r="G1273" s="4" t="s">
        <v>4</v>
      </c>
      <c r="H1273" s="4" t="s">
        <v>26</v>
      </c>
      <c r="I1273" s="8">
        <v>1</v>
      </c>
      <c r="J1273" s="10">
        <v>41.18</v>
      </c>
      <c r="K1273" s="6">
        <v>0</v>
      </c>
      <c r="L1273" s="10">
        <v>16.25</v>
      </c>
      <c r="M1273" s="17">
        <f t="shared" si="76"/>
        <v>41.18</v>
      </c>
      <c r="N1273" s="17">
        <f t="shared" si="77"/>
        <v>16.25</v>
      </c>
      <c r="O1273" s="17">
        <f t="shared" si="78"/>
        <v>24.93</v>
      </c>
      <c r="P1273" s="7">
        <f t="shared" si="79"/>
        <v>0.6053909664885867</v>
      </c>
      <c r="Q1273" s="5">
        <f>YEAR(SalesDataTable[[#This Row],[Order Date]])</f>
        <v>2026</v>
      </c>
      <c r="R1273" s="7" t="str">
        <f>"Q"&amp;ROUNDUP(MONTH(SalesDataTable[[#This Row],[Order Date]])/3,0)</f>
        <v>Q3</v>
      </c>
      <c r="S1273" s="8">
        <f>MONTH(SalesDataTable[[#This Row],[Order Date]])</f>
        <v>7</v>
      </c>
      <c r="T1273" s="7" t="str">
        <f>TEXT(SalesDataTable[[#This Row],[Order Date]],"mmm")</f>
        <v>Jul</v>
      </c>
    </row>
    <row r="1274" spans="1:20" ht="15.6">
      <c r="A1274" s="2">
        <v>969</v>
      </c>
      <c r="B1274" s="3">
        <v>46208</v>
      </c>
      <c r="C1274" s="4" t="s">
        <v>6</v>
      </c>
      <c r="D1274" s="4" t="s">
        <v>41</v>
      </c>
      <c r="E1274" s="4" t="s">
        <v>8</v>
      </c>
      <c r="F1274" s="4" t="s">
        <v>16</v>
      </c>
      <c r="G1274" s="4" t="s">
        <v>34</v>
      </c>
      <c r="H1274" s="4" t="s">
        <v>42</v>
      </c>
      <c r="I1274" s="8">
        <v>12</v>
      </c>
      <c r="J1274" s="10">
        <v>35.81</v>
      </c>
      <c r="K1274" s="6">
        <v>0.15</v>
      </c>
      <c r="L1274" s="10">
        <v>14.29</v>
      </c>
      <c r="M1274" s="17">
        <f t="shared" si="76"/>
        <v>365.262</v>
      </c>
      <c r="N1274" s="17">
        <f t="shared" si="77"/>
        <v>171.48</v>
      </c>
      <c r="O1274" s="17">
        <f t="shared" si="78"/>
        <v>193.78200000000001</v>
      </c>
      <c r="P1274" s="7">
        <f t="shared" si="79"/>
        <v>0.53052877112866936</v>
      </c>
      <c r="Q1274" s="5">
        <f>YEAR(SalesDataTable[[#This Row],[Order Date]])</f>
        <v>2026</v>
      </c>
      <c r="R1274" s="7" t="str">
        <f>"Q"&amp;ROUNDUP(MONTH(SalesDataTable[[#This Row],[Order Date]])/3,0)</f>
        <v>Q3</v>
      </c>
      <c r="S1274" s="8">
        <f>MONTH(SalesDataTable[[#This Row],[Order Date]])</f>
        <v>7</v>
      </c>
      <c r="T1274" s="7" t="str">
        <f>TEXT(SalesDataTable[[#This Row],[Order Date]],"mmm")</f>
        <v>Jul</v>
      </c>
    </row>
    <row r="1275" spans="1:20" ht="15.6">
      <c r="A1275" s="2">
        <v>1096</v>
      </c>
      <c r="B1275" s="3">
        <v>46208</v>
      </c>
      <c r="C1275" s="4" t="s">
        <v>6</v>
      </c>
      <c r="D1275" s="4" t="s">
        <v>49</v>
      </c>
      <c r="E1275" s="4" t="s">
        <v>19</v>
      </c>
      <c r="F1275" s="4" t="s">
        <v>13</v>
      </c>
      <c r="G1275" s="4" t="s">
        <v>23</v>
      </c>
      <c r="H1275" s="4" t="s">
        <v>24</v>
      </c>
      <c r="I1275" s="8">
        <v>3</v>
      </c>
      <c r="J1275" s="10">
        <v>345.42</v>
      </c>
      <c r="K1275" s="6">
        <v>0</v>
      </c>
      <c r="L1275" s="10">
        <v>198.69</v>
      </c>
      <c r="M1275" s="17">
        <f t="shared" si="76"/>
        <v>1036.26</v>
      </c>
      <c r="N1275" s="17">
        <f t="shared" si="77"/>
        <v>596.06999999999994</v>
      </c>
      <c r="O1275" s="17">
        <f t="shared" si="78"/>
        <v>440.19000000000005</v>
      </c>
      <c r="P1275" s="7">
        <f t="shared" si="79"/>
        <v>0.42478721556366167</v>
      </c>
      <c r="Q1275" s="5">
        <f>YEAR(SalesDataTable[[#This Row],[Order Date]])</f>
        <v>2026</v>
      </c>
      <c r="R1275" s="7" t="str">
        <f>"Q"&amp;ROUNDUP(MONTH(SalesDataTable[[#This Row],[Order Date]])/3,0)</f>
        <v>Q3</v>
      </c>
      <c r="S1275" s="8">
        <f>MONTH(SalesDataTable[[#This Row],[Order Date]])</f>
        <v>7</v>
      </c>
      <c r="T1275" s="7" t="str">
        <f>TEXT(SalesDataTable[[#This Row],[Order Date]],"mmm")</f>
        <v>Jul</v>
      </c>
    </row>
    <row r="1276" spans="1:20" ht="15.6">
      <c r="A1276" s="2">
        <v>1440</v>
      </c>
      <c r="B1276" s="3">
        <v>46208</v>
      </c>
      <c r="C1276" s="4" t="s">
        <v>20</v>
      </c>
      <c r="D1276" s="4" t="s">
        <v>33</v>
      </c>
      <c r="E1276" s="4" t="s">
        <v>2</v>
      </c>
      <c r="F1276" s="4" t="s">
        <v>3</v>
      </c>
      <c r="G1276" s="4" t="s">
        <v>4</v>
      </c>
      <c r="H1276" s="4" t="s">
        <v>30</v>
      </c>
      <c r="I1276" s="8">
        <v>4</v>
      </c>
      <c r="J1276" s="10">
        <v>101.66</v>
      </c>
      <c r="K1276" s="6">
        <v>0.1</v>
      </c>
      <c r="L1276" s="10">
        <v>51.55</v>
      </c>
      <c r="M1276" s="17">
        <f t="shared" si="76"/>
        <v>365.976</v>
      </c>
      <c r="N1276" s="17">
        <f t="shared" si="77"/>
        <v>206.2</v>
      </c>
      <c r="O1276" s="17">
        <f t="shared" si="78"/>
        <v>159.77600000000001</v>
      </c>
      <c r="P1276" s="7">
        <f t="shared" si="79"/>
        <v>0.43657507596126527</v>
      </c>
      <c r="Q1276" s="5">
        <f>YEAR(SalesDataTable[[#This Row],[Order Date]])</f>
        <v>2026</v>
      </c>
      <c r="R1276" s="7" t="str">
        <f>"Q"&amp;ROUNDUP(MONTH(SalesDataTable[[#This Row],[Order Date]])/3,0)</f>
        <v>Q3</v>
      </c>
      <c r="S1276" s="8">
        <f>MONTH(SalesDataTable[[#This Row],[Order Date]])</f>
        <v>7</v>
      </c>
      <c r="T1276" s="7" t="str">
        <f>TEXT(SalesDataTable[[#This Row],[Order Date]],"mmm")</f>
        <v>Jul</v>
      </c>
    </row>
    <row r="1277" spans="1:20" ht="15.6">
      <c r="A1277" s="2">
        <v>2052</v>
      </c>
      <c r="B1277" s="3">
        <v>46208</v>
      </c>
      <c r="C1277" s="4" t="s">
        <v>20</v>
      </c>
      <c r="D1277" s="4" t="s">
        <v>47</v>
      </c>
      <c r="E1277" s="4" t="s">
        <v>2</v>
      </c>
      <c r="F1277" s="4" t="s">
        <v>16</v>
      </c>
      <c r="G1277" s="4" t="s">
        <v>9</v>
      </c>
      <c r="H1277" s="4" t="s">
        <v>17</v>
      </c>
      <c r="I1277" s="8">
        <v>3</v>
      </c>
      <c r="J1277" s="10">
        <v>146.88999999999999</v>
      </c>
      <c r="K1277" s="6">
        <v>0</v>
      </c>
      <c r="L1277" s="10">
        <v>77.650000000000006</v>
      </c>
      <c r="M1277" s="17">
        <f t="shared" si="76"/>
        <v>440.66999999999996</v>
      </c>
      <c r="N1277" s="17">
        <f t="shared" si="77"/>
        <v>232.95000000000002</v>
      </c>
      <c r="O1277" s="17">
        <f t="shared" si="78"/>
        <v>207.71999999999994</v>
      </c>
      <c r="P1277" s="7">
        <f t="shared" si="79"/>
        <v>0.47137313636054179</v>
      </c>
      <c r="Q1277" s="5">
        <f>YEAR(SalesDataTable[[#This Row],[Order Date]])</f>
        <v>2026</v>
      </c>
      <c r="R1277" s="7" t="str">
        <f>"Q"&amp;ROUNDUP(MONTH(SalesDataTable[[#This Row],[Order Date]])/3,0)</f>
        <v>Q3</v>
      </c>
      <c r="S1277" s="8">
        <f>MONTH(SalesDataTable[[#This Row],[Order Date]])</f>
        <v>7</v>
      </c>
      <c r="T1277" s="7" t="str">
        <f>TEXT(SalesDataTable[[#This Row],[Order Date]],"mmm")</f>
        <v>Jul</v>
      </c>
    </row>
    <row r="1278" spans="1:20" ht="15.6">
      <c r="A1278" s="2">
        <v>2096</v>
      </c>
      <c r="B1278" s="3">
        <v>46208</v>
      </c>
      <c r="C1278" s="4" t="s">
        <v>20</v>
      </c>
      <c r="D1278" s="4" t="s">
        <v>47</v>
      </c>
      <c r="E1278" s="4" t="s">
        <v>28</v>
      </c>
      <c r="F1278" s="4" t="s">
        <v>3</v>
      </c>
      <c r="G1278" s="4" t="s">
        <v>14</v>
      </c>
      <c r="H1278" s="4" t="s">
        <v>48</v>
      </c>
      <c r="I1278" s="8">
        <v>2</v>
      </c>
      <c r="J1278" s="10">
        <v>161.21</v>
      </c>
      <c r="K1278" s="6">
        <v>0</v>
      </c>
      <c r="L1278" s="10">
        <v>85.2</v>
      </c>
      <c r="M1278" s="17">
        <f t="shared" si="76"/>
        <v>322.42</v>
      </c>
      <c r="N1278" s="17">
        <f t="shared" si="77"/>
        <v>170.4</v>
      </c>
      <c r="O1278" s="17">
        <f t="shared" si="78"/>
        <v>152.02000000000001</v>
      </c>
      <c r="P1278" s="7">
        <f t="shared" si="79"/>
        <v>0.47149680540909372</v>
      </c>
      <c r="Q1278" s="5">
        <f>YEAR(SalesDataTable[[#This Row],[Order Date]])</f>
        <v>2026</v>
      </c>
      <c r="R1278" s="7" t="str">
        <f>"Q"&amp;ROUNDUP(MONTH(SalesDataTable[[#This Row],[Order Date]])/3,0)</f>
        <v>Q3</v>
      </c>
      <c r="S1278" s="8">
        <f>MONTH(SalesDataTable[[#This Row],[Order Date]])</f>
        <v>7</v>
      </c>
      <c r="T1278" s="7" t="str">
        <f>TEXT(SalesDataTable[[#This Row],[Order Date]],"mmm")</f>
        <v>Jul</v>
      </c>
    </row>
    <row r="1279" spans="1:20" ht="15.6">
      <c r="A1279" s="2">
        <v>2488</v>
      </c>
      <c r="B1279" s="3">
        <v>46208</v>
      </c>
      <c r="C1279" s="4" t="s">
        <v>20</v>
      </c>
      <c r="D1279" s="4" t="s">
        <v>33</v>
      </c>
      <c r="E1279" s="4" t="s">
        <v>19</v>
      </c>
      <c r="F1279" s="4" t="s">
        <v>13</v>
      </c>
      <c r="G1279" s="4" t="s">
        <v>9</v>
      </c>
      <c r="H1279" s="4" t="s">
        <v>46</v>
      </c>
      <c r="I1279" s="8">
        <v>2</v>
      </c>
      <c r="J1279" s="10">
        <v>71.27</v>
      </c>
      <c r="K1279" s="6">
        <v>0.05</v>
      </c>
      <c r="L1279" s="10">
        <v>32.85</v>
      </c>
      <c r="M1279" s="17">
        <f t="shared" si="76"/>
        <v>135.41299999999998</v>
      </c>
      <c r="N1279" s="17">
        <f t="shared" si="77"/>
        <v>65.7</v>
      </c>
      <c r="O1279" s="17">
        <f t="shared" si="78"/>
        <v>69.71299999999998</v>
      </c>
      <c r="P1279" s="7">
        <f t="shared" si="79"/>
        <v>0.5148176319851121</v>
      </c>
      <c r="Q1279" s="5">
        <f>YEAR(SalesDataTable[[#This Row],[Order Date]])</f>
        <v>2026</v>
      </c>
      <c r="R1279" s="7" t="str">
        <f>"Q"&amp;ROUNDUP(MONTH(SalesDataTable[[#This Row],[Order Date]])/3,0)</f>
        <v>Q3</v>
      </c>
      <c r="S1279" s="8">
        <f>MONTH(SalesDataTable[[#This Row],[Order Date]])</f>
        <v>7</v>
      </c>
      <c r="T1279" s="7" t="str">
        <f>TEXT(SalesDataTable[[#This Row],[Order Date]],"mmm")</f>
        <v>Jul</v>
      </c>
    </row>
    <row r="1280" spans="1:20" ht="15.6">
      <c r="A1280" s="2">
        <v>3220</v>
      </c>
      <c r="B1280" s="3">
        <v>46208</v>
      </c>
      <c r="C1280" s="4" t="s">
        <v>0</v>
      </c>
      <c r="D1280" s="4" t="s">
        <v>36</v>
      </c>
      <c r="E1280" s="4" t="s">
        <v>19</v>
      </c>
      <c r="F1280" s="4" t="s">
        <v>3</v>
      </c>
      <c r="G1280" s="4" t="s">
        <v>34</v>
      </c>
      <c r="H1280" s="4" t="s">
        <v>45</v>
      </c>
      <c r="I1280" s="8">
        <v>3</v>
      </c>
      <c r="J1280" s="10">
        <v>50.16</v>
      </c>
      <c r="K1280" s="6">
        <v>0.05</v>
      </c>
      <c r="L1280" s="10">
        <v>22.24</v>
      </c>
      <c r="M1280" s="17">
        <f t="shared" si="76"/>
        <v>142.95599999999999</v>
      </c>
      <c r="N1280" s="17">
        <f t="shared" si="77"/>
        <v>66.72</v>
      </c>
      <c r="O1280" s="17">
        <f t="shared" si="78"/>
        <v>76.23599999999999</v>
      </c>
      <c r="P1280" s="7">
        <f t="shared" si="79"/>
        <v>0.53328296818601528</v>
      </c>
      <c r="Q1280" s="5">
        <f>YEAR(SalesDataTable[[#This Row],[Order Date]])</f>
        <v>2026</v>
      </c>
      <c r="R1280" s="7" t="str">
        <f>"Q"&amp;ROUNDUP(MONTH(SalesDataTable[[#This Row],[Order Date]])/3,0)</f>
        <v>Q3</v>
      </c>
      <c r="S1280" s="8">
        <f>MONTH(SalesDataTable[[#This Row],[Order Date]])</f>
        <v>7</v>
      </c>
      <c r="T1280" s="7" t="str">
        <f>TEXT(SalesDataTable[[#This Row],[Order Date]],"mmm")</f>
        <v>Jul</v>
      </c>
    </row>
    <row r="1281" spans="1:20" ht="15.6">
      <c r="A1281" s="2">
        <v>3711</v>
      </c>
      <c r="B1281" s="3">
        <v>46208</v>
      </c>
      <c r="C1281" s="4" t="s">
        <v>20</v>
      </c>
      <c r="D1281" s="4" t="s">
        <v>21</v>
      </c>
      <c r="E1281" s="4" t="s">
        <v>28</v>
      </c>
      <c r="F1281" s="4" t="s">
        <v>13</v>
      </c>
      <c r="G1281" s="4" t="s">
        <v>9</v>
      </c>
      <c r="H1281" s="4" t="s">
        <v>17</v>
      </c>
      <c r="I1281" s="8">
        <v>1</v>
      </c>
      <c r="J1281" s="10">
        <v>145.37</v>
      </c>
      <c r="K1281" s="6">
        <v>0.05</v>
      </c>
      <c r="L1281" s="10">
        <v>81.02</v>
      </c>
      <c r="M1281" s="17">
        <f t="shared" si="76"/>
        <v>138.10149999999999</v>
      </c>
      <c r="N1281" s="17">
        <f t="shared" si="77"/>
        <v>81.02</v>
      </c>
      <c r="O1281" s="17">
        <f t="shared" si="78"/>
        <v>57.081499999999991</v>
      </c>
      <c r="P1281" s="7">
        <f t="shared" si="79"/>
        <v>0.41333005072356199</v>
      </c>
      <c r="Q1281" s="5">
        <f>YEAR(SalesDataTable[[#This Row],[Order Date]])</f>
        <v>2026</v>
      </c>
      <c r="R1281" s="7" t="str">
        <f>"Q"&amp;ROUNDUP(MONTH(SalesDataTable[[#This Row],[Order Date]])/3,0)</f>
        <v>Q3</v>
      </c>
      <c r="S1281" s="8">
        <f>MONTH(SalesDataTable[[#This Row],[Order Date]])</f>
        <v>7</v>
      </c>
      <c r="T1281" s="7" t="str">
        <f>TEXT(SalesDataTable[[#This Row],[Order Date]],"mmm")</f>
        <v>Jul</v>
      </c>
    </row>
    <row r="1282" spans="1:20" ht="15.6">
      <c r="A1282" s="2">
        <v>3823</v>
      </c>
      <c r="B1282" s="3">
        <v>46208</v>
      </c>
      <c r="C1282" s="4" t="s">
        <v>20</v>
      </c>
      <c r="D1282" s="4" t="s">
        <v>31</v>
      </c>
      <c r="E1282" s="4" t="s">
        <v>19</v>
      </c>
      <c r="F1282" s="4" t="s">
        <v>13</v>
      </c>
      <c r="G1282" s="4" t="s">
        <v>14</v>
      </c>
      <c r="H1282" s="4" t="s">
        <v>32</v>
      </c>
      <c r="I1282" s="8">
        <v>2</v>
      </c>
      <c r="J1282" s="10">
        <v>47.1</v>
      </c>
      <c r="K1282" s="6">
        <v>0</v>
      </c>
      <c r="L1282" s="10">
        <v>17.920000000000002</v>
      </c>
      <c r="M1282" s="17">
        <f t="shared" ref="M1282:M1345" si="80">I1282*J1282*(1-K1282)</f>
        <v>94.2</v>
      </c>
      <c r="N1282" s="17">
        <f t="shared" ref="N1282:N1345" si="81">I1282*L1282</f>
        <v>35.840000000000003</v>
      </c>
      <c r="O1282" s="17">
        <f t="shared" ref="O1282:O1345" si="82">M1282-N1282</f>
        <v>58.36</v>
      </c>
      <c r="P1282" s="7">
        <f t="shared" ref="P1282:P1345" si="83">IFERROR(O1282/M1282,0)</f>
        <v>0.6195329087048832</v>
      </c>
      <c r="Q1282" s="5">
        <f>YEAR(SalesDataTable[[#This Row],[Order Date]])</f>
        <v>2026</v>
      </c>
      <c r="R1282" s="7" t="str">
        <f>"Q"&amp;ROUNDUP(MONTH(SalesDataTable[[#This Row],[Order Date]])/3,0)</f>
        <v>Q3</v>
      </c>
      <c r="S1282" s="8">
        <f>MONTH(SalesDataTable[[#This Row],[Order Date]])</f>
        <v>7</v>
      </c>
      <c r="T1282" s="7" t="str">
        <f>TEXT(SalesDataTable[[#This Row],[Order Date]],"mmm")</f>
        <v>Jul</v>
      </c>
    </row>
    <row r="1283" spans="1:20" ht="15.6">
      <c r="A1283" s="2">
        <v>4058</v>
      </c>
      <c r="B1283" s="3">
        <v>46208</v>
      </c>
      <c r="C1283" s="4" t="s">
        <v>20</v>
      </c>
      <c r="D1283" s="4" t="s">
        <v>47</v>
      </c>
      <c r="E1283" s="4" t="s">
        <v>8</v>
      </c>
      <c r="F1283" s="4" t="s">
        <v>16</v>
      </c>
      <c r="G1283" s="4" t="s">
        <v>9</v>
      </c>
      <c r="H1283" s="4" t="s">
        <v>37</v>
      </c>
      <c r="I1283" s="8">
        <v>5</v>
      </c>
      <c r="J1283" s="10">
        <v>155.09</v>
      </c>
      <c r="K1283" s="6">
        <v>0.1</v>
      </c>
      <c r="L1283" s="10">
        <v>78.52</v>
      </c>
      <c r="M1283" s="17">
        <f t="shared" si="80"/>
        <v>697.90500000000009</v>
      </c>
      <c r="N1283" s="17">
        <f t="shared" si="81"/>
        <v>392.59999999999997</v>
      </c>
      <c r="O1283" s="17">
        <f t="shared" si="82"/>
        <v>305.30500000000012</v>
      </c>
      <c r="P1283" s="7">
        <f t="shared" si="83"/>
        <v>0.43745925305020034</v>
      </c>
      <c r="Q1283" s="5">
        <f>YEAR(SalesDataTable[[#This Row],[Order Date]])</f>
        <v>2026</v>
      </c>
      <c r="R1283" s="7" t="str">
        <f>"Q"&amp;ROUNDUP(MONTH(SalesDataTable[[#This Row],[Order Date]])/3,0)</f>
        <v>Q3</v>
      </c>
      <c r="S1283" s="8">
        <f>MONTH(SalesDataTable[[#This Row],[Order Date]])</f>
        <v>7</v>
      </c>
      <c r="T1283" s="7" t="str">
        <f>TEXT(SalesDataTable[[#This Row],[Order Date]],"mmm")</f>
        <v>Jul</v>
      </c>
    </row>
    <row r="1284" spans="1:20" ht="15.6">
      <c r="A1284" s="2">
        <v>4126</v>
      </c>
      <c r="B1284" s="3">
        <v>46208</v>
      </c>
      <c r="C1284" s="4" t="s">
        <v>20</v>
      </c>
      <c r="D1284" s="4" t="s">
        <v>47</v>
      </c>
      <c r="E1284" s="4" t="s">
        <v>2</v>
      </c>
      <c r="F1284" s="4" t="s">
        <v>13</v>
      </c>
      <c r="G1284" s="4" t="s">
        <v>4</v>
      </c>
      <c r="H1284" s="4" t="s">
        <v>5</v>
      </c>
      <c r="I1284" s="8">
        <v>3</v>
      </c>
      <c r="J1284" s="10">
        <v>82.89</v>
      </c>
      <c r="K1284" s="6">
        <v>0</v>
      </c>
      <c r="L1284" s="10">
        <v>42.31</v>
      </c>
      <c r="M1284" s="17">
        <f t="shared" si="80"/>
        <v>248.67000000000002</v>
      </c>
      <c r="N1284" s="17">
        <f t="shared" si="81"/>
        <v>126.93</v>
      </c>
      <c r="O1284" s="17">
        <f t="shared" si="82"/>
        <v>121.74000000000001</v>
      </c>
      <c r="P1284" s="7">
        <f t="shared" si="83"/>
        <v>0.48956448304982508</v>
      </c>
      <c r="Q1284" s="5">
        <f>YEAR(SalesDataTable[[#This Row],[Order Date]])</f>
        <v>2026</v>
      </c>
      <c r="R1284" s="7" t="str">
        <f>"Q"&amp;ROUNDUP(MONTH(SalesDataTable[[#This Row],[Order Date]])/3,0)</f>
        <v>Q3</v>
      </c>
      <c r="S1284" s="8">
        <f>MONTH(SalesDataTable[[#This Row],[Order Date]])</f>
        <v>7</v>
      </c>
      <c r="T1284" s="7" t="str">
        <f>TEXT(SalesDataTable[[#This Row],[Order Date]],"mmm")</f>
        <v>Jul</v>
      </c>
    </row>
    <row r="1285" spans="1:20" ht="15.6">
      <c r="A1285" s="2">
        <v>5080</v>
      </c>
      <c r="B1285" s="3">
        <v>46208</v>
      </c>
      <c r="C1285" s="4" t="s">
        <v>11</v>
      </c>
      <c r="D1285" s="4" t="s">
        <v>18</v>
      </c>
      <c r="E1285" s="4" t="s">
        <v>19</v>
      </c>
      <c r="F1285" s="4" t="s">
        <v>13</v>
      </c>
      <c r="G1285" s="4" t="s">
        <v>4</v>
      </c>
      <c r="H1285" s="4" t="s">
        <v>5</v>
      </c>
      <c r="I1285" s="8">
        <v>2</v>
      </c>
      <c r="J1285" s="10">
        <v>80.8</v>
      </c>
      <c r="K1285" s="6">
        <v>0</v>
      </c>
      <c r="L1285" s="10">
        <v>42.21</v>
      </c>
      <c r="M1285" s="17">
        <f t="shared" si="80"/>
        <v>161.6</v>
      </c>
      <c r="N1285" s="17">
        <f t="shared" si="81"/>
        <v>84.42</v>
      </c>
      <c r="O1285" s="17">
        <f t="shared" si="82"/>
        <v>77.179999999999993</v>
      </c>
      <c r="P1285" s="7">
        <f t="shared" si="83"/>
        <v>0.47759900990099008</v>
      </c>
      <c r="Q1285" s="5">
        <f>YEAR(SalesDataTable[[#This Row],[Order Date]])</f>
        <v>2026</v>
      </c>
      <c r="R1285" s="7" t="str">
        <f>"Q"&amp;ROUNDUP(MONTH(SalesDataTable[[#This Row],[Order Date]])/3,0)</f>
        <v>Q3</v>
      </c>
      <c r="S1285" s="8">
        <f>MONTH(SalesDataTable[[#This Row],[Order Date]])</f>
        <v>7</v>
      </c>
      <c r="T1285" s="7" t="str">
        <f>TEXT(SalesDataTable[[#This Row],[Order Date]],"mmm")</f>
        <v>Jul</v>
      </c>
    </row>
    <row r="1286" spans="1:20" ht="15.6">
      <c r="A1286" s="2">
        <v>923</v>
      </c>
      <c r="B1286" s="3">
        <v>46209</v>
      </c>
      <c r="C1286" s="4" t="s">
        <v>11</v>
      </c>
      <c r="D1286" s="4" t="s">
        <v>25</v>
      </c>
      <c r="E1286" s="4" t="s">
        <v>2</v>
      </c>
      <c r="F1286" s="4" t="s">
        <v>13</v>
      </c>
      <c r="G1286" s="4" t="s">
        <v>34</v>
      </c>
      <c r="H1286" s="4" t="s">
        <v>35</v>
      </c>
      <c r="I1286" s="8">
        <v>2</v>
      </c>
      <c r="J1286" s="10">
        <v>39.54</v>
      </c>
      <c r="K1286" s="6">
        <v>0.05</v>
      </c>
      <c r="L1286" s="10">
        <v>14.68</v>
      </c>
      <c r="M1286" s="17">
        <f t="shared" si="80"/>
        <v>75.125999999999991</v>
      </c>
      <c r="N1286" s="17">
        <f t="shared" si="81"/>
        <v>29.36</v>
      </c>
      <c r="O1286" s="17">
        <f t="shared" si="82"/>
        <v>45.765999999999991</v>
      </c>
      <c r="P1286" s="7">
        <f t="shared" si="83"/>
        <v>0.60918989431089099</v>
      </c>
      <c r="Q1286" s="5">
        <f>YEAR(SalesDataTable[[#This Row],[Order Date]])</f>
        <v>2026</v>
      </c>
      <c r="R1286" s="7" t="str">
        <f>"Q"&amp;ROUNDUP(MONTH(SalesDataTable[[#This Row],[Order Date]])/3,0)</f>
        <v>Q3</v>
      </c>
      <c r="S1286" s="8">
        <f>MONTH(SalesDataTable[[#This Row],[Order Date]])</f>
        <v>7</v>
      </c>
      <c r="T1286" s="7" t="str">
        <f>TEXT(SalesDataTable[[#This Row],[Order Date]],"mmm")</f>
        <v>Jul</v>
      </c>
    </row>
    <row r="1287" spans="1:20" ht="15.6">
      <c r="A1287" s="2">
        <v>1549</v>
      </c>
      <c r="B1287" s="3">
        <v>46209</v>
      </c>
      <c r="C1287" s="4" t="s">
        <v>11</v>
      </c>
      <c r="D1287" s="4" t="s">
        <v>12</v>
      </c>
      <c r="E1287" s="4" t="s">
        <v>2</v>
      </c>
      <c r="F1287" s="4" t="s">
        <v>13</v>
      </c>
      <c r="G1287" s="4" t="s">
        <v>34</v>
      </c>
      <c r="H1287" s="4" t="s">
        <v>38</v>
      </c>
      <c r="I1287" s="8">
        <v>2</v>
      </c>
      <c r="J1287" s="10">
        <v>121.35</v>
      </c>
      <c r="K1287" s="6">
        <v>0</v>
      </c>
      <c r="L1287" s="10">
        <v>71.06</v>
      </c>
      <c r="M1287" s="17">
        <f t="shared" si="80"/>
        <v>242.7</v>
      </c>
      <c r="N1287" s="17">
        <f t="shared" si="81"/>
        <v>142.12</v>
      </c>
      <c r="O1287" s="17">
        <f t="shared" si="82"/>
        <v>100.57999999999998</v>
      </c>
      <c r="P1287" s="7">
        <f t="shared" si="83"/>
        <v>0.41442109600329619</v>
      </c>
      <c r="Q1287" s="5">
        <f>YEAR(SalesDataTable[[#This Row],[Order Date]])</f>
        <v>2026</v>
      </c>
      <c r="R1287" s="7" t="str">
        <f>"Q"&amp;ROUNDUP(MONTH(SalesDataTable[[#This Row],[Order Date]])/3,0)</f>
        <v>Q3</v>
      </c>
      <c r="S1287" s="8">
        <f>MONTH(SalesDataTable[[#This Row],[Order Date]])</f>
        <v>7</v>
      </c>
      <c r="T1287" s="7" t="str">
        <f>TEXT(SalesDataTable[[#This Row],[Order Date]],"mmm")</f>
        <v>Jul</v>
      </c>
    </row>
    <row r="1288" spans="1:20" ht="15.6">
      <c r="A1288" s="2">
        <v>1839</v>
      </c>
      <c r="B1288" s="3">
        <v>46209</v>
      </c>
      <c r="C1288" s="4" t="s">
        <v>20</v>
      </c>
      <c r="D1288" s="4" t="s">
        <v>33</v>
      </c>
      <c r="E1288" s="4" t="s">
        <v>19</v>
      </c>
      <c r="F1288" s="4" t="s">
        <v>3</v>
      </c>
      <c r="G1288" s="4" t="s">
        <v>34</v>
      </c>
      <c r="H1288" s="4" t="s">
        <v>35</v>
      </c>
      <c r="I1288" s="8">
        <v>1</v>
      </c>
      <c r="J1288" s="10">
        <v>41.37</v>
      </c>
      <c r="K1288" s="6">
        <v>0</v>
      </c>
      <c r="L1288" s="10">
        <v>15.12</v>
      </c>
      <c r="M1288" s="17">
        <f t="shared" si="80"/>
        <v>41.37</v>
      </c>
      <c r="N1288" s="17">
        <f t="shared" si="81"/>
        <v>15.12</v>
      </c>
      <c r="O1288" s="17">
        <f t="shared" si="82"/>
        <v>26.25</v>
      </c>
      <c r="P1288" s="7">
        <f t="shared" si="83"/>
        <v>0.63451776649746194</v>
      </c>
      <c r="Q1288" s="5">
        <f>YEAR(SalesDataTable[[#This Row],[Order Date]])</f>
        <v>2026</v>
      </c>
      <c r="R1288" s="7" t="str">
        <f>"Q"&amp;ROUNDUP(MONTH(SalesDataTable[[#This Row],[Order Date]])/3,0)</f>
        <v>Q3</v>
      </c>
      <c r="S1288" s="8">
        <f>MONTH(SalesDataTable[[#This Row],[Order Date]])</f>
        <v>7</v>
      </c>
      <c r="T1288" s="7" t="str">
        <f>TEXT(SalesDataTable[[#This Row],[Order Date]],"mmm")</f>
        <v>Jul</v>
      </c>
    </row>
    <row r="1289" spans="1:20" ht="15.6">
      <c r="A1289" s="2">
        <v>2053</v>
      </c>
      <c r="B1289" s="3">
        <v>46209</v>
      </c>
      <c r="C1289" s="4" t="s">
        <v>6</v>
      </c>
      <c r="D1289" s="4" t="s">
        <v>43</v>
      </c>
      <c r="E1289" s="4" t="s">
        <v>2</v>
      </c>
      <c r="F1289" s="4" t="s">
        <v>13</v>
      </c>
      <c r="G1289" s="4" t="s">
        <v>4</v>
      </c>
      <c r="H1289" s="4" t="s">
        <v>5</v>
      </c>
      <c r="I1289" s="8">
        <v>5</v>
      </c>
      <c r="J1289" s="10">
        <v>81.63</v>
      </c>
      <c r="K1289" s="6">
        <v>0.05</v>
      </c>
      <c r="L1289" s="10">
        <v>42.36</v>
      </c>
      <c r="M1289" s="17">
        <f t="shared" si="80"/>
        <v>387.74249999999995</v>
      </c>
      <c r="N1289" s="17">
        <f t="shared" si="81"/>
        <v>211.8</v>
      </c>
      <c r="O1289" s="17">
        <f t="shared" si="82"/>
        <v>175.94249999999994</v>
      </c>
      <c r="P1289" s="7">
        <f t="shared" si="83"/>
        <v>0.45376119460724568</v>
      </c>
      <c r="Q1289" s="5">
        <f>YEAR(SalesDataTable[[#This Row],[Order Date]])</f>
        <v>2026</v>
      </c>
      <c r="R1289" s="7" t="str">
        <f>"Q"&amp;ROUNDUP(MONTH(SalesDataTable[[#This Row],[Order Date]])/3,0)</f>
        <v>Q3</v>
      </c>
      <c r="S1289" s="8">
        <f>MONTH(SalesDataTable[[#This Row],[Order Date]])</f>
        <v>7</v>
      </c>
      <c r="T1289" s="7" t="str">
        <f>TEXT(SalesDataTable[[#This Row],[Order Date]],"mmm")</f>
        <v>Jul</v>
      </c>
    </row>
    <row r="1290" spans="1:20" ht="15.6">
      <c r="A1290" s="2">
        <v>2342</v>
      </c>
      <c r="B1290" s="3">
        <v>46209</v>
      </c>
      <c r="C1290" s="4" t="s">
        <v>6</v>
      </c>
      <c r="D1290" s="4" t="s">
        <v>7</v>
      </c>
      <c r="E1290" s="4" t="s">
        <v>2</v>
      </c>
      <c r="F1290" s="4" t="s">
        <v>3</v>
      </c>
      <c r="G1290" s="4" t="s">
        <v>34</v>
      </c>
      <c r="H1290" s="4" t="s">
        <v>42</v>
      </c>
      <c r="I1290" s="8">
        <v>1</v>
      </c>
      <c r="J1290" s="10">
        <v>36.19</v>
      </c>
      <c r="K1290" s="6">
        <v>0</v>
      </c>
      <c r="L1290" s="10">
        <v>13.91</v>
      </c>
      <c r="M1290" s="17">
        <f t="shared" si="80"/>
        <v>36.19</v>
      </c>
      <c r="N1290" s="17">
        <f t="shared" si="81"/>
        <v>13.91</v>
      </c>
      <c r="O1290" s="17">
        <f t="shared" si="82"/>
        <v>22.279999999999998</v>
      </c>
      <c r="P1290" s="7">
        <f t="shared" si="83"/>
        <v>0.61563967946946663</v>
      </c>
      <c r="Q1290" s="5">
        <f>YEAR(SalesDataTable[[#This Row],[Order Date]])</f>
        <v>2026</v>
      </c>
      <c r="R1290" s="7" t="str">
        <f>"Q"&amp;ROUNDUP(MONTH(SalesDataTable[[#This Row],[Order Date]])/3,0)</f>
        <v>Q3</v>
      </c>
      <c r="S1290" s="8">
        <f>MONTH(SalesDataTable[[#This Row],[Order Date]])</f>
        <v>7</v>
      </c>
      <c r="T1290" s="7" t="str">
        <f>TEXT(SalesDataTable[[#This Row],[Order Date]],"mmm")</f>
        <v>Jul</v>
      </c>
    </row>
    <row r="1291" spans="1:20" ht="15.6">
      <c r="A1291" s="2">
        <v>2465</v>
      </c>
      <c r="B1291" s="3">
        <v>46209</v>
      </c>
      <c r="C1291" s="4" t="s">
        <v>6</v>
      </c>
      <c r="D1291" s="4" t="s">
        <v>7</v>
      </c>
      <c r="E1291" s="4" t="s">
        <v>28</v>
      </c>
      <c r="F1291" s="4" t="s">
        <v>13</v>
      </c>
      <c r="G1291" s="4" t="s">
        <v>9</v>
      </c>
      <c r="H1291" s="4" t="s">
        <v>17</v>
      </c>
      <c r="I1291" s="8">
        <v>1</v>
      </c>
      <c r="J1291" s="10">
        <v>142.04</v>
      </c>
      <c r="K1291" s="6">
        <v>0</v>
      </c>
      <c r="L1291" s="10">
        <v>81.67</v>
      </c>
      <c r="M1291" s="17">
        <f t="shared" si="80"/>
        <v>142.04</v>
      </c>
      <c r="N1291" s="17">
        <f t="shared" si="81"/>
        <v>81.67</v>
      </c>
      <c r="O1291" s="17">
        <f t="shared" si="82"/>
        <v>60.36999999999999</v>
      </c>
      <c r="P1291" s="7">
        <f t="shared" si="83"/>
        <v>0.4250211208110391</v>
      </c>
      <c r="Q1291" s="5">
        <f>YEAR(SalesDataTable[[#This Row],[Order Date]])</f>
        <v>2026</v>
      </c>
      <c r="R1291" s="7" t="str">
        <f>"Q"&amp;ROUNDUP(MONTH(SalesDataTable[[#This Row],[Order Date]])/3,0)</f>
        <v>Q3</v>
      </c>
      <c r="S1291" s="8">
        <f>MONTH(SalesDataTable[[#This Row],[Order Date]])</f>
        <v>7</v>
      </c>
      <c r="T1291" s="7" t="str">
        <f>TEXT(SalesDataTable[[#This Row],[Order Date]],"mmm")</f>
        <v>Jul</v>
      </c>
    </row>
    <row r="1292" spans="1:20" ht="15.6">
      <c r="A1292" s="2">
        <v>3990</v>
      </c>
      <c r="B1292" s="3">
        <v>46209</v>
      </c>
      <c r="C1292" s="4" t="s">
        <v>11</v>
      </c>
      <c r="D1292" s="4" t="s">
        <v>25</v>
      </c>
      <c r="E1292" s="4" t="s">
        <v>2</v>
      </c>
      <c r="F1292" s="4" t="s">
        <v>16</v>
      </c>
      <c r="G1292" s="4" t="s">
        <v>14</v>
      </c>
      <c r="H1292" s="4" t="s">
        <v>44</v>
      </c>
      <c r="I1292" s="8">
        <v>1</v>
      </c>
      <c r="J1292" s="10">
        <v>133.66999999999999</v>
      </c>
      <c r="K1292" s="6">
        <v>0</v>
      </c>
      <c r="L1292" s="10">
        <v>68.25</v>
      </c>
      <c r="M1292" s="17">
        <f t="shared" si="80"/>
        <v>133.66999999999999</v>
      </c>
      <c r="N1292" s="17">
        <f t="shared" si="81"/>
        <v>68.25</v>
      </c>
      <c r="O1292" s="17">
        <f t="shared" si="82"/>
        <v>65.419999999999987</v>
      </c>
      <c r="P1292" s="7">
        <f t="shared" si="83"/>
        <v>0.48941422907159415</v>
      </c>
      <c r="Q1292" s="5">
        <f>YEAR(SalesDataTable[[#This Row],[Order Date]])</f>
        <v>2026</v>
      </c>
      <c r="R1292" s="7" t="str">
        <f>"Q"&amp;ROUNDUP(MONTH(SalesDataTable[[#This Row],[Order Date]])/3,0)</f>
        <v>Q3</v>
      </c>
      <c r="S1292" s="8">
        <f>MONTH(SalesDataTable[[#This Row],[Order Date]])</f>
        <v>7</v>
      </c>
      <c r="T1292" s="7" t="str">
        <f>TEXT(SalesDataTable[[#This Row],[Order Date]],"mmm")</f>
        <v>Jul</v>
      </c>
    </row>
    <row r="1293" spans="1:20" ht="15.6">
      <c r="A1293" s="2">
        <v>4370</v>
      </c>
      <c r="B1293" s="3">
        <v>46209</v>
      </c>
      <c r="C1293" s="4" t="s">
        <v>11</v>
      </c>
      <c r="D1293" s="4" t="s">
        <v>39</v>
      </c>
      <c r="E1293" s="4" t="s">
        <v>2</v>
      </c>
      <c r="F1293" s="4" t="s">
        <v>13</v>
      </c>
      <c r="G1293" s="4" t="s">
        <v>14</v>
      </c>
      <c r="H1293" s="4" t="s">
        <v>48</v>
      </c>
      <c r="I1293" s="8">
        <v>6</v>
      </c>
      <c r="J1293" s="10">
        <v>166.6</v>
      </c>
      <c r="K1293" s="6">
        <v>0</v>
      </c>
      <c r="L1293" s="10">
        <v>88.14</v>
      </c>
      <c r="M1293" s="17">
        <f t="shared" si="80"/>
        <v>999.59999999999991</v>
      </c>
      <c r="N1293" s="17">
        <f t="shared" si="81"/>
        <v>528.84</v>
      </c>
      <c r="O1293" s="17">
        <f t="shared" si="82"/>
        <v>470.75999999999988</v>
      </c>
      <c r="P1293" s="7">
        <f t="shared" si="83"/>
        <v>0.47094837935174061</v>
      </c>
      <c r="Q1293" s="5">
        <f>YEAR(SalesDataTable[[#This Row],[Order Date]])</f>
        <v>2026</v>
      </c>
      <c r="R1293" s="7" t="str">
        <f>"Q"&amp;ROUNDUP(MONTH(SalesDataTable[[#This Row],[Order Date]])/3,0)</f>
        <v>Q3</v>
      </c>
      <c r="S1293" s="8">
        <f>MONTH(SalesDataTable[[#This Row],[Order Date]])</f>
        <v>7</v>
      </c>
      <c r="T1293" s="7" t="str">
        <f>TEXT(SalesDataTable[[#This Row],[Order Date]],"mmm")</f>
        <v>Jul</v>
      </c>
    </row>
    <row r="1294" spans="1:20" ht="15.6">
      <c r="A1294" s="2">
        <v>4856</v>
      </c>
      <c r="B1294" s="3">
        <v>46209</v>
      </c>
      <c r="C1294" s="4" t="s">
        <v>6</v>
      </c>
      <c r="D1294" s="4" t="s">
        <v>43</v>
      </c>
      <c r="E1294" s="4" t="s">
        <v>2</v>
      </c>
      <c r="F1294" s="4" t="s">
        <v>3</v>
      </c>
      <c r="G1294" s="4" t="s">
        <v>4</v>
      </c>
      <c r="H1294" s="4" t="s">
        <v>30</v>
      </c>
      <c r="I1294" s="8">
        <v>2</v>
      </c>
      <c r="J1294" s="10">
        <v>99.93</v>
      </c>
      <c r="K1294" s="6">
        <v>0.1</v>
      </c>
      <c r="L1294" s="10">
        <v>51.96</v>
      </c>
      <c r="M1294" s="17">
        <f t="shared" si="80"/>
        <v>179.87400000000002</v>
      </c>
      <c r="N1294" s="17">
        <f t="shared" si="81"/>
        <v>103.92</v>
      </c>
      <c r="O1294" s="17">
        <f t="shared" si="82"/>
        <v>75.954000000000022</v>
      </c>
      <c r="P1294" s="7">
        <f t="shared" si="83"/>
        <v>0.422262250241836</v>
      </c>
      <c r="Q1294" s="5">
        <f>YEAR(SalesDataTable[[#This Row],[Order Date]])</f>
        <v>2026</v>
      </c>
      <c r="R1294" s="7" t="str">
        <f>"Q"&amp;ROUNDUP(MONTH(SalesDataTable[[#This Row],[Order Date]])/3,0)</f>
        <v>Q3</v>
      </c>
      <c r="S1294" s="8">
        <f>MONTH(SalesDataTable[[#This Row],[Order Date]])</f>
        <v>7</v>
      </c>
      <c r="T1294" s="7" t="str">
        <f>TEXT(SalesDataTable[[#This Row],[Order Date]],"mmm")</f>
        <v>Jul</v>
      </c>
    </row>
    <row r="1295" spans="1:20" ht="15.6">
      <c r="A1295" s="2">
        <v>337</v>
      </c>
      <c r="B1295" s="3">
        <v>46210</v>
      </c>
      <c r="C1295" s="4" t="s">
        <v>0</v>
      </c>
      <c r="D1295" s="4" t="s">
        <v>50</v>
      </c>
      <c r="E1295" s="4" t="s">
        <v>19</v>
      </c>
      <c r="F1295" s="4" t="s">
        <v>3</v>
      </c>
      <c r="G1295" s="4" t="s">
        <v>4</v>
      </c>
      <c r="H1295" s="4" t="s">
        <v>30</v>
      </c>
      <c r="I1295" s="8">
        <v>6</v>
      </c>
      <c r="J1295" s="10">
        <v>100.56</v>
      </c>
      <c r="K1295" s="6">
        <v>0</v>
      </c>
      <c r="L1295" s="10">
        <v>49.47</v>
      </c>
      <c r="M1295" s="17">
        <f t="shared" si="80"/>
        <v>603.36</v>
      </c>
      <c r="N1295" s="17">
        <f t="shared" si="81"/>
        <v>296.82</v>
      </c>
      <c r="O1295" s="17">
        <f t="shared" si="82"/>
        <v>306.54000000000002</v>
      </c>
      <c r="P1295" s="7">
        <f t="shared" si="83"/>
        <v>0.508054892601432</v>
      </c>
      <c r="Q1295" s="5">
        <f>YEAR(SalesDataTable[[#This Row],[Order Date]])</f>
        <v>2026</v>
      </c>
      <c r="R1295" s="7" t="str">
        <f>"Q"&amp;ROUNDUP(MONTH(SalesDataTable[[#This Row],[Order Date]])/3,0)</f>
        <v>Q3</v>
      </c>
      <c r="S1295" s="8">
        <f>MONTH(SalesDataTable[[#This Row],[Order Date]])</f>
        <v>7</v>
      </c>
      <c r="T1295" s="7" t="str">
        <f>TEXT(SalesDataTable[[#This Row],[Order Date]],"mmm")</f>
        <v>Jul</v>
      </c>
    </row>
    <row r="1296" spans="1:20" ht="15.6">
      <c r="A1296" s="2">
        <v>1001</v>
      </c>
      <c r="B1296" s="3">
        <v>46210</v>
      </c>
      <c r="C1296" s="4" t="s">
        <v>0</v>
      </c>
      <c r="D1296" s="4" t="s">
        <v>36</v>
      </c>
      <c r="E1296" s="4" t="s">
        <v>2</v>
      </c>
      <c r="F1296" s="4" t="s">
        <v>3</v>
      </c>
      <c r="G1296" s="4" t="s">
        <v>23</v>
      </c>
      <c r="H1296" s="4" t="s">
        <v>29</v>
      </c>
      <c r="I1296" s="8">
        <v>1</v>
      </c>
      <c r="J1296" s="10">
        <v>200.48</v>
      </c>
      <c r="K1296" s="6">
        <v>0.05</v>
      </c>
      <c r="L1296" s="10">
        <v>104.11</v>
      </c>
      <c r="M1296" s="17">
        <f t="shared" si="80"/>
        <v>190.45599999999999</v>
      </c>
      <c r="N1296" s="17">
        <f t="shared" si="81"/>
        <v>104.11</v>
      </c>
      <c r="O1296" s="17">
        <f t="shared" si="82"/>
        <v>86.345999999999989</v>
      </c>
      <c r="P1296" s="7">
        <f t="shared" si="83"/>
        <v>0.45336455664300412</v>
      </c>
      <c r="Q1296" s="5">
        <f>YEAR(SalesDataTable[[#This Row],[Order Date]])</f>
        <v>2026</v>
      </c>
      <c r="R1296" s="7" t="str">
        <f>"Q"&amp;ROUNDUP(MONTH(SalesDataTable[[#This Row],[Order Date]])/3,0)</f>
        <v>Q3</v>
      </c>
      <c r="S1296" s="8">
        <f>MONTH(SalesDataTable[[#This Row],[Order Date]])</f>
        <v>7</v>
      </c>
      <c r="T1296" s="7" t="str">
        <f>TEXT(SalesDataTable[[#This Row],[Order Date]],"mmm")</f>
        <v>Jul</v>
      </c>
    </row>
    <row r="1297" spans="1:20" ht="15.6">
      <c r="A1297" s="2">
        <v>2424</v>
      </c>
      <c r="B1297" s="3">
        <v>46210</v>
      </c>
      <c r="C1297" s="4" t="s">
        <v>20</v>
      </c>
      <c r="D1297" s="4" t="s">
        <v>33</v>
      </c>
      <c r="E1297" s="4" t="s">
        <v>2</v>
      </c>
      <c r="F1297" s="4" t="s">
        <v>13</v>
      </c>
      <c r="G1297" s="4" t="s">
        <v>4</v>
      </c>
      <c r="H1297" s="4" t="s">
        <v>22</v>
      </c>
      <c r="I1297" s="8">
        <v>1</v>
      </c>
      <c r="J1297" s="10">
        <v>51.06</v>
      </c>
      <c r="K1297" s="6">
        <v>0.15</v>
      </c>
      <c r="L1297" s="10">
        <v>22.56</v>
      </c>
      <c r="M1297" s="17">
        <f t="shared" si="80"/>
        <v>43.401000000000003</v>
      </c>
      <c r="N1297" s="17">
        <f t="shared" si="81"/>
        <v>22.56</v>
      </c>
      <c r="O1297" s="17">
        <f t="shared" si="82"/>
        <v>20.841000000000005</v>
      </c>
      <c r="P1297" s="7">
        <f t="shared" si="83"/>
        <v>0.48019630884081022</v>
      </c>
      <c r="Q1297" s="5">
        <f>YEAR(SalesDataTable[[#This Row],[Order Date]])</f>
        <v>2026</v>
      </c>
      <c r="R1297" s="7" t="str">
        <f>"Q"&amp;ROUNDUP(MONTH(SalesDataTable[[#This Row],[Order Date]])/3,0)</f>
        <v>Q3</v>
      </c>
      <c r="S1297" s="8">
        <f>MONTH(SalesDataTable[[#This Row],[Order Date]])</f>
        <v>7</v>
      </c>
      <c r="T1297" s="7" t="str">
        <f>TEXT(SalesDataTable[[#This Row],[Order Date]],"mmm")</f>
        <v>Jul</v>
      </c>
    </row>
    <row r="1298" spans="1:20" ht="15.6">
      <c r="A1298" s="2">
        <v>2751</v>
      </c>
      <c r="B1298" s="3">
        <v>46210</v>
      </c>
      <c r="C1298" s="4" t="s">
        <v>0</v>
      </c>
      <c r="D1298" s="4" t="s">
        <v>50</v>
      </c>
      <c r="E1298" s="4" t="s">
        <v>19</v>
      </c>
      <c r="F1298" s="4" t="s">
        <v>13</v>
      </c>
      <c r="G1298" s="4" t="s">
        <v>34</v>
      </c>
      <c r="H1298" s="4" t="s">
        <v>38</v>
      </c>
      <c r="I1298" s="8">
        <v>2</v>
      </c>
      <c r="J1298" s="10">
        <v>125.9</v>
      </c>
      <c r="K1298" s="6">
        <v>0.15</v>
      </c>
      <c r="L1298" s="10">
        <v>70.27</v>
      </c>
      <c r="M1298" s="17">
        <f t="shared" si="80"/>
        <v>214.03</v>
      </c>
      <c r="N1298" s="17">
        <f t="shared" si="81"/>
        <v>140.54</v>
      </c>
      <c r="O1298" s="17">
        <f t="shared" si="82"/>
        <v>73.490000000000009</v>
      </c>
      <c r="P1298" s="7">
        <f t="shared" si="83"/>
        <v>0.34336307994206422</v>
      </c>
      <c r="Q1298" s="5">
        <f>YEAR(SalesDataTable[[#This Row],[Order Date]])</f>
        <v>2026</v>
      </c>
      <c r="R1298" s="7" t="str">
        <f>"Q"&amp;ROUNDUP(MONTH(SalesDataTable[[#This Row],[Order Date]])/3,0)</f>
        <v>Q3</v>
      </c>
      <c r="S1298" s="8">
        <f>MONTH(SalesDataTable[[#This Row],[Order Date]])</f>
        <v>7</v>
      </c>
      <c r="T1298" s="7" t="str">
        <f>TEXT(SalesDataTable[[#This Row],[Order Date]],"mmm")</f>
        <v>Jul</v>
      </c>
    </row>
    <row r="1299" spans="1:20" ht="15.6">
      <c r="A1299" s="2">
        <v>375</v>
      </c>
      <c r="B1299" s="3">
        <v>46211</v>
      </c>
      <c r="C1299" s="4" t="s">
        <v>6</v>
      </c>
      <c r="D1299" s="4" t="s">
        <v>43</v>
      </c>
      <c r="E1299" s="4" t="s">
        <v>19</v>
      </c>
      <c r="F1299" s="4" t="s">
        <v>3</v>
      </c>
      <c r="G1299" s="4" t="s">
        <v>23</v>
      </c>
      <c r="H1299" s="4" t="s">
        <v>29</v>
      </c>
      <c r="I1299" s="8">
        <v>2</v>
      </c>
      <c r="J1299" s="10">
        <v>192.24</v>
      </c>
      <c r="K1299" s="6">
        <v>0.05</v>
      </c>
      <c r="L1299" s="10">
        <v>103.65</v>
      </c>
      <c r="M1299" s="17">
        <f t="shared" si="80"/>
        <v>365.25599999999997</v>
      </c>
      <c r="N1299" s="17">
        <f t="shared" si="81"/>
        <v>207.3</v>
      </c>
      <c r="O1299" s="17">
        <f t="shared" si="82"/>
        <v>157.95599999999996</v>
      </c>
      <c r="P1299" s="7">
        <f t="shared" si="83"/>
        <v>0.43245285498390162</v>
      </c>
      <c r="Q1299" s="5">
        <f>YEAR(SalesDataTable[[#This Row],[Order Date]])</f>
        <v>2026</v>
      </c>
      <c r="R1299" s="7" t="str">
        <f>"Q"&amp;ROUNDUP(MONTH(SalesDataTable[[#This Row],[Order Date]])/3,0)</f>
        <v>Q3</v>
      </c>
      <c r="S1299" s="8">
        <f>MONTH(SalesDataTable[[#This Row],[Order Date]])</f>
        <v>7</v>
      </c>
      <c r="T1299" s="7" t="str">
        <f>TEXT(SalesDataTable[[#This Row],[Order Date]],"mmm")</f>
        <v>Jul</v>
      </c>
    </row>
    <row r="1300" spans="1:20" ht="15.6">
      <c r="A1300" s="2">
        <v>650</v>
      </c>
      <c r="B1300" s="3">
        <v>46211</v>
      </c>
      <c r="C1300" s="4" t="s">
        <v>0</v>
      </c>
      <c r="D1300" s="4" t="s">
        <v>1</v>
      </c>
      <c r="E1300" s="4" t="s">
        <v>2</v>
      </c>
      <c r="F1300" s="4" t="s">
        <v>16</v>
      </c>
      <c r="G1300" s="4" t="s">
        <v>34</v>
      </c>
      <c r="H1300" s="4" t="s">
        <v>35</v>
      </c>
      <c r="I1300" s="8">
        <v>2</v>
      </c>
      <c r="J1300" s="10">
        <v>40.79</v>
      </c>
      <c r="K1300" s="6">
        <v>0</v>
      </c>
      <c r="L1300" s="10">
        <v>14.61</v>
      </c>
      <c r="M1300" s="17">
        <f t="shared" si="80"/>
        <v>81.58</v>
      </c>
      <c r="N1300" s="17">
        <f t="shared" si="81"/>
        <v>29.22</v>
      </c>
      <c r="O1300" s="17">
        <f t="shared" si="82"/>
        <v>52.36</v>
      </c>
      <c r="P1300" s="7">
        <f t="shared" si="83"/>
        <v>0.64182397646481981</v>
      </c>
      <c r="Q1300" s="5">
        <f>YEAR(SalesDataTable[[#This Row],[Order Date]])</f>
        <v>2026</v>
      </c>
      <c r="R1300" s="7" t="str">
        <f>"Q"&amp;ROUNDUP(MONTH(SalesDataTable[[#This Row],[Order Date]])/3,0)</f>
        <v>Q3</v>
      </c>
      <c r="S1300" s="8">
        <f>MONTH(SalesDataTable[[#This Row],[Order Date]])</f>
        <v>7</v>
      </c>
      <c r="T1300" s="7" t="str">
        <f>TEXT(SalesDataTable[[#This Row],[Order Date]],"mmm")</f>
        <v>Jul</v>
      </c>
    </row>
    <row r="1301" spans="1:20" ht="15.6">
      <c r="A1301" s="2">
        <v>941</v>
      </c>
      <c r="B1301" s="3">
        <v>46211</v>
      </c>
      <c r="C1301" s="4" t="s">
        <v>0</v>
      </c>
      <c r="D1301" s="4" t="s">
        <v>36</v>
      </c>
      <c r="E1301" s="4" t="s">
        <v>19</v>
      </c>
      <c r="F1301" s="4" t="s">
        <v>13</v>
      </c>
      <c r="G1301" s="4" t="s">
        <v>23</v>
      </c>
      <c r="H1301" s="4" t="s">
        <v>51</v>
      </c>
      <c r="I1301" s="8">
        <v>2</v>
      </c>
      <c r="J1301" s="10">
        <v>125.73</v>
      </c>
      <c r="K1301" s="6">
        <v>0.15</v>
      </c>
      <c r="L1301" s="10">
        <v>61.75</v>
      </c>
      <c r="M1301" s="17">
        <f t="shared" si="80"/>
        <v>213.74100000000001</v>
      </c>
      <c r="N1301" s="17">
        <f t="shared" si="81"/>
        <v>123.5</v>
      </c>
      <c r="O1301" s="17">
        <f t="shared" si="82"/>
        <v>90.241000000000014</v>
      </c>
      <c r="P1301" s="7">
        <f t="shared" si="83"/>
        <v>0.42219789371248384</v>
      </c>
      <c r="Q1301" s="5">
        <f>YEAR(SalesDataTable[[#This Row],[Order Date]])</f>
        <v>2026</v>
      </c>
      <c r="R1301" s="7" t="str">
        <f>"Q"&amp;ROUNDUP(MONTH(SalesDataTable[[#This Row],[Order Date]])/3,0)</f>
        <v>Q3</v>
      </c>
      <c r="S1301" s="8">
        <f>MONTH(SalesDataTable[[#This Row],[Order Date]])</f>
        <v>7</v>
      </c>
      <c r="T1301" s="7" t="str">
        <f>TEXT(SalesDataTable[[#This Row],[Order Date]],"mmm")</f>
        <v>Jul</v>
      </c>
    </row>
    <row r="1302" spans="1:20" ht="15.6">
      <c r="A1302" s="2">
        <v>2719</v>
      </c>
      <c r="B1302" s="3">
        <v>46211</v>
      </c>
      <c r="C1302" s="4" t="s">
        <v>0</v>
      </c>
      <c r="D1302" s="4" t="s">
        <v>50</v>
      </c>
      <c r="E1302" s="4" t="s">
        <v>2</v>
      </c>
      <c r="F1302" s="4" t="s">
        <v>16</v>
      </c>
      <c r="G1302" s="4" t="s">
        <v>14</v>
      </c>
      <c r="H1302" s="4" t="s">
        <v>48</v>
      </c>
      <c r="I1302" s="8">
        <v>1</v>
      </c>
      <c r="J1302" s="10">
        <v>164.92</v>
      </c>
      <c r="K1302" s="6">
        <v>0</v>
      </c>
      <c r="L1302" s="10">
        <v>89.47</v>
      </c>
      <c r="M1302" s="17">
        <f t="shared" si="80"/>
        <v>164.92</v>
      </c>
      <c r="N1302" s="17">
        <f t="shared" si="81"/>
        <v>89.47</v>
      </c>
      <c r="O1302" s="17">
        <f t="shared" si="82"/>
        <v>75.449999999999989</v>
      </c>
      <c r="P1302" s="7">
        <f t="shared" si="83"/>
        <v>0.45749454280863444</v>
      </c>
      <c r="Q1302" s="5">
        <f>YEAR(SalesDataTable[[#This Row],[Order Date]])</f>
        <v>2026</v>
      </c>
      <c r="R1302" s="7" t="str">
        <f>"Q"&amp;ROUNDUP(MONTH(SalesDataTable[[#This Row],[Order Date]])/3,0)</f>
        <v>Q3</v>
      </c>
      <c r="S1302" s="8">
        <f>MONTH(SalesDataTable[[#This Row],[Order Date]])</f>
        <v>7</v>
      </c>
      <c r="T1302" s="7" t="str">
        <f>TEXT(SalesDataTable[[#This Row],[Order Date]],"mmm")</f>
        <v>Jul</v>
      </c>
    </row>
    <row r="1303" spans="1:20" ht="15.6">
      <c r="A1303" s="2">
        <v>3833</v>
      </c>
      <c r="B1303" s="3">
        <v>46211</v>
      </c>
      <c r="C1303" s="4" t="s">
        <v>6</v>
      </c>
      <c r="D1303" s="4" t="s">
        <v>27</v>
      </c>
      <c r="E1303" s="4" t="s">
        <v>19</v>
      </c>
      <c r="F1303" s="4" t="s">
        <v>13</v>
      </c>
      <c r="G1303" s="4" t="s">
        <v>4</v>
      </c>
      <c r="H1303" s="4" t="s">
        <v>30</v>
      </c>
      <c r="I1303" s="8">
        <v>5</v>
      </c>
      <c r="J1303" s="10">
        <v>103.91</v>
      </c>
      <c r="K1303" s="6">
        <v>0</v>
      </c>
      <c r="L1303" s="10">
        <v>51.19</v>
      </c>
      <c r="M1303" s="17">
        <f t="shared" si="80"/>
        <v>519.54999999999995</v>
      </c>
      <c r="N1303" s="17">
        <f t="shared" si="81"/>
        <v>255.95</v>
      </c>
      <c r="O1303" s="17">
        <f t="shared" si="82"/>
        <v>263.59999999999997</v>
      </c>
      <c r="P1303" s="7">
        <f t="shared" si="83"/>
        <v>0.50736214031373306</v>
      </c>
      <c r="Q1303" s="5">
        <f>YEAR(SalesDataTable[[#This Row],[Order Date]])</f>
        <v>2026</v>
      </c>
      <c r="R1303" s="7" t="str">
        <f>"Q"&amp;ROUNDUP(MONTH(SalesDataTable[[#This Row],[Order Date]])/3,0)</f>
        <v>Q3</v>
      </c>
      <c r="S1303" s="8">
        <f>MONTH(SalesDataTable[[#This Row],[Order Date]])</f>
        <v>7</v>
      </c>
      <c r="T1303" s="7" t="str">
        <f>TEXT(SalesDataTable[[#This Row],[Order Date]],"mmm")</f>
        <v>Jul</v>
      </c>
    </row>
    <row r="1304" spans="1:20" ht="15.6">
      <c r="A1304" s="2">
        <v>211</v>
      </c>
      <c r="B1304" s="3">
        <v>46212</v>
      </c>
      <c r="C1304" s="4" t="s">
        <v>11</v>
      </c>
      <c r="D1304" s="4" t="s">
        <v>52</v>
      </c>
      <c r="E1304" s="4" t="s">
        <v>8</v>
      </c>
      <c r="F1304" s="4" t="s">
        <v>16</v>
      </c>
      <c r="G1304" s="4" t="s">
        <v>4</v>
      </c>
      <c r="H1304" s="4" t="s">
        <v>22</v>
      </c>
      <c r="I1304" s="8">
        <v>10</v>
      </c>
      <c r="J1304" s="10">
        <v>49.69</v>
      </c>
      <c r="K1304" s="6">
        <v>0.1</v>
      </c>
      <c r="L1304" s="10">
        <v>21.82</v>
      </c>
      <c r="M1304" s="17">
        <f t="shared" si="80"/>
        <v>447.21</v>
      </c>
      <c r="N1304" s="17">
        <f t="shared" si="81"/>
        <v>218.2</v>
      </c>
      <c r="O1304" s="17">
        <f t="shared" si="82"/>
        <v>229.01</v>
      </c>
      <c r="P1304" s="7">
        <f t="shared" si="83"/>
        <v>0.51208604458755391</v>
      </c>
      <c r="Q1304" s="5">
        <f>YEAR(SalesDataTable[[#This Row],[Order Date]])</f>
        <v>2026</v>
      </c>
      <c r="R1304" s="7" t="str">
        <f>"Q"&amp;ROUNDUP(MONTH(SalesDataTable[[#This Row],[Order Date]])/3,0)</f>
        <v>Q3</v>
      </c>
      <c r="S1304" s="8">
        <f>MONTH(SalesDataTable[[#This Row],[Order Date]])</f>
        <v>7</v>
      </c>
      <c r="T1304" s="7" t="str">
        <f>TEXT(SalesDataTable[[#This Row],[Order Date]],"mmm")</f>
        <v>Jul</v>
      </c>
    </row>
    <row r="1305" spans="1:20" ht="15.6">
      <c r="A1305" s="2">
        <v>392</v>
      </c>
      <c r="B1305" s="3">
        <v>46212</v>
      </c>
      <c r="C1305" s="4" t="s">
        <v>20</v>
      </c>
      <c r="D1305" s="4" t="s">
        <v>31</v>
      </c>
      <c r="E1305" s="4" t="s">
        <v>19</v>
      </c>
      <c r="F1305" s="4" t="s">
        <v>3</v>
      </c>
      <c r="G1305" s="4" t="s">
        <v>9</v>
      </c>
      <c r="H1305" s="4" t="s">
        <v>10</v>
      </c>
      <c r="I1305" s="8">
        <v>3</v>
      </c>
      <c r="J1305" s="10">
        <v>94.19</v>
      </c>
      <c r="K1305" s="6">
        <v>0</v>
      </c>
      <c r="L1305" s="10">
        <v>44.1</v>
      </c>
      <c r="M1305" s="17">
        <f t="shared" si="80"/>
        <v>282.57</v>
      </c>
      <c r="N1305" s="17">
        <f t="shared" si="81"/>
        <v>132.30000000000001</v>
      </c>
      <c r="O1305" s="17">
        <f t="shared" si="82"/>
        <v>150.26999999999998</v>
      </c>
      <c r="P1305" s="7">
        <f t="shared" si="83"/>
        <v>0.53179743072512997</v>
      </c>
      <c r="Q1305" s="5">
        <f>YEAR(SalesDataTable[[#This Row],[Order Date]])</f>
        <v>2026</v>
      </c>
      <c r="R1305" s="7" t="str">
        <f>"Q"&amp;ROUNDUP(MONTH(SalesDataTable[[#This Row],[Order Date]])/3,0)</f>
        <v>Q3</v>
      </c>
      <c r="S1305" s="8">
        <f>MONTH(SalesDataTable[[#This Row],[Order Date]])</f>
        <v>7</v>
      </c>
      <c r="T1305" s="7" t="str">
        <f>TEXT(SalesDataTable[[#This Row],[Order Date]],"mmm")</f>
        <v>Jul</v>
      </c>
    </row>
    <row r="1306" spans="1:20" ht="15.6">
      <c r="A1306" s="2">
        <v>1302</v>
      </c>
      <c r="B1306" s="3">
        <v>46212</v>
      </c>
      <c r="C1306" s="4" t="s">
        <v>6</v>
      </c>
      <c r="D1306" s="4" t="s">
        <v>49</v>
      </c>
      <c r="E1306" s="4" t="s">
        <v>19</v>
      </c>
      <c r="F1306" s="4" t="s">
        <v>3</v>
      </c>
      <c r="G1306" s="4" t="s">
        <v>14</v>
      </c>
      <c r="H1306" s="4" t="s">
        <v>32</v>
      </c>
      <c r="I1306" s="8">
        <v>1</v>
      </c>
      <c r="J1306" s="10">
        <v>46.87</v>
      </c>
      <c r="K1306" s="6">
        <v>0</v>
      </c>
      <c r="L1306" s="10">
        <v>18.649999999999999</v>
      </c>
      <c r="M1306" s="17">
        <f t="shared" si="80"/>
        <v>46.87</v>
      </c>
      <c r="N1306" s="17">
        <f t="shared" si="81"/>
        <v>18.649999999999999</v>
      </c>
      <c r="O1306" s="17">
        <f t="shared" si="82"/>
        <v>28.22</v>
      </c>
      <c r="P1306" s="7">
        <f t="shared" si="83"/>
        <v>0.60209088969490077</v>
      </c>
      <c r="Q1306" s="5">
        <f>YEAR(SalesDataTable[[#This Row],[Order Date]])</f>
        <v>2026</v>
      </c>
      <c r="R1306" s="7" t="str">
        <f>"Q"&amp;ROUNDUP(MONTH(SalesDataTable[[#This Row],[Order Date]])/3,0)</f>
        <v>Q3</v>
      </c>
      <c r="S1306" s="8">
        <f>MONTH(SalesDataTable[[#This Row],[Order Date]])</f>
        <v>7</v>
      </c>
      <c r="T1306" s="7" t="str">
        <f>TEXT(SalesDataTable[[#This Row],[Order Date]],"mmm")</f>
        <v>Jul</v>
      </c>
    </row>
    <row r="1307" spans="1:20" ht="15.6">
      <c r="A1307" s="2">
        <v>1366</v>
      </c>
      <c r="B1307" s="3">
        <v>46212</v>
      </c>
      <c r="C1307" s="4" t="s">
        <v>11</v>
      </c>
      <c r="D1307" s="4" t="s">
        <v>52</v>
      </c>
      <c r="E1307" s="4" t="s">
        <v>2</v>
      </c>
      <c r="F1307" s="4" t="s">
        <v>3</v>
      </c>
      <c r="G1307" s="4" t="s">
        <v>14</v>
      </c>
      <c r="H1307" s="4" t="s">
        <v>15</v>
      </c>
      <c r="I1307" s="8">
        <v>1</v>
      </c>
      <c r="J1307" s="10">
        <v>36.99</v>
      </c>
      <c r="K1307" s="6">
        <v>0.1</v>
      </c>
      <c r="L1307" s="10">
        <v>13.2</v>
      </c>
      <c r="M1307" s="17">
        <f t="shared" si="80"/>
        <v>33.291000000000004</v>
      </c>
      <c r="N1307" s="17">
        <f t="shared" si="81"/>
        <v>13.2</v>
      </c>
      <c r="O1307" s="17">
        <f t="shared" si="82"/>
        <v>20.091000000000005</v>
      </c>
      <c r="P1307" s="7">
        <f t="shared" si="83"/>
        <v>0.60349644047940887</v>
      </c>
      <c r="Q1307" s="5">
        <f>YEAR(SalesDataTable[[#This Row],[Order Date]])</f>
        <v>2026</v>
      </c>
      <c r="R1307" s="7" t="str">
        <f>"Q"&amp;ROUNDUP(MONTH(SalesDataTable[[#This Row],[Order Date]])/3,0)</f>
        <v>Q3</v>
      </c>
      <c r="S1307" s="8">
        <f>MONTH(SalesDataTable[[#This Row],[Order Date]])</f>
        <v>7</v>
      </c>
      <c r="T1307" s="7" t="str">
        <f>TEXT(SalesDataTable[[#This Row],[Order Date]],"mmm")</f>
        <v>Jul</v>
      </c>
    </row>
    <row r="1308" spans="1:20" ht="15.6">
      <c r="A1308" s="2">
        <v>1974</v>
      </c>
      <c r="B1308" s="3">
        <v>46212</v>
      </c>
      <c r="C1308" s="4" t="s">
        <v>0</v>
      </c>
      <c r="D1308" s="4" t="s">
        <v>50</v>
      </c>
      <c r="E1308" s="4" t="s">
        <v>2</v>
      </c>
      <c r="F1308" s="4" t="s">
        <v>3</v>
      </c>
      <c r="G1308" s="4" t="s">
        <v>14</v>
      </c>
      <c r="H1308" s="4" t="s">
        <v>44</v>
      </c>
      <c r="I1308" s="8">
        <v>1</v>
      </c>
      <c r="J1308" s="10">
        <v>135.44</v>
      </c>
      <c r="K1308" s="6">
        <v>0</v>
      </c>
      <c r="L1308" s="10">
        <v>65.48</v>
      </c>
      <c r="M1308" s="17">
        <f t="shared" si="80"/>
        <v>135.44</v>
      </c>
      <c r="N1308" s="17">
        <f t="shared" si="81"/>
        <v>65.48</v>
      </c>
      <c r="O1308" s="17">
        <f t="shared" si="82"/>
        <v>69.959999999999994</v>
      </c>
      <c r="P1308" s="7">
        <f t="shared" si="83"/>
        <v>0.51653868871825159</v>
      </c>
      <c r="Q1308" s="5">
        <f>YEAR(SalesDataTable[[#This Row],[Order Date]])</f>
        <v>2026</v>
      </c>
      <c r="R1308" s="7" t="str">
        <f>"Q"&amp;ROUNDUP(MONTH(SalesDataTable[[#This Row],[Order Date]])/3,0)</f>
        <v>Q3</v>
      </c>
      <c r="S1308" s="8">
        <f>MONTH(SalesDataTable[[#This Row],[Order Date]])</f>
        <v>7</v>
      </c>
      <c r="T1308" s="7" t="str">
        <f>TEXT(SalesDataTable[[#This Row],[Order Date]],"mmm")</f>
        <v>Jul</v>
      </c>
    </row>
    <row r="1309" spans="1:20" ht="15.6">
      <c r="A1309" s="2">
        <v>2716</v>
      </c>
      <c r="B1309" s="3">
        <v>46212</v>
      </c>
      <c r="C1309" s="4" t="s">
        <v>6</v>
      </c>
      <c r="D1309" s="4" t="s">
        <v>7</v>
      </c>
      <c r="E1309" s="4" t="s">
        <v>2</v>
      </c>
      <c r="F1309" s="4" t="s">
        <v>13</v>
      </c>
      <c r="G1309" s="4" t="s">
        <v>9</v>
      </c>
      <c r="H1309" s="4" t="s">
        <v>10</v>
      </c>
      <c r="I1309" s="8">
        <v>3</v>
      </c>
      <c r="J1309" s="10">
        <v>92.25</v>
      </c>
      <c r="K1309" s="6">
        <v>0</v>
      </c>
      <c r="L1309" s="10">
        <v>46.27</v>
      </c>
      <c r="M1309" s="17">
        <f t="shared" si="80"/>
        <v>276.75</v>
      </c>
      <c r="N1309" s="17">
        <f t="shared" si="81"/>
        <v>138.81</v>
      </c>
      <c r="O1309" s="17">
        <f t="shared" si="82"/>
        <v>137.94</v>
      </c>
      <c r="P1309" s="7">
        <f t="shared" si="83"/>
        <v>0.49842818428184282</v>
      </c>
      <c r="Q1309" s="5">
        <f>YEAR(SalesDataTable[[#This Row],[Order Date]])</f>
        <v>2026</v>
      </c>
      <c r="R1309" s="7" t="str">
        <f>"Q"&amp;ROUNDUP(MONTH(SalesDataTable[[#This Row],[Order Date]])/3,0)</f>
        <v>Q3</v>
      </c>
      <c r="S1309" s="8">
        <f>MONTH(SalesDataTable[[#This Row],[Order Date]])</f>
        <v>7</v>
      </c>
      <c r="T1309" s="7" t="str">
        <f>TEXT(SalesDataTable[[#This Row],[Order Date]],"mmm")</f>
        <v>Jul</v>
      </c>
    </row>
    <row r="1310" spans="1:20" ht="15.6">
      <c r="A1310" s="2">
        <v>3161</v>
      </c>
      <c r="B1310" s="3">
        <v>46212</v>
      </c>
      <c r="C1310" s="4" t="s">
        <v>11</v>
      </c>
      <c r="D1310" s="4" t="s">
        <v>25</v>
      </c>
      <c r="E1310" s="4" t="s">
        <v>2</v>
      </c>
      <c r="F1310" s="4" t="s">
        <v>13</v>
      </c>
      <c r="G1310" s="4" t="s">
        <v>23</v>
      </c>
      <c r="H1310" s="4" t="s">
        <v>29</v>
      </c>
      <c r="I1310" s="8">
        <v>2</v>
      </c>
      <c r="J1310" s="10">
        <v>192.6</v>
      </c>
      <c r="K1310" s="6">
        <v>0</v>
      </c>
      <c r="L1310" s="10">
        <v>104.89</v>
      </c>
      <c r="M1310" s="17">
        <f t="shared" si="80"/>
        <v>385.2</v>
      </c>
      <c r="N1310" s="17">
        <f t="shared" si="81"/>
        <v>209.78</v>
      </c>
      <c r="O1310" s="17">
        <f t="shared" si="82"/>
        <v>175.42</v>
      </c>
      <c r="P1310" s="7">
        <f t="shared" si="83"/>
        <v>0.45539979231568017</v>
      </c>
      <c r="Q1310" s="5">
        <f>YEAR(SalesDataTable[[#This Row],[Order Date]])</f>
        <v>2026</v>
      </c>
      <c r="R1310" s="7" t="str">
        <f>"Q"&amp;ROUNDUP(MONTH(SalesDataTable[[#This Row],[Order Date]])/3,0)</f>
        <v>Q3</v>
      </c>
      <c r="S1310" s="8">
        <f>MONTH(SalesDataTable[[#This Row],[Order Date]])</f>
        <v>7</v>
      </c>
      <c r="T1310" s="7" t="str">
        <f>TEXT(SalesDataTable[[#This Row],[Order Date]],"mmm")</f>
        <v>Jul</v>
      </c>
    </row>
    <row r="1311" spans="1:20" ht="15.6">
      <c r="A1311" s="2">
        <v>3240</v>
      </c>
      <c r="B1311" s="3">
        <v>46212</v>
      </c>
      <c r="C1311" s="4" t="s">
        <v>20</v>
      </c>
      <c r="D1311" s="4" t="s">
        <v>33</v>
      </c>
      <c r="E1311" s="4" t="s">
        <v>2</v>
      </c>
      <c r="F1311" s="4" t="s">
        <v>3</v>
      </c>
      <c r="G1311" s="4" t="s">
        <v>4</v>
      </c>
      <c r="H1311" s="4" t="s">
        <v>26</v>
      </c>
      <c r="I1311" s="8">
        <v>1</v>
      </c>
      <c r="J1311" s="10">
        <v>39.94</v>
      </c>
      <c r="K1311" s="6">
        <v>0</v>
      </c>
      <c r="L1311" s="10">
        <v>16.89</v>
      </c>
      <c r="M1311" s="17">
        <f t="shared" si="80"/>
        <v>39.94</v>
      </c>
      <c r="N1311" s="17">
        <f t="shared" si="81"/>
        <v>16.89</v>
      </c>
      <c r="O1311" s="17">
        <f t="shared" si="82"/>
        <v>23.049999999999997</v>
      </c>
      <c r="P1311" s="7">
        <f t="shared" si="83"/>
        <v>0.57711567351026538</v>
      </c>
      <c r="Q1311" s="5">
        <f>YEAR(SalesDataTable[[#This Row],[Order Date]])</f>
        <v>2026</v>
      </c>
      <c r="R1311" s="7" t="str">
        <f>"Q"&amp;ROUNDUP(MONTH(SalesDataTable[[#This Row],[Order Date]])/3,0)</f>
        <v>Q3</v>
      </c>
      <c r="S1311" s="8">
        <f>MONTH(SalesDataTable[[#This Row],[Order Date]])</f>
        <v>7</v>
      </c>
      <c r="T1311" s="7" t="str">
        <f>TEXT(SalesDataTable[[#This Row],[Order Date]],"mmm")</f>
        <v>Jul</v>
      </c>
    </row>
    <row r="1312" spans="1:20" ht="15.6">
      <c r="A1312" s="2">
        <v>3682</v>
      </c>
      <c r="B1312" s="3">
        <v>46212</v>
      </c>
      <c r="C1312" s="4" t="s">
        <v>11</v>
      </c>
      <c r="D1312" s="4" t="s">
        <v>12</v>
      </c>
      <c r="E1312" s="4" t="s">
        <v>2</v>
      </c>
      <c r="F1312" s="4" t="s">
        <v>3</v>
      </c>
      <c r="G1312" s="4" t="s">
        <v>9</v>
      </c>
      <c r="H1312" s="4" t="s">
        <v>37</v>
      </c>
      <c r="I1312" s="8">
        <v>3</v>
      </c>
      <c r="J1312" s="10">
        <v>150.61000000000001</v>
      </c>
      <c r="K1312" s="6">
        <v>0</v>
      </c>
      <c r="L1312" s="10">
        <v>79.900000000000006</v>
      </c>
      <c r="M1312" s="17">
        <f t="shared" si="80"/>
        <v>451.83000000000004</v>
      </c>
      <c r="N1312" s="17">
        <f t="shared" si="81"/>
        <v>239.70000000000002</v>
      </c>
      <c r="O1312" s="17">
        <f t="shared" si="82"/>
        <v>212.13000000000002</v>
      </c>
      <c r="P1312" s="7">
        <f t="shared" si="83"/>
        <v>0.46949073766682159</v>
      </c>
      <c r="Q1312" s="5">
        <f>YEAR(SalesDataTable[[#This Row],[Order Date]])</f>
        <v>2026</v>
      </c>
      <c r="R1312" s="7" t="str">
        <f>"Q"&amp;ROUNDUP(MONTH(SalesDataTable[[#This Row],[Order Date]])/3,0)</f>
        <v>Q3</v>
      </c>
      <c r="S1312" s="8">
        <f>MONTH(SalesDataTable[[#This Row],[Order Date]])</f>
        <v>7</v>
      </c>
      <c r="T1312" s="7" t="str">
        <f>TEXT(SalesDataTable[[#This Row],[Order Date]],"mmm")</f>
        <v>Jul</v>
      </c>
    </row>
    <row r="1313" spans="1:20" ht="15.6">
      <c r="A1313" s="2">
        <v>4725</v>
      </c>
      <c r="B1313" s="3">
        <v>46212</v>
      </c>
      <c r="C1313" s="4" t="s">
        <v>20</v>
      </c>
      <c r="D1313" s="4" t="s">
        <v>47</v>
      </c>
      <c r="E1313" s="4" t="s">
        <v>2</v>
      </c>
      <c r="F1313" s="4" t="s">
        <v>3</v>
      </c>
      <c r="G1313" s="4" t="s">
        <v>9</v>
      </c>
      <c r="H1313" s="4" t="s">
        <v>46</v>
      </c>
      <c r="I1313" s="8">
        <v>2</v>
      </c>
      <c r="J1313" s="10">
        <v>71.069999999999993</v>
      </c>
      <c r="K1313" s="6">
        <v>0</v>
      </c>
      <c r="L1313" s="10">
        <v>31.57</v>
      </c>
      <c r="M1313" s="17">
        <f t="shared" si="80"/>
        <v>142.13999999999999</v>
      </c>
      <c r="N1313" s="17">
        <f t="shared" si="81"/>
        <v>63.14</v>
      </c>
      <c r="O1313" s="17">
        <f t="shared" si="82"/>
        <v>78.999999999999986</v>
      </c>
      <c r="P1313" s="7">
        <f t="shared" si="83"/>
        <v>0.55579006613198245</v>
      </c>
      <c r="Q1313" s="5">
        <f>YEAR(SalesDataTable[[#This Row],[Order Date]])</f>
        <v>2026</v>
      </c>
      <c r="R1313" s="7" t="str">
        <f>"Q"&amp;ROUNDUP(MONTH(SalesDataTable[[#This Row],[Order Date]])/3,0)</f>
        <v>Q3</v>
      </c>
      <c r="S1313" s="8">
        <f>MONTH(SalesDataTable[[#This Row],[Order Date]])</f>
        <v>7</v>
      </c>
      <c r="T1313" s="7" t="str">
        <f>TEXT(SalesDataTable[[#This Row],[Order Date]],"mmm")</f>
        <v>Jul</v>
      </c>
    </row>
    <row r="1314" spans="1:20" ht="15.6">
      <c r="A1314" s="2">
        <v>758</v>
      </c>
      <c r="B1314" s="3">
        <v>46213</v>
      </c>
      <c r="C1314" s="4" t="s">
        <v>0</v>
      </c>
      <c r="D1314" s="4" t="s">
        <v>1</v>
      </c>
      <c r="E1314" s="4" t="s">
        <v>19</v>
      </c>
      <c r="F1314" s="4" t="s">
        <v>13</v>
      </c>
      <c r="G1314" s="4" t="s">
        <v>4</v>
      </c>
      <c r="H1314" s="4" t="s">
        <v>22</v>
      </c>
      <c r="I1314" s="8">
        <v>1</v>
      </c>
      <c r="J1314" s="10">
        <v>50.78</v>
      </c>
      <c r="K1314" s="6">
        <v>0</v>
      </c>
      <c r="L1314" s="10">
        <v>22.29</v>
      </c>
      <c r="M1314" s="17">
        <f t="shared" si="80"/>
        <v>50.78</v>
      </c>
      <c r="N1314" s="17">
        <f t="shared" si="81"/>
        <v>22.29</v>
      </c>
      <c r="O1314" s="17">
        <f t="shared" si="82"/>
        <v>28.490000000000002</v>
      </c>
      <c r="P1314" s="7">
        <f t="shared" si="83"/>
        <v>0.56104765655769995</v>
      </c>
      <c r="Q1314" s="5">
        <f>YEAR(SalesDataTable[[#This Row],[Order Date]])</f>
        <v>2026</v>
      </c>
      <c r="R1314" s="7" t="str">
        <f>"Q"&amp;ROUNDUP(MONTH(SalesDataTable[[#This Row],[Order Date]])/3,0)</f>
        <v>Q3</v>
      </c>
      <c r="S1314" s="8">
        <f>MONTH(SalesDataTable[[#This Row],[Order Date]])</f>
        <v>7</v>
      </c>
      <c r="T1314" s="7" t="str">
        <f>TEXT(SalesDataTable[[#This Row],[Order Date]],"mmm")</f>
        <v>Jul</v>
      </c>
    </row>
    <row r="1315" spans="1:20" ht="15.6">
      <c r="A1315" s="2">
        <v>1910</v>
      </c>
      <c r="B1315" s="3">
        <v>46213</v>
      </c>
      <c r="C1315" s="4" t="s">
        <v>0</v>
      </c>
      <c r="D1315" s="4" t="s">
        <v>50</v>
      </c>
      <c r="E1315" s="4" t="s">
        <v>2</v>
      </c>
      <c r="F1315" s="4" t="s">
        <v>3</v>
      </c>
      <c r="G1315" s="4" t="s">
        <v>9</v>
      </c>
      <c r="H1315" s="4" t="s">
        <v>17</v>
      </c>
      <c r="I1315" s="8">
        <v>2</v>
      </c>
      <c r="J1315" s="10">
        <v>141.51</v>
      </c>
      <c r="K1315" s="6">
        <v>0.05</v>
      </c>
      <c r="L1315" s="10">
        <v>77.040000000000006</v>
      </c>
      <c r="M1315" s="17">
        <f t="shared" si="80"/>
        <v>268.86899999999997</v>
      </c>
      <c r="N1315" s="17">
        <f t="shared" si="81"/>
        <v>154.08000000000001</v>
      </c>
      <c r="O1315" s="17">
        <f t="shared" si="82"/>
        <v>114.78899999999996</v>
      </c>
      <c r="P1315" s="7">
        <f t="shared" si="83"/>
        <v>0.42693281858451504</v>
      </c>
      <c r="Q1315" s="5">
        <f>YEAR(SalesDataTable[[#This Row],[Order Date]])</f>
        <v>2026</v>
      </c>
      <c r="R1315" s="7" t="str">
        <f>"Q"&amp;ROUNDUP(MONTH(SalesDataTable[[#This Row],[Order Date]])/3,0)</f>
        <v>Q3</v>
      </c>
      <c r="S1315" s="8">
        <f>MONTH(SalesDataTable[[#This Row],[Order Date]])</f>
        <v>7</v>
      </c>
      <c r="T1315" s="7" t="str">
        <f>TEXT(SalesDataTable[[#This Row],[Order Date]],"mmm")</f>
        <v>Jul</v>
      </c>
    </row>
    <row r="1316" spans="1:20" ht="15.6">
      <c r="A1316" s="2">
        <v>1941</v>
      </c>
      <c r="B1316" s="3">
        <v>46213</v>
      </c>
      <c r="C1316" s="4" t="s">
        <v>6</v>
      </c>
      <c r="D1316" s="4" t="s">
        <v>43</v>
      </c>
      <c r="E1316" s="4" t="s">
        <v>28</v>
      </c>
      <c r="F1316" s="4" t="s">
        <v>3</v>
      </c>
      <c r="G1316" s="4" t="s">
        <v>9</v>
      </c>
      <c r="H1316" s="4" t="s">
        <v>37</v>
      </c>
      <c r="I1316" s="8">
        <v>1</v>
      </c>
      <c r="J1316" s="10">
        <v>156.44</v>
      </c>
      <c r="K1316" s="6">
        <v>0.1</v>
      </c>
      <c r="L1316" s="10">
        <v>80.72</v>
      </c>
      <c r="M1316" s="17">
        <f t="shared" si="80"/>
        <v>140.79599999999999</v>
      </c>
      <c r="N1316" s="17">
        <f t="shared" si="81"/>
        <v>80.72</v>
      </c>
      <c r="O1316" s="17">
        <f t="shared" si="82"/>
        <v>60.075999999999993</v>
      </c>
      <c r="P1316" s="7">
        <f t="shared" si="83"/>
        <v>0.42668825818915307</v>
      </c>
      <c r="Q1316" s="5">
        <f>YEAR(SalesDataTable[[#This Row],[Order Date]])</f>
        <v>2026</v>
      </c>
      <c r="R1316" s="7" t="str">
        <f>"Q"&amp;ROUNDUP(MONTH(SalesDataTable[[#This Row],[Order Date]])/3,0)</f>
        <v>Q3</v>
      </c>
      <c r="S1316" s="8">
        <f>MONTH(SalesDataTable[[#This Row],[Order Date]])</f>
        <v>7</v>
      </c>
      <c r="T1316" s="7" t="str">
        <f>TEXT(SalesDataTable[[#This Row],[Order Date]],"mmm")</f>
        <v>Jul</v>
      </c>
    </row>
    <row r="1317" spans="1:20" ht="15.6">
      <c r="A1317" s="2">
        <v>2324</v>
      </c>
      <c r="B1317" s="3">
        <v>46213</v>
      </c>
      <c r="C1317" s="4" t="s">
        <v>6</v>
      </c>
      <c r="D1317" s="4" t="s">
        <v>43</v>
      </c>
      <c r="E1317" s="4" t="s">
        <v>2</v>
      </c>
      <c r="F1317" s="4" t="s">
        <v>13</v>
      </c>
      <c r="G1317" s="4" t="s">
        <v>34</v>
      </c>
      <c r="H1317" s="4" t="s">
        <v>45</v>
      </c>
      <c r="I1317" s="8">
        <v>2</v>
      </c>
      <c r="J1317" s="10">
        <v>51.75</v>
      </c>
      <c r="K1317" s="6">
        <v>0</v>
      </c>
      <c r="L1317" s="10">
        <v>21.4</v>
      </c>
      <c r="M1317" s="17">
        <f t="shared" si="80"/>
        <v>103.5</v>
      </c>
      <c r="N1317" s="17">
        <f t="shared" si="81"/>
        <v>42.8</v>
      </c>
      <c r="O1317" s="17">
        <f t="shared" si="82"/>
        <v>60.7</v>
      </c>
      <c r="P1317" s="7">
        <f t="shared" si="83"/>
        <v>0.58647342995169083</v>
      </c>
      <c r="Q1317" s="5">
        <f>YEAR(SalesDataTable[[#This Row],[Order Date]])</f>
        <v>2026</v>
      </c>
      <c r="R1317" s="7" t="str">
        <f>"Q"&amp;ROUNDUP(MONTH(SalesDataTable[[#This Row],[Order Date]])/3,0)</f>
        <v>Q3</v>
      </c>
      <c r="S1317" s="8">
        <f>MONTH(SalesDataTable[[#This Row],[Order Date]])</f>
        <v>7</v>
      </c>
      <c r="T1317" s="7" t="str">
        <f>TEXT(SalesDataTable[[#This Row],[Order Date]],"mmm")</f>
        <v>Jul</v>
      </c>
    </row>
    <row r="1318" spans="1:20" ht="15.6">
      <c r="A1318" s="2">
        <v>2869</v>
      </c>
      <c r="B1318" s="3">
        <v>46213</v>
      </c>
      <c r="C1318" s="4" t="s">
        <v>11</v>
      </c>
      <c r="D1318" s="4" t="s">
        <v>25</v>
      </c>
      <c r="E1318" s="4" t="s">
        <v>28</v>
      </c>
      <c r="F1318" s="4" t="s">
        <v>13</v>
      </c>
      <c r="G1318" s="4" t="s">
        <v>23</v>
      </c>
      <c r="H1318" s="4" t="s">
        <v>40</v>
      </c>
      <c r="I1318" s="8">
        <v>1</v>
      </c>
      <c r="J1318" s="10">
        <v>82.23</v>
      </c>
      <c r="K1318" s="6">
        <v>0.1</v>
      </c>
      <c r="L1318" s="10">
        <v>38.340000000000003</v>
      </c>
      <c r="M1318" s="17">
        <f t="shared" si="80"/>
        <v>74.007000000000005</v>
      </c>
      <c r="N1318" s="17">
        <f t="shared" si="81"/>
        <v>38.340000000000003</v>
      </c>
      <c r="O1318" s="17">
        <f t="shared" si="82"/>
        <v>35.667000000000002</v>
      </c>
      <c r="P1318" s="7">
        <f t="shared" si="83"/>
        <v>0.48194089748267055</v>
      </c>
      <c r="Q1318" s="5">
        <f>YEAR(SalesDataTable[[#This Row],[Order Date]])</f>
        <v>2026</v>
      </c>
      <c r="R1318" s="7" t="str">
        <f>"Q"&amp;ROUNDUP(MONTH(SalesDataTable[[#This Row],[Order Date]])/3,0)</f>
        <v>Q3</v>
      </c>
      <c r="S1318" s="8">
        <f>MONTH(SalesDataTable[[#This Row],[Order Date]])</f>
        <v>7</v>
      </c>
      <c r="T1318" s="7" t="str">
        <f>TEXT(SalesDataTable[[#This Row],[Order Date]],"mmm")</f>
        <v>Jul</v>
      </c>
    </row>
    <row r="1319" spans="1:20" ht="15.6">
      <c r="A1319" s="2">
        <v>3236</v>
      </c>
      <c r="B1319" s="3">
        <v>46213</v>
      </c>
      <c r="C1319" s="4" t="s">
        <v>6</v>
      </c>
      <c r="D1319" s="4" t="s">
        <v>27</v>
      </c>
      <c r="E1319" s="4" t="s">
        <v>2</v>
      </c>
      <c r="F1319" s="4" t="s">
        <v>13</v>
      </c>
      <c r="G1319" s="4" t="s">
        <v>9</v>
      </c>
      <c r="H1319" s="4" t="s">
        <v>17</v>
      </c>
      <c r="I1319" s="8">
        <v>1</v>
      </c>
      <c r="J1319" s="10">
        <v>144.16999999999999</v>
      </c>
      <c r="K1319" s="6">
        <v>0.1</v>
      </c>
      <c r="L1319" s="10">
        <v>78.13</v>
      </c>
      <c r="M1319" s="17">
        <f t="shared" si="80"/>
        <v>129.75299999999999</v>
      </c>
      <c r="N1319" s="17">
        <f t="shared" si="81"/>
        <v>78.13</v>
      </c>
      <c r="O1319" s="17">
        <f t="shared" si="82"/>
        <v>51.62299999999999</v>
      </c>
      <c r="P1319" s="7">
        <f t="shared" si="83"/>
        <v>0.39785592625989374</v>
      </c>
      <c r="Q1319" s="5">
        <f>YEAR(SalesDataTable[[#This Row],[Order Date]])</f>
        <v>2026</v>
      </c>
      <c r="R1319" s="7" t="str">
        <f>"Q"&amp;ROUNDUP(MONTH(SalesDataTable[[#This Row],[Order Date]])/3,0)</f>
        <v>Q3</v>
      </c>
      <c r="S1319" s="8">
        <f>MONTH(SalesDataTable[[#This Row],[Order Date]])</f>
        <v>7</v>
      </c>
      <c r="T1319" s="7" t="str">
        <f>TEXT(SalesDataTable[[#This Row],[Order Date]],"mmm")</f>
        <v>Jul</v>
      </c>
    </row>
    <row r="1320" spans="1:20" ht="15.6">
      <c r="A1320" s="2">
        <v>3582</v>
      </c>
      <c r="B1320" s="3">
        <v>46213</v>
      </c>
      <c r="C1320" s="4" t="s">
        <v>6</v>
      </c>
      <c r="D1320" s="4" t="s">
        <v>43</v>
      </c>
      <c r="E1320" s="4" t="s">
        <v>2</v>
      </c>
      <c r="F1320" s="4" t="s">
        <v>3</v>
      </c>
      <c r="G1320" s="4" t="s">
        <v>23</v>
      </c>
      <c r="H1320" s="4" t="s">
        <v>40</v>
      </c>
      <c r="I1320" s="8">
        <v>4</v>
      </c>
      <c r="J1320" s="10">
        <v>82.47</v>
      </c>
      <c r="K1320" s="6">
        <v>0</v>
      </c>
      <c r="L1320" s="10">
        <v>40.22</v>
      </c>
      <c r="M1320" s="17">
        <f t="shared" si="80"/>
        <v>329.88</v>
      </c>
      <c r="N1320" s="17">
        <f t="shared" si="81"/>
        <v>160.88</v>
      </c>
      <c r="O1320" s="17">
        <f t="shared" si="82"/>
        <v>169</v>
      </c>
      <c r="P1320" s="7">
        <f t="shared" si="83"/>
        <v>0.51230750575967021</v>
      </c>
      <c r="Q1320" s="5">
        <f>YEAR(SalesDataTable[[#This Row],[Order Date]])</f>
        <v>2026</v>
      </c>
      <c r="R1320" s="7" t="str">
        <f>"Q"&amp;ROUNDUP(MONTH(SalesDataTable[[#This Row],[Order Date]])/3,0)</f>
        <v>Q3</v>
      </c>
      <c r="S1320" s="8">
        <f>MONTH(SalesDataTable[[#This Row],[Order Date]])</f>
        <v>7</v>
      </c>
      <c r="T1320" s="7" t="str">
        <f>TEXT(SalesDataTable[[#This Row],[Order Date]],"mmm")</f>
        <v>Jul</v>
      </c>
    </row>
    <row r="1321" spans="1:20" ht="15.6">
      <c r="A1321" s="2">
        <v>3715</v>
      </c>
      <c r="B1321" s="3">
        <v>46213</v>
      </c>
      <c r="C1321" s="4" t="s">
        <v>20</v>
      </c>
      <c r="D1321" s="4" t="s">
        <v>33</v>
      </c>
      <c r="E1321" s="4" t="s">
        <v>2</v>
      </c>
      <c r="F1321" s="4" t="s">
        <v>13</v>
      </c>
      <c r="G1321" s="4" t="s">
        <v>23</v>
      </c>
      <c r="H1321" s="4" t="s">
        <v>51</v>
      </c>
      <c r="I1321" s="8">
        <v>1</v>
      </c>
      <c r="J1321" s="10">
        <v>122.14</v>
      </c>
      <c r="K1321" s="6">
        <v>0.15</v>
      </c>
      <c r="L1321" s="10">
        <v>59.87</v>
      </c>
      <c r="M1321" s="17">
        <f t="shared" si="80"/>
        <v>103.819</v>
      </c>
      <c r="N1321" s="17">
        <f t="shared" si="81"/>
        <v>59.87</v>
      </c>
      <c r="O1321" s="17">
        <f t="shared" si="82"/>
        <v>43.949000000000005</v>
      </c>
      <c r="P1321" s="7">
        <f t="shared" si="83"/>
        <v>0.42332328379198414</v>
      </c>
      <c r="Q1321" s="5">
        <f>YEAR(SalesDataTable[[#This Row],[Order Date]])</f>
        <v>2026</v>
      </c>
      <c r="R1321" s="7" t="str">
        <f>"Q"&amp;ROUNDUP(MONTH(SalesDataTable[[#This Row],[Order Date]])/3,0)</f>
        <v>Q3</v>
      </c>
      <c r="S1321" s="8">
        <f>MONTH(SalesDataTable[[#This Row],[Order Date]])</f>
        <v>7</v>
      </c>
      <c r="T1321" s="7" t="str">
        <f>TEXT(SalesDataTable[[#This Row],[Order Date]],"mmm")</f>
        <v>Jul</v>
      </c>
    </row>
    <row r="1322" spans="1:20" ht="15.6">
      <c r="A1322" s="2">
        <v>3940</v>
      </c>
      <c r="B1322" s="3">
        <v>46213</v>
      </c>
      <c r="C1322" s="4" t="s">
        <v>11</v>
      </c>
      <c r="D1322" s="4" t="s">
        <v>52</v>
      </c>
      <c r="E1322" s="4" t="s">
        <v>19</v>
      </c>
      <c r="F1322" s="4" t="s">
        <v>3</v>
      </c>
      <c r="G1322" s="4" t="s">
        <v>9</v>
      </c>
      <c r="H1322" s="4" t="s">
        <v>17</v>
      </c>
      <c r="I1322" s="8">
        <v>3</v>
      </c>
      <c r="J1322" s="10">
        <v>143.59</v>
      </c>
      <c r="K1322" s="6">
        <v>0</v>
      </c>
      <c r="L1322" s="10">
        <v>78.91</v>
      </c>
      <c r="M1322" s="17">
        <f t="shared" si="80"/>
        <v>430.77</v>
      </c>
      <c r="N1322" s="17">
        <f t="shared" si="81"/>
        <v>236.73</v>
      </c>
      <c r="O1322" s="17">
        <f t="shared" si="82"/>
        <v>194.04</v>
      </c>
      <c r="P1322" s="7">
        <f t="shared" si="83"/>
        <v>0.45044919562643637</v>
      </c>
      <c r="Q1322" s="5">
        <f>YEAR(SalesDataTable[[#This Row],[Order Date]])</f>
        <v>2026</v>
      </c>
      <c r="R1322" s="7" t="str">
        <f>"Q"&amp;ROUNDUP(MONTH(SalesDataTable[[#This Row],[Order Date]])/3,0)</f>
        <v>Q3</v>
      </c>
      <c r="S1322" s="8">
        <f>MONTH(SalesDataTable[[#This Row],[Order Date]])</f>
        <v>7</v>
      </c>
      <c r="T1322" s="7" t="str">
        <f>TEXT(SalesDataTable[[#This Row],[Order Date]],"mmm")</f>
        <v>Jul</v>
      </c>
    </row>
    <row r="1323" spans="1:20" ht="15.6">
      <c r="A1323" s="2">
        <v>4760</v>
      </c>
      <c r="B1323" s="3">
        <v>46213</v>
      </c>
      <c r="C1323" s="4" t="s">
        <v>20</v>
      </c>
      <c r="D1323" s="4" t="s">
        <v>47</v>
      </c>
      <c r="E1323" s="4" t="s">
        <v>2</v>
      </c>
      <c r="F1323" s="4" t="s">
        <v>16</v>
      </c>
      <c r="G1323" s="4" t="s">
        <v>9</v>
      </c>
      <c r="H1323" s="4" t="s">
        <v>37</v>
      </c>
      <c r="I1323" s="8">
        <v>2</v>
      </c>
      <c r="J1323" s="10">
        <v>157.66</v>
      </c>
      <c r="K1323" s="6">
        <v>0</v>
      </c>
      <c r="L1323" s="10">
        <v>78.760000000000005</v>
      </c>
      <c r="M1323" s="17">
        <f t="shared" si="80"/>
        <v>315.32</v>
      </c>
      <c r="N1323" s="17">
        <f t="shared" si="81"/>
        <v>157.52000000000001</v>
      </c>
      <c r="O1323" s="17">
        <f t="shared" si="82"/>
        <v>157.79999999999998</v>
      </c>
      <c r="P1323" s="7">
        <f t="shared" si="83"/>
        <v>0.50044399340352652</v>
      </c>
      <c r="Q1323" s="5">
        <f>YEAR(SalesDataTable[[#This Row],[Order Date]])</f>
        <v>2026</v>
      </c>
      <c r="R1323" s="7" t="str">
        <f>"Q"&amp;ROUNDUP(MONTH(SalesDataTable[[#This Row],[Order Date]])/3,0)</f>
        <v>Q3</v>
      </c>
      <c r="S1323" s="8">
        <f>MONTH(SalesDataTable[[#This Row],[Order Date]])</f>
        <v>7</v>
      </c>
      <c r="T1323" s="7" t="str">
        <f>TEXT(SalesDataTable[[#This Row],[Order Date]],"mmm")</f>
        <v>Jul</v>
      </c>
    </row>
    <row r="1324" spans="1:20" ht="15.6">
      <c r="A1324" s="2">
        <v>4768</v>
      </c>
      <c r="B1324" s="3">
        <v>46213</v>
      </c>
      <c r="C1324" s="4" t="s">
        <v>6</v>
      </c>
      <c r="D1324" s="4" t="s">
        <v>7</v>
      </c>
      <c r="E1324" s="4" t="s">
        <v>2</v>
      </c>
      <c r="F1324" s="4" t="s">
        <v>16</v>
      </c>
      <c r="G1324" s="4" t="s">
        <v>4</v>
      </c>
      <c r="H1324" s="4" t="s">
        <v>30</v>
      </c>
      <c r="I1324" s="8">
        <v>1</v>
      </c>
      <c r="J1324" s="10">
        <v>101.58</v>
      </c>
      <c r="K1324" s="6">
        <v>0</v>
      </c>
      <c r="L1324" s="10">
        <v>49.83</v>
      </c>
      <c r="M1324" s="17">
        <f t="shared" si="80"/>
        <v>101.58</v>
      </c>
      <c r="N1324" s="17">
        <f t="shared" si="81"/>
        <v>49.83</v>
      </c>
      <c r="O1324" s="17">
        <f t="shared" si="82"/>
        <v>51.75</v>
      </c>
      <c r="P1324" s="7">
        <f t="shared" si="83"/>
        <v>0.50945067926757237</v>
      </c>
      <c r="Q1324" s="5">
        <f>YEAR(SalesDataTable[[#This Row],[Order Date]])</f>
        <v>2026</v>
      </c>
      <c r="R1324" s="7" t="str">
        <f>"Q"&amp;ROUNDUP(MONTH(SalesDataTable[[#This Row],[Order Date]])/3,0)</f>
        <v>Q3</v>
      </c>
      <c r="S1324" s="8">
        <f>MONTH(SalesDataTable[[#This Row],[Order Date]])</f>
        <v>7</v>
      </c>
      <c r="T1324" s="7" t="str">
        <f>TEXT(SalesDataTable[[#This Row],[Order Date]],"mmm")</f>
        <v>Jul</v>
      </c>
    </row>
    <row r="1325" spans="1:20" ht="15.6">
      <c r="A1325" s="2">
        <v>5025</v>
      </c>
      <c r="B1325" s="3">
        <v>46213</v>
      </c>
      <c r="C1325" s="4" t="s">
        <v>11</v>
      </c>
      <c r="D1325" s="4" t="s">
        <v>18</v>
      </c>
      <c r="E1325" s="4" t="s">
        <v>2</v>
      </c>
      <c r="F1325" s="4" t="s">
        <v>3</v>
      </c>
      <c r="G1325" s="4" t="s">
        <v>14</v>
      </c>
      <c r="H1325" s="4" t="s">
        <v>48</v>
      </c>
      <c r="I1325" s="8">
        <v>4</v>
      </c>
      <c r="J1325" s="10">
        <v>166.71</v>
      </c>
      <c r="K1325" s="6">
        <v>0</v>
      </c>
      <c r="L1325" s="10">
        <v>86.55</v>
      </c>
      <c r="M1325" s="17">
        <f t="shared" si="80"/>
        <v>666.84</v>
      </c>
      <c r="N1325" s="17">
        <f t="shared" si="81"/>
        <v>346.2</v>
      </c>
      <c r="O1325" s="17">
        <f t="shared" si="82"/>
        <v>320.64000000000004</v>
      </c>
      <c r="P1325" s="7">
        <f t="shared" si="83"/>
        <v>0.48083498290444487</v>
      </c>
      <c r="Q1325" s="5">
        <f>YEAR(SalesDataTable[[#This Row],[Order Date]])</f>
        <v>2026</v>
      </c>
      <c r="R1325" s="7" t="str">
        <f>"Q"&amp;ROUNDUP(MONTH(SalesDataTable[[#This Row],[Order Date]])/3,0)</f>
        <v>Q3</v>
      </c>
      <c r="S1325" s="8">
        <f>MONTH(SalesDataTable[[#This Row],[Order Date]])</f>
        <v>7</v>
      </c>
      <c r="T1325" s="7" t="str">
        <f>TEXT(SalesDataTable[[#This Row],[Order Date]],"mmm")</f>
        <v>Jul</v>
      </c>
    </row>
    <row r="1326" spans="1:20" ht="15.6">
      <c r="A1326" s="2">
        <v>165</v>
      </c>
      <c r="B1326" s="3">
        <v>46214</v>
      </c>
      <c r="C1326" s="4" t="s">
        <v>6</v>
      </c>
      <c r="D1326" s="4" t="s">
        <v>43</v>
      </c>
      <c r="E1326" s="4" t="s">
        <v>19</v>
      </c>
      <c r="F1326" s="4" t="s">
        <v>13</v>
      </c>
      <c r="G1326" s="4" t="s">
        <v>4</v>
      </c>
      <c r="H1326" s="4" t="s">
        <v>5</v>
      </c>
      <c r="I1326" s="8">
        <v>2</v>
      </c>
      <c r="J1326" s="10">
        <v>83.33</v>
      </c>
      <c r="K1326" s="6">
        <v>0</v>
      </c>
      <c r="L1326" s="10">
        <v>42.11</v>
      </c>
      <c r="M1326" s="17">
        <f t="shared" si="80"/>
        <v>166.66</v>
      </c>
      <c r="N1326" s="17">
        <f t="shared" si="81"/>
        <v>84.22</v>
      </c>
      <c r="O1326" s="17">
        <f t="shared" si="82"/>
        <v>82.44</v>
      </c>
      <c r="P1326" s="7">
        <f t="shared" si="83"/>
        <v>0.49465978639145564</v>
      </c>
      <c r="Q1326" s="5">
        <f>YEAR(SalesDataTable[[#This Row],[Order Date]])</f>
        <v>2026</v>
      </c>
      <c r="R1326" s="7" t="str">
        <f>"Q"&amp;ROUNDUP(MONTH(SalesDataTable[[#This Row],[Order Date]])/3,0)</f>
        <v>Q3</v>
      </c>
      <c r="S1326" s="8">
        <f>MONTH(SalesDataTable[[#This Row],[Order Date]])</f>
        <v>7</v>
      </c>
      <c r="T1326" s="7" t="str">
        <f>TEXT(SalesDataTable[[#This Row],[Order Date]],"mmm")</f>
        <v>Jul</v>
      </c>
    </row>
    <row r="1327" spans="1:20" ht="15.6">
      <c r="A1327" s="2">
        <v>198</v>
      </c>
      <c r="B1327" s="3">
        <v>46214</v>
      </c>
      <c r="C1327" s="4" t="s">
        <v>0</v>
      </c>
      <c r="D1327" s="4" t="s">
        <v>50</v>
      </c>
      <c r="E1327" s="4" t="s">
        <v>2</v>
      </c>
      <c r="F1327" s="4" t="s">
        <v>13</v>
      </c>
      <c r="G1327" s="4" t="s">
        <v>9</v>
      </c>
      <c r="H1327" s="4" t="s">
        <v>46</v>
      </c>
      <c r="I1327" s="8">
        <v>2</v>
      </c>
      <c r="J1327" s="10">
        <v>71.77</v>
      </c>
      <c r="K1327" s="6">
        <v>0.05</v>
      </c>
      <c r="L1327" s="10">
        <v>32.9</v>
      </c>
      <c r="M1327" s="17">
        <f t="shared" si="80"/>
        <v>136.363</v>
      </c>
      <c r="N1327" s="17">
        <f t="shared" si="81"/>
        <v>65.8</v>
      </c>
      <c r="O1327" s="17">
        <f t="shared" si="82"/>
        <v>70.563000000000002</v>
      </c>
      <c r="P1327" s="7">
        <f t="shared" si="83"/>
        <v>0.5174644148339359</v>
      </c>
      <c r="Q1327" s="5">
        <f>YEAR(SalesDataTable[[#This Row],[Order Date]])</f>
        <v>2026</v>
      </c>
      <c r="R1327" s="7" t="str">
        <f>"Q"&amp;ROUNDUP(MONTH(SalesDataTable[[#This Row],[Order Date]])/3,0)</f>
        <v>Q3</v>
      </c>
      <c r="S1327" s="8">
        <f>MONTH(SalesDataTable[[#This Row],[Order Date]])</f>
        <v>7</v>
      </c>
      <c r="T1327" s="7" t="str">
        <f>TEXT(SalesDataTable[[#This Row],[Order Date]],"mmm")</f>
        <v>Jul</v>
      </c>
    </row>
    <row r="1328" spans="1:20" ht="15.6">
      <c r="A1328" s="2">
        <v>1480</v>
      </c>
      <c r="B1328" s="3">
        <v>46214</v>
      </c>
      <c r="C1328" s="4" t="s">
        <v>0</v>
      </c>
      <c r="D1328" s="4" t="s">
        <v>50</v>
      </c>
      <c r="E1328" s="4" t="s">
        <v>2</v>
      </c>
      <c r="F1328" s="4" t="s">
        <v>13</v>
      </c>
      <c r="G1328" s="4" t="s">
        <v>14</v>
      </c>
      <c r="H1328" s="4" t="s">
        <v>48</v>
      </c>
      <c r="I1328" s="8">
        <v>3</v>
      </c>
      <c r="J1328" s="10">
        <v>164.5</v>
      </c>
      <c r="K1328" s="6">
        <v>0</v>
      </c>
      <c r="L1328" s="10">
        <v>87.06</v>
      </c>
      <c r="M1328" s="17">
        <f t="shared" si="80"/>
        <v>493.5</v>
      </c>
      <c r="N1328" s="17">
        <f t="shared" si="81"/>
        <v>261.18</v>
      </c>
      <c r="O1328" s="17">
        <f t="shared" si="82"/>
        <v>232.32</v>
      </c>
      <c r="P1328" s="7">
        <f t="shared" si="83"/>
        <v>0.47075987841945288</v>
      </c>
      <c r="Q1328" s="5">
        <f>YEAR(SalesDataTable[[#This Row],[Order Date]])</f>
        <v>2026</v>
      </c>
      <c r="R1328" s="7" t="str">
        <f>"Q"&amp;ROUNDUP(MONTH(SalesDataTable[[#This Row],[Order Date]])/3,0)</f>
        <v>Q3</v>
      </c>
      <c r="S1328" s="8">
        <f>MONTH(SalesDataTable[[#This Row],[Order Date]])</f>
        <v>7</v>
      </c>
      <c r="T1328" s="7" t="str">
        <f>TEXT(SalesDataTable[[#This Row],[Order Date]],"mmm")</f>
        <v>Jul</v>
      </c>
    </row>
    <row r="1329" spans="1:20" ht="15.6">
      <c r="A1329" s="2">
        <v>1990</v>
      </c>
      <c r="B1329" s="3">
        <v>46214</v>
      </c>
      <c r="C1329" s="4" t="s">
        <v>0</v>
      </c>
      <c r="D1329" s="4" t="s">
        <v>50</v>
      </c>
      <c r="E1329" s="4" t="s">
        <v>2</v>
      </c>
      <c r="F1329" s="4" t="s">
        <v>3</v>
      </c>
      <c r="G1329" s="4" t="s">
        <v>23</v>
      </c>
      <c r="H1329" s="4" t="s">
        <v>40</v>
      </c>
      <c r="I1329" s="8">
        <v>3</v>
      </c>
      <c r="J1329" s="10">
        <v>82.28</v>
      </c>
      <c r="K1329" s="6">
        <v>0.1</v>
      </c>
      <c r="L1329" s="10">
        <v>39.51</v>
      </c>
      <c r="M1329" s="17">
        <f t="shared" si="80"/>
        <v>222.15600000000001</v>
      </c>
      <c r="N1329" s="17">
        <f t="shared" si="81"/>
        <v>118.53</v>
      </c>
      <c r="O1329" s="17">
        <f t="shared" si="82"/>
        <v>103.626</v>
      </c>
      <c r="P1329" s="7">
        <f t="shared" si="83"/>
        <v>0.46645600388915898</v>
      </c>
      <c r="Q1329" s="5">
        <f>YEAR(SalesDataTable[[#This Row],[Order Date]])</f>
        <v>2026</v>
      </c>
      <c r="R1329" s="7" t="str">
        <f>"Q"&amp;ROUNDUP(MONTH(SalesDataTable[[#This Row],[Order Date]])/3,0)</f>
        <v>Q3</v>
      </c>
      <c r="S1329" s="8">
        <f>MONTH(SalesDataTable[[#This Row],[Order Date]])</f>
        <v>7</v>
      </c>
      <c r="T1329" s="7" t="str">
        <f>TEXT(SalesDataTable[[#This Row],[Order Date]],"mmm")</f>
        <v>Jul</v>
      </c>
    </row>
    <row r="1330" spans="1:20" ht="15.6">
      <c r="A1330" s="2">
        <v>2298</v>
      </c>
      <c r="B1330" s="3">
        <v>46214</v>
      </c>
      <c r="C1330" s="4" t="s">
        <v>11</v>
      </c>
      <c r="D1330" s="4" t="s">
        <v>12</v>
      </c>
      <c r="E1330" s="4" t="s">
        <v>19</v>
      </c>
      <c r="F1330" s="4" t="s">
        <v>13</v>
      </c>
      <c r="G1330" s="4" t="s">
        <v>4</v>
      </c>
      <c r="H1330" s="4" t="s">
        <v>30</v>
      </c>
      <c r="I1330" s="8">
        <v>2</v>
      </c>
      <c r="J1330" s="10">
        <v>103.17</v>
      </c>
      <c r="K1330" s="6">
        <v>0</v>
      </c>
      <c r="L1330" s="10">
        <v>50.49</v>
      </c>
      <c r="M1330" s="17">
        <f t="shared" si="80"/>
        <v>206.34</v>
      </c>
      <c r="N1330" s="17">
        <f t="shared" si="81"/>
        <v>100.98</v>
      </c>
      <c r="O1330" s="17">
        <f t="shared" si="82"/>
        <v>105.36</v>
      </c>
      <c r="P1330" s="7">
        <f t="shared" si="83"/>
        <v>0.51061355045071244</v>
      </c>
      <c r="Q1330" s="5">
        <f>YEAR(SalesDataTable[[#This Row],[Order Date]])</f>
        <v>2026</v>
      </c>
      <c r="R1330" s="7" t="str">
        <f>"Q"&amp;ROUNDUP(MONTH(SalesDataTable[[#This Row],[Order Date]])/3,0)</f>
        <v>Q3</v>
      </c>
      <c r="S1330" s="8">
        <f>MONTH(SalesDataTable[[#This Row],[Order Date]])</f>
        <v>7</v>
      </c>
      <c r="T1330" s="7" t="str">
        <f>TEXT(SalesDataTable[[#This Row],[Order Date]],"mmm")</f>
        <v>Jul</v>
      </c>
    </row>
    <row r="1331" spans="1:20" ht="15.6">
      <c r="A1331" s="2">
        <v>2886</v>
      </c>
      <c r="B1331" s="3">
        <v>46214</v>
      </c>
      <c r="C1331" s="4" t="s">
        <v>0</v>
      </c>
      <c r="D1331" s="4" t="s">
        <v>50</v>
      </c>
      <c r="E1331" s="4" t="s">
        <v>2</v>
      </c>
      <c r="F1331" s="4" t="s">
        <v>13</v>
      </c>
      <c r="G1331" s="4" t="s">
        <v>4</v>
      </c>
      <c r="H1331" s="4" t="s">
        <v>22</v>
      </c>
      <c r="I1331" s="8">
        <v>1</v>
      </c>
      <c r="J1331" s="10">
        <v>50.33</v>
      </c>
      <c r="K1331" s="6">
        <v>0.05</v>
      </c>
      <c r="L1331" s="10">
        <v>22.06</v>
      </c>
      <c r="M1331" s="17">
        <f t="shared" si="80"/>
        <v>47.813499999999998</v>
      </c>
      <c r="N1331" s="17">
        <f t="shared" si="81"/>
        <v>22.06</v>
      </c>
      <c r="O1331" s="17">
        <f t="shared" si="82"/>
        <v>25.753499999999999</v>
      </c>
      <c r="P1331" s="7">
        <f t="shared" si="83"/>
        <v>0.53862402877848303</v>
      </c>
      <c r="Q1331" s="5">
        <f>YEAR(SalesDataTable[[#This Row],[Order Date]])</f>
        <v>2026</v>
      </c>
      <c r="R1331" s="7" t="str">
        <f>"Q"&amp;ROUNDUP(MONTH(SalesDataTable[[#This Row],[Order Date]])/3,0)</f>
        <v>Q3</v>
      </c>
      <c r="S1331" s="8">
        <f>MONTH(SalesDataTable[[#This Row],[Order Date]])</f>
        <v>7</v>
      </c>
      <c r="T1331" s="7" t="str">
        <f>TEXT(SalesDataTable[[#This Row],[Order Date]],"mmm")</f>
        <v>Jul</v>
      </c>
    </row>
    <row r="1332" spans="1:20" ht="15.6">
      <c r="A1332" s="2">
        <v>2893</v>
      </c>
      <c r="B1332" s="3">
        <v>46214</v>
      </c>
      <c r="C1332" s="4" t="s">
        <v>6</v>
      </c>
      <c r="D1332" s="4" t="s">
        <v>41</v>
      </c>
      <c r="E1332" s="4" t="s">
        <v>8</v>
      </c>
      <c r="F1332" s="4" t="s">
        <v>16</v>
      </c>
      <c r="G1332" s="4" t="s">
        <v>9</v>
      </c>
      <c r="H1332" s="4" t="s">
        <v>17</v>
      </c>
      <c r="I1332" s="8">
        <v>6</v>
      </c>
      <c r="J1332" s="10">
        <v>142.78</v>
      </c>
      <c r="K1332" s="6">
        <v>0.15</v>
      </c>
      <c r="L1332" s="10">
        <v>80.38</v>
      </c>
      <c r="M1332" s="17">
        <f t="shared" si="80"/>
        <v>728.178</v>
      </c>
      <c r="N1332" s="17">
        <f t="shared" si="81"/>
        <v>482.28</v>
      </c>
      <c r="O1332" s="17">
        <f t="shared" si="82"/>
        <v>245.89800000000002</v>
      </c>
      <c r="P1332" s="7">
        <f t="shared" si="83"/>
        <v>0.33768941110552642</v>
      </c>
      <c r="Q1332" s="5">
        <f>YEAR(SalesDataTable[[#This Row],[Order Date]])</f>
        <v>2026</v>
      </c>
      <c r="R1332" s="7" t="str">
        <f>"Q"&amp;ROUNDUP(MONTH(SalesDataTable[[#This Row],[Order Date]])/3,0)</f>
        <v>Q3</v>
      </c>
      <c r="S1332" s="8">
        <f>MONTH(SalesDataTable[[#This Row],[Order Date]])</f>
        <v>7</v>
      </c>
      <c r="T1332" s="7" t="str">
        <f>TEXT(SalesDataTable[[#This Row],[Order Date]],"mmm")</f>
        <v>Jul</v>
      </c>
    </row>
    <row r="1333" spans="1:20" ht="15.6">
      <c r="A1333" s="2">
        <v>2939</v>
      </c>
      <c r="B1333" s="3">
        <v>46214</v>
      </c>
      <c r="C1333" s="4" t="s">
        <v>6</v>
      </c>
      <c r="D1333" s="4" t="s">
        <v>27</v>
      </c>
      <c r="E1333" s="4" t="s">
        <v>2</v>
      </c>
      <c r="F1333" s="4" t="s">
        <v>13</v>
      </c>
      <c r="G1333" s="4" t="s">
        <v>23</v>
      </c>
      <c r="H1333" s="4" t="s">
        <v>29</v>
      </c>
      <c r="I1333" s="8">
        <v>1</v>
      </c>
      <c r="J1333" s="10">
        <v>195.38</v>
      </c>
      <c r="K1333" s="6">
        <v>0.05</v>
      </c>
      <c r="L1333" s="10">
        <v>101.67</v>
      </c>
      <c r="M1333" s="17">
        <f t="shared" si="80"/>
        <v>185.61099999999999</v>
      </c>
      <c r="N1333" s="17">
        <f t="shared" si="81"/>
        <v>101.67</v>
      </c>
      <c r="O1333" s="17">
        <f t="shared" si="82"/>
        <v>83.940999999999988</v>
      </c>
      <c r="P1333" s="7">
        <f t="shared" si="83"/>
        <v>0.45224151585843508</v>
      </c>
      <c r="Q1333" s="5">
        <f>YEAR(SalesDataTable[[#This Row],[Order Date]])</f>
        <v>2026</v>
      </c>
      <c r="R1333" s="7" t="str">
        <f>"Q"&amp;ROUNDUP(MONTH(SalesDataTable[[#This Row],[Order Date]])/3,0)</f>
        <v>Q3</v>
      </c>
      <c r="S1333" s="8">
        <f>MONTH(SalesDataTable[[#This Row],[Order Date]])</f>
        <v>7</v>
      </c>
      <c r="T1333" s="7" t="str">
        <f>TEXT(SalesDataTable[[#This Row],[Order Date]],"mmm")</f>
        <v>Jul</v>
      </c>
    </row>
    <row r="1334" spans="1:20" ht="15.6">
      <c r="A1334" s="2">
        <v>3249</v>
      </c>
      <c r="B1334" s="3">
        <v>46214</v>
      </c>
      <c r="C1334" s="4" t="s">
        <v>20</v>
      </c>
      <c r="D1334" s="4" t="s">
        <v>21</v>
      </c>
      <c r="E1334" s="4" t="s">
        <v>19</v>
      </c>
      <c r="F1334" s="4" t="s">
        <v>3</v>
      </c>
      <c r="G1334" s="4" t="s">
        <v>4</v>
      </c>
      <c r="H1334" s="4" t="s">
        <v>30</v>
      </c>
      <c r="I1334" s="8">
        <v>5</v>
      </c>
      <c r="J1334" s="10">
        <v>104.8</v>
      </c>
      <c r="K1334" s="6">
        <v>0</v>
      </c>
      <c r="L1334" s="10">
        <v>50.94</v>
      </c>
      <c r="M1334" s="17">
        <f t="shared" si="80"/>
        <v>524</v>
      </c>
      <c r="N1334" s="17">
        <f t="shared" si="81"/>
        <v>254.7</v>
      </c>
      <c r="O1334" s="17">
        <f t="shared" si="82"/>
        <v>269.3</v>
      </c>
      <c r="P1334" s="7">
        <f t="shared" si="83"/>
        <v>0.51393129770992374</v>
      </c>
      <c r="Q1334" s="5">
        <f>YEAR(SalesDataTable[[#This Row],[Order Date]])</f>
        <v>2026</v>
      </c>
      <c r="R1334" s="7" t="str">
        <f>"Q"&amp;ROUNDUP(MONTH(SalesDataTable[[#This Row],[Order Date]])/3,0)</f>
        <v>Q3</v>
      </c>
      <c r="S1334" s="8">
        <f>MONTH(SalesDataTable[[#This Row],[Order Date]])</f>
        <v>7</v>
      </c>
      <c r="T1334" s="7" t="str">
        <f>TEXT(SalesDataTable[[#This Row],[Order Date]],"mmm")</f>
        <v>Jul</v>
      </c>
    </row>
    <row r="1335" spans="1:20" ht="15.6">
      <c r="A1335" s="2">
        <v>3832</v>
      </c>
      <c r="B1335" s="3">
        <v>46214</v>
      </c>
      <c r="C1335" s="4" t="s">
        <v>20</v>
      </c>
      <c r="D1335" s="4" t="s">
        <v>31</v>
      </c>
      <c r="E1335" s="4" t="s">
        <v>2</v>
      </c>
      <c r="F1335" s="4" t="s">
        <v>3</v>
      </c>
      <c r="G1335" s="4" t="s">
        <v>23</v>
      </c>
      <c r="H1335" s="4" t="s">
        <v>40</v>
      </c>
      <c r="I1335" s="8">
        <v>3</v>
      </c>
      <c r="J1335" s="10">
        <v>82.26</v>
      </c>
      <c r="K1335" s="6">
        <v>0</v>
      </c>
      <c r="L1335" s="10">
        <v>40.020000000000003</v>
      </c>
      <c r="M1335" s="17">
        <f t="shared" si="80"/>
        <v>246.78000000000003</v>
      </c>
      <c r="N1335" s="17">
        <f t="shared" si="81"/>
        <v>120.06</v>
      </c>
      <c r="O1335" s="17">
        <f t="shared" si="82"/>
        <v>126.72000000000003</v>
      </c>
      <c r="P1335" s="7">
        <f t="shared" si="83"/>
        <v>0.51349380014587898</v>
      </c>
      <c r="Q1335" s="5">
        <f>YEAR(SalesDataTable[[#This Row],[Order Date]])</f>
        <v>2026</v>
      </c>
      <c r="R1335" s="7" t="str">
        <f>"Q"&amp;ROUNDUP(MONTH(SalesDataTable[[#This Row],[Order Date]])/3,0)</f>
        <v>Q3</v>
      </c>
      <c r="S1335" s="8">
        <f>MONTH(SalesDataTable[[#This Row],[Order Date]])</f>
        <v>7</v>
      </c>
      <c r="T1335" s="7" t="str">
        <f>TEXT(SalesDataTable[[#This Row],[Order Date]],"mmm")</f>
        <v>Jul</v>
      </c>
    </row>
    <row r="1336" spans="1:20" ht="15.6">
      <c r="A1336" s="2">
        <v>3868</v>
      </c>
      <c r="B1336" s="3">
        <v>46214</v>
      </c>
      <c r="C1336" s="4" t="s">
        <v>11</v>
      </c>
      <c r="D1336" s="4" t="s">
        <v>39</v>
      </c>
      <c r="E1336" s="4" t="s">
        <v>2</v>
      </c>
      <c r="F1336" s="4" t="s">
        <v>16</v>
      </c>
      <c r="G1336" s="4" t="s">
        <v>9</v>
      </c>
      <c r="H1336" s="4" t="s">
        <v>10</v>
      </c>
      <c r="I1336" s="8">
        <v>1</v>
      </c>
      <c r="J1336" s="10">
        <v>90.79</v>
      </c>
      <c r="K1336" s="6">
        <v>0</v>
      </c>
      <c r="L1336" s="10">
        <v>46.39</v>
      </c>
      <c r="M1336" s="17">
        <f t="shared" si="80"/>
        <v>90.79</v>
      </c>
      <c r="N1336" s="17">
        <f t="shared" si="81"/>
        <v>46.39</v>
      </c>
      <c r="O1336" s="17">
        <f t="shared" si="82"/>
        <v>44.400000000000006</v>
      </c>
      <c r="P1336" s="7">
        <f t="shared" si="83"/>
        <v>0.4890406432426479</v>
      </c>
      <c r="Q1336" s="5">
        <f>YEAR(SalesDataTable[[#This Row],[Order Date]])</f>
        <v>2026</v>
      </c>
      <c r="R1336" s="7" t="str">
        <f>"Q"&amp;ROUNDUP(MONTH(SalesDataTable[[#This Row],[Order Date]])/3,0)</f>
        <v>Q3</v>
      </c>
      <c r="S1336" s="8">
        <f>MONTH(SalesDataTable[[#This Row],[Order Date]])</f>
        <v>7</v>
      </c>
      <c r="T1336" s="7" t="str">
        <f>TEXT(SalesDataTable[[#This Row],[Order Date]],"mmm")</f>
        <v>Jul</v>
      </c>
    </row>
    <row r="1337" spans="1:20" ht="15.6">
      <c r="A1337" s="2">
        <v>4365</v>
      </c>
      <c r="B1337" s="3">
        <v>46214</v>
      </c>
      <c r="C1337" s="4" t="s">
        <v>6</v>
      </c>
      <c r="D1337" s="4" t="s">
        <v>41</v>
      </c>
      <c r="E1337" s="4" t="s">
        <v>2</v>
      </c>
      <c r="F1337" s="4" t="s">
        <v>3</v>
      </c>
      <c r="G1337" s="4" t="s">
        <v>4</v>
      </c>
      <c r="H1337" s="4" t="s">
        <v>26</v>
      </c>
      <c r="I1337" s="8">
        <v>1</v>
      </c>
      <c r="J1337" s="10">
        <v>41.33</v>
      </c>
      <c r="K1337" s="6">
        <v>0</v>
      </c>
      <c r="L1337" s="10">
        <v>17.2</v>
      </c>
      <c r="M1337" s="17">
        <f t="shared" si="80"/>
        <v>41.33</v>
      </c>
      <c r="N1337" s="17">
        <f t="shared" si="81"/>
        <v>17.2</v>
      </c>
      <c r="O1337" s="17">
        <f t="shared" si="82"/>
        <v>24.13</v>
      </c>
      <c r="P1337" s="7">
        <f t="shared" si="83"/>
        <v>0.58383740624243896</v>
      </c>
      <c r="Q1337" s="5">
        <f>YEAR(SalesDataTable[[#This Row],[Order Date]])</f>
        <v>2026</v>
      </c>
      <c r="R1337" s="7" t="str">
        <f>"Q"&amp;ROUNDUP(MONTH(SalesDataTable[[#This Row],[Order Date]])/3,0)</f>
        <v>Q3</v>
      </c>
      <c r="S1337" s="8">
        <f>MONTH(SalesDataTable[[#This Row],[Order Date]])</f>
        <v>7</v>
      </c>
      <c r="T1337" s="7" t="str">
        <f>TEXT(SalesDataTable[[#This Row],[Order Date]],"mmm")</f>
        <v>Jul</v>
      </c>
    </row>
    <row r="1338" spans="1:20" ht="15.6">
      <c r="A1338" s="2">
        <v>314</v>
      </c>
      <c r="B1338" s="3">
        <v>46215</v>
      </c>
      <c r="C1338" s="4" t="s">
        <v>11</v>
      </c>
      <c r="D1338" s="4" t="s">
        <v>12</v>
      </c>
      <c r="E1338" s="4" t="s">
        <v>2</v>
      </c>
      <c r="F1338" s="4" t="s">
        <v>3</v>
      </c>
      <c r="G1338" s="4" t="s">
        <v>34</v>
      </c>
      <c r="H1338" s="4" t="s">
        <v>35</v>
      </c>
      <c r="I1338" s="8">
        <v>2</v>
      </c>
      <c r="J1338" s="10">
        <v>41.09</v>
      </c>
      <c r="K1338" s="6">
        <v>0.05</v>
      </c>
      <c r="L1338" s="10">
        <v>14.54</v>
      </c>
      <c r="M1338" s="17">
        <f t="shared" si="80"/>
        <v>78.070999999999998</v>
      </c>
      <c r="N1338" s="17">
        <f t="shared" si="81"/>
        <v>29.08</v>
      </c>
      <c r="O1338" s="17">
        <f t="shared" si="82"/>
        <v>48.991</v>
      </c>
      <c r="P1338" s="7">
        <f t="shared" si="83"/>
        <v>0.62751854081541159</v>
      </c>
      <c r="Q1338" s="5">
        <f>YEAR(SalesDataTable[[#This Row],[Order Date]])</f>
        <v>2026</v>
      </c>
      <c r="R1338" s="7" t="str">
        <f>"Q"&amp;ROUNDUP(MONTH(SalesDataTable[[#This Row],[Order Date]])/3,0)</f>
        <v>Q3</v>
      </c>
      <c r="S1338" s="8">
        <f>MONTH(SalesDataTable[[#This Row],[Order Date]])</f>
        <v>7</v>
      </c>
      <c r="T1338" s="7" t="str">
        <f>TEXT(SalesDataTable[[#This Row],[Order Date]],"mmm")</f>
        <v>Jul</v>
      </c>
    </row>
    <row r="1339" spans="1:20" ht="15.6">
      <c r="A1339" s="2">
        <v>552</v>
      </c>
      <c r="B1339" s="3">
        <v>46215</v>
      </c>
      <c r="C1339" s="4" t="s">
        <v>6</v>
      </c>
      <c r="D1339" s="4" t="s">
        <v>43</v>
      </c>
      <c r="E1339" s="4" t="s">
        <v>8</v>
      </c>
      <c r="F1339" s="4" t="s">
        <v>16</v>
      </c>
      <c r="G1339" s="4" t="s">
        <v>23</v>
      </c>
      <c r="H1339" s="4" t="s">
        <v>40</v>
      </c>
      <c r="I1339" s="8">
        <v>5</v>
      </c>
      <c r="J1339" s="10">
        <v>82.39</v>
      </c>
      <c r="K1339" s="6">
        <v>0.05</v>
      </c>
      <c r="L1339" s="10">
        <v>39.479999999999997</v>
      </c>
      <c r="M1339" s="17">
        <f t="shared" si="80"/>
        <v>391.35249999999996</v>
      </c>
      <c r="N1339" s="17">
        <f t="shared" si="81"/>
        <v>197.39999999999998</v>
      </c>
      <c r="O1339" s="17">
        <f t="shared" si="82"/>
        <v>193.95249999999999</v>
      </c>
      <c r="P1339" s="7">
        <f t="shared" si="83"/>
        <v>0.49559540312122702</v>
      </c>
      <c r="Q1339" s="5">
        <f>YEAR(SalesDataTable[[#This Row],[Order Date]])</f>
        <v>2026</v>
      </c>
      <c r="R1339" s="7" t="str">
        <f>"Q"&amp;ROUNDUP(MONTH(SalesDataTable[[#This Row],[Order Date]])/3,0)</f>
        <v>Q3</v>
      </c>
      <c r="S1339" s="8">
        <f>MONTH(SalesDataTable[[#This Row],[Order Date]])</f>
        <v>7</v>
      </c>
      <c r="T1339" s="7" t="str">
        <f>TEXT(SalesDataTable[[#This Row],[Order Date]],"mmm")</f>
        <v>Jul</v>
      </c>
    </row>
    <row r="1340" spans="1:20" ht="15.6">
      <c r="A1340" s="2">
        <v>1317</v>
      </c>
      <c r="B1340" s="3">
        <v>46215</v>
      </c>
      <c r="C1340" s="4" t="s">
        <v>6</v>
      </c>
      <c r="D1340" s="4" t="s">
        <v>49</v>
      </c>
      <c r="E1340" s="4" t="s">
        <v>2</v>
      </c>
      <c r="F1340" s="4" t="s">
        <v>16</v>
      </c>
      <c r="G1340" s="4" t="s">
        <v>34</v>
      </c>
      <c r="H1340" s="4" t="s">
        <v>42</v>
      </c>
      <c r="I1340" s="8">
        <v>3</v>
      </c>
      <c r="J1340" s="10">
        <v>37</v>
      </c>
      <c r="K1340" s="6">
        <v>0</v>
      </c>
      <c r="L1340" s="10">
        <v>13.69</v>
      </c>
      <c r="M1340" s="17">
        <f t="shared" si="80"/>
        <v>111</v>
      </c>
      <c r="N1340" s="17">
        <f t="shared" si="81"/>
        <v>41.07</v>
      </c>
      <c r="O1340" s="17">
        <f t="shared" si="82"/>
        <v>69.930000000000007</v>
      </c>
      <c r="P1340" s="7">
        <f t="shared" si="83"/>
        <v>0.63000000000000012</v>
      </c>
      <c r="Q1340" s="5">
        <f>YEAR(SalesDataTable[[#This Row],[Order Date]])</f>
        <v>2026</v>
      </c>
      <c r="R1340" s="7" t="str">
        <f>"Q"&amp;ROUNDUP(MONTH(SalesDataTable[[#This Row],[Order Date]])/3,0)</f>
        <v>Q3</v>
      </c>
      <c r="S1340" s="8">
        <f>MONTH(SalesDataTable[[#This Row],[Order Date]])</f>
        <v>7</v>
      </c>
      <c r="T1340" s="7" t="str">
        <f>TEXT(SalesDataTable[[#This Row],[Order Date]],"mmm")</f>
        <v>Jul</v>
      </c>
    </row>
    <row r="1341" spans="1:20" ht="15.6">
      <c r="A1341" s="2">
        <v>1515</v>
      </c>
      <c r="B1341" s="3">
        <v>46215</v>
      </c>
      <c r="C1341" s="4" t="s">
        <v>20</v>
      </c>
      <c r="D1341" s="4" t="s">
        <v>33</v>
      </c>
      <c r="E1341" s="4" t="s">
        <v>19</v>
      </c>
      <c r="F1341" s="4" t="s">
        <v>13</v>
      </c>
      <c r="G1341" s="4" t="s">
        <v>34</v>
      </c>
      <c r="H1341" s="4" t="s">
        <v>35</v>
      </c>
      <c r="I1341" s="8">
        <v>2</v>
      </c>
      <c r="J1341" s="10">
        <v>40.9</v>
      </c>
      <c r="K1341" s="6">
        <v>0</v>
      </c>
      <c r="L1341" s="10">
        <v>14.81</v>
      </c>
      <c r="M1341" s="17">
        <f t="shared" si="80"/>
        <v>81.8</v>
      </c>
      <c r="N1341" s="17">
        <f t="shared" si="81"/>
        <v>29.62</v>
      </c>
      <c r="O1341" s="17">
        <f t="shared" si="82"/>
        <v>52.179999999999993</v>
      </c>
      <c r="P1341" s="7">
        <f t="shared" si="83"/>
        <v>0.63789731051344734</v>
      </c>
      <c r="Q1341" s="5">
        <f>YEAR(SalesDataTable[[#This Row],[Order Date]])</f>
        <v>2026</v>
      </c>
      <c r="R1341" s="7" t="str">
        <f>"Q"&amp;ROUNDUP(MONTH(SalesDataTable[[#This Row],[Order Date]])/3,0)</f>
        <v>Q3</v>
      </c>
      <c r="S1341" s="8">
        <f>MONTH(SalesDataTable[[#This Row],[Order Date]])</f>
        <v>7</v>
      </c>
      <c r="T1341" s="7" t="str">
        <f>TEXT(SalesDataTable[[#This Row],[Order Date]],"mmm")</f>
        <v>Jul</v>
      </c>
    </row>
    <row r="1342" spans="1:20" ht="15.6">
      <c r="A1342" s="2">
        <v>1674</v>
      </c>
      <c r="B1342" s="3">
        <v>46215</v>
      </c>
      <c r="C1342" s="4" t="s">
        <v>0</v>
      </c>
      <c r="D1342" s="4" t="s">
        <v>1</v>
      </c>
      <c r="E1342" s="4" t="s">
        <v>2</v>
      </c>
      <c r="F1342" s="4" t="s">
        <v>13</v>
      </c>
      <c r="G1342" s="4" t="s">
        <v>34</v>
      </c>
      <c r="H1342" s="4" t="s">
        <v>38</v>
      </c>
      <c r="I1342" s="8">
        <v>1</v>
      </c>
      <c r="J1342" s="10">
        <v>123.33</v>
      </c>
      <c r="K1342" s="6">
        <v>0.1</v>
      </c>
      <c r="L1342" s="10">
        <v>70.900000000000006</v>
      </c>
      <c r="M1342" s="17">
        <f t="shared" si="80"/>
        <v>110.997</v>
      </c>
      <c r="N1342" s="17">
        <f t="shared" si="81"/>
        <v>70.900000000000006</v>
      </c>
      <c r="O1342" s="17">
        <f t="shared" si="82"/>
        <v>40.096999999999994</v>
      </c>
      <c r="P1342" s="7">
        <f t="shared" si="83"/>
        <v>0.36124399758552028</v>
      </c>
      <c r="Q1342" s="5">
        <f>YEAR(SalesDataTable[[#This Row],[Order Date]])</f>
        <v>2026</v>
      </c>
      <c r="R1342" s="7" t="str">
        <f>"Q"&amp;ROUNDUP(MONTH(SalesDataTable[[#This Row],[Order Date]])/3,0)</f>
        <v>Q3</v>
      </c>
      <c r="S1342" s="8">
        <f>MONTH(SalesDataTable[[#This Row],[Order Date]])</f>
        <v>7</v>
      </c>
      <c r="T1342" s="7" t="str">
        <f>TEXT(SalesDataTable[[#This Row],[Order Date]],"mmm")</f>
        <v>Jul</v>
      </c>
    </row>
    <row r="1343" spans="1:20" ht="15.6">
      <c r="A1343" s="2">
        <v>2407</v>
      </c>
      <c r="B1343" s="3">
        <v>46215</v>
      </c>
      <c r="C1343" s="4" t="s">
        <v>6</v>
      </c>
      <c r="D1343" s="4" t="s">
        <v>43</v>
      </c>
      <c r="E1343" s="4" t="s">
        <v>28</v>
      </c>
      <c r="F1343" s="4" t="s">
        <v>16</v>
      </c>
      <c r="G1343" s="4" t="s">
        <v>9</v>
      </c>
      <c r="H1343" s="4" t="s">
        <v>37</v>
      </c>
      <c r="I1343" s="8">
        <v>1</v>
      </c>
      <c r="J1343" s="10">
        <v>153.25</v>
      </c>
      <c r="K1343" s="6">
        <v>0.15</v>
      </c>
      <c r="L1343" s="10">
        <v>78.28</v>
      </c>
      <c r="M1343" s="17">
        <f t="shared" si="80"/>
        <v>130.26249999999999</v>
      </c>
      <c r="N1343" s="17">
        <f t="shared" si="81"/>
        <v>78.28</v>
      </c>
      <c r="O1343" s="17">
        <f t="shared" si="82"/>
        <v>51.982499999999987</v>
      </c>
      <c r="P1343" s="7">
        <f t="shared" si="83"/>
        <v>0.39905959121005657</v>
      </c>
      <c r="Q1343" s="5">
        <f>YEAR(SalesDataTable[[#This Row],[Order Date]])</f>
        <v>2026</v>
      </c>
      <c r="R1343" s="7" t="str">
        <f>"Q"&amp;ROUNDUP(MONTH(SalesDataTable[[#This Row],[Order Date]])/3,0)</f>
        <v>Q3</v>
      </c>
      <c r="S1343" s="8">
        <f>MONTH(SalesDataTable[[#This Row],[Order Date]])</f>
        <v>7</v>
      </c>
      <c r="T1343" s="7" t="str">
        <f>TEXT(SalesDataTable[[#This Row],[Order Date]],"mmm")</f>
        <v>Jul</v>
      </c>
    </row>
    <row r="1344" spans="1:20" ht="15.6">
      <c r="A1344" s="2">
        <v>2817</v>
      </c>
      <c r="B1344" s="3">
        <v>46215</v>
      </c>
      <c r="C1344" s="4" t="s">
        <v>20</v>
      </c>
      <c r="D1344" s="4" t="s">
        <v>31</v>
      </c>
      <c r="E1344" s="4" t="s">
        <v>28</v>
      </c>
      <c r="F1344" s="4" t="s">
        <v>13</v>
      </c>
      <c r="G1344" s="4" t="s">
        <v>14</v>
      </c>
      <c r="H1344" s="4" t="s">
        <v>44</v>
      </c>
      <c r="I1344" s="8">
        <v>3</v>
      </c>
      <c r="J1344" s="10">
        <v>134.43</v>
      </c>
      <c r="K1344" s="6">
        <v>0.1</v>
      </c>
      <c r="L1344" s="10">
        <v>65.78</v>
      </c>
      <c r="M1344" s="17">
        <f t="shared" si="80"/>
        <v>362.96100000000001</v>
      </c>
      <c r="N1344" s="17">
        <f t="shared" si="81"/>
        <v>197.34</v>
      </c>
      <c r="O1344" s="17">
        <f t="shared" si="82"/>
        <v>165.62100000000001</v>
      </c>
      <c r="P1344" s="7">
        <f t="shared" si="83"/>
        <v>0.45630522287518493</v>
      </c>
      <c r="Q1344" s="5">
        <f>YEAR(SalesDataTable[[#This Row],[Order Date]])</f>
        <v>2026</v>
      </c>
      <c r="R1344" s="7" t="str">
        <f>"Q"&amp;ROUNDUP(MONTH(SalesDataTable[[#This Row],[Order Date]])/3,0)</f>
        <v>Q3</v>
      </c>
      <c r="S1344" s="8">
        <f>MONTH(SalesDataTable[[#This Row],[Order Date]])</f>
        <v>7</v>
      </c>
      <c r="T1344" s="7" t="str">
        <f>TEXT(SalesDataTable[[#This Row],[Order Date]],"mmm")</f>
        <v>Jul</v>
      </c>
    </row>
    <row r="1345" spans="1:20" ht="15.6">
      <c r="A1345" s="2">
        <v>3059</v>
      </c>
      <c r="B1345" s="3">
        <v>46215</v>
      </c>
      <c r="C1345" s="4" t="s">
        <v>0</v>
      </c>
      <c r="D1345" s="4" t="s">
        <v>1</v>
      </c>
      <c r="E1345" s="4" t="s">
        <v>2</v>
      </c>
      <c r="F1345" s="4" t="s">
        <v>3</v>
      </c>
      <c r="G1345" s="4" t="s">
        <v>9</v>
      </c>
      <c r="H1345" s="4" t="s">
        <v>10</v>
      </c>
      <c r="I1345" s="8">
        <v>1</v>
      </c>
      <c r="J1345" s="10">
        <v>93.73</v>
      </c>
      <c r="K1345" s="6">
        <v>0.05</v>
      </c>
      <c r="L1345" s="10">
        <v>44.51</v>
      </c>
      <c r="M1345" s="17">
        <f t="shared" si="80"/>
        <v>89.043499999999995</v>
      </c>
      <c r="N1345" s="17">
        <f t="shared" si="81"/>
        <v>44.51</v>
      </c>
      <c r="O1345" s="17">
        <f t="shared" si="82"/>
        <v>44.533499999999997</v>
      </c>
      <c r="P1345" s="7">
        <f t="shared" si="83"/>
        <v>0.50013195797559618</v>
      </c>
      <c r="Q1345" s="5">
        <f>YEAR(SalesDataTable[[#This Row],[Order Date]])</f>
        <v>2026</v>
      </c>
      <c r="R1345" s="7" t="str">
        <f>"Q"&amp;ROUNDUP(MONTH(SalesDataTable[[#This Row],[Order Date]])/3,0)</f>
        <v>Q3</v>
      </c>
      <c r="S1345" s="8">
        <f>MONTH(SalesDataTable[[#This Row],[Order Date]])</f>
        <v>7</v>
      </c>
      <c r="T1345" s="7" t="str">
        <f>TEXT(SalesDataTable[[#This Row],[Order Date]],"mmm")</f>
        <v>Jul</v>
      </c>
    </row>
    <row r="1346" spans="1:20" ht="15.6">
      <c r="A1346" s="2">
        <v>3210</v>
      </c>
      <c r="B1346" s="3">
        <v>46215</v>
      </c>
      <c r="C1346" s="4" t="s">
        <v>0</v>
      </c>
      <c r="D1346" s="4" t="s">
        <v>1</v>
      </c>
      <c r="E1346" s="4" t="s">
        <v>2</v>
      </c>
      <c r="F1346" s="4" t="s">
        <v>3</v>
      </c>
      <c r="G1346" s="4" t="s">
        <v>14</v>
      </c>
      <c r="H1346" s="4" t="s">
        <v>15</v>
      </c>
      <c r="I1346" s="8">
        <v>1</v>
      </c>
      <c r="J1346" s="10">
        <v>37.090000000000003</v>
      </c>
      <c r="K1346" s="6">
        <v>0</v>
      </c>
      <c r="L1346" s="10">
        <v>13.43</v>
      </c>
      <c r="M1346" s="17">
        <f t="shared" ref="M1346:M1409" si="84">I1346*J1346*(1-K1346)</f>
        <v>37.090000000000003</v>
      </c>
      <c r="N1346" s="17">
        <f t="shared" ref="N1346:N1409" si="85">I1346*L1346</f>
        <v>13.43</v>
      </c>
      <c r="O1346" s="17">
        <f t="shared" ref="O1346:O1409" si="86">M1346-N1346</f>
        <v>23.660000000000004</v>
      </c>
      <c r="P1346" s="7">
        <f t="shared" ref="P1346:P1409" si="87">IFERROR(O1346/M1346,0)</f>
        <v>0.63790779185764357</v>
      </c>
      <c r="Q1346" s="5">
        <f>YEAR(SalesDataTable[[#This Row],[Order Date]])</f>
        <v>2026</v>
      </c>
      <c r="R1346" s="7" t="str">
        <f>"Q"&amp;ROUNDUP(MONTH(SalesDataTable[[#This Row],[Order Date]])/3,0)</f>
        <v>Q3</v>
      </c>
      <c r="S1346" s="8">
        <f>MONTH(SalesDataTable[[#This Row],[Order Date]])</f>
        <v>7</v>
      </c>
      <c r="T1346" s="7" t="str">
        <f>TEXT(SalesDataTable[[#This Row],[Order Date]],"mmm")</f>
        <v>Jul</v>
      </c>
    </row>
    <row r="1347" spans="1:20" ht="15.6">
      <c r="A1347" s="2">
        <v>3670</v>
      </c>
      <c r="B1347" s="3">
        <v>46215</v>
      </c>
      <c r="C1347" s="4" t="s">
        <v>0</v>
      </c>
      <c r="D1347" s="4" t="s">
        <v>1</v>
      </c>
      <c r="E1347" s="4" t="s">
        <v>19</v>
      </c>
      <c r="F1347" s="4" t="s">
        <v>13</v>
      </c>
      <c r="G1347" s="4" t="s">
        <v>14</v>
      </c>
      <c r="H1347" s="4" t="s">
        <v>32</v>
      </c>
      <c r="I1347" s="8">
        <v>1</v>
      </c>
      <c r="J1347" s="10">
        <v>45.43</v>
      </c>
      <c r="K1347" s="6">
        <v>0</v>
      </c>
      <c r="L1347" s="10">
        <v>18.66</v>
      </c>
      <c r="M1347" s="17">
        <f t="shared" si="84"/>
        <v>45.43</v>
      </c>
      <c r="N1347" s="17">
        <f t="shared" si="85"/>
        <v>18.66</v>
      </c>
      <c r="O1347" s="17">
        <f t="shared" si="86"/>
        <v>26.77</v>
      </c>
      <c r="P1347" s="7">
        <f t="shared" si="87"/>
        <v>0.58925819942769098</v>
      </c>
      <c r="Q1347" s="5">
        <f>YEAR(SalesDataTable[[#This Row],[Order Date]])</f>
        <v>2026</v>
      </c>
      <c r="R1347" s="7" t="str">
        <f>"Q"&amp;ROUNDUP(MONTH(SalesDataTable[[#This Row],[Order Date]])/3,0)</f>
        <v>Q3</v>
      </c>
      <c r="S1347" s="8">
        <f>MONTH(SalesDataTable[[#This Row],[Order Date]])</f>
        <v>7</v>
      </c>
      <c r="T1347" s="7" t="str">
        <f>TEXT(SalesDataTable[[#This Row],[Order Date]],"mmm")</f>
        <v>Jul</v>
      </c>
    </row>
    <row r="1348" spans="1:20" ht="15.6">
      <c r="A1348" s="2">
        <v>4017</v>
      </c>
      <c r="B1348" s="3">
        <v>46215</v>
      </c>
      <c r="C1348" s="4" t="s">
        <v>20</v>
      </c>
      <c r="D1348" s="4" t="s">
        <v>33</v>
      </c>
      <c r="E1348" s="4" t="s">
        <v>28</v>
      </c>
      <c r="F1348" s="4" t="s">
        <v>13</v>
      </c>
      <c r="G1348" s="4" t="s">
        <v>34</v>
      </c>
      <c r="H1348" s="4" t="s">
        <v>35</v>
      </c>
      <c r="I1348" s="8">
        <v>1</v>
      </c>
      <c r="J1348" s="10">
        <v>39.5</v>
      </c>
      <c r="K1348" s="6">
        <v>0.1</v>
      </c>
      <c r="L1348" s="10">
        <v>14.86</v>
      </c>
      <c r="M1348" s="17">
        <f t="shared" si="84"/>
        <v>35.550000000000004</v>
      </c>
      <c r="N1348" s="17">
        <f t="shared" si="85"/>
        <v>14.86</v>
      </c>
      <c r="O1348" s="17">
        <f t="shared" si="86"/>
        <v>20.690000000000005</v>
      </c>
      <c r="P1348" s="7">
        <f t="shared" si="87"/>
        <v>0.58199718706047832</v>
      </c>
      <c r="Q1348" s="5">
        <f>YEAR(SalesDataTable[[#This Row],[Order Date]])</f>
        <v>2026</v>
      </c>
      <c r="R1348" s="7" t="str">
        <f>"Q"&amp;ROUNDUP(MONTH(SalesDataTable[[#This Row],[Order Date]])/3,0)</f>
        <v>Q3</v>
      </c>
      <c r="S1348" s="8">
        <f>MONTH(SalesDataTable[[#This Row],[Order Date]])</f>
        <v>7</v>
      </c>
      <c r="T1348" s="7" t="str">
        <f>TEXT(SalesDataTable[[#This Row],[Order Date]],"mmm")</f>
        <v>Jul</v>
      </c>
    </row>
    <row r="1349" spans="1:20" ht="15.6">
      <c r="A1349" s="2">
        <v>5012</v>
      </c>
      <c r="B1349" s="3">
        <v>46215</v>
      </c>
      <c r="C1349" s="4" t="s">
        <v>11</v>
      </c>
      <c r="D1349" s="4" t="s">
        <v>52</v>
      </c>
      <c r="E1349" s="4" t="s">
        <v>19</v>
      </c>
      <c r="F1349" s="4" t="s">
        <v>3</v>
      </c>
      <c r="G1349" s="4" t="s">
        <v>34</v>
      </c>
      <c r="H1349" s="4" t="s">
        <v>38</v>
      </c>
      <c r="I1349" s="8">
        <v>2</v>
      </c>
      <c r="J1349" s="10">
        <v>123.58</v>
      </c>
      <c r="K1349" s="6">
        <v>0.1</v>
      </c>
      <c r="L1349" s="10">
        <v>68.739999999999995</v>
      </c>
      <c r="M1349" s="17">
        <f t="shared" si="84"/>
        <v>222.44399999999999</v>
      </c>
      <c r="N1349" s="17">
        <f t="shared" si="85"/>
        <v>137.47999999999999</v>
      </c>
      <c r="O1349" s="17">
        <f t="shared" si="86"/>
        <v>84.963999999999999</v>
      </c>
      <c r="P1349" s="7">
        <f t="shared" si="87"/>
        <v>0.3819568071065077</v>
      </c>
      <c r="Q1349" s="5">
        <f>YEAR(SalesDataTable[[#This Row],[Order Date]])</f>
        <v>2026</v>
      </c>
      <c r="R1349" s="7" t="str">
        <f>"Q"&amp;ROUNDUP(MONTH(SalesDataTable[[#This Row],[Order Date]])/3,0)</f>
        <v>Q3</v>
      </c>
      <c r="S1349" s="8">
        <f>MONTH(SalesDataTable[[#This Row],[Order Date]])</f>
        <v>7</v>
      </c>
      <c r="T1349" s="7" t="str">
        <f>TEXT(SalesDataTable[[#This Row],[Order Date]],"mmm")</f>
        <v>Jul</v>
      </c>
    </row>
    <row r="1350" spans="1:20" ht="15.6">
      <c r="A1350" s="2">
        <v>884</v>
      </c>
      <c r="B1350" s="3">
        <v>46216</v>
      </c>
      <c r="C1350" s="4" t="s">
        <v>20</v>
      </c>
      <c r="D1350" s="4" t="s">
        <v>47</v>
      </c>
      <c r="E1350" s="4" t="s">
        <v>19</v>
      </c>
      <c r="F1350" s="4" t="s">
        <v>3</v>
      </c>
      <c r="G1350" s="4" t="s">
        <v>4</v>
      </c>
      <c r="H1350" s="4" t="s">
        <v>30</v>
      </c>
      <c r="I1350" s="8">
        <v>1</v>
      </c>
      <c r="J1350" s="10">
        <v>103.61</v>
      </c>
      <c r="K1350" s="6">
        <v>0</v>
      </c>
      <c r="L1350" s="10">
        <v>51.84</v>
      </c>
      <c r="M1350" s="17">
        <f t="shared" si="84"/>
        <v>103.61</v>
      </c>
      <c r="N1350" s="17">
        <f t="shared" si="85"/>
        <v>51.84</v>
      </c>
      <c r="O1350" s="17">
        <f t="shared" si="86"/>
        <v>51.769999999999996</v>
      </c>
      <c r="P1350" s="7">
        <f t="shared" si="87"/>
        <v>0.49966219476884466</v>
      </c>
      <c r="Q1350" s="5">
        <f>YEAR(SalesDataTable[[#This Row],[Order Date]])</f>
        <v>2026</v>
      </c>
      <c r="R1350" s="7" t="str">
        <f>"Q"&amp;ROUNDUP(MONTH(SalesDataTable[[#This Row],[Order Date]])/3,0)</f>
        <v>Q3</v>
      </c>
      <c r="S1350" s="8">
        <f>MONTH(SalesDataTable[[#This Row],[Order Date]])</f>
        <v>7</v>
      </c>
      <c r="T1350" s="7" t="str">
        <f>TEXT(SalesDataTable[[#This Row],[Order Date]],"mmm")</f>
        <v>Jul</v>
      </c>
    </row>
    <row r="1351" spans="1:20" ht="15.6">
      <c r="A1351" s="2">
        <v>1025</v>
      </c>
      <c r="B1351" s="3">
        <v>46216</v>
      </c>
      <c r="C1351" s="4" t="s">
        <v>11</v>
      </c>
      <c r="D1351" s="4" t="s">
        <v>12</v>
      </c>
      <c r="E1351" s="4" t="s">
        <v>19</v>
      </c>
      <c r="F1351" s="4" t="s">
        <v>3</v>
      </c>
      <c r="G1351" s="4" t="s">
        <v>9</v>
      </c>
      <c r="H1351" s="4" t="s">
        <v>17</v>
      </c>
      <c r="I1351" s="8">
        <v>2</v>
      </c>
      <c r="J1351" s="10">
        <v>145.75</v>
      </c>
      <c r="K1351" s="6">
        <v>0.05</v>
      </c>
      <c r="L1351" s="10">
        <v>79.319999999999993</v>
      </c>
      <c r="M1351" s="17">
        <f t="shared" si="84"/>
        <v>276.92500000000001</v>
      </c>
      <c r="N1351" s="17">
        <f t="shared" si="85"/>
        <v>158.63999999999999</v>
      </c>
      <c r="O1351" s="17">
        <f t="shared" si="86"/>
        <v>118.28500000000003</v>
      </c>
      <c r="P1351" s="7">
        <f t="shared" si="87"/>
        <v>0.42713731154644768</v>
      </c>
      <c r="Q1351" s="5">
        <f>YEAR(SalesDataTable[[#This Row],[Order Date]])</f>
        <v>2026</v>
      </c>
      <c r="R1351" s="7" t="str">
        <f>"Q"&amp;ROUNDUP(MONTH(SalesDataTable[[#This Row],[Order Date]])/3,0)</f>
        <v>Q3</v>
      </c>
      <c r="S1351" s="8">
        <f>MONTH(SalesDataTable[[#This Row],[Order Date]])</f>
        <v>7</v>
      </c>
      <c r="T1351" s="7" t="str">
        <f>TEXT(SalesDataTable[[#This Row],[Order Date]],"mmm")</f>
        <v>Jul</v>
      </c>
    </row>
    <row r="1352" spans="1:20" ht="15.6">
      <c r="A1352" s="2">
        <v>1279</v>
      </c>
      <c r="B1352" s="3">
        <v>46216</v>
      </c>
      <c r="C1352" s="4" t="s">
        <v>20</v>
      </c>
      <c r="D1352" s="4" t="s">
        <v>33</v>
      </c>
      <c r="E1352" s="4" t="s">
        <v>28</v>
      </c>
      <c r="F1352" s="4" t="s">
        <v>13</v>
      </c>
      <c r="G1352" s="4" t="s">
        <v>23</v>
      </c>
      <c r="H1352" s="4" t="s">
        <v>29</v>
      </c>
      <c r="I1352" s="8">
        <v>2</v>
      </c>
      <c r="J1352" s="10">
        <v>193.76</v>
      </c>
      <c r="K1352" s="6">
        <v>0.1</v>
      </c>
      <c r="L1352" s="10">
        <v>104.66</v>
      </c>
      <c r="M1352" s="17">
        <f t="shared" si="84"/>
        <v>348.76799999999997</v>
      </c>
      <c r="N1352" s="17">
        <f t="shared" si="85"/>
        <v>209.32</v>
      </c>
      <c r="O1352" s="17">
        <f t="shared" si="86"/>
        <v>139.44799999999998</v>
      </c>
      <c r="P1352" s="7">
        <f t="shared" si="87"/>
        <v>0.39983025965684921</v>
      </c>
      <c r="Q1352" s="5">
        <f>YEAR(SalesDataTable[[#This Row],[Order Date]])</f>
        <v>2026</v>
      </c>
      <c r="R1352" s="7" t="str">
        <f>"Q"&amp;ROUNDUP(MONTH(SalesDataTable[[#This Row],[Order Date]])/3,0)</f>
        <v>Q3</v>
      </c>
      <c r="S1352" s="8">
        <f>MONTH(SalesDataTable[[#This Row],[Order Date]])</f>
        <v>7</v>
      </c>
      <c r="T1352" s="7" t="str">
        <f>TEXT(SalesDataTable[[#This Row],[Order Date]],"mmm")</f>
        <v>Jul</v>
      </c>
    </row>
    <row r="1353" spans="1:20" ht="15.6">
      <c r="A1353" s="2">
        <v>1534</v>
      </c>
      <c r="B1353" s="3">
        <v>46216</v>
      </c>
      <c r="C1353" s="4" t="s">
        <v>11</v>
      </c>
      <c r="D1353" s="4" t="s">
        <v>52</v>
      </c>
      <c r="E1353" s="4" t="s">
        <v>2</v>
      </c>
      <c r="F1353" s="4" t="s">
        <v>3</v>
      </c>
      <c r="G1353" s="4" t="s">
        <v>9</v>
      </c>
      <c r="H1353" s="4" t="s">
        <v>17</v>
      </c>
      <c r="I1353" s="8">
        <v>2</v>
      </c>
      <c r="J1353" s="10">
        <v>146.09</v>
      </c>
      <c r="K1353" s="6">
        <v>0.1</v>
      </c>
      <c r="L1353" s="10">
        <v>79.36</v>
      </c>
      <c r="M1353" s="17">
        <f t="shared" si="84"/>
        <v>262.96199999999999</v>
      </c>
      <c r="N1353" s="17">
        <f t="shared" si="85"/>
        <v>158.72</v>
      </c>
      <c r="O1353" s="17">
        <f t="shared" si="86"/>
        <v>104.24199999999999</v>
      </c>
      <c r="P1353" s="7">
        <f t="shared" si="87"/>
        <v>0.39641469109605187</v>
      </c>
      <c r="Q1353" s="5">
        <f>YEAR(SalesDataTable[[#This Row],[Order Date]])</f>
        <v>2026</v>
      </c>
      <c r="R1353" s="7" t="str">
        <f>"Q"&amp;ROUNDUP(MONTH(SalesDataTable[[#This Row],[Order Date]])/3,0)</f>
        <v>Q3</v>
      </c>
      <c r="S1353" s="8">
        <f>MONTH(SalesDataTable[[#This Row],[Order Date]])</f>
        <v>7</v>
      </c>
      <c r="T1353" s="7" t="str">
        <f>TEXT(SalesDataTable[[#This Row],[Order Date]],"mmm")</f>
        <v>Jul</v>
      </c>
    </row>
    <row r="1354" spans="1:20" ht="15.6">
      <c r="A1354" s="2">
        <v>2147</v>
      </c>
      <c r="B1354" s="3">
        <v>46216</v>
      </c>
      <c r="C1354" s="4" t="s">
        <v>6</v>
      </c>
      <c r="D1354" s="4" t="s">
        <v>49</v>
      </c>
      <c r="E1354" s="4" t="s">
        <v>19</v>
      </c>
      <c r="F1354" s="4" t="s">
        <v>13</v>
      </c>
      <c r="G1354" s="4" t="s">
        <v>14</v>
      </c>
      <c r="H1354" s="4" t="s">
        <v>44</v>
      </c>
      <c r="I1354" s="8">
        <v>1</v>
      </c>
      <c r="J1354" s="10">
        <v>131.91999999999999</v>
      </c>
      <c r="K1354" s="6">
        <v>0</v>
      </c>
      <c r="L1354" s="10">
        <v>66.19</v>
      </c>
      <c r="M1354" s="17">
        <f t="shared" si="84"/>
        <v>131.91999999999999</v>
      </c>
      <c r="N1354" s="17">
        <f t="shared" si="85"/>
        <v>66.19</v>
      </c>
      <c r="O1354" s="17">
        <f t="shared" si="86"/>
        <v>65.72999999999999</v>
      </c>
      <c r="P1354" s="7">
        <f t="shared" si="87"/>
        <v>0.49825651910248631</v>
      </c>
      <c r="Q1354" s="5">
        <f>YEAR(SalesDataTable[[#This Row],[Order Date]])</f>
        <v>2026</v>
      </c>
      <c r="R1354" s="7" t="str">
        <f>"Q"&amp;ROUNDUP(MONTH(SalesDataTable[[#This Row],[Order Date]])/3,0)</f>
        <v>Q3</v>
      </c>
      <c r="S1354" s="8">
        <f>MONTH(SalesDataTable[[#This Row],[Order Date]])</f>
        <v>7</v>
      </c>
      <c r="T1354" s="7" t="str">
        <f>TEXT(SalesDataTable[[#This Row],[Order Date]],"mmm")</f>
        <v>Jul</v>
      </c>
    </row>
    <row r="1355" spans="1:20" ht="15.6">
      <c r="A1355" s="2">
        <v>2385</v>
      </c>
      <c r="B1355" s="3">
        <v>46216</v>
      </c>
      <c r="C1355" s="4" t="s">
        <v>6</v>
      </c>
      <c r="D1355" s="4" t="s">
        <v>41</v>
      </c>
      <c r="E1355" s="4" t="s">
        <v>8</v>
      </c>
      <c r="F1355" s="4" t="s">
        <v>16</v>
      </c>
      <c r="G1355" s="4" t="s">
        <v>23</v>
      </c>
      <c r="H1355" s="4" t="s">
        <v>40</v>
      </c>
      <c r="I1355" s="8">
        <v>6</v>
      </c>
      <c r="J1355" s="10">
        <v>83.28</v>
      </c>
      <c r="K1355" s="6">
        <v>0.15</v>
      </c>
      <c r="L1355" s="10">
        <v>38.76</v>
      </c>
      <c r="M1355" s="17">
        <f t="shared" si="84"/>
        <v>424.72800000000001</v>
      </c>
      <c r="N1355" s="17">
        <f t="shared" si="85"/>
        <v>232.56</v>
      </c>
      <c r="O1355" s="17">
        <f t="shared" si="86"/>
        <v>192.16800000000001</v>
      </c>
      <c r="P1355" s="7">
        <f t="shared" si="87"/>
        <v>0.45244956772334294</v>
      </c>
      <c r="Q1355" s="5">
        <f>YEAR(SalesDataTable[[#This Row],[Order Date]])</f>
        <v>2026</v>
      </c>
      <c r="R1355" s="7" t="str">
        <f>"Q"&amp;ROUNDUP(MONTH(SalesDataTable[[#This Row],[Order Date]])/3,0)</f>
        <v>Q3</v>
      </c>
      <c r="S1355" s="8">
        <f>MONTH(SalesDataTable[[#This Row],[Order Date]])</f>
        <v>7</v>
      </c>
      <c r="T1355" s="7" t="str">
        <f>TEXT(SalesDataTable[[#This Row],[Order Date]],"mmm")</f>
        <v>Jul</v>
      </c>
    </row>
    <row r="1356" spans="1:20" ht="15.6">
      <c r="A1356" s="2">
        <v>2517</v>
      </c>
      <c r="B1356" s="3">
        <v>46216</v>
      </c>
      <c r="C1356" s="4" t="s">
        <v>6</v>
      </c>
      <c r="D1356" s="4" t="s">
        <v>27</v>
      </c>
      <c r="E1356" s="4" t="s">
        <v>2</v>
      </c>
      <c r="F1356" s="4" t="s">
        <v>13</v>
      </c>
      <c r="G1356" s="4" t="s">
        <v>14</v>
      </c>
      <c r="H1356" s="4" t="s">
        <v>15</v>
      </c>
      <c r="I1356" s="8">
        <v>1</v>
      </c>
      <c r="J1356" s="10">
        <v>36.479999999999997</v>
      </c>
      <c r="K1356" s="6">
        <v>0.05</v>
      </c>
      <c r="L1356" s="10">
        <v>13.22</v>
      </c>
      <c r="M1356" s="17">
        <f t="shared" si="84"/>
        <v>34.655999999999999</v>
      </c>
      <c r="N1356" s="17">
        <f t="shared" si="85"/>
        <v>13.22</v>
      </c>
      <c r="O1356" s="17">
        <f t="shared" si="86"/>
        <v>21.436</v>
      </c>
      <c r="P1356" s="7">
        <f t="shared" si="87"/>
        <v>0.61853647276084955</v>
      </c>
      <c r="Q1356" s="5">
        <f>YEAR(SalesDataTable[[#This Row],[Order Date]])</f>
        <v>2026</v>
      </c>
      <c r="R1356" s="7" t="str">
        <f>"Q"&amp;ROUNDUP(MONTH(SalesDataTable[[#This Row],[Order Date]])/3,0)</f>
        <v>Q3</v>
      </c>
      <c r="S1356" s="8">
        <f>MONTH(SalesDataTable[[#This Row],[Order Date]])</f>
        <v>7</v>
      </c>
      <c r="T1356" s="7" t="str">
        <f>TEXT(SalesDataTable[[#This Row],[Order Date]],"mmm")</f>
        <v>Jul</v>
      </c>
    </row>
    <row r="1357" spans="1:20" ht="15.6">
      <c r="A1357" s="2">
        <v>2746</v>
      </c>
      <c r="B1357" s="3">
        <v>46216</v>
      </c>
      <c r="C1357" s="4" t="s">
        <v>0</v>
      </c>
      <c r="D1357" s="4" t="s">
        <v>1</v>
      </c>
      <c r="E1357" s="4" t="s">
        <v>19</v>
      </c>
      <c r="F1357" s="4" t="s">
        <v>13</v>
      </c>
      <c r="G1357" s="4" t="s">
        <v>9</v>
      </c>
      <c r="H1357" s="4" t="s">
        <v>37</v>
      </c>
      <c r="I1357" s="8">
        <v>3</v>
      </c>
      <c r="J1357" s="10">
        <v>155.44</v>
      </c>
      <c r="K1357" s="6">
        <v>0.05</v>
      </c>
      <c r="L1357" s="10">
        <v>79.95</v>
      </c>
      <c r="M1357" s="17">
        <f t="shared" si="84"/>
        <v>443.00399999999996</v>
      </c>
      <c r="N1357" s="17">
        <f t="shared" si="85"/>
        <v>239.85000000000002</v>
      </c>
      <c r="O1357" s="17">
        <f t="shared" si="86"/>
        <v>203.15399999999994</v>
      </c>
      <c r="P1357" s="7">
        <f t="shared" si="87"/>
        <v>0.45858276674702703</v>
      </c>
      <c r="Q1357" s="5">
        <f>YEAR(SalesDataTable[[#This Row],[Order Date]])</f>
        <v>2026</v>
      </c>
      <c r="R1357" s="7" t="str">
        <f>"Q"&amp;ROUNDUP(MONTH(SalesDataTable[[#This Row],[Order Date]])/3,0)</f>
        <v>Q3</v>
      </c>
      <c r="S1357" s="8">
        <f>MONTH(SalesDataTable[[#This Row],[Order Date]])</f>
        <v>7</v>
      </c>
      <c r="T1357" s="7" t="str">
        <f>TEXT(SalesDataTable[[#This Row],[Order Date]],"mmm")</f>
        <v>Jul</v>
      </c>
    </row>
    <row r="1358" spans="1:20" ht="15.6">
      <c r="A1358" s="2">
        <v>3297</v>
      </c>
      <c r="B1358" s="3">
        <v>46216</v>
      </c>
      <c r="C1358" s="4" t="s">
        <v>0</v>
      </c>
      <c r="D1358" s="4" t="s">
        <v>50</v>
      </c>
      <c r="E1358" s="4" t="s">
        <v>8</v>
      </c>
      <c r="F1358" s="4" t="s">
        <v>3</v>
      </c>
      <c r="G1358" s="4" t="s">
        <v>34</v>
      </c>
      <c r="H1358" s="4" t="s">
        <v>35</v>
      </c>
      <c r="I1358" s="8">
        <v>6</v>
      </c>
      <c r="J1358" s="10">
        <v>40.58</v>
      </c>
      <c r="K1358" s="6">
        <v>0.15</v>
      </c>
      <c r="L1358" s="10">
        <v>15.06</v>
      </c>
      <c r="M1358" s="17">
        <f t="shared" si="84"/>
        <v>206.958</v>
      </c>
      <c r="N1358" s="17">
        <f t="shared" si="85"/>
        <v>90.36</v>
      </c>
      <c r="O1358" s="17">
        <f t="shared" si="86"/>
        <v>116.598</v>
      </c>
      <c r="P1358" s="7">
        <f t="shared" si="87"/>
        <v>0.5633896732670397</v>
      </c>
      <c r="Q1358" s="5">
        <f>YEAR(SalesDataTable[[#This Row],[Order Date]])</f>
        <v>2026</v>
      </c>
      <c r="R1358" s="7" t="str">
        <f>"Q"&amp;ROUNDUP(MONTH(SalesDataTable[[#This Row],[Order Date]])/3,0)</f>
        <v>Q3</v>
      </c>
      <c r="S1358" s="8">
        <f>MONTH(SalesDataTable[[#This Row],[Order Date]])</f>
        <v>7</v>
      </c>
      <c r="T1358" s="7" t="str">
        <f>TEXT(SalesDataTable[[#This Row],[Order Date]],"mmm")</f>
        <v>Jul</v>
      </c>
    </row>
    <row r="1359" spans="1:20" ht="15.6">
      <c r="A1359" s="2">
        <v>772</v>
      </c>
      <c r="B1359" s="3">
        <v>46217</v>
      </c>
      <c r="C1359" s="4" t="s">
        <v>20</v>
      </c>
      <c r="D1359" s="4" t="s">
        <v>47</v>
      </c>
      <c r="E1359" s="4" t="s">
        <v>2</v>
      </c>
      <c r="F1359" s="4" t="s">
        <v>3</v>
      </c>
      <c r="G1359" s="4" t="s">
        <v>4</v>
      </c>
      <c r="H1359" s="4" t="s">
        <v>30</v>
      </c>
      <c r="I1359" s="8">
        <v>2</v>
      </c>
      <c r="J1359" s="10">
        <v>101.03</v>
      </c>
      <c r="K1359" s="6">
        <v>0.1</v>
      </c>
      <c r="L1359" s="10">
        <v>50.98</v>
      </c>
      <c r="M1359" s="17">
        <f t="shared" si="84"/>
        <v>181.85400000000001</v>
      </c>
      <c r="N1359" s="17">
        <f t="shared" si="85"/>
        <v>101.96</v>
      </c>
      <c r="O1359" s="17">
        <f t="shared" si="86"/>
        <v>79.89400000000002</v>
      </c>
      <c r="P1359" s="7">
        <f t="shared" si="87"/>
        <v>0.43933045190097558</v>
      </c>
      <c r="Q1359" s="5">
        <f>YEAR(SalesDataTable[[#This Row],[Order Date]])</f>
        <v>2026</v>
      </c>
      <c r="R1359" s="7" t="str">
        <f>"Q"&amp;ROUNDUP(MONTH(SalesDataTable[[#This Row],[Order Date]])/3,0)</f>
        <v>Q3</v>
      </c>
      <c r="S1359" s="8">
        <f>MONTH(SalesDataTable[[#This Row],[Order Date]])</f>
        <v>7</v>
      </c>
      <c r="T1359" s="7" t="str">
        <f>TEXT(SalesDataTable[[#This Row],[Order Date]],"mmm")</f>
        <v>Jul</v>
      </c>
    </row>
    <row r="1360" spans="1:20" ht="15.6">
      <c r="A1360" s="2">
        <v>838</v>
      </c>
      <c r="B1360" s="3">
        <v>46217</v>
      </c>
      <c r="C1360" s="4" t="s">
        <v>0</v>
      </c>
      <c r="D1360" s="4" t="s">
        <v>36</v>
      </c>
      <c r="E1360" s="4" t="s">
        <v>19</v>
      </c>
      <c r="F1360" s="4" t="s">
        <v>3</v>
      </c>
      <c r="G1360" s="4" t="s">
        <v>23</v>
      </c>
      <c r="H1360" s="4" t="s">
        <v>40</v>
      </c>
      <c r="I1360" s="8">
        <v>1</v>
      </c>
      <c r="J1360" s="10">
        <v>80.150000000000006</v>
      </c>
      <c r="K1360" s="6">
        <v>0.05</v>
      </c>
      <c r="L1360" s="10">
        <v>38.89</v>
      </c>
      <c r="M1360" s="17">
        <f t="shared" si="84"/>
        <v>76.142499999999998</v>
      </c>
      <c r="N1360" s="17">
        <f t="shared" si="85"/>
        <v>38.89</v>
      </c>
      <c r="O1360" s="17">
        <f t="shared" si="86"/>
        <v>37.252499999999998</v>
      </c>
      <c r="P1360" s="7">
        <f t="shared" si="87"/>
        <v>0.48924713530551267</v>
      </c>
      <c r="Q1360" s="5">
        <f>YEAR(SalesDataTable[[#This Row],[Order Date]])</f>
        <v>2026</v>
      </c>
      <c r="R1360" s="7" t="str">
        <f>"Q"&amp;ROUNDUP(MONTH(SalesDataTable[[#This Row],[Order Date]])/3,0)</f>
        <v>Q3</v>
      </c>
      <c r="S1360" s="8">
        <f>MONTH(SalesDataTable[[#This Row],[Order Date]])</f>
        <v>7</v>
      </c>
      <c r="T1360" s="7" t="str">
        <f>TEXT(SalesDataTable[[#This Row],[Order Date]],"mmm")</f>
        <v>Jul</v>
      </c>
    </row>
    <row r="1361" spans="1:20" ht="15.6">
      <c r="A1361" s="2">
        <v>1144</v>
      </c>
      <c r="B1361" s="3">
        <v>46217</v>
      </c>
      <c r="C1361" s="4" t="s">
        <v>11</v>
      </c>
      <c r="D1361" s="4" t="s">
        <v>12</v>
      </c>
      <c r="E1361" s="4" t="s">
        <v>19</v>
      </c>
      <c r="F1361" s="4" t="s">
        <v>13</v>
      </c>
      <c r="G1361" s="4" t="s">
        <v>23</v>
      </c>
      <c r="H1361" s="4" t="s">
        <v>40</v>
      </c>
      <c r="I1361" s="8">
        <v>1</v>
      </c>
      <c r="J1361" s="10">
        <v>83.74</v>
      </c>
      <c r="K1361" s="6">
        <v>0</v>
      </c>
      <c r="L1361" s="10">
        <v>38.96</v>
      </c>
      <c r="M1361" s="17">
        <f t="shared" si="84"/>
        <v>83.74</v>
      </c>
      <c r="N1361" s="17">
        <f t="shared" si="85"/>
        <v>38.96</v>
      </c>
      <c r="O1361" s="17">
        <f t="shared" si="86"/>
        <v>44.779999999999994</v>
      </c>
      <c r="P1361" s="7">
        <f t="shared" si="87"/>
        <v>0.53475041796035339</v>
      </c>
      <c r="Q1361" s="5">
        <f>YEAR(SalesDataTable[[#This Row],[Order Date]])</f>
        <v>2026</v>
      </c>
      <c r="R1361" s="7" t="str">
        <f>"Q"&amp;ROUNDUP(MONTH(SalesDataTable[[#This Row],[Order Date]])/3,0)</f>
        <v>Q3</v>
      </c>
      <c r="S1361" s="8">
        <f>MONTH(SalesDataTable[[#This Row],[Order Date]])</f>
        <v>7</v>
      </c>
      <c r="T1361" s="7" t="str">
        <f>TEXT(SalesDataTable[[#This Row],[Order Date]],"mmm")</f>
        <v>Jul</v>
      </c>
    </row>
    <row r="1362" spans="1:20" ht="15.6">
      <c r="A1362" s="2">
        <v>1686</v>
      </c>
      <c r="B1362" s="3">
        <v>46217</v>
      </c>
      <c r="C1362" s="4" t="s">
        <v>11</v>
      </c>
      <c r="D1362" s="4" t="s">
        <v>25</v>
      </c>
      <c r="E1362" s="4" t="s">
        <v>8</v>
      </c>
      <c r="F1362" s="4" t="s">
        <v>3</v>
      </c>
      <c r="G1362" s="4" t="s">
        <v>14</v>
      </c>
      <c r="H1362" s="4" t="s">
        <v>15</v>
      </c>
      <c r="I1362" s="8">
        <v>8</v>
      </c>
      <c r="J1362" s="10">
        <v>35.75</v>
      </c>
      <c r="K1362" s="6">
        <v>0.15</v>
      </c>
      <c r="L1362" s="10">
        <v>13.56</v>
      </c>
      <c r="M1362" s="17">
        <f t="shared" si="84"/>
        <v>243.1</v>
      </c>
      <c r="N1362" s="17">
        <f t="shared" si="85"/>
        <v>108.48</v>
      </c>
      <c r="O1362" s="17">
        <f t="shared" si="86"/>
        <v>134.62</v>
      </c>
      <c r="P1362" s="7">
        <f t="shared" si="87"/>
        <v>0.55376388317564795</v>
      </c>
      <c r="Q1362" s="5">
        <f>YEAR(SalesDataTable[[#This Row],[Order Date]])</f>
        <v>2026</v>
      </c>
      <c r="R1362" s="7" t="str">
        <f>"Q"&amp;ROUNDUP(MONTH(SalesDataTable[[#This Row],[Order Date]])/3,0)</f>
        <v>Q3</v>
      </c>
      <c r="S1362" s="8">
        <f>MONTH(SalesDataTable[[#This Row],[Order Date]])</f>
        <v>7</v>
      </c>
      <c r="T1362" s="7" t="str">
        <f>TEXT(SalesDataTable[[#This Row],[Order Date]],"mmm")</f>
        <v>Jul</v>
      </c>
    </row>
    <row r="1363" spans="1:20" ht="15.6">
      <c r="A1363" s="2">
        <v>2823</v>
      </c>
      <c r="B1363" s="3">
        <v>46217</v>
      </c>
      <c r="C1363" s="4" t="s">
        <v>0</v>
      </c>
      <c r="D1363" s="4" t="s">
        <v>50</v>
      </c>
      <c r="E1363" s="4" t="s">
        <v>2</v>
      </c>
      <c r="F1363" s="4" t="s">
        <v>13</v>
      </c>
      <c r="G1363" s="4" t="s">
        <v>4</v>
      </c>
      <c r="H1363" s="4" t="s">
        <v>5</v>
      </c>
      <c r="I1363" s="8">
        <v>3</v>
      </c>
      <c r="J1363" s="10">
        <v>81.39</v>
      </c>
      <c r="K1363" s="6">
        <v>0</v>
      </c>
      <c r="L1363" s="10">
        <v>43.54</v>
      </c>
      <c r="M1363" s="17">
        <f t="shared" si="84"/>
        <v>244.17000000000002</v>
      </c>
      <c r="N1363" s="17">
        <f t="shared" si="85"/>
        <v>130.62</v>
      </c>
      <c r="O1363" s="17">
        <f t="shared" si="86"/>
        <v>113.55000000000001</v>
      </c>
      <c r="P1363" s="7">
        <f t="shared" si="87"/>
        <v>0.46504484580415284</v>
      </c>
      <c r="Q1363" s="5">
        <f>YEAR(SalesDataTable[[#This Row],[Order Date]])</f>
        <v>2026</v>
      </c>
      <c r="R1363" s="7" t="str">
        <f>"Q"&amp;ROUNDUP(MONTH(SalesDataTable[[#This Row],[Order Date]])/3,0)</f>
        <v>Q3</v>
      </c>
      <c r="S1363" s="8">
        <f>MONTH(SalesDataTable[[#This Row],[Order Date]])</f>
        <v>7</v>
      </c>
      <c r="T1363" s="7" t="str">
        <f>TEXT(SalesDataTable[[#This Row],[Order Date]],"mmm")</f>
        <v>Jul</v>
      </c>
    </row>
    <row r="1364" spans="1:20" ht="15.6">
      <c r="A1364" s="2">
        <v>2883</v>
      </c>
      <c r="B1364" s="3">
        <v>46217</v>
      </c>
      <c r="C1364" s="4" t="s">
        <v>11</v>
      </c>
      <c r="D1364" s="4" t="s">
        <v>39</v>
      </c>
      <c r="E1364" s="4" t="s">
        <v>28</v>
      </c>
      <c r="F1364" s="4" t="s">
        <v>13</v>
      </c>
      <c r="G1364" s="4" t="s">
        <v>14</v>
      </c>
      <c r="H1364" s="4" t="s">
        <v>15</v>
      </c>
      <c r="I1364" s="8">
        <v>1</v>
      </c>
      <c r="J1364" s="10">
        <v>36.799999999999997</v>
      </c>
      <c r="K1364" s="6">
        <v>0</v>
      </c>
      <c r="L1364" s="10">
        <v>13.91</v>
      </c>
      <c r="M1364" s="17">
        <f t="shared" si="84"/>
        <v>36.799999999999997</v>
      </c>
      <c r="N1364" s="17">
        <f t="shared" si="85"/>
        <v>13.91</v>
      </c>
      <c r="O1364" s="17">
        <f t="shared" si="86"/>
        <v>22.889999999999997</v>
      </c>
      <c r="P1364" s="7">
        <f t="shared" si="87"/>
        <v>0.62201086956521734</v>
      </c>
      <c r="Q1364" s="5">
        <f>YEAR(SalesDataTable[[#This Row],[Order Date]])</f>
        <v>2026</v>
      </c>
      <c r="R1364" s="7" t="str">
        <f>"Q"&amp;ROUNDUP(MONTH(SalesDataTable[[#This Row],[Order Date]])/3,0)</f>
        <v>Q3</v>
      </c>
      <c r="S1364" s="8">
        <f>MONTH(SalesDataTable[[#This Row],[Order Date]])</f>
        <v>7</v>
      </c>
      <c r="T1364" s="7" t="str">
        <f>TEXT(SalesDataTable[[#This Row],[Order Date]],"mmm")</f>
        <v>Jul</v>
      </c>
    </row>
    <row r="1365" spans="1:20" ht="15.6">
      <c r="A1365" s="2">
        <v>3259</v>
      </c>
      <c r="B1365" s="3">
        <v>46217</v>
      </c>
      <c r="C1365" s="4" t="s">
        <v>11</v>
      </c>
      <c r="D1365" s="4" t="s">
        <v>52</v>
      </c>
      <c r="E1365" s="4" t="s">
        <v>8</v>
      </c>
      <c r="F1365" s="4" t="s">
        <v>3</v>
      </c>
      <c r="G1365" s="4" t="s">
        <v>23</v>
      </c>
      <c r="H1365" s="4" t="s">
        <v>29</v>
      </c>
      <c r="I1365" s="8">
        <v>6</v>
      </c>
      <c r="J1365" s="10">
        <v>194.15</v>
      </c>
      <c r="K1365" s="6">
        <v>0.1</v>
      </c>
      <c r="L1365" s="10">
        <v>105.12</v>
      </c>
      <c r="M1365" s="17">
        <f t="shared" si="84"/>
        <v>1048.4100000000001</v>
      </c>
      <c r="N1365" s="17">
        <f t="shared" si="85"/>
        <v>630.72</v>
      </c>
      <c r="O1365" s="17">
        <f t="shared" si="86"/>
        <v>417.69000000000005</v>
      </c>
      <c r="P1365" s="7">
        <f t="shared" si="87"/>
        <v>0.3984032964202936</v>
      </c>
      <c r="Q1365" s="5">
        <f>YEAR(SalesDataTable[[#This Row],[Order Date]])</f>
        <v>2026</v>
      </c>
      <c r="R1365" s="7" t="str">
        <f>"Q"&amp;ROUNDUP(MONTH(SalesDataTable[[#This Row],[Order Date]])/3,0)</f>
        <v>Q3</v>
      </c>
      <c r="S1365" s="8">
        <f>MONTH(SalesDataTable[[#This Row],[Order Date]])</f>
        <v>7</v>
      </c>
      <c r="T1365" s="7" t="str">
        <f>TEXT(SalesDataTable[[#This Row],[Order Date]],"mmm")</f>
        <v>Jul</v>
      </c>
    </row>
    <row r="1366" spans="1:20" ht="15.6">
      <c r="A1366" s="2">
        <v>3709</v>
      </c>
      <c r="B1366" s="3">
        <v>46217</v>
      </c>
      <c r="C1366" s="4" t="s">
        <v>0</v>
      </c>
      <c r="D1366" s="4" t="s">
        <v>36</v>
      </c>
      <c r="E1366" s="4" t="s">
        <v>2</v>
      </c>
      <c r="F1366" s="4" t="s">
        <v>13</v>
      </c>
      <c r="G1366" s="4" t="s">
        <v>34</v>
      </c>
      <c r="H1366" s="4" t="s">
        <v>45</v>
      </c>
      <c r="I1366" s="8">
        <v>1</v>
      </c>
      <c r="J1366" s="10">
        <v>50.94</v>
      </c>
      <c r="K1366" s="6">
        <v>0</v>
      </c>
      <c r="L1366" s="10">
        <v>22.28</v>
      </c>
      <c r="M1366" s="17">
        <f t="shared" si="84"/>
        <v>50.94</v>
      </c>
      <c r="N1366" s="17">
        <f t="shared" si="85"/>
        <v>22.28</v>
      </c>
      <c r="O1366" s="17">
        <f t="shared" si="86"/>
        <v>28.659999999999997</v>
      </c>
      <c r="P1366" s="7">
        <f t="shared" si="87"/>
        <v>0.5626226933647428</v>
      </c>
      <c r="Q1366" s="5">
        <f>YEAR(SalesDataTable[[#This Row],[Order Date]])</f>
        <v>2026</v>
      </c>
      <c r="R1366" s="7" t="str">
        <f>"Q"&amp;ROUNDUP(MONTH(SalesDataTable[[#This Row],[Order Date]])/3,0)</f>
        <v>Q3</v>
      </c>
      <c r="S1366" s="8">
        <f>MONTH(SalesDataTable[[#This Row],[Order Date]])</f>
        <v>7</v>
      </c>
      <c r="T1366" s="7" t="str">
        <f>TEXT(SalesDataTable[[#This Row],[Order Date]],"mmm")</f>
        <v>Jul</v>
      </c>
    </row>
    <row r="1367" spans="1:20" ht="15.6">
      <c r="A1367" s="2">
        <v>61</v>
      </c>
      <c r="B1367" s="3">
        <v>46218</v>
      </c>
      <c r="C1367" s="4" t="s">
        <v>20</v>
      </c>
      <c r="D1367" s="4" t="s">
        <v>33</v>
      </c>
      <c r="E1367" s="4" t="s">
        <v>2</v>
      </c>
      <c r="F1367" s="4" t="s">
        <v>3</v>
      </c>
      <c r="G1367" s="4" t="s">
        <v>34</v>
      </c>
      <c r="H1367" s="4" t="s">
        <v>38</v>
      </c>
      <c r="I1367" s="8">
        <v>2</v>
      </c>
      <c r="J1367" s="10">
        <v>125.89</v>
      </c>
      <c r="K1367" s="6">
        <v>0</v>
      </c>
      <c r="L1367" s="10">
        <v>70.8</v>
      </c>
      <c r="M1367" s="17">
        <f t="shared" si="84"/>
        <v>251.78</v>
      </c>
      <c r="N1367" s="17">
        <f t="shared" si="85"/>
        <v>141.6</v>
      </c>
      <c r="O1367" s="17">
        <f t="shared" si="86"/>
        <v>110.18</v>
      </c>
      <c r="P1367" s="7">
        <f t="shared" si="87"/>
        <v>0.43760425768528083</v>
      </c>
      <c r="Q1367" s="5">
        <f>YEAR(SalesDataTable[[#This Row],[Order Date]])</f>
        <v>2026</v>
      </c>
      <c r="R1367" s="7" t="str">
        <f>"Q"&amp;ROUNDUP(MONTH(SalesDataTable[[#This Row],[Order Date]])/3,0)</f>
        <v>Q3</v>
      </c>
      <c r="S1367" s="8">
        <f>MONTH(SalesDataTable[[#This Row],[Order Date]])</f>
        <v>7</v>
      </c>
      <c r="T1367" s="7" t="str">
        <f>TEXT(SalesDataTable[[#This Row],[Order Date]],"mmm")</f>
        <v>Jul</v>
      </c>
    </row>
    <row r="1368" spans="1:20" ht="15.6">
      <c r="A1368" s="2">
        <v>357</v>
      </c>
      <c r="B1368" s="3">
        <v>46218</v>
      </c>
      <c r="C1368" s="4" t="s">
        <v>0</v>
      </c>
      <c r="D1368" s="4" t="s">
        <v>36</v>
      </c>
      <c r="E1368" s="4" t="s">
        <v>2</v>
      </c>
      <c r="F1368" s="4" t="s">
        <v>13</v>
      </c>
      <c r="G1368" s="4" t="s">
        <v>34</v>
      </c>
      <c r="H1368" s="4" t="s">
        <v>45</v>
      </c>
      <c r="I1368" s="8">
        <v>2</v>
      </c>
      <c r="J1368" s="10">
        <v>51.9</v>
      </c>
      <c r="K1368" s="6">
        <v>0</v>
      </c>
      <c r="L1368" s="10">
        <v>21.82</v>
      </c>
      <c r="M1368" s="17">
        <f t="shared" si="84"/>
        <v>103.8</v>
      </c>
      <c r="N1368" s="17">
        <f t="shared" si="85"/>
        <v>43.64</v>
      </c>
      <c r="O1368" s="17">
        <f t="shared" si="86"/>
        <v>60.16</v>
      </c>
      <c r="P1368" s="7">
        <f t="shared" si="87"/>
        <v>0.57957610789980729</v>
      </c>
      <c r="Q1368" s="5">
        <f>YEAR(SalesDataTable[[#This Row],[Order Date]])</f>
        <v>2026</v>
      </c>
      <c r="R1368" s="7" t="str">
        <f>"Q"&amp;ROUNDUP(MONTH(SalesDataTable[[#This Row],[Order Date]])/3,0)</f>
        <v>Q3</v>
      </c>
      <c r="S1368" s="8">
        <f>MONTH(SalesDataTable[[#This Row],[Order Date]])</f>
        <v>7</v>
      </c>
      <c r="T1368" s="7" t="str">
        <f>TEXT(SalesDataTable[[#This Row],[Order Date]],"mmm")</f>
        <v>Jul</v>
      </c>
    </row>
    <row r="1369" spans="1:20" ht="15.6">
      <c r="A1369" s="2">
        <v>1607</v>
      </c>
      <c r="B1369" s="3">
        <v>46218</v>
      </c>
      <c r="C1369" s="4" t="s">
        <v>0</v>
      </c>
      <c r="D1369" s="4" t="s">
        <v>1</v>
      </c>
      <c r="E1369" s="4" t="s">
        <v>19</v>
      </c>
      <c r="F1369" s="4" t="s">
        <v>13</v>
      </c>
      <c r="G1369" s="4" t="s">
        <v>34</v>
      </c>
      <c r="H1369" s="4" t="s">
        <v>35</v>
      </c>
      <c r="I1369" s="8">
        <v>2</v>
      </c>
      <c r="J1369" s="10">
        <v>39.75</v>
      </c>
      <c r="K1369" s="6">
        <v>0</v>
      </c>
      <c r="L1369" s="10">
        <v>14.78</v>
      </c>
      <c r="M1369" s="17">
        <f t="shared" si="84"/>
        <v>79.5</v>
      </c>
      <c r="N1369" s="17">
        <f t="shared" si="85"/>
        <v>29.56</v>
      </c>
      <c r="O1369" s="17">
        <f t="shared" si="86"/>
        <v>49.94</v>
      </c>
      <c r="P1369" s="7">
        <f t="shared" si="87"/>
        <v>0.62817610062893081</v>
      </c>
      <c r="Q1369" s="5">
        <f>YEAR(SalesDataTable[[#This Row],[Order Date]])</f>
        <v>2026</v>
      </c>
      <c r="R1369" s="7" t="str">
        <f>"Q"&amp;ROUNDUP(MONTH(SalesDataTable[[#This Row],[Order Date]])/3,0)</f>
        <v>Q3</v>
      </c>
      <c r="S1369" s="8">
        <f>MONTH(SalesDataTable[[#This Row],[Order Date]])</f>
        <v>7</v>
      </c>
      <c r="T1369" s="7" t="str">
        <f>TEXT(SalesDataTable[[#This Row],[Order Date]],"mmm")</f>
        <v>Jul</v>
      </c>
    </row>
    <row r="1370" spans="1:20" ht="15.6">
      <c r="A1370" s="2">
        <v>3295</v>
      </c>
      <c r="B1370" s="3">
        <v>46218</v>
      </c>
      <c r="C1370" s="4" t="s">
        <v>6</v>
      </c>
      <c r="D1370" s="4" t="s">
        <v>43</v>
      </c>
      <c r="E1370" s="4" t="s">
        <v>28</v>
      </c>
      <c r="F1370" s="4" t="s">
        <v>3</v>
      </c>
      <c r="G1370" s="4" t="s">
        <v>9</v>
      </c>
      <c r="H1370" s="4" t="s">
        <v>10</v>
      </c>
      <c r="I1370" s="8">
        <v>1</v>
      </c>
      <c r="J1370" s="10">
        <v>93.46</v>
      </c>
      <c r="K1370" s="6">
        <v>0.15</v>
      </c>
      <c r="L1370" s="10">
        <v>46.65</v>
      </c>
      <c r="M1370" s="17">
        <f t="shared" si="84"/>
        <v>79.440999999999988</v>
      </c>
      <c r="N1370" s="17">
        <f t="shared" si="85"/>
        <v>46.65</v>
      </c>
      <c r="O1370" s="17">
        <f t="shared" si="86"/>
        <v>32.79099999999999</v>
      </c>
      <c r="P1370" s="7">
        <f t="shared" si="87"/>
        <v>0.41277174255107557</v>
      </c>
      <c r="Q1370" s="5">
        <f>YEAR(SalesDataTable[[#This Row],[Order Date]])</f>
        <v>2026</v>
      </c>
      <c r="R1370" s="7" t="str">
        <f>"Q"&amp;ROUNDUP(MONTH(SalesDataTable[[#This Row],[Order Date]])/3,0)</f>
        <v>Q3</v>
      </c>
      <c r="S1370" s="8">
        <f>MONTH(SalesDataTable[[#This Row],[Order Date]])</f>
        <v>7</v>
      </c>
      <c r="T1370" s="7" t="str">
        <f>TEXT(SalesDataTable[[#This Row],[Order Date]],"mmm")</f>
        <v>Jul</v>
      </c>
    </row>
    <row r="1371" spans="1:20" ht="15.6">
      <c r="A1371" s="2">
        <v>4048</v>
      </c>
      <c r="B1371" s="3">
        <v>46218</v>
      </c>
      <c r="C1371" s="4" t="s">
        <v>20</v>
      </c>
      <c r="D1371" s="4" t="s">
        <v>47</v>
      </c>
      <c r="E1371" s="4" t="s">
        <v>8</v>
      </c>
      <c r="F1371" s="4" t="s">
        <v>16</v>
      </c>
      <c r="G1371" s="4" t="s">
        <v>4</v>
      </c>
      <c r="H1371" s="4" t="s">
        <v>5</v>
      </c>
      <c r="I1371" s="8">
        <v>3</v>
      </c>
      <c r="J1371" s="10">
        <v>82.79</v>
      </c>
      <c r="K1371" s="6">
        <v>0.1</v>
      </c>
      <c r="L1371" s="10">
        <v>43.07</v>
      </c>
      <c r="M1371" s="17">
        <f t="shared" si="84"/>
        <v>223.53300000000002</v>
      </c>
      <c r="N1371" s="17">
        <f t="shared" si="85"/>
        <v>129.21</v>
      </c>
      <c r="O1371" s="17">
        <f t="shared" si="86"/>
        <v>94.323000000000008</v>
      </c>
      <c r="P1371" s="7">
        <f t="shared" si="87"/>
        <v>0.42196454214813922</v>
      </c>
      <c r="Q1371" s="5">
        <f>YEAR(SalesDataTable[[#This Row],[Order Date]])</f>
        <v>2026</v>
      </c>
      <c r="R1371" s="7" t="str">
        <f>"Q"&amp;ROUNDUP(MONTH(SalesDataTable[[#This Row],[Order Date]])/3,0)</f>
        <v>Q3</v>
      </c>
      <c r="S1371" s="8">
        <f>MONTH(SalesDataTable[[#This Row],[Order Date]])</f>
        <v>7</v>
      </c>
      <c r="T1371" s="7" t="str">
        <f>TEXT(SalesDataTable[[#This Row],[Order Date]],"mmm")</f>
        <v>Jul</v>
      </c>
    </row>
    <row r="1372" spans="1:20" ht="15.6">
      <c r="A1372" s="2">
        <v>4424</v>
      </c>
      <c r="B1372" s="3">
        <v>46218</v>
      </c>
      <c r="C1372" s="4" t="s">
        <v>11</v>
      </c>
      <c r="D1372" s="4" t="s">
        <v>12</v>
      </c>
      <c r="E1372" s="4" t="s">
        <v>19</v>
      </c>
      <c r="F1372" s="4" t="s">
        <v>16</v>
      </c>
      <c r="G1372" s="4" t="s">
        <v>9</v>
      </c>
      <c r="H1372" s="4" t="s">
        <v>10</v>
      </c>
      <c r="I1372" s="8">
        <v>1</v>
      </c>
      <c r="J1372" s="10">
        <v>92.54</v>
      </c>
      <c r="K1372" s="6">
        <v>0</v>
      </c>
      <c r="L1372" s="10">
        <v>44.48</v>
      </c>
      <c r="M1372" s="17">
        <f t="shared" si="84"/>
        <v>92.54</v>
      </c>
      <c r="N1372" s="17">
        <f t="shared" si="85"/>
        <v>44.48</v>
      </c>
      <c r="O1372" s="17">
        <f t="shared" si="86"/>
        <v>48.060000000000009</v>
      </c>
      <c r="P1372" s="7">
        <f t="shared" si="87"/>
        <v>0.51934298681651181</v>
      </c>
      <c r="Q1372" s="5">
        <f>YEAR(SalesDataTable[[#This Row],[Order Date]])</f>
        <v>2026</v>
      </c>
      <c r="R1372" s="7" t="str">
        <f>"Q"&amp;ROUNDUP(MONTH(SalesDataTable[[#This Row],[Order Date]])/3,0)</f>
        <v>Q3</v>
      </c>
      <c r="S1372" s="8">
        <f>MONTH(SalesDataTable[[#This Row],[Order Date]])</f>
        <v>7</v>
      </c>
      <c r="T1372" s="7" t="str">
        <f>TEXT(SalesDataTable[[#This Row],[Order Date]],"mmm")</f>
        <v>Jul</v>
      </c>
    </row>
    <row r="1373" spans="1:20" ht="15.6">
      <c r="A1373" s="2">
        <v>4732</v>
      </c>
      <c r="B1373" s="3">
        <v>46218</v>
      </c>
      <c r="C1373" s="4" t="s">
        <v>6</v>
      </c>
      <c r="D1373" s="4" t="s">
        <v>49</v>
      </c>
      <c r="E1373" s="4" t="s">
        <v>19</v>
      </c>
      <c r="F1373" s="4" t="s">
        <v>13</v>
      </c>
      <c r="G1373" s="4" t="s">
        <v>14</v>
      </c>
      <c r="H1373" s="4" t="s">
        <v>32</v>
      </c>
      <c r="I1373" s="8">
        <v>1</v>
      </c>
      <c r="J1373" s="10">
        <v>46.53</v>
      </c>
      <c r="K1373" s="6">
        <v>0</v>
      </c>
      <c r="L1373" s="10">
        <v>18.829999999999998</v>
      </c>
      <c r="M1373" s="17">
        <f t="shared" si="84"/>
        <v>46.53</v>
      </c>
      <c r="N1373" s="17">
        <f t="shared" si="85"/>
        <v>18.829999999999998</v>
      </c>
      <c r="O1373" s="17">
        <f t="shared" si="86"/>
        <v>27.700000000000003</v>
      </c>
      <c r="P1373" s="7">
        <f t="shared" si="87"/>
        <v>0.59531485063399958</v>
      </c>
      <c r="Q1373" s="5">
        <f>YEAR(SalesDataTable[[#This Row],[Order Date]])</f>
        <v>2026</v>
      </c>
      <c r="R1373" s="7" t="str">
        <f>"Q"&amp;ROUNDUP(MONTH(SalesDataTable[[#This Row],[Order Date]])/3,0)</f>
        <v>Q3</v>
      </c>
      <c r="S1373" s="8">
        <f>MONTH(SalesDataTable[[#This Row],[Order Date]])</f>
        <v>7</v>
      </c>
      <c r="T1373" s="7" t="str">
        <f>TEXT(SalesDataTable[[#This Row],[Order Date]],"mmm")</f>
        <v>Jul</v>
      </c>
    </row>
    <row r="1374" spans="1:20" ht="15.6">
      <c r="A1374" s="2">
        <v>194</v>
      </c>
      <c r="B1374" s="3">
        <v>46219</v>
      </c>
      <c r="C1374" s="4" t="s">
        <v>6</v>
      </c>
      <c r="D1374" s="4" t="s">
        <v>43</v>
      </c>
      <c r="E1374" s="4" t="s">
        <v>2</v>
      </c>
      <c r="F1374" s="4" t="s">
        <v>3</v>
      </c>
      <c r="G1374" s="4" t="s">
        <v>4</v>
      </c>
      <c r="H1374" s="4" t="s">
        <v>22</v>
      </c>
      <c r="I1374" s="8">
        <v>2</v>
      </c>
      <c r="J1374" s="10">
        <v>49.69</v>
      </c>
      <c r="K1374" s="6">
        <v>0</v>
      </c>
      <c r="L1374" s="10">
        <v>21.97</v>
      </c>
      <c r="M1374" s="17">
        <f t="shared" si="84"/>
        <v>99.38</v>
      </c>
      <c r="N1374" s="17">
        <f t="shared" si="85"/>
        <v>43.94</v>
      </c>
      <c r="O1374" s="17">
        <f t="shared" si="86"/>
        <v>55.44</v>
      </c>
      <c r="P1374" s="7">
        <f t="shared" si="87"/>
        <v>0.557858724089354</v>
      </c>
      <c r="Q1374" s="5">
        <f>YEAR(SalesDataTable[[#This Row],[Order Date]])</f>
        <v>2026</v>
      </c>
      <c r="R1374" s="7" t="str">
        <f>"Q"&amp;ROUNDUP(MONTH(SalesDataTable[[#This Row],[Order Date]])/3,0)</f>
        <v>Q3</v>
      </c>
      <c r="S1374" s="8">
        <f>MONTH(SalesDataTable[[#This Row],[Order Date]])</f>
        <v>7</v>
      </c>
      <c r="T1374" s="7" t="str">
        <f>TEXT(SalesDataTable[[#This Row],[Order Date]],"mmm")</f>
        <v>Jul</v>
      </c>
    </row>
    <row r="1375" spans="1:20" ht="15.6">
      <c r="A1375" s="2">
        <v>258</v>
      </c>
      <c r="B1375" s="3">
        <v>46219</v>
      </c>
      <c r="C1375" s="4" t="s">
        <v>20</v>
      </c>
      <c r="D1375" s="4" t="s">
        <v>33</v>
      </c>
      <c r="E1375" s="4" t="s">
        <v>28</v>
      </c>
      <c r="F1375" s="4" t="s">
        <v>13</v>
      </c>
      <c r="G1375" s="4" t="s">
        <v>9</v>
      </c>
      <c r="H1375" s="4" t="s">
        <v>46</v>
      </c>
      <c r="I1375" s="8">
        <v>3</v>
      </c>
      <c r="J1375" s="10">
        <v>71.34</v>
      </c>
      <c r="K1375" s="6">
        <v>0.1</v>
      </c>
      <c r="L1375" s="10">
        <v>31.71</v>
      </c>
      <c r="M1375" s="17">
        <f t="shared" si="84"/>
        <v>192.61800000000002</v>
      </c>
      <c r="N1375" s="17">
        <f t="shared" si="85"/>
        <v>95.13</v>
      </c>
      <c r="O1375" s="17">
        <f t="shared" si="86"/>
        <v>97.488000000000028</v>
      </c>
      <c r="P1375" s="7">
        <f t="shared" si="87"/>
        <v>0.50612092327819835</v>
      </c>
      <c r="Q1375" s="5">
        <f>YEAR(SalesDataTable[[#This Row],[Order Date]])</f>
        <v>2026</v>
      </c>
      <c r="R1375" s="7" t="str">
        <f>"Q"&amp;ROUNDUP(MONTH(SalesDataTable[[#This Row],[Order Date]])/3,0)</f>
        <v>Q3</v>
      </c>
      <c r="S1375" s="8">
        <f>MONTH(SalesDataTable[[#This Row],[Order Date]])</f>
        <v>7</v>
      </c>
      <c r="T1375" s="7" t="str">
        <f>TEXT(SalesDataTable[[#This Row],[Order Date]],"mmm")</f>
        <v>Jul</v>
      </c>
    </row>
    <row r="1376" spans="1:20" ht="15.6">
      <c r="A1376" s="2">
        <v>543</v>
      </c>
      <c r="B1376" s="3">
        <v>46219</v>
      </c>
      <c r="C1376" s="4" t="s">
        <v>6</v>
      </c>
      <c r="D1376" s="4" t="s">
        <v>49</v>
      </c>
      <c r="E1376" s="4" t="s">
        <v>28</v>
      </c>
      <c r="F1376" s="4" t="s">
        <v>3</v>
      </c>
      <c r="G1376" s="4" t="s">
        <v>4</v>
      </c>
      <c r="H1376" s="4" t="s">
        <v>5</v>
      </c>
      <c r="I1376" s="8">
        <v>1</v>
      </c>
      <c r="J1376" s="10">
        <v>83.03</v>
      </c>
      <c r="K1376" s="6">
        <v>0</v>
      </c>
      <c r="L1376" s="10">
        <v>42.41</v>
      </c>
      <c r="M1376" s="17">
        <f t="shared" si="84"/>
        <v>83.03</v>
      </c>
      <c r="N1376" s="17">
        <f t="shared" si="85"/>
        <v>42.41</v>
      </c>
      <c r="O1376" s="17">
        <f t="shared" si="86"/>
        <v>40.620000000000005</v>
      </c>
      <c r="P1376" s="7">
        <f t="shared" si="87"/>
        <v>0.48922076357942917</v>
      </c>
      <c r="Q1376" s="5">
        <f>YEAR(SalesDataTable[[#This Row],[Order Date]])</f>
        <v>2026</v>
      </c>
      <c r="R1376" s="7" t="str">
        <f>"Q"&amp;ROUNDUP(MONTH(SalesDataTable[[#This Row],[Order Date]])/3,0)</f>
        <v>Q3</v>
      </c>
      <c r="S1376" s="8">
        <f>MONTH(SalesDataTable[[#This Row],[Order Date]])</f>
        <v>7</v>
      </c>
      <c r="T1376" s="7" t="str">
        <f>TEXT(SalesDataTable[[#This Row],[Order Date]],"mmm")</f>
        <v>Jul</v>
      </c>
    </row>
    <row r="1377" spans="1:20" ht="15.6">
      <c r="A1377" s="2">
        <v>972</v>
      </c>
      <c r="B1377" s="3">
        <v>46219</v>
      </c>
      <c r="C1377" s="4" t="s">
        <v>20</v>
      </c>
      <c r="D1377" s="4" t="s">
        <v>21</v>
      </c>
      <c r="E1377" s="4" t="s">
        <v>2</v>
      </c>
      <c r="F1377" s="4" t="s">
        <v>3</v>
      </c>
      <c r="G1377" s="4" t="s">
        <v>34</v>
      </c>
      <c r="H1377" s="4" t="s">
        <v>35</v>
      </c>
      <c r="I1377" s="8">
        <v>1</v>
      </c>
      <c r="J1377" s="10">
        <v>40.799999999999997</v>
      </c>
      <c r="K1377" s="6">
        <v>0</v>
      </c>
      <c r="L1377" s="10">
        <v>14.42</v>
      </c>
      <c r="M1377" s="17">
        <f t="shared" si="84"/>
        <v>40.799999999999997</v>
      </c>
      <c r="N1377" s="17">
        <f t="shared" si="85"/>
        <v>14.42</v>
      </c>
      <c r="O1377" s="17">
        <f t="shared" si="86"/>
        <v>26.379999999999995</v>
      </c>
      <c r="P1377" s="7">
        <f t="shared" si="87"/>
        <v>0.64656862745098032</v>
      </c>
      <c r="Q1377" s="5">
        <f>YEAR(SalesDataTable[[#This Row],[Order Date]])</f>
        <v>2026</v>
      </c>
      <c r="R1377" s="7" t="str">
        <f>"Q"&amp;ROUNDUP(MONTH(SalesDataTable[[#This Row],[Order Date]])/3,0)</f>
        <v>Q3</v>
      </c>
      <c r="S1377" s="8">
        <f>MONTH(SalesDataTable[[#This Row],[Order Date]])</f>
        <v>7</v>
      </c>
      <c r="T1377" s="7" t="str">
        <f>TEXT(SalesDataTable[[#This Row],[Order Date]],"mmm")</f>
        <v>Jul</v>
      </c>
    </row>
    <row r="1378" spans="1:20" ht="15.6">
      <c r="A1378" s="2">
        <v>1146</v>
      </c>
      <c r="B1378" s="3">
        <v>46219</v>
      </c>
      <c r="C1378" s="4" t="s">
        <v>6</v>
      </c>
      <c r="D1378" s="4" t="s">
        <v>27</v>
      </c>
      <c r="E1378" s="4" t="s">
        <v>28</v>
      </c>
      <c r="F1378" s="4" t="s">
        <v>3</v>
      </c>
      <c r="G1378" s="4" t="s">
        <v>23</v>
      </c>
      <c r="H1378" s="4" t="s">
        <v>51</v>
      </c>
      <c r="I1378" s="8">
        <v>2</v>
      </c>
      <c r="J1378" s="10">
        <v>125.34</v>
      </c>
      <c r="K1378" s="6">
        <v>0.15</v>
      </c>
      <c r="L1378" s="10">
        <v>59.04</v>
      </c>
      <c r="M1378" s="17">
        <f t="shared" si="84"/>
        <v>213.078</v>
      </c>
      <c r="N1378" s="17">
        <f t="shared" si="85"/>
        <v>118.08</v>
      </c>
      <c r="O1378" s="17">
        <f t="shared" si="86"/>
        <v>94.998000000000005</v>
      </c>
      <c r="P1378" s="7">
        <f t="shared" si="87"/>
        <v>0.44583673584321237</v>
      </c>
      <c r="Q1378" s="5">
        <f>YEAR(SalesDataTable[[#This Row],[Order Date]])</f>
        <v>2026</v>
      </c>
      <c r="R1378" s="7" t="str">
        <f>"Q"&amp;ROUNDUP(MONTH(SalesDataTable[[#This Row],[Order Date]])/3,0)</f>
        <v>Q3</v>
      </c>
      <c r="S1378" s="8">
        <f>MONTH(SalesDataTable[[#This Row],[Order Date]])</f>
        <v>7</v>
      </c>
      <c r="T1378" s="7" t="str">
        <f>TEXT(SalesDataTable[[#This Row],[Order Date]],"mmm")</f>
        <v>Jul</v>
      </c>
    </row>
    <row r="1379" spans="1:20" ht="15.6">
      <c r="A1379" s="2">
        <v>1464</v>
      </c>
      <c r="B1379" s="3">
        <v>46219</v>
      </c>
      <c r="C1379" s="4" t="s">
        <v>0</v>
      </c>
      <c r="D1379" s="4" t="s">
        <v>36</v>
      </c>
      <c r="E1379" s="4" t="s">
        <v>2</v>
      </c>
      <c r="F1379" s="4" t="s">
        <v>3</v>
      </c>
      <c r="G1379" s="4" t="s">
        <v>34</v>
      </c>
      <c r="H1379" s="4" t="s">
        <v>38</v>
      </c>
      <c r="I1379" s="8">
        <v>1</v>
      </c>
      <c r="J1379" s="10">
        <v>122.73</v>
      </c>
      <c r="K1379" s="6">
        <v>0.1</v>
      </c>
      <c r="L1379" s="10">
        <v>70.540000000000006</v>
      </c>
      <c r="M1379" s="17">
        <f t="shared" si="84"/>
        <v>110.45700000000001</v>
      </c>
      <c r="N1379" s="17">
        <f t="shared" si="85"/>
        <v>70.540000000000006</v>
      </c>
      <c r="O1379" s="17">
        <f t="shared" si="86"/>
        <v>39.917000000000002</v>
      </c>
      <c r="P1379" s="7">
        <f t="shared" si="87"/>
        <v>0.36138044668966202</v>
      </c>
      <c r="Q1379" s="5">
        <f>YEAR(SalesDataTable[[#This Row],[Order Date]])</f>
        <v>2026</v>
      </c>
      <c r="R1379" s="7" t="str">
        <f>"Q"&amp;ROUNDUP(MONTH(SalesDataTable[[#This Row],[Order Date]])/3,0)</f>
        <v>Q3</v>
      </c>
      <c r="S1379" s="8">
        <f>MONTH(SalesDataTable[[#This Row],[Order Date]])</f>
        <v>7</v>
      </c>
      <c r="T1379" s="7" t="str">
        <f>TEXT(SalesDataTable[[#This Row],[Order Date]],"mmm")</f>
        <v>Jul</v>
      </c>
    </row>
    <row r="1380" spans="1:20" ht="15.6">
      <c r="A1380" s="2">
        <v>1581</v>
      </c>
      <c r="B1380" s="3">
        <v>46219</v>
      </c>
      <c r="C1380" s="4" t="s">
        <v>11</v>
      </c>
      <c r="D1380" s="4" t="s">
        <v>25</v>
      </c>
      <c r="E1380" s="4" t="s">
        <v>19</v>
      </c>
      <c r="F1380" s="4" t="s">
        <v>13</v>
      </c>
      <c r="G1380" s="4" t="s">
        <v>9</v>
      </c>
      <c r="H1380" s="4" t="s">
        <v>10</v>
      </c>
      <c r="I1380" s="8">
        <v>5</v>
      </c>
      <c r="J1380" s="10">
        <v>92.72</v>
      </c>
      <c r="K1380" s="6">
        <v>0.1</v>
      </c>
      <c r="L1380" s="10">
        <v>46.2</v>
      </c>
      <c r="M1380" s="17">
        <f t="shared" si="84"/>
        <v>417.24</v>
      </c>
      <c r="N1380" s="17">
        <f t="shared" si="85"/>
        <v>231</v>
      </c>
      <c r="O1380" s="17">
        <f t="shared" si="86"/>
        <v>186.24</v>
      </c>
      <c r="P1380" s="7">
        <f t="shared" si="87"/>
        <v>0.44636180615473109</v>
      </c>
      <c r="Q1380" s="5">
        <f>YEAR(SalesDataTable[[#This Row],[Order Date]])</f>
        <v>2026</v>
      </c>
      <c r="R1380" s="7" t="str">
        <f>"Q"&amp;ROUNDUP(MONTH(SalesDataTable[[#This Row],[Order Date]])/3,0)</f>
        <v>Q3</v>
      </c>
      <c r="S1380" s="8">
        <f>MONTH(SalesDataTable[[#This Row],[Order Date]])</f>
        <v>7</v>
      </c>
      <c r="T1380" s="7" t="str">
        <f>TEXT(SalesDataTable[[#This Row],[Order Date]],"mmm")</f>
        <v>Jul</v>
      </c>
    </row>
    <row r="1381" spans="1:20" ht="15.6">
      <c r="A1381" s="2">
        <v>1894</v>
      </c>
      <c r="B1381" s="3">
        <v>46219</v>
      </c>
      <c r="C1381" s="4" t="s">
        <v>20</v>
      </c>
      <c r="D1381" s="4" t="s">
        <v>31</v>
      </c>
      <c r="E1381" s="4" t="s">
        <v>8</v>
      </c>
      <c r="F1381" s="4" t="s">
        <v>16</v>
      </c>
      <c r="G1381" s="4" t="s">
        <v>34</v>
      </c>
      <c r="H1381" s="4" t="s">
        <v>42</v>
      </c>
      <c r="I1381" s="8">
        <v>5</v>
      </c>
      <c r="J1381" s="10">
        <v>36.29</v>
      </c>
      <c r="K1381" s="6">
        <v>0.05</v>
      </c>
      <c r="L1381" s="10">
        <v>13.52</v>
      </c>
      <c r="M1381" s="17">
        <f t="shared" si="84"/>
        <v>172.37749999999997</v>
      </c>
      <c r="N1381" s="17">
        <f t="shared" si="85"/>
        <v>67.599999999999994</v>
      </c>
      <c r="O1381" s="17">
        <f t="shared" si="86"/>
        <v>104.77749999999997</v>
      </c>
      <c r="P1381" s="7">
        <f t="shared" si="87"/>
        <v>0.60783744978317933</v>
      </c>
      <c r="Q1381" s="5">
        <f>YEAR(SalesDataTable[[#This Row],[Order Date]])</f>
        <v>2026</v>
      </c>
      <c r="R1381" s="7" t="str">
        <f>"Q"&amp;ROUNDUP(MONTH(SalesDataTable[[#This Row],[Order Date]])/3,0)</f>
        <v>Q3</v>
      </c>
      <c r="S1381" s="8">
        <f>MONTH(SalesDataTable[[#This Row],[Order Date]])</f>
        <v>7</v>
      </c>
      <c r="T1381" s="7" t="str">
        <f>TEXT(SalesDataTable[[#This Row],[Order Date]],"mmm")</f>
        <v>Jul</v>
      </c>
    </row>
    <row r="1382" spans="1:20" ht="15.6">
      <c r="A1382" s="2">
        <v>2100</v>
      </c>
      <c r="B1382" s="3">
        <v>46219</v>
      </c>
      <c r="C1382" s="4" t="s">
        <v>11</v>
      </c>
      <c r="D1382" s="4" t="s">
        <v>12</v>
      </c>
      <c r="E1382" s="4" t="s">
        <v>2</v>
      </c>
      <c r="F1382" s="4" t="s">
        <v>16</v>
      </c>
      <c r="G1382" s="4" t="s">
        <v>4</v>
      </c>
      <c r="H1382" s="4" t="s">
        <v>22</v>
      </c>
      <c r="I1382" s="8">
        <v>2</v>
      </c>
      <c r="J1382" s="10">
        <v>49.84</v>
      </c>
      <c r="K1382" s="6">
        <v>0.1</v>
      </c>
      <c r="L1382" s="10">
        <v>23.06</v>
      </c>
      <c r="M1382" s="17">
        <f t="shared" si="84"/>
        <v>89.712000000000003</v>
      </c>
      <c r="N1382" s="17">
        <f t="shared" si="85"/>
        <v>46.12</v>
      </c>
      <c r="O1382" s="17">
        <f t="shared" si="86"/>
        <v>43.592000000000006</v>
      </c>
      <c r="P1382" s="7">
        <f t="shared" si="87"/>
        <v>0.48591046905653651</v>
      </c>
      <c r="Q1382" s="5">
        <f>YEAR(SalesDataTable[[#This Row],[Order Date]])</f>
        <v>2026</v>
      </c>
      <c r="R1382" s="7" t="str">
        <f>"Q"&amp;ROUNDUP(MONTH(SalesDataTable[[#This Row],[Order Date]])/3,0)</f>
        <v>Q3</v>
      </c>
      <c r="S1382" s="8">
        <f>MONTH(SalesDataTable[[#This Row],[Order Date]])</f>
        <v>7</v>
      </c>
      <c r="T1382" s="7" t="str">
        <f>TEXT(SalesDataTable[[#This Row],[Order Date]],"mmm")</f>
        <v>Jul</v>
      </c>
    </row>
    <row r="1383" spans="1:20" ht="15.6">
      <c r="A1383" s="2">
        <v>2902</v>
      </c>
      <c r="B1383" s="3">
        <v>46219</v>
      </c>
      <c r="C1383" s="4" t="s">
        <v>6</v>
      </c>
      <c r="D1383" s="4" t="s">
        <v>43</v>
      </c>
      <c r="E1383" s="4" t="s">
        <v>28</v>
      </c>
      <c r="F1383" s="4" t="s">
        <v>16</v>
      </c>
      <c r="G1383" s="4" t="s">
        <v>34</v>
      </c>
      <c r="H1383" s="4" t="s">
        <v>42</v>
      </c>
      <c r="I1383" s="8">
        <v>1</v>
      </c>
      <c r="J1383" s="10">
        <v>35.799999999999997</v>
      </c>
      <c r="K1383" s="6">
        <v>0</v>
      </c>
      <c r="L1383" s="10">
        <v>14.05</v>
      </c>
      <c r="M1383" s="17">
        <f t="shared" si="84"/>
        <v>35.799999999999997</v>
      </c>
      <c r="N1383" s="17">
        <f t="shared" si="85"/>
        <v>14.05</v>
      </c>
      <c r="O1383" s="17">
        <f t="shared" si="86"/>
        <v>21.749999999999996</v>
      </c>
      <c r="P1383" s="7">
        <f t="shared" si="87"/>
        <v>0.60754189944134074</v>
      </c>
      <c r="Q1383" s="5">
        <f>YEAR(SalesDataTable[[#This Row],[Order Date]])</f>
        <v>2026</v>
      </c>
      <c r="R1383" s="7" t="str">
        <f>"Q"&amp;ROUNDUP(MONTH(SalesDataTable[[#This Row],[Order Date]])/3,0)</f>
        <v>Q3</v>
      </c>
      <c r="S1383" s="8">
        <f>MONTH(SalesDataTable[[#This Row],[Order Date]])</f>
        <v>7</v>
      </c>
      <c r="T1383" s="7" t="str">
        <f>TEXT(SalesDataTable[[#This Row],[Order Date]],"mmm")</f>
        <v>Jul</v>
      </c>
    </row>
    <row r="1384" spans="1:20" ht="15.6">
      <c r="A1384" s="2">
        <v>3115</v>
      </c>
      <c r="B1384" s="3">
        <v>46219</v>
      </c>
      <c r="C1384" s="4" t="s">
        <v>20</v>
      </c>
      <c r="D1384" s="4" t="s">
        <v>47</v>
      </c>
      <c r="E1384" s="4" t="s">
        <v>2</v>
      </c>
      <c r="F1384" s="4" t="s">
        <v>13</v>
      </c>
      <c r="G1384" s="4" t="s">
        <v>23</v>
      </c>
      <c r="H1384" s="4" t="s">
        <v>29</v>
      </c>
      <c r="I1384" s="8">
        <v>1</v>
      </c>
      <c r="J1384" s="10">
        <v>195.12</v>
      </c>
      <c r="K1384" s="6">
        <v>0</v>
      </c>
      <c r="L1384" s="10">
        <v>101.14</v>
      </c>
      <c r="M1384" s="17">
        <f t="shared" si="84"/>
        <v>195.12</v>
      </c>
      <c r="N1384" s="17">
        <f t="shared" si="85"/>
        <v>101.14</v>
      </c>
      <c r="O1384" s="17">
        <f t="shared" si="86"/>
        <v>93.98</v>
      </c>
      <c r="P1384" s="7">
        <f t="shared" si="87"/>
        <v>0.48165231652316526</v>
      </c>
      <c r="Q1384" s="5">
        <f>YEAR(SalesDataTable[[#This Row],[Order Date]])</f>
        <v>2026</v>
      </c>
      <c r="R1384" s="7" t="str">
        <f>"Q"&amp;ROUNDUP(MONTH(SalesDataTable[[#This Row],[Order Date]])/3,0)</f>
        <v>Q3</v>
      </c>
      <c r="S1384" s="8">
        <f>MONTH(SalesDataTable[[#This Row],[Order Date]])</f>
        <v>7</v>
      </c>
      <c r="T1384" s="7" t="str">
        <f>TEXT(SalesDataTable[[#This Row],[Order Date]],"mmm")</f>
        <v>Jul</v>
      </c>
    </row>
    <row r="1385" spans="1:20" ht="15.6">
      <c r="A1385" s="2">
        <v>3546</v>
      </c>
      <c r="B1385" s="3">
        <v>46219</v>
      </c>
      <c r="C1385" s="4" t="s">
        <v>0</v>
      </c>
      <c r="D1385" s="4" t="s">
        <v>50</v>
      </c>
      <c r="E1385" s="4" t="s">
        <v>2</v>
      </c>
      <c r="F1385" s="4" t="s">
        <v>13</v>
      </c>
      <c r="G1385" s="4" t="s">
        <v>4</v>
      </c>
      <c r="H1385" s="4" t="s">
        <v>26</v>
      </c>
      <c r="I1385" s="8">
        <v>2</v>
      </c>
      <c r="J1385" s="10">
        <v>39.69</v>
      </c>
      <c r="K1385" s="6">
        <v>0.05</v>
      </c>
      <c r="L1385" s="10">
        <v>16.88</v>
      </c>
      <c r="M1385" s="17">
        <f t="shared" si="84"/>
        <v>75.410999999999987</v>
      </c>
      <c r="N1385" s="17">
        <f t="shared" si="85"/>
        <v>33.76</v>
      </c>
      <c r="O1385" s="17">
        <f t="shared" si="86"/>
        <v>41.650999999999989</v>
      </c>
      <c r="P1385" s="7">
        <f t="shared" si="87"/>
        <v>0.55231995332245953</v>
      </c>
      <c r="Q1385" s="5">
        <f>YEAR(SalesDataTable[[#This Row],[Order Date]])</f>
        <v>2026</v>
      </c>
      <c r="R1385" s="7" t="str">
        <f>"Q"&amp;ROUNDUP(MONTH(SalesDataTable[[#This Row],[Order Date]])/3,0)</f>
        <v>Q3</v>
      </c>
      <c r="S1385" s="8">
        <f>MONTH(SalesDataTable[[#This Row],[Order Date]])</f>
        <v>7</v>
      </c>
      <c r="T1385" s="7" t="str">
        <f>TEXT(SalesDataTable[[#This Row],[Order Date]],"mmm")</f>
        <v>Jul</v>
      </c>
    </row>
    <row r="1386" spans="1:20" ht="15.6">
      <c r="A1386" s="2">
        <v>4224</v>
      </c>
      <c r="B1386" s="3">
        <v>46219</v>
      </c>
      <c r="C1386" s="4" t="s">
        <v>11</v>
      </c>
      <c r="D1386" s="4" t="s">
        <v>18</v>
      </c>
      <c r="E1386" s="4" t="s">
        <v>19</v>
      </c>
      <c r="F1386" s="4" t="s">
        <v>3</v>
      </c>
      <c r="G1386" s="4" t="s">
        <v>23</v>
      </c>
      <c r="H1386" s="4" t="s">
        <v>24</v>
      </c>
      <c r="I1386" s="8">
        <v>1</v>
      </c>
      <c r="J1386" s="10">
        <v>348.73</v>
      </c>
      <c r="K1386" s="6">
        <v>0.15</v>
      </c>
      <c r="L1386" s="10">
        <v>190.33</v>
      </c>
      <c r="M1386" s="17">
        <f t="shared" si="84"/>
        <v>296.4205</v>
      </c>
      <c r="N1386" s="17">
        <f t="shared" si="85"/>
        <v>190.33</v>
      </c>
      <c r="O1386" s="17">
        <f t="shared" si="86"/>
        <v>106.09049999999999</v>
      </c>
      <c r="P1386" s="7">
        <f t="shared" si="87"/>
        <v>0.35790540802677273</v>
      </c>
      <c r="Q1386" s="5">
        <f>YEAR(SalesDataTable[[#This Row],[Order Date]])</f>
        <v>2026</v>
      </c>
      <c r="R1386" s="7" t="str">
        <f>"Q"&amp;ROUNDUP(MONTH(SalesDataTable[[#This Row],[Order Date]])/3,0)</f>
        <v>Q3</v>
      </c>
      <c r="S1386" s="8">
        <f>MONTH(SalesDataTable[[#This Row],[Order Date]])</f>
        <v>7</v>
      </c>
      <c r="T1386" s="7" t="str">
        <f>TEXT(SalesDataTable[[#This Row],[Order Date]],"mmm")</f>
        <v>Jul</v>
      </c>
    </row>
    <row r="1387" spans="1:20" ht="15.6">
      <c r="A1387" s="2">
        <v>4858</v>
      </c>
      <c r="B1387" s="3">
        <v>46219</v>
      </c>
      <c r="C1387" s="4" t="s">
        <v>6</v>
      </c>
      <c r="D1387" s="4" t="s">
        <v>43</v>
      </c>
      <c r="E1387" s="4" t="s">
        <v>19</v>
      </c>
      <c r="F1387" s="4" t="s">
        <v>3</v>
      </c>
      <c r="G1387" s="4" t="s">
        <v>14</v>
      </c>
      <c r="H1387" s="4" t="s">
        <v>15</v>
      </c>
      <c r="I1387" s="8">
        <v>1</v>
      </c>
      <c r="J1387" s="10">
        <v>35.5</v>
      </c>
      <c r="K1387" s="6">
        <v>0</v>
      </c>
      <c r="L1387" s="10">
        <v>13.26</v>
      </c>
      <c r="M1387" s="17">
        <f t="shared" si="84"/>
        <v>35.5</v>
      </c>
      <c r="N1387" s="17">
        <f t="shared" si="85"/>
        <v>13.26</v>
      </c>
      <c r="O1387" s="17">
        <f t="shared" si="86"/>
        <v>22.240000000000002</v>
      </c>
      <c r="P1387" s="7">
        <f t="shared" si="87"/>
        <v>0.62647887323943663</v>
      </c>
      <c r="Q1387" s="5">
        <f>YEAR(SalesDataTable[[#This Row],[Order Date]])</f>
        <v>2026</v>
      </c>
      <c r="R1387" s="7" t="str">
        <f>"Q"&amp;ROUNDUP(MONTH(SalesDataTable[[#This Row],[Order Date]])/3,0)</f>
        <v>Q3</v>
      </c>
      <c r="S1387" s="8">
        <f>MONTH(SalesDataTable[[#This Row],[Order Date]])</f>
        <v>7</v>
      </c>
      <c r="T1387" s="7" t="str">
        <f>TEXT(SalesDataTable[[#This Row],[Order Date]],"mmm")</f>
        <v>Jul</v>
      </c>
    </row>
    <row r="1388" spans="1:20" ht="15.6">
      <c r="A1388" s="2">
        <v>768</v>
      </c>
      <c r="B1388" s="3">
        <v>46220</v>
      </c>
      <c r="C1388" s="4" t="s">
        <v>0</v>
      </c>
      <c r="D1388" s="4" t="s">
        <v>36</v>
      </c>
      <c r="E1388" s="4" t="s">
        <v>2</v>
      </c>
      <c r="F1388" s="4" t="s">
        <v>16</v>
      </c>
      <c r="G1388" s="4" t="s">
        <v>14</v>
      </c>
      <c r="H1388" s="4" t="s">
        <v>32</v>
      </c>
      <c r="I1388" s="8">
        <v>1</v>
      </c>
      <c r="J1388" s="10">
        <v>46.44</v>
      </c>
      <c r="K1388" s="6">
        <v>0</v>
      </c>
      <c r="L1388" s="10">
        <v>18.47</v>
      </c>
      <c r="M1388" s="17">
        <f t="shared" si="84"/>
        <v>46.44</v>
      </c>
      <c r="N1388" s="17">
        <f t="shared" si="85"/>
        <v>18.47</v>
      </c>
      <c r="O1388" s="17">
        <f t="shared" si="86"/>
        <v>27.97</v>
      </c>
      <c r="P1388" s="7">
        <f t="shared" si="87"/>
        <v>0.60228251507321273</v>
      </c>
      <c r="Q1388" s="5">
        <f>YEAR(SalesDataTable[[#This Row],[Order Date]])</f>
        <v>2026</v>
      </c>
      <c r="R1388" s="7" t="str">
        <f>"Q"&amp;ROUNDUP(MONTH(SalesDataTable[[#This Row],[Order Date]])/3,0)</f>
        <v>Q3</v>
      </c>
      <c r="S1388" s="8">
        <f>MONTH(SalesDataTable[[#This Row],[Order Date]])</f>
        <v>7</v>
      </c>
      <c r="T1388" s="7" t="str">
        <f>TEXT(SalesDataTable[[#This Row],[Order Date]],"mmm")</f>
        <v>Jul</v>
      </c>
    </row>
    <row r="1389" spans="1:20" ht="15.6">
      <c r="A1389" s="2">
        <v>1901</v>
      </c>
      <c r="B1389" s="3">
        <v>46220</v>
      </c>
      <c r="C1389" s="4" t="s">
        <v>6</v>
      </c>
      <c r="D1389" s="4" t="s">
        <v>49</v>
      </c>
      <c r="E1389" s="4" t="s">
        <v>2</v>
      </c>
      <c r="F1389" s="4" t="s">
        <v>13</v>
      </c>
      <c r="G1389" s="4" t="s">
        <v>9</v>
      </c>
      <c r="H1389" s="4" t="s">
        <v>46</v>
      </c>
      <c r="I1389" s="8">
        <v>1</v>
      </c>
      <c r="J1389" s="10">
        <v>70.44</v>
      </c>
      <c r="K1389" s="6">
        <v>0.05</v>
      </c>
      <c r="L1389" s="10">
        <v>32.229999999999997</v>
      </c>
      <c r="M1389" s="17">
        <f t="shared" si="84"/>
        <v>66.917999999999992</v>
      </c>
      <c r="N1389" s="17">
        <f t="shared" si="85"/>
        <v>32.229999999999997</v>
      </c>
      <c r="O1389" s="17">
        <f t="shared" si="86"/>
        <v>34.687999999999995</v>
      </c>
      <c r="P1389" s="7">
        <f t="shared" si="87"/>
        <v>0.51836576108072563</v>
      </c>
      <c r="Q1389" s="5">
        <f>YEAR(SalesDataTable[[#This Row],[Order Date]])</f>
        <v>2026</v>
      </c>
      <c r="R1389" s="7" t="str">
        <f>"Q"&amp;ROUNDUP(MONTH(SalesDataTable[[#This Row],[Order Date]])/3,0)</f>
        <v>Q3</v>
      </c>
      <c r="S1389" s="8">
        <f>MONTH(SalesDataTable[[#This Row],[Order Date]])</f>
        <v>7</v>
      </c>
      <c r="T1389" s="7" t="str">
        <f>TEXT(SalesDataTable[[#This Row],[Order Date]],"mmm")</f>
        <v>Jul</v>
      </c>
    </row>
    <row r="1390" spans="1:20" ht="15.6">
      <c r="A1390" s="2">
        <v>2226</v>
      </c>
      <c r="B1390" s="3">
        <v>46220</v>
      </c>
      <c r="C1390" s="4" t="s">
        <v>0</v>
      </c>
      <c r="D1390" s="4" t="s">
        <v>50</v>
      </c>
      <c r="E1390" s="4" t="s">
        <v>19</v>
      </c>
      <c r="F1390" s="4" t="s">
        <v>13</v>
      </c>
      <c r="G1390" s="4" t="s">
        <v>9</v>
      </c>
      <c r="H1390" s="4" t="s">
        <v>46</v>
      </c>
      <c r="I1390" s="8">
        <v>1</v>
      </c>
      <c r="J1390" s="10">
        <v>69.78</v>
      </c>
      <c r="K1390" s="6">
        <v>0.05</v>
      </c>
      <c r="L1390" s="10">
        <v>32.83</v>
      </c>
      <c r="M1390" s="17">
        <f t="shared" si="84"/>
        <v>66.290999999999997</v>
      </c>
      <c r="N1390" s="17">
        <f t="shared" si="85"/>
        <v>32.83</v>
      </c>
      <c r="O1390" s="17">
        <f t="shared" si="86"/>
        <v>33.460999999999999</v>
      </c>
      <c r="P1390" s="7">
        <f t="shared" si="87"/>
        <v>0.50475931876121949</v>
      </c>
      <c r="Q1390" s="5">
        <f>YEAR(SalesDataTable[[#This Row],[Order Date]])</f>
        <v>2026</v>
      </c>
      <c r="R1390" s="7" t="str">
        <f>"Q"&amp;ROUNDUP(MONTH(SalesDataTable[[#This Row],[Order Date]])/3,0)</f>
        <v>Q3</v>
      </c>
      <c r="S1390" s="8">
        <f>MONTH(SalesDataTable[[#This Row],[Order Date]])</f>
        <v>7</v>
      </c>
      <c r="T1390" s="7" t="str">
        <f>TEXT(SalesDataTable[[#This Row],[Order Date]],"mmm")</f>
        <v>Jul</v>
      </c>
    </row>
    <row r="1391" spans="1:20" ht="15.6">
      <c r="A1391" s="2">
        <v>2660</v>
      </c>
      <c r="B1391" s="3">
        <v>46220</v>
      </c>
      <c r="C1391" s="4" t="s">
        <v>11</v>
      </c>
      <c r="D1391" s="4" t="s">
        <v>25</v>
      </c>
      <c r="E1391" s="4" t="s">
        <v>19</v>
      </c>
      <c r="F1391" s="4" t="s">
        <v>13</v>
      </c>
      <c r="G1391" s="4" t="s">
        <v>14</v>
      </c>
      <c r="H1391" s="4" t="s">
        <v>15</v>
      </c>
      <c r="I1391" s="8">
        <v>4</v>
      </c>
      <c r="J1391" s="10">
        <v>35.450000000000003</v>
      </c>
      <c r="K1391" s="6">
        <v>0.1</v>
      </c>
      <c r="L1391" s="10">
        <v>13.83</v>
      </c>
      <c r="M1391" s="17">
        <f t="shared" si="84"/>
        <v>127.62000000000002</v>
      </c>
      <c r="N1391" s="17">
        <f t="shared" si="85"/>
        <v>55.32</v>
      </c>
      <c r="O1391" s="17">
        <f t="shared" si="86"/>
        <v>72.300000000000011</v>
      </c>
      <c r="P1391" s="7">
        <f t="shared" si="87"/>
        <v>0.56652562294311237</v>
      </c>
      <c r="Q1391" s="5">
        <f>YEAR(SalesDataTable[[#This Row],[Order Date]])</f>
        <v>2026</v>
      </c>
      <c r="R1391" s="7" t="str">
        <f>"Q"&amp;ROUNDUP(MONTH(SalesDataTable[[#This Row],[Order Date]])/3,0)</f>
        <v>Q3</v>
      </c>
      <c r="S1391" s="8">
        <f>MONTH(SalesDataTable[[#This Row],[Order Date]])</f>
        <v>7</v>
      </c>
      <c r="T1391" s="7" t="str">
        <f>TEXT(SalesDataTable[[#This Row],[Order Date]],"mmm")</f>
        <v>Jul</v>
      </c>
    </row>
    <row r="1392" spans="1:20" ht="15.6">
      <c r="A1392" s="2">
        <v>3004</v>
      </c>
      <c r="B1392" s="3">
        <v>46220</v>
      </c>
      <c r="C1392" s="4" t="s">
        <v>20</v>
      </c>
      <c r="D1392" s="4" t="s">
        <v>33</v>
      </c>
      <c r="E1392" s="4" t="s">
        <v>2</v>
      </c>
      <c r="F1392" s="4" t="s">
        <v>3</v>
      </c>
      <c r="G1392" s="4" t="s">
        <v>4</v>
      </c>
      <c r="H1392" s="4" t="s">
        <v>22</v>
      </c>
      <c r="I1392" s="8">
        <v>1</v>
      </c>
      <c r="J1392" s="10">
        <v>50.82</v>
      </c>
      <c r="K1392" s="6">
        <v>0.05</v>
      </c>
      <c r="L1392" s="10">
        <v>22.36</v>
      </c>
      <c r="M1392" s="17">
        <f t="shared" si="84"/>
        <v>48.278999999999996</v>
      </c>
      <c r="N1392" s="17">
        <f t="shared" si="85"/>
        <v>22.36</v>
      </c>
      <c r="O1392" s="17">
        <f t="shared" si="86"/>
        <v>25.918999999999997</v>
      </c>
      <c r="P1392" s="7">
        <f t="shared" si="87"/>
        <v>0.5368586756146565</v>
      </c>
      <c r="Q1392" s="5">
        <f>YEAR(SalesDataTable[[#This Row],[Order Date]])</f>
        <v>2026</v>
      </c>
      <c r="R1392" s="7" t="str">
        <f>"Q"&amp;ROUNDUP(MONTH(SalesDataTable[[#This Row],[Order Date]])/3,0)</f>
        <v>Q3</v>
      </c>
      <c r="S1392" s="8">
        <f>MONTH(SalesDataTable[[#This Row],[Order Date]])</f>
        <v>7</v>
      </c>
      <c r="T1392" s="7" t="str">
        <f>TEXT(SalesDataTable[[#This Row],[Order Date]],"mmm")</f>
        <v>Jul</v>
      </c>
    </row>
    <row r="1393" spans="1:20" ht="15.6">
      <c r="A1393" s="2">
        <v>4020</v>
      </c>
      <c r="B1393" s="3">
        <v>46220</v>
      </c>
      <c r="C1393" s="4" t="s">
        <v>11</v>
      </c>
      <c r="D1393" s="4" t="s">
        <v>12</v>
      </c>
      <c r="E1393" s="4" t="s">
        <v>2</v>
      </c>
      <c r="F1393" s="4" t="s">
        <v>3</v>
      </c>
      <c r="G1393" s="4" t="s">
        <v>23</v>
      </c>
      <c r="H1393" s="4" t="s">
        <v>51</v>
      </c>
      <c r="I1393" s="8">
        <v>1</v>
      </c>
      <c r="J1393" s="10">
        <v>126.13</v>
      </c>
      <c r="K1393" s="6">
        <v>0.15</v>
      </c>
      <c r="L1393" s="10">
        <v>60.43</v>
      </c>
      <c r="M1393" s="17">
        <f t="shared" si="84"/>
        <v>107.2105</v>
      </c>
      <c r="N1393" s="17">
        <f t="shared" si="85"/>
        <v>60.43</v>
      </c>
      <c r="O1393" s="17">
        <f t="shared" si="86"/>
        <v>46.780499999999996</v>
      </c>
      <c r="P1393" s="7">
        <f t="shared" si="87"/>
        <v>0.43634252242084498</v>
      </c>
      <c r="Q1393" s="5">
        <f>YEAR(SalesDataTable[[#This Row],[Order Date]])</f>
        <v>2026</v>
      </c>
      <c r="R1393" s="7" t="str">
        <f>"Q"&amp;ROUNDUP(MONTH(SalesDataTable[[#This Row],[Order Date]])/3,0)</f>
        <v>Q3</v>
      </c>
      <c r="S1393" s="8">
        <f>MONTH(SalesDataTable[[#This Row],[Order Date]])</f>
        <v>7</v>
      </c>
      <c r="T1393" s="7" t="str">
        <f>TEXT(SalesDataTable[[#This Row],[Order Date]],"mmm")</f>
        <v>Jul</v>
      </c>
    </row>
    <row r="1394" spans="1:20" ht="15.6">
      <c r="A1394" s="2">
        <v>4154</v>
      </c>
      <c r="B1394" s="3">
        <v>46220</v>
      </c>
      <c r="C1394" s="4" t="s">
        <v>11</v>
      </c>
      <c r="D1394" s="4" t="s">
        <v>39</v>
      </c>
      <c r="E1394" s="4" t="s">
        <v>2</v>
      </c>
      <c r="F1394" s="4" t="s">
        <v>3</v>
      </c>
      <c r="G1394" s="4" t="s">
        <v>9</v>
      </c>
      <c r="H1394" s="4" t="s">
        <v>46</v>
      </c>
      <c r="I1394" s="8">
        <v>3</v>
      </c>
      <c r="J1394" s="10">
        <v>72.150000000000006</v>
      </c>
      <c r="K1394" s="6">
        <v>0</v>
      </c>
      <c r="L1394" s="10">
        <v>33.01</v>
      </c>
      <c r="M1394" s="17">
        <f t="shared" si="84"/>
        <v>216.45000000000002</v>
      </c>
      <c r="N1394" s="17">
        <f t="shared" si="85"/>
        <v>99.03</v>
      </c>
      <c r="O1394" s="17">
        <f t="shared" si="86"/>
        <v>117.42000000000002</v>
      </c>
      <c r="P1394" s="7">
        <f t="shared" si="87"/>
        <v>0.54248094248094247</v>
      </c>
      <c r="Q1394" s="5">
        <f>YEAR(SalesDataTable[[#This Row],[Order Date]])</f>
        <v>2026</v>
      </c>
      <c r="R1394" s="7" t="str">
        <f>"Q"&amp;ROUNDUP(MONTH(SalesDataTable[[#This Row],[Order Date]])/3,0)</f>
        <v>Q3</v>
      </c>
      <c r="S1394" s="8">
        <f>MONTH(SalesDataTable[[#This Row],[Order Date]])</f>
        <v>7</v>
      </c>
      <c r="T1394" s="7" t="str">
        <f>TEXT(SalesDataTable[[#This Row],[Order Date]],"mmm")</f>
        <v>Jul</v>
      </c>
    </row>
    <row r="1395" spans="1:20" ht="15.6">
      <c r="A1395" s="2">
        <v>4957</v>
      </c>
      <c r="B1395" s="3">
        <v>46220</v>
      </c>
      <c r="C1395" s="4" t="s">
        <v>6</v>
      </c>
      <c r="D1395" s="4" t="s">
        <v>7</v>
      </c>
      <c r="E1395" s="4" t="s">
        <v>2</v>
      </c>
      <c r="F1395" s="4" t="s">
        <v>3</v>
      </c>
      <c r="G1395" s="4" t="s">
        <v>34</v>
      </c>
      <c r="H1395" s="4" t="s">
        <v>42</v>
      </c>
      <c r="I1395" s="8">
        <v>1</v>
      </c>
      <c r="J1395" s="10">
        <v>35.58</v>
      </c>
      <c r="K1395" s="6">
        <v>0</v>
      </c>
      <c r="L1395" s="10">
        <v>13.68</v>
      </c>
      <c r="M1395" s="17">
        <f t="shared" si="84"/>
        <v>35.58</v>
      </c>
      <c r="N1395" s="17">
        <f t="shared" si="85"/>
        <v>13.68</v>
      </c>
      <c r="O1395" s="17">
        <f t="shared" si="86"/>
        <v>21.9</v>
      </c>
      <c r="P1395" s="7">
        <f t="shared" si="87"/>
        <v>0.61551433389544685</v>
      </c>
      <c r="Q1395" s="5">
        <f>YEAR(SalesDataTable[[#This Row],[Order Date]])</f>
        <v>2026</v>
      </c>
      <c r="R1395" s="7" t="str">
        <f>"Q"&amp;ROUNDUP(MONTH(SalesDataTable[[#This Row],[Order Date]])/3,0)</f>
        <v>Q3</v>
      </c>
      <c r="S1395" s="8">
        <f>MONTH(SalesDataTable[[#This Row],[Order Date]])</f>
        <v>7</v>
      </c>
      <c r="T1395" s="7" t="str">
        <f>TEXT(SalesDataTable[[#This Row],[Order Date]],"mmm")</f>
        <v>Jul</v>
      </c>
    </row>
    <row r="1396" spans="1:20" ht="15.6">
      <c r="A1396" s="2">
        <v>945</v>
      </c>
      <c r="B1396" s="3">
        <v>46221</v>
      </c>
      <c r="C1396" s="4" t="s">
        <v>11</v>
      </c>
      <c r="D1396" s="4" t="s">
        <v>18</v>
      </c>
      <c r="E1396" s="4" t="s">
        <v>2</v>
      </c>
      <c r="F1396" s="4" t="s">
        <v>13</v>
      </c>
      <c r="G1396" s="4" t="s">
        <v>9</v>
      </c>
      <c r="H1396" s="4" t="s">
        <v>37</v>
      </c>
      <c r="I1396" s="8">
        <v>1</v>
      </c>
      <c r="J1396" s="10">
        <v>154.9</v>
      </c>
      <c r="K1396" s="6">
        <v>0.05</v>
      </c>
      <c r="L1396" s="10">
        <v>77.819999999999993</v>
      </c>
      <c r="M1396" s="17">
        <f t="shared" si="84"/>
        <v>147.155</v>
      </c>
      <c r="N1396" s="17">
        <f t="shared" si="85"/>
        <v>77.819999999999993</v>
      </c>
      <c r="O1396" s="17">
        <f t="shared" si="86"/>
        <v>69.335000000000008</v>
      </c>
      <c r="P1396" s="7">
        <f t="shared" si="87"/>
        <v>0.47116985491488572</v>
      </c>
      <c r="Q1396" s="5">
        <f>YEAR(SalesDataTable[[#This Row],[Order Date]])</f>
        <v>2026</v>
      </c>
      <c r="R1396" s="7" t="str">
        <f>"Q"&amp;ROUNDUP(MONTH(SalesDataTable[[#This Row],[Order Date]])/3,0)</f>
        <v>Q3</v>
      </c>
      <c r="S1396" s="8">
        <f>MONTH(SalesDataTable[[#This Row],[Order Date]])</f>
        <v>7</v>
      </c>
      <c r="T1396" s="7" t="str">
        <f>TEXT(SalesDataTable[[#This Row],[Order Date]],"mmm")</f>
        <v>Jul</v>
      </c>
    </row>
    <row r="1397" spans="1:20" ht="15.6">
      <c r="A1397" s="2">
        <v>1726</v>
      </c>
      <c r="B1397" s="3">
        <v>46221</v>
      </c>
      <c r="C1397" s="4" t="s">
        <v>6</v>
      </c>
      <c r="D1397" s="4" t="s">
        <v>49</v>
      </c>
      <c r="E1397" s="4" t="s">
        <v>19</v>
      </c>
      <c r="F1397" s="4" t="s">
        <v>16</v>
      </c>
      <c r="G1397" s="4" t="s">
        <v>23</v>
      </c>
      <c r="H1397" s="4" t="s">
        <v>40</v>
      </c>
      <c r="I1397" s="8">
        <v>2</v>
      </c>
      <c r="J1397" s="10">
        <v>80.98</v>
      </c>
      <c r="K1397" s="6">
        <v>0.05</v>
      </c>
      <c r="L1397" s="10">
        <v>39.85</v>
      </c>
      <c r="M1397" s="17">
        <f t="shared" si="84"/>
        <v>153.86199999999999</v>
      </c>
      <c r="N1397" s="17">
        <f t="shared" si="85"/>
        <v>79.7</v>
      </c>
      <c r="O1397" s="17">
        <f t="shared" si="86"/>
        <v>74.161999999999992</v>
      </c>
      <c r="P1397" s="7">
        <f t="shared" si="87"/>
        <v>0.48200335365457353</v>
      </c>
      <c r="Q1397" s="5">
        <f>YEAR(SalesDataTable[[#This Row],[Order Date]])</f>
        <v>2026</v>
      </c>
      <c r="R1397" s="7" t="str">
        <f>"Q"&amp;ROUNDUP(MONTH(SalesDataTable[[#This Row],[Order Date]])/3,0)</f>
        <v>Q3</v>
      </c>
      <c r="S1397" s="8">
        <f>MONTH(SalesDataTable[[#This Row],[Order Date]])</f>
        <v>7</v>
      </c>
      <c r="T1397" s="7" t="str">
        <f>TEXT(SalesDataTable[[#This Row],[Order Date]],"mmm")</f>
        <v>Jul</v>
      </c>
    </row>
    <row r="1398" spans="1:20" ht="15.6">
      <c r="A1398" s="2">
        <v>1790</v>
      </c>
      <c r="B1398" s="3">
        <v>46221</v>
      </c>
      <c r="C1398" s="4" t="s">
        <v>6</v>
      </c>
      <c r="D1398" s="4" t="s">
        <v>43</v>
      </c>
      <c r="E1398" s="4" t="s">
        <v>2</v>
      </c>
      <c r="F1398" s="4" t="s">
        <v>13</v>
      </c>
      <c r="G1398" s="4" t="s">
        <v>9</v>
      </c>
      <c r="H1398" s="4" t="s">
        <v>10</v>
      </c>
      <c r="I1398" s="8">
        <v>1</v>
      </c>
      <c r="J1398" s="10">
        <v>91.36</v>
      </c>
      <c r="K1398" s="6">
        <v>0</v>
      </c>
      <c r="L1398" s="10">
        <v>44.86</v>
      </c>
      <c r="M1398" s="17">
        <f t="shared" si="84"/>
        <v>91.36</v>
      </c>
      <c r="N1398" s="17">
        <f t="shared" si="85"/>
        <v>44.86</v>
      </c>
      <c r="O1398" s="17">
        <f t="shared" si="86"/>
        <v>46.5</v>
      </c>
      <c r="P1398" s="7">
        <f t="shared" si="87"/>
        <v>0.50897548161120842</v>
      </c>
      <c r="Q1398" s="5">
        <f>YEAR(SalesDataTable[[#This Row],[Order Date]])</f>
        <v>2026</v>
      </c>
      <c r="R1398" s="7" t="str">
        <f>"Q"&amp;ROUNDUP(MONTH(SalesDataTable[[#This Row],[Order Date]])/3,0)</f>
        <v>Q3</v>
      </c>
      <c r="S1398" s="8">
        <f>MONTH(SalesDataTable[[#This Row],[Order Date]])</f>
        <v>7</v>
      </c>
      <c r="T1398" s="7" t="str">
        <f>TEXT(SalesDataTable[[#This Row],[Order Date]],"mmm")</f>
        <v>Jul</v>
      </c>
    </row>
    <row r="1399" spans="1:20" ht="15.6">
      <c r="A1399" s="2">
        <v>2193</v>
      </c>
      <c r="B1399" s="3">
        <v>46221</v>
      </c>
      <c r="C1399" s="4" t="s">
        <v>11</v>
      </c>
      <c r="D1399" s="4" t="s">
        <v>12</v>
      </c>
      <c r="E1399" s="4" t="s">
        <v>2</v>
      </c>
      <c r="F1399" s="4" t="s">
        <v>3</v>
      </c>
      <c r="G1399" s="4" t="s">
        <v>4</v>
      </c>
      <c r="H1399" s="4" t="s">
        <v>26</v>
      </c>
      <c r="I1399" s="8">
        <v>2</v>
      </c>
      <c r="J1399" s="10">
        <v>39.409999999999997</v>
      </c>
      <c r="K1399" s="6">
        <v>0</v>
      </c>
      <c r="L1399" s="10">
        <v>16.8</v>
      </c>
      <c r="M1399" s="17">
        <f t="shared" si="84"/>
        <v>78.819999999999993</v>
      </c>
      <c r="N1399" s="17">
        <f t="shared" si="85"/>
        <v>33.6</v>
      </c>
      <c r="O1399" s="17">
        <f t="shared" si="86"/>
        <v>45.219999999999992</v>
      </c>
      <c r="P1399" s="7">
        <f t="shared" si="87"/>
        <v>0.57371225577264651</v>
      </c>
      <c r="Q1399" s="5">
        <f>YEAR(SalesDataTable[[#This Row],[Order Date]])</f>
        <v>2026</v>
      </c>
      <c r="R1399" s="7" t="str">
        <f>"Q"&amp;ROUNDUP(MONTH(SalesDataTable[[#This Row],[Order Date]])/3,0)</f>
        <v>Q3</v>
      </c>
      <c r="S1399" s="8">
        <f>MONTH(SalesDataTable[[#This Row],[Order Date]])</f>
        <v>7</v>
      </c>
      <c r="T1399" s="7" t="str">
        <f>TEXT(SalesDataTable[[#This Row],[Order Date]],"mmm")</f>
        <v>Jul</v>
      </c>
    </row>
    <row r="1400" spans="1:20" ht="15.6">
      <c r="A1400" s="2">
        <v>2781</v>
      </c>
      <c r="B1400" s="3">
        <v>46221</v>
      </c>
      <c r="C1400" s="4" t="s">
        <v>0</v>
      </c>
      <c r="D1400" s="4" t="s">
        <v>1</v>
      </c>
      <c r="E1400" s="4" t="s">
        <v>2</v>
      </c>
      <c r="F1400" s="4" t="s">
        <v>3</v>
      </c>
      <c r="G1400" s="4" t="s">
        <v>14</v>
      </c>
      <c r="H1400" s="4" t="s">
        <v>44</v>
      </c>
      <c r="I1400" s="8">
        <v>2</v>
      </c>
      <c r="J1400" s="10">
        <v>134.99</v>
      </c>
      <c r="K1400" s="6">
        <v>0</v>
      </c>
      <c r="L1400" s="10">
        <v>68.77</v>
      </c>
      <c r="M1400" s="17">
        <f t="shared" si="84"/>
        <v>269.98</v>
      </c>
      <c r="N1400" s="17">
        <f t="shared" si="85"/>
        <v>137.54</v>
      </c>
      <c r="O1400" s="17">
        <f t="shared" si="86"/>
        <v>132.44000000000003</v>
      </c>
      <c r="P1400" s="7">
        <f t="shared" si="87"/>
        <v>0.49055485591525305</v>
      </c>
      <c r="Q1400" s="5">
        <f>YEAR(SalesDataTable[[#This Row],[Order Date]])</f>
        <v>2026</v>
      </c>
      <c r="R1400" s="7" t="str">
        <f>"Q"&amp;ROUNDUP(MONTH(SalesDataTable[[#This Row],[Order Date]])/3,0)</f>
        <v>Q3</v>
      </c>
      <c r="S1400" s="8">
        <f>MONTH(SalesDataTable[[#This Row],[Order Date]])</f>
        <v>7</v>
      </c>
      <c r="T1400" s="7" t="str">
        <f>TEXT(SalesDataTable[[#This Row],[Order Date]],"mmm")</f>
        <v>Jul</v>
      </c>
    </row>
    <row r="1401" spans="1:20" ht="15.6">
      <c r="A1401" s="2">
        <v>3043</v>
      </c>
      <c r="B1401" s="3">
        <v>46221</v>
      </c>
      <c r="C1401" s="4" t="s">
        <v>6</v>
      </c>
      <c r="D1401" s="4" t="s">
        <v>43</v>
      </c>
      <c r="E1401" s="4" t="s">
        <v>28</v>
      </c>
      <c r="F1401" s="4" t="s">
        <v>13</v>
      </c>
      <c r="G1401" s="4" t="s">
        <v>4</v>
      </c>
      <c r="H1401" s="4" t="s">
        <v>26</v>
      </c>
      <c r="I1401" s="8">
        <v>2</v>
      </c>
      <c r="J1401" s="10">
        <v>40.93</v>
      </c>
      <c r="K1401" s="6">
        <v>0.05</v>
      </c>
      <c r="L1401" s="10">
        <v>16.89</v>
      </c>
      <c r="M1401" s="17">
        <f t="shared" si="84"/>
        <v>77.766999999999996</v>
      </c>
      <c r="N1401" s="17">
        <f t="shared" si="85"/>
        <v>33.78</v>
      </c>
      <c r="O1401" s="17">
        <f t="shared" si="86"/>
        <v>43.986999999999995</v>
      </c>
      <c r="P1401" s="7">
        <f t="shared" si="87"/>
        <v>0.56562552239381736</v>
      </c>
      <c r="Q1401" s="5">
        <f>YEAR(SalesDataTable[[#This Row],[Order Date]])</f>
        <v>2026</v>
      </c>
      <c r="R1401" s="7" t="str">
        <f>"Q"&amp;ROUNDUP(MONTH(SalesDataTable[[#This Row],[Order Date]])/3,0)</f>
        <v>Q3</v>
      </c>
      <c r="S1401" s="8">
        <f>MONTH(SalesDataTable[[#This Row],[Order Date]])</f>
        <v>7</v>
      </c>
      <c r="T1401" s="7" t="str">
        <f>TEXT(SalesDataTable[[#This Row],[Order Date]],"mmm")</f>
        <v>Jul</v>
      </c>
    </row>
    <row r="1402" spans="1:20" ht="15.6">
      <c r="A1402" s="2">
        <v>3102</v>
      </c>
      <c r="B1402" s="3">
        <v>46221</v>
      </c>
      <c r="C1402" s="4" t="s">
        <v>20</v>
      </c>
      <c r="D1402" s="4" t="s">
        <v>47</v>
      </c>
      <c r="E1402" s="4" t="s">
        <v>28</v>
      </c>
      <c r="F1402" s="4" t="s">
        <v>3</v>
      </c>
      <c r="G1402" s="4" t="s">
        <v>9</v>
      </c>
      <c r="H1402" s="4" t="s">
        <v>10</v>
      </c>
      <c r="I1402" s="8">
        <v>1</v>
      </c>
      <c r="J1402" s="10">
        <v>90.02</v>
      </c>
      <c r="K1402" s="6">
        <v>0.05</v>
      </c>
      <c r="L1402" s="10">
        <v>45.83</v>
      </c>
      <c r="M1402" s="17">
        <f t="shared" si="84"/>
        <v>85.518999999999991</v>
      </c>
      <c r="N1402" s="17">
        <f t="shared" si="85"/>
        <v>45.83</v>
      </c>
      <c r="O1402" s="17">
        <f t="shared" si="86"/>
        <v>39.688999999999993</v>
      </c>
      <c r="P1402" s="7">
        <f t="shared" si="87"/>
        <v>0.46409569803201622</v>
      </c>
      <c r="Q1402" s="5">
        <f>YEAR(SalesDataTable[[#This Row],[Order Date]])</f>
        <v>2026</v>
      </c>
      <c r="R1402" s="7" t="str">
        <f>"Q"&amp;ROUNDUP(MONTH(SalesDataTable[[#This Row],[Order Date]])/3,0)</f>
        <v>Q3</v>
      </c>
      <c r="S1402" s="8">
        <f>MONTH(SalesDataTable[[#This Row],[Order Date]])</f>
        <v>7</v>
      </c>
      <c r="T1402" s="7" t="str">
        <f>TEXT(SalesDataTable[[#This Row],[Order Date]],"mmm")</f>
        <v>Jul</v>
      </c>
    </row>
    <row r="1403" spans="1:20" ht="15.6">
      <c r="A1403" s="2">
        <v>3156</v>
      </c>
      <c r="B1403" s="3">
        <v>46221</v>
      </c>
      <c r="C1403" s="4" t="s">
        <v>0</v>
      </c>
      <c r="D1403" s="4" t="s">
        <v>1</v>
      </c>
      <c r="E1403" s="4" t="s">
        <v>19</v>
      </c>
      <c r="F1403" s="4" t="s">
        <v>3</v>
      </c>
      <c r="G1403" s="4" t="s">
        <v>34</v>
      </c>
      <c r="H1403" s="4" t="s">
        <v>45</v>
      </c>
      <c r="I1403" s="8">
        <v>2</v>
      </c>
      <c r="J1403" s="10">
        <v>50.73</v>
      </c>
      <c r="K1403" s="6">
        <v>0</v>
      </c>
      <c r="L1403" s="10">
        <v>21.87</v>
      </c>
      <c r="M1403" s="17">
        <f t="shared" si="84"/>
        <v>101.46</v>
      </c>
      <c r="N1403" s="17">
        <f t="shared" si="85"/>
        <v>43.74</v>
      </c>
      <c r="O1403" s="17">
        <f t="shared" si="86"/>
        <v>57.719999999999992</v>
      </c>
      <c r="P1403" s="7">
        <f t="shared" si="87"/>
        <v>0.56889414547604966</v>
      </c>
      <c r="Q1403" s="5">
        <f>YEAR(SalesDataTable[[#This Row],[Order Date]])</f>
        <v>2026</v>
      </c>
      <c r="R1403" s="7" t="str">
        <f>"Q"&amp;ROUNDUP(MONTH(SalesDataTable[[#This Row],[Order Date]])/3,0)</f>
        <v>Q3</v>
      </c>
      <c r="S1403" s="8">
        <f>MONTH(SalesDataTable[[#This Row],[Order Date]])</f>
        <v>7</v>
      </c>
      <c r="T1403" s="7" t="str">
        <f>TEXT(SalesDataTable[[#This Row],[Order Date]],"mmm")</f>
        <v>Jul</v>
      </c>
    </row>
    <row r="1404" spans="1:20" ht="15.6">
      <c r="A1404" s="2">
        <v>3308</v>
      </c>
      <c r="B1404" s="3">
        <v>46221</v>
      </c>
      <c r="C1404" s="4" t="s">
        <v>20</v>
      </c>
      <c r="D1404" s="4" t="s">
        <v>47</v>
      </c>
      <c r="E1404" s="4" t="s">
        <v>19</v>
      </c>
      <c r="F1404" s="4" t="s">
        <v>13</v>
      </c>
      <c r="G1404" s="4" t="s">
        <v>34</v>
      </c>
      <c r="H1404" s="4" t="s">
        <v>38</v>
      </c>
      <c r="I1404" s="8">
        <v>3</v>
      </c>
      <c r="J1404" s="10">
        <v>121.05</v>
      </c>
      <c r="K1404" s="6">
        <v>0.05</v>
      </c>
      <c r="L1404" s="10">
        <v>68.56</v>
      </c>
      <c r="M1404" s="17">
        <f t="shared" si="84"/>
        <v>344.99249999999995</v>
      </c>
      <c r="N1404" s="17">
        <f t="shared" si="85"/>
        <v>205.68</v>
      </c>
      <c r="O1404" s="17">
        <f t="shared" si="86"/>
        <v>139.31249999999994</v>
      </c>
      <c r="P1404" s="7">
        <f t="shared" si="87"/>
        <v>0.40381312637231231</v>
      </c>
      <c r="Q1404" s="5">
        <f>YEAR(SalesDataTable[[#This Row],[Order Date]])</f>
        <v>2026</v>
      </c>
      <c r="R1404" s="7" t="str">
        <f>"Q"&amp;ROUNDUP(MONTH(SalesDataTable[[#This Row],[Order Date]])/3,0)</f>
        <v>Q3</v>
      </c>
      <c r="S1404" s="8">
        <f>MONTH(SalesDataTable[[#This Row],[Order Date]])</f>
        <v>7</v>
      </c>
      <c r="T1404" s="7" t="str">
        <f>TEXT(SalesDataTable[[#This Row],[Order Date]],"mmm")</f>
        <v>Jul</v>
      </c>
    </row>
    <row r="1405" spans="1:20" ht="15.6">
      <c r="A1405" s="2">
        <v>3329</v>
      </c>
      <c r="B1405" s="3">
        <v>46221</v>
      </c>
      <c r="C1405" s="4" t="s">
        <v>6</v>
      </c>
      <c r="D1405" s="4" t="s">
        <v>41</v>
      </c>
      <c r="E1405" s="4" t="s">
        <v>2</v>
      </c>
      <c r="F1405" s="4" t="s">
        <v>13</v>
      </c>
      <c r="G1405" s="4" t="s">
        <v>4</v>
      </c>
      <c r="H1405" s="4" t="s">
        <v>5</v>
      </c>
      <c r="I1405" s="8">
        <v>2</v>
      </c>
      <c r="J1405" s="10">
        <v>81.739999999999995</v>
      </c>
      <c r="K1405" s="6">
        <v>0</v>
      </c>
      <c r="L1405" s="10">
        <v>42.75</v>
      </c>
      <c r="M1405" s="17">
        <f t="shared" si="84"/>
        <v>163.47999999999999</v>
      </c>
      <c r="N1405" s="17">
        <f t="shared" si="85"/>
        <v>85.5</v>
      </c>
      <c r="O1405" s="17">
        <f t="shared" si="86"/>
        <v>77.97999999999999</v>
      </c>
      <c r="P1405" s="7">
        <f t="shared" si="87"/>
        <v>0.47700024467824809</v>
      </c>
      <c r="Q1405" s="5">
        <f>YEAR(SalesDataTable[[#This Row],[Order Date]])</f>
        <v>2026</v>
      </c>
      <c r="R1405" s="7" t="str">
        <f>"Q"&amp;ROUNDUP(MONTH(SalesDataTable[[#This Row],[Order Date]])/3,0)</f>
        <v>Q3</v>
      </c>
      <c r="S1405" s="8">
        <f>MONTH(SalesDataTable[[#This Row],[Order Date]])</f>
        <v>7</v>
      </c>
      <c r="T1405" s="7" t="str">
        <f>TEXT(SalesDataTable[[#This Row],[Order Date]],"mmm")</f>
        <v>Jul</v>
      </c>
    </row>
    <row r="1406" spans="1:20" ht="15.6">
      <c r="A1406" s="2">
        <v>4102</v>
      </c>
      <c r="B1406" s="3">
        <v>46221</v>
      </c>
      <c r="C1406" s="4" t="s">
        <v>6</v>
      </c>
      <c r="D1406" s="4" t="s">
        <v>43</v>
      </c>
      <c r="E1406" s="4" t="s">
        <v>2</v>
      </c>
      <c r="F1406" s="4" t="s">
        <v>3</v>
      </c>
      <c r="G1406" s="4" t="s">
        <v>9</v>
      </c>
      <c r="H1406" s="4" t="s">
        <v>37</v>
      </c>
      <c r="I1406" s="8">
        <v>3</v>
      </c>
      <c r="J1406" s="10">
        <v>154.01</v>
      </c>
      <c r="K1406" s="6">
        <v>0.1</v>
      </c>
      <c r="L1406" s="10">
        <v>78.78</v>
      </c>
      <c r="M1406" s="17">
        <f t="shared" si="84"/>
        <v>415.827</v>
      </c>
      <c r="N1406" s="17">
        <f t="shared" si="85"/>
        <v>236.34</v>
      </c>
      <c r="O1406" s="17">
        <f t="shared" si="86"/>
        <v>179.48699999999999</v>
      </c>
      <c r="P1406" s="7">
        <f t="shared" si="87"/>
        <v>0.43163863818366771</v>
      </c>
      <c r="Q1406" s="5">
        <f>YEAR(SalesDataTable[[#This Row],[Order Date]])</f>
        <v>2026</v>
      </c>
      <c r="R1406" s="7" t="str">
        <f>"Q"&amp;ROUNDUP(MONTH(SalesDataTable[[#This Row],[Order Date]])/3,0)</f>
        <v>Q3</v>
      </c>
      <c r="S1406" s="8">
        <f>MONTH(SalesDataTable[[#This Row],[Order Date]])</f>
        <v>7</v>
      </c>
      <c r="T1406" s="7" t="str">
        <f>TEXT(SalesDataTable[[#This Row],[Order Date]],"mmm")</f>
        <v>Jul</v>
      </c>
    </row>
    <row r="1407" spans="1:20" ht="15.6">
      <c r="A1407" s="2">
        <v>4109</v>
      </c>
      <c r="B1407" s="3">
        <v>46221</v>
      </c>
      <c r="C1407" s="4" t="s">
        <v>6</v>
      </c>
      <c r="D1407" s="4" t="s">
        <v>43</v>
      </c>
      <c r="E1407" s="4" t="s">
        <v>28</v>
      </c>
      <c r="F1407" s="4" t="s">
        <v>13</v>
      </c>
      <c r="G1407" s="4" t="s">
        <v>4</v>
      </c>
      <c r="H1407" s="4" t="s">
        <v>30</v>
      </c>
      <c r="I1407" s="8">
        <v>4</v>
      </c>
      <c r="J1407" s="10">
        <v>101.61</v>
      </c>
      <c r="K1407" s="6">
        <v>0</v>
      </c>
      <c r="L1407" s="10">
        <v>51.68</v>
      </c>
      <c r="M1407" s="17">
        <f t="shared" si="84"/>
        <v>406.44</v>
      </c>
      <c r="N1407" s="17">
        <f t="shared" si="85"/>
        <v>206.72</v>
      </c>
      <c r="O1407" s="17">
        <f t="shared" si="86"/>
        <v>199.72</v>
      </c>
      <c r="P1407" s="7">
        <f t="shared" si="87"/>
        <v>0.49138864285011319</v>
      </c>
      <c r="Q1407" s="5">
        <f>YEAR(SalesDataTable[[#This Row],[Order Date]])</f>
        <v>2026</v>
      </c>
      <c r="R1407" s="7" t="str">
        <f>"Q"&amp;ROUNDUP(MONTH(SalesDataTable[[#This Row],[Order Date]])/3,0)</f>
        <v>Q3</v>
      </c>
      <c r="S1407" s="8">
        <f>MONTH(SalesDataTable[[#This Row],[Order Date]])</f>
        <v>7</v>
      </c>
      <c r="T1407" s="7" t="str">
        <f>TEXT(SalesDataTable[[#This Row],[Order Date]],"mmm")</f>
        <v>Jul</v>
      </c>
    </row>
    <row r="1408" spans="1:20" ht="15.6">
      <c r="A1408" s="2">
        <v>4813</v>
      </c>
      <c r="B1408" s="3">
        <v>46221</v>
      </c>
      <c r="C1408" s="4" t="s">
        <v>11</v>
      </c>
      <c r="D1408" s="4" t="s">
        <v>39</v>
      </c>
      <c r="E1408" s="4" t="s">
        <v>19</v>
      </c>
      <c r="F1408" s="4" t="s">
        <v>3</v>
      </c>
      <c r="G1408" s="4" t="s">
        <v>34</v>
      </c>
      <c r="H1408" s="4" t="s">
        <v>42</v>
      </c>
      <c r="I1408" s="8">
        <v>2</v>
      </c>
      <c r="J1408" s="10">
        <v>36.869999999999997</v>
      </c>
      <c r="K1408" s="6">
        <v>0.15</v>
      </c>
      <c r="L1408" s="10">
        <v>13.94</v>
      </c>
      <c r="M1408" s="17">
        <f t="shared" si="84"/>
        <v>62.678999999999995</v>
      </c>
      <c r="N1408" s="17">
        <f t="shared" si="85"/>
        <v>27.88</v>
      </c>
      <c r="O1408" s="17">
        <f t="shared" si="86"/>
        <v>34.798999999999992</v>
      </c>
      <c r="P1408" s="7">
        <f t="shared" si="87"/>
        <v>0.55519392459994565</v>
      </c>
      <c r="Q1408" s="5">
        <f>YEAR(SalesDataTable[[#This Row],[Order Date]])</f>
        <v>2026</v>
      </c>
      <c r="R1408" s="7" t="str">
        <f>"Q"&amp;ROUNDUP(MONTH(SalesDataTable[[#This Row],[Order Date]])/3,0)</f>
        <v>Q3</v>
      </c>
      <c r="S1408" s="8">
        <f>MONTH(SalesDataTable[[#This Row],[Order Date]])</f>
        <v>7</v>
      </c>
      <c r="T1408" s="7" t="str">
        <f>TEXT(SalesDataTable[[#This Row],[Order Date]],"mmm")</f>
        <v>Jul</v>
      </c>
    </row>
    <row r="1409" spans="1:20" ht="15.6">
      <c r="A1409" s="2">
        <v>5054</v>
      </c>
      <c r="B1409" s="3">
        <v>46221</v>
      </c>
      <c r="C1409" s="4" t="s">
        <v>20</v>
      </c>
      <c r="D1409" s="4" t="s">
        <v>33</v>
      </c>
      <c r="E1409" s="4" t="s">
        <v>2</v>
      </c>
      <c r="F1409" s="4" t="s">
        <v>13</v>
      </c>
      <c r="G1409" s="4" t="s">
        <v>23</v>
      </c>
      <c r="H1409" s="4" t="s">
        <v>51</v>
      </c>
      <c r="I1409" s="8">
        <v>2</v>
      </c>
      <c r="J1409" s="10">
        <v>121.06</v>
      </c>
      <c r="K1409" s="6">
        <v>0</v>
      </c>
      <c r="L1409" s="10">
        <v>59.62</v>
      </c>
      <c r="M1409" s="17">
        <f t="shared" si="84"/>
        <v>242.12</v>
      </c>
      <c r="N1409" s="17">
        <f t="shared" si="85"/>
        <v>119.24</v>
      </c>
      <c r="O1409" s="17">
        <f t="shared" si="86"/>
        <v>122.88000000000001</v>
      </c>
      <c r="P1409" s="7">
        <f t="shared" si="87"/>
        <v>0.50751693375185858</v>
      </c>
      <c r="Q1409" s="5">
        <f>YEAR(SalesDataTable[[#This Row],[Order Date]])</f>
        <v>2026</v>
      </c>
      <c r="R1409" s="7" t="str">
        <f>"Q"&amp;ROUNDUP(MONTH(SalesDataTable[[#This Row],[Order Date]])/3,0)</f>
        <v>Q3</v>
      </c>
      <c r="S1409" s="8">
        <f>MONTH(SalesDataTable[[#This Row],[Order Date]])</f>
        <v>7</v>
      </c>
      <c r="T1409" s="7" t="str">
        <f>TEXT(SalesDataTable[[#This Row],[Order Date]],"mmm")</f>
        <v>Jul</v>
      </c>
    </row>
    <row r="1410" spans="1:20" ht="15.6">
      <c r="A1410" s="2">
        <v>138</v>
      </c>
      <c r="B1410" s="3">
        <v>46222</v>
      </c>
      <c r="C1410" s="4" t="s">
        <v>6</v>
      </c>
      <c r="D1410" s="4" t="s">
        <v>43</v>
      </c>
      <c r="E1410" s="4" t="s">
        <v>2</v>
      </c>
      <c r="F1410" s="4" t="s">
        <v>13</v>
      </c>
      <c r="G1410" s="4" t="s">
        <v>9</v>
      </c>
      <c r="H1410" s="4" t="s">
        <v>46</v>
      </c>
      <c r="I1410" s="8">
        <v>2</v>
      </c>
      <c r="J1410" s="10">
        <v>71.81</v>
      </c>
      <c r="K1410" s="6">
        <v>0</v>
      </c>
      <c r="L1410" s="10">
        <v>32.35</v>
      </c>
      <c r="M1410" s="17">
        <f t="shared" ref="M1410:M1473" si="88">I1410*J1410*(1-K1410)</f>
        <v>143.62</v>
      </c>
      <c r="N1410" s="17">
        <f t="shared" ref="N1410:N1473" si="89">I1410*L1410</f>
        <v>64.7</v>
      </c>
      <c r="O1410" s="17">
        <f t="shared" ref="O1410:O1473" si="90">M1410-N1410</f>
        <v>78.92</v>
      </c>
      <c r="P1410" s="7">
        <f t="shared" ref="P1410:P1473" si="91">IFERROR(O1410/M1410,0)</f>
        <v>0.54950563988302459</v>
      </c>
      <c r="Q1410" s="5">
        <f>YEAR(SalesDataTable[[#This Row],[Order Date]])</f>
        <v>2026</v>
      </c>
      <c r="R1410" s="7" t="str">
        <f>"Q"&amp;ROUNDUP(MONTH(SalesDataTable[[#This Row],[Order Date]])/3,0)</f>
        <v>Q3</v>
      </c>
      <c r="S1410" s="8">
        <f>MONTH(SalesDataTable[[#This Row],[Order Date]])</f>
        <v>7</v>
      </c>
      <c r="T1410" s="7" t="str">
        <f>TEXT(SalesDataTable[[#This Row],[Order Date]],"mmm")</f>
        <v>Jul</v>
      </c>
    </row>
    <row r="1411" spans="1:20" ht="15.6">
      <c r="A1411" s="2">
        <v>433</v>
      </c>
      <c r="B1411" s="3">
        <v>46222</v>
      </c>
      <c r="C1411" s="4" t="s">
        <v>6</v>
      </c>
      <c r="D1411" s="4" t="s">
        <v>43</v>
      </c>
      <c r="E1411" s="4" t="s">
        <v>2</v>
      </c>
      <c r="F1411" s="4" t="s">
        <v>13</v>
      </c>
      <c r="G1411" s="4" t="s">
        <v>9</v>
      </c>
      <c r="H1411" s="4" t="s">
        <v>17</v>
      </c>
      <c r="I1411" s="8">
        <v>4</v>
      </c>
      <c r="J1411" s="10">
        <v>145.18</v>
      </c>
      <c r="K1411" s="6">
        <v>0</v>
      </c>
      <c r="L1411" s="10">
        <v>79.540000000000006</v>
      </c>
      <c r="M1411" s="17">
        <f t="shared" si="88"/>
        <v>580.72</v>
      </c>
      <c r="N1411" s="17">
        <f t="shared" si="89"/>
        <v>318.16000000000003</v>
      </c>
      <c r="O1411" s="17">
        <f t="shared" si="90"/>
        <v>262.56</v>
      </c>
      <c r="P1411" s="7">
        <f t="shared" si="91"/>
        <v>0.45212839234054275</v>
      </c>
      <c r="Q1411" s="5">
        <f>YEAR(SalesDataTable[[#This Row],[Order Date]])</f>
        <v>2026</v>
      </c>
      <c r="R1411" s="7" t="str">
        <f>"Q"&amp;ROUNDUP(MONTH(SalesDataTable[[#This Row],[Order Date]])/3,0)</f>
        <v>Q3</v>
      </c>
      <c r="S1411" s="8">
        <f>MONTH(SalesDataTable[[#This Row],[Order Date]])</f>
        <v>7</v>
      </c>
      <c r="T1411" s="7" t="str">
        <f>TEXT(SalesDataTable[[#This Row],[Order Date]],"mmm")</f>
        <v>Jul</v>
      </c>
    </row>
    <row r="1412" spans="1:20" ht="15.6">
      <c r="A1412" s="2">
        <v>484</v>
      </c>
      <c r="B1412" s="3">
        <v>46222</v>
      </c>
      <c r="C1412" s="4" t="s">
        <v>6</v>
      </c>
      <c r="D1412" s="4" t="s">
        <v>43</v>
      </c>
      <c r="E1412" s="4" t="s">
        <v>2</v>
      </c>
      <c r="F1412" s="4" t="s">
        <v>13</v>
      </c>
      <c r="G1412" s="4" t="s">
        <v>34</v>
      </c>
      <c r="H1412" s="4" t="s">
        <v>42</v>
      </c>
      <c r="I1412" s="8">
        <v>2</v>
      </c>
      <c r="J1412" s="10">
        <v>36.07</v>
      </c>
      <c r="K1412" s="6">
        <v>0</v>
      </c>
      <c r="L1412" s="10">
        <v>13.6</v>
      </c>
      <c r="M1412" s="17">
        <f t="shared" si="88"/>
        <v>72.14</v>
      </c>
      <c r="N1412" s="17">
        <f t="shared" si="89"/>
        <v>27.2</v>
      </c>
      <c r="O1412" s="17">
        <f t="shared" si="90"/>
        <v>44.94</v>
      </c>
      <c r="P1412" s="7">
        <f t="shared" si="91"/>
        <v>0.62295536456889378</v>
      </c>
      <c r="Q1412" s="5">
        <f>YEAR(SalesDataTable[[#This Row],[Order Date]])</f>
        <v>2026</v>
      </c>
      <c r="R1412" s="7" t="str">
        <f>"Q"&amp;ROUNDUP(MONTH(SalesDataTable[[#This Row],[Order Date]])/3,0)</f>
        <v>Q3</v>
      </c>
      <c r="S1412" s="8">
        <f>MONTH(SalesDataTable[[#This Row],[Order Date]])</f>
        <v>7</v>
      </c>
      <c r="T1412" s="7" t="str">
        <f>TEXT(SalesDataTable[[#This Row],[Order Date]],"mmm")</f>
        <v>Jul</v>
      </c>
    </row>
    <row r="1413" spans="1:20" ht="15.6">
      <c r="A1413" s="2">
        <v>492</v>
      </c>
      <c r="B1413" s="3">
        <v>46222</v>
      </c>
      <c r="C1413" s="4" t="s">
        <v>6</v>
      </c>
      <c r="D1413" s="4" t="s">
        <v>49</v>
      </c>
      <c r="E1413" s="4" t="s">
        <v>19</v>
      </c>
      <c r="F1413" s="4" t="s">
        <v>13</v>
      </c>
      <c r="G1413" s="4" t="s">
        <v>9</v>
      </c>
      <c r="H1413" s="4" t="s">
        <v>46</v>
      </c>
      <c r="I1413" s="8">
        <v>3</v>
      </c>
      <c r="J1413" s="10">
        <v>72.23</v>
      </c>
      <c r="K1413" s="6">
        <v>0.1</v>
      </c>
      <c r="L1413" s="10">
        <v>31.67</v>
      </c>
      <c r="M1413" s="17">
        <f t="shared" si="88"/>
        <v>195.02100000000002</v>
      </c>
      <c r="N1413" s="17">
        <f t="shared" si="89"/>
        <v>95.01</v>
      </c>
      <c r="O1413" s="17">
        <f t="shared" si="90"/>
        <v>100.01100000000001</v>
      </c>
      <c r="P1413" s="7">
        <f t="shared" si="91"/>
        <v>0.5128216961250327</v>
      </c>
      <c r="Q1413" s="5">
        <f>YEAR(SalesDataTable[[#This Row],[Order Date]])</f>
        <v>2026</v>
      </c>
      <c r="R1413" s="7" t="str">
        <f>"Q"&amp;ROUNDUP(MONTH(SalesDataTable[[#This Row],[Order Date]])/3,0)</f>
        <v>Q3</v>
      </c>
      <c r="S1413" s="8">
        <f>MONTH(SalesDataTable[[#This Row],[Order Date]])</f>
        <v>7</v>
      </c>
      <c r="T1413" s="7" t="str">
        <f>TEXT(SalesDataTable[[#This Row],[Order Date]],"mmm")</f>
        <v>Jul</v>
      </c>
    </row>
    <row r="1414" spans="1:20" ht="15.6">
      <c r="A1414" s="2">
        <v>626</v>
      </c>
      <c r="B1414" s="3">
        <v>46222</v>
      </c>
      <c r="C1414" s="4" t="s">
        <v>6</v>
      </c>
      <c r="D1414" s="4" t="s">
        <v>49</v>
      </c>
      <c r="E1414" s="4" t="s">
        <v>19</v>
      </c>
      <c r="F1414" s="4" t="s">
        <v>3</v>
      </c>
      <c r="G1414" s="4" t="s">
        <v>14</v>
      </c>
      <c r="H1414" s="4" t="s">
        <v>15</v>
      </c>
      <c r="I1414" s="8">
        <v>1</v>
      </c>
      <c r="J1414" s="10">
        <v>36.549999999999997</v>
      </c>
      <c r="K1414" s="6">
        <v>0.1</v>
      </c>
      <c r="L1414" s="10">
        <v>13.2</v>
      </c>
      <c r="M1414" s="17">
        <f t="shared" si="88"/>
        <v>32.894999999999996</v>
      </c>
      <c r="N1414" s="17">
        <f t="shared" si="89"/>
        <v>13.2</v>
      </c>
      <c r="O1414" s="17">
        <f t="shared" si="90"/>
        <v>19.694999999999997</v>
      </c>
      <c r="P1414" s="7">
        <f t="shared" si="91"/>
        <v>0.59872321021431829</v>
      </c>
      <c r="Q1414" s="5">
        <f>YEAR(SalesDataTable[[#This Row],[Order Date]])</f>
        <v>2026</v>
      </c>
      <c r="R1414" s="7" t="str">
        <f>"Q"&amp;ROUNDUP(MONTH(SalesDataTable[[#This Row],[Order Date]])/3,0)</f>
        <v>Q3</v>
      </c>
      <c r="S1414" s="8">
        <f>MONTH(SalesDataTable[[#This Row],[Order Date]])</f>
        <v>7</v>
      </c>
      <c r="T1414" s="7" t="str">
        <f>TEXT(SalesDataTable[[#This Row],[Order Date]],"mmm")</f>
        <v>Jul</v>
      </c>
    </row>
    <row r="1415" spans="1:20" ht="15.6">
      <c r="A1415" s="2">
        <v>1409</v>
      </c>
      <c r="B1415" s="3">
        <v>46222</v>
      </c>
      <c r="C1415" s="4" t="s">
        <v>6</v>
      </c>
      <c r="D1415" s="4" t="s">
        <v>49</v>
      </c>
      <c r="E1415" s="4" t="s">
        <v>2</v>
      </c>
      <c r="F1415" s="4" t="s">
        <v>13</v>
      </c>
      <c r="G1415" s="4" t="s">
        <v>23</v>
      </c>
      <c r="H1415" s="4" t="s">
        <v>51</v>
      </c>
      <c r="I1415" s="8">
        <v>5</v>
      </c>
      <c r="J1415" s="10">
        <v>124.68</v>
      </c>
      <c r="K1415" s="6">
        <v>0.05</v>
      </c>
      <c r="L1415" s="10">
        <v>60.61</v>
      </c>
      <c r="M1415" s="17">
        <f t="shared" si="88"/>
        <v>592.23</v>
      </c>
      <c r="N1415" s="17">
        <f t="shared" si="89"/>
        <v>303.05</v>
      </c>
      <c r="O1415" s="17">
        <f t="shared" si="90"/>
        <v>289.18</v>
      </c>
      <c r="P1415" s="7">
        <f t="shared" si="91"/>
        <v>0.48829002245749115</v>
      </c>
      <c r="Q1415" s="5">
        <f>YEAR(SalesDataTable[[#This Row],[Order Date]])</f>
        <v>2026</v>
      </c>
      <c r="R1415" s="7" t="str">
        <f>"Q"&amp;ROUNDUP(MONTH(SalesDataTable[[#This Row],[Order Date]])/3,0)</f>
        <v>Q3</v>
      </c>
      <c r="S1415" s="8">
        <f>MONTH(SalesDataTable[[#This Row],[Order Date]])</f>
        <v>7</v>
      </c>
      <c r="T1415" s="7" t="str">
        <f>TEXT(SalesDataTable[[#This Row],[Order Date]],"mmm")</f>
        <v>Jul</v>
      </c>
    </row>
    <row r="1416" spans="1:20" ht="15.6">
      <c r="A1416" s="2">
        <v>1486</v>
      </c>
      <c r="B1416" s="3">
        <v>46222</v>
      </c>
      <c r="C1416" s="4" t="s">
        <v>20</v>
      </c>
      <c r="D1416" s="4" t="s">
        <v>33</v>
      </c>
      <c r="E1416" s="4" t="s">
        <v>2</v>
      </c>
      <c r="F1416" s="4" t="s">
        <v>3</v>
      </c>
      <c r="G1416" s="4" t="s">
        <v>4</v>
      </c>
      <c r="H1416" s="4" t="s">
        <v>30</v>
      </c>
      <c r="I1416" s="8">
        <v>1</v>
      </c>
      <c r="J1416" s="10">
        <v>101.7</v>
      </c>
      <c r="K1416" s="6">
        <v>0.05</v>
      </c>
      <c r="L1416" s="10">
        <v>49.92</v>
      </c>
      <c r="M1416" s="17">
        <f t="shared" si="88"/>
        <v>96.614999999999995</v>
      </c>
      <c r="N1416" s="17">
        <f t="shared" si="89"/>
        <v>49.92</v>
      </c>
      <c r="O1416" s="17">
        <f t="shared" si="90"/>
        <v>46.694999999999993</v>
      </c>
      <c r="P1416" s="7">
        <f t="shared" si="91"/>
        <v>0.48331004502406455</v>
      </c>
      <c r="Q1416" s="5">
        <f>YEAR(SalesDataTable[[#This Row],[Order Date]])</f>
        <v>2026</v>
      </c>
      <c r="R1416" s="7" t="str">
        <f>"Q"&amp;ROUNDUP(MONTH(SalesDataTable[[#This Row],[Order Date]])/3,0)</f>
        <v>Q3</v>
      </c>
      <c r="S1416" s="8">
        <f>MONTH(SalesDataTable[[#This Row],[Order Date]])</f>
        <v>7</v>
      </c>
      <c r="T1416" s="7" t="str">
        <f>TEXT(SalesDataTable[[#This Row],[Order Date]],"mmm")</f>
        <v>Jul</v>
      </c>
    </row>
    <row r="1417" spans="1:20" ht="15.6">
      <c r="A1417" s="2">
        <v>1940</v>
      </c>
      <c r="B1417" s="3">
        <v>46222</v>
      </c>
      <c r="C1417" s="4" t="s">
        <v>11</v>
      </c>
      <c r="D1417" s="4" t="s">
        <v>52</v>
      </c>
      <c r="E1417" s="4" t="s">
        <v>2</v>
      </c>
      <c r="F1417" s="4" t="s">
        <v>13</v>
      </c>
      <c r="G1417" s="4" t="s">
        <v>34</v>
      </c>
      <c r="H1417" s="4" t="s">
        <v>45</v>
      </c>
      <c r="I1417" s="8">
        <v>2</v>
      </c>
      <c r="J1417" s="10">
        <v>50.24</v>
      </c>
      <c r="K1417" s="6">
        <v>0.05</v>
      </c>
      <c r="L1417" s="10">
        <v>21.88</v>
      </c>
      <c r="M1417" s="17">
        <f t="shared" si="88"/>
        <v>95.456000000000003</v>
      </c>
      <c r="N1417" s="17">
        <f t="shared" si="89"/>
        <v>43.76</v>
      </c>
      <c r="O1417" s="17">
        <f t="shared" si="90"/>
        <v>51.696000000000005</v>
      </c>
      <c r="P1417" s="7">
        <f t="shared" si="91"/>
        <v>0.54156889037881328</v>
      </c>
      <c r="Q1417" s="5">
        <f>YEAR(SalesDataTable[[#This Row],[Order Date]])</f>
        <v>2026</v>
      </c>
      <c r="R1417" s="7" t="str">
        <f>"Q"&amp;ROUNDUP(MONTH(SalesDataTable[[#This Row],[Order Date]])/3,0)</f>
        <v>Q3</v>
      </c>
      <c r="S1417" s="8">
        <f>MONTH(SalesDataTable[[#This Row],[Order Date]])</f>
        <v>7</v>
      </c>
      <c r="T1417" s="7" t="str">
        <f>TEXT(SalesDataTable[[#This Row],[Order Date]],"mmm")</f>
        <v>Jul</v>
      </c>
    </row>
    <row r="1418" spans="1:20" ht="15.6">
      <c r="A1418" s="2">
        <v>2215</v>
      </c>
      <c r="B1418" s="3">
        <v>46222</v>
      </c>
      <c r="C1418" s="4" t="s">
        <v>20</v>
      </c>
      <c r="D1418" s="4" t="s">
        <v>47</v>
      </c>
      <c r="E1418" s="4" t="s">
        <v>19</v>
      </c>
      <c r="F1418" s="4" t="s">
        <v>3</v>
      </c>
      <c r="G1418" s="4" t="s">
        <v>34</v>
      </c>
      <c r="H1418" s="4" t="s">
        <v>42</v>
      </c>
      <c r="I1418" s="8">
        <v>3</v>
      </c>
      <c r="J1418" s="10">
        <v>35.53</v>
      </c>
      <c r="K1418" s="6">
        <v>0</v>
      </c>
      <c r="L1418" s="10">
        <v>14</v>
      </c>
      <c r="M1418" s="17">
        <f t="shared" si="88"/>
        <v>106.59</v>
      </c>
      <c r="N1418" s="17">
        <f t="shared" si="89"/>
        <v>42</v>
      </c>
      <c r="O1418" s="17">
        <f t="shared" si="90"/>
        <v>64.59</v>
      </c>
      <c r="P1418" s="7">
        <f t="shared" si="91"/>
        <v>0.60596678862932729</v>
      </c>
      <c r="Q1418" s="5">
        <f>YEAR(SalesDataTable[[#This Row],[Order Date]])</f>
        <v>2026</v>
      </c>
      <c r="R1418" s="7" t="str">
        <f>"Q"&amp;ROUNDUP(MONTH(SalesDataTable[[#This Row],[Order Date]])/3,0)</f>
        <v>Q3</v>
      </c>
      <c r="S1418" s="8">
        <f>MONTH(SalesDataTable[[#This Row],[Order Date]])</f>
        <v>7</v>
      </c>
      <c r="T1418" s="7" t="str">
        <f>TEXT(SalesDataTable[[#This Row],[Order Date]],"mmm")</f>
        <v>Jul</v>
      </c>
    </row>
    <row r="1419" spans="1:20" ht="15.6">
      <c r="A1419" s="2">
        <v>2555</v>
      </c>
      <c r="B1419" s="3">
        <v>46222</v>
      </c>
      <c r="C1419" s="4" t="s">
        <v>11</v>
      </c>
      <c r="D1419" s="4" t="s">
        <v>12</v>
      </c>
      <c r="E1419" s="4" t="s">
        <v>28</v>
      </c>
      <c r="F1419" s="4" t="s">
        <v>13</v>
      </c>
      <c r="G1419" s="4" t="s">
        <v>14</v>
      </c>
      <c r="H1419" s="4" t="s">
        <v>32</v>
      </c>
      <c r="I1419" s="8">
        <v>2</v>
      </c>
      <c r="J1419" s="10">
        <v>46.89</v>
      </c>
      <c r="K1419" s="6">
        <v>0.1</v>
      </c>
      <c r="L1419" s="10">
        <v>18.53</v>
      </c>
      <c r="M1419" s="17">
        <f t="shared" si="88"/>
        <v>84.402000000000001</v>
      </c>
      <c r="N1419" s="17">
        <f t="shared" si="89"/>
        <v>37.06</v>
      </c>
      <c r="O1419" s="17">
        <f t="shared" si="90"/>
        <v>47.341999999999999</v>
      </c>
      <c r="P1419" s="7">
        <f t="shared" si="91"/>
        <v>0.56091087888912583</v>
      </c>
      <c r="Q1419" s="5">
        <f>YEAR(SalesDataTable[[#This Row],[Order Date]])</f>
        <v>2026</v>
      </c>
      <c r="R1419" s="7" t="str">
        <f>"Q"&amp;ROUNDUP(MONTH(SalesDataTable[[#This Row],[Order Date]])/3,0)</f>
        <v>Q3</v>
      </c>
      <c r="S1419" s="8">
        <f>MONTH(SalesDataTable[[#This Row],[Order Date]])</f>
        <v>7</v>
      </c>
      <c r="T1419" s="7" t="str">
        <f>TEXT(SalesDataTable[[#This Row],[Order Date]],"mmm")</f>
        <v>Jul</v>
      </c>
    </row>
    <row r="1420" spans="1:20" ht="15.6">
      <c r="A1420" s="2">
        <v>4710</v>
      </c>
      <c r="B1420" s="3">
        <v>46222</v>
      </c>
      <c r="C1420" s="4" t="s">
        <v>0</v>
      </c>
      <c r="D1420" s="4" t="s">
        <v>1</v>
      </c>
      <c r="E1420" s="4" t="s">
        <v>19</v>
      </c>
      <c r="F1420" s="4" t="s">
        <v>3</v>
      </c>
      <c r="G1420" s="4" t="s">
        <v>23</v>
      </c>
      <c r="H1420" s="4" t="s">
        <v>29</v>
      </c>
      <c r="I1420" s="8">
        <v>1</v>
      </c>
      <c r="J1420" s="10">
        <v>197.29</v>
      </c>
      <c r="K1420" s="6">
        <v>0.1</v>
      </c>
      <c r="L1420" s="10">
        <v>104.7</v>
      </c>
      <c r="M1420" s="17">
        <f t="shared" si="88"/>
        <v>177.56100000000001</v>
      </c>
      <c r="N1420" s="17">
        <f t="shared" si="89"/>
        <v>104.7</v>
      </c>
      <c r="O1420" s="17">
        <f t="shared" si="90"/>
        <v>72.861000000000004</v>
      </c>
      <c r="P1420" s="7">
        <f t="shared" si="91"/>
        <v>0.4103434875901803</v>
      </c>
      <c r="Q1420" s="5">
        <f>YEAR(SalesDataTable[[#This Row],[Order Date]])</f>
        <v>2026</v>
      </c>
      <c r="R1420" s="7" t="str">
        <f>"Q"&amp;ROUNDUP(MONTH(SalesDataTable[[#This Row],[Order Date]])/3,0)</f>
        <v>Q3</v>
      </c>
      <c r="S1420" s="8">
        <f>MONTH(SalesDataTable[[#This Row],[Order Date]])</f>
        <v>7</v>
      </c>
      <c r="T1420" s="7" t="str">
        <f>TEXT(SalesDataTable[[#This Row],[Order Date]],"mmm")</f>
        <v>Jul</v>
      </c>
    </row>
    <row r="1421" spans="1:20" ht="15.6">
      <c r="A1421" s="2">
        <v>4974</v>
      </c>
      <c r="B1421" s="3">
        <v>46222</v>
      </c>
      <c r="C1421" s="4" t="s">
        <v>0</v>
      </c>
      <c r="D1421" s="4" t="s">
        <v>36</v>
      </c>
      <c r="E1421" s="4" t="s">
        <v>19</v>
      </c>
      <c r="F1421" s="4" t="s">
        <v>16</v>
      </c>
      <c r="G1421" s="4" t="s">
        <v>9</v>
      </c>
      <c r="H1421" s="4" t="s">
        <v>46</v>
      </c>
      <c r="I1421" s="8">
        <v>1</v>
      </c>
      <c r="J1421" s="10">
        <v>70.52</v>
      </c>
      <c r="K1421" s="6">
        <v>0.1</v>
      </c>
      <c r="L1421" s="10">
        <v>33.28</v>
      </c>
      <c r="M1421" s="17">
        <f t="shared" si="88"/>
        <v>63.467999999999996</v>
      </c>
      <c r="N1421" s="17">
        <f t="shared" si="89"/>
        <v>33.28</v>
      </c>
      <c r="O1421" s="17">
        <f t="shared" si="90"/>
        <v>30.187999999999995</v>
      </c>
      <c r="P1421" s="7">
        <f t="shared" si="91"/>
        <v>0.47564126804058732</v>
      </c>
      <c r="Q1421" s="5">
        <f>YEAR(SalesDataTable[[#This Row],[Order Date]])</f>
        <v>2026</v>
      </c>
      <c r="R1421" s="7" t="str">
        <f>"Q"&amp;ROUNDUP(MONTH(SalesDataTable[[#This Row],[Order Date]])/3,0)</f>
        <v>Q3</v>
      </c>
      <c r="S1421" s="8">
        <f>MONTH(SalesDataTable[[#This Row],[Order Date]])</f>
        <v>7</v>
      </c>
      <c r="T1421" s="7" t="str">
        <f>TEXT(SalesDataTable[[#This Row],[Order Date]],"mmm")</f>
        <v>Jul</v>
      </c>
    </row>
    <row r="1422" spans="1:20" ht="15.6">
      <c r="A1422" s="2">
        <v>5048</v>
      </c>
      <c r="B1422" s="3">
        <v>46222</v>
      </c>
      <c r="C1422" s="4" t="s">
        <v>6</v>
      </c>
      <c r="D1422" s="4" t="s">
        <v>43</v>
      </c>
      <c r="E1422" s="4" t="s">
        <v>28</v>
      </c>
      <c r="F1422" s="4" t="s">
        <v>13</v>
      </c>
      <c r="G1422" s="4" t="s">
        <v>34</v>
      </c>
      <c r="H1422" s="4" t="s">
        <v>45</v>
      </c>
      <c r="I1422" s="8">
        <v>3</v>
      </c>
      <c r="J1422" s="10">
        <v>49.9</v>
      </c>
      <c r="K1422" s="6">
        <v>0.05</v>
      </c>
      <c r="L1422" s="10">
        <v>22.27</v>
      </c>
      <c r="M1422" s="17">
        <f t="shared" si="88"/>
        <v>142.21499999999997</v>
      </c>
      <c r="N1422" s="17">
        <f t="shared" si="89"/>
        <v>66.81</v>
      </c>
      <c r="O1422" s="17">
        <f t="shared" si="90"/>
        <v>75.404999999999973</v>
      </c>
      <c r="P1422" s="7">
        <f t="shared" si="91"/>
        <v>0.53021833139964125</v>
      </c>
      <c r="Q1422" s="5">
        <f>YEAR(SalesDataTable[[#This Row],[Order Date]])</f>
        <v>2026</v>
      </c>
      <c r="R1422" s="7" t="str">
        <f>"Q"&amp;ROUNDUP(MONTH(SalesDataTable[[#This Row],[Order Date]])/3,0)</f>
        <v>Q3</v>
      </c>
      <c r="S1422" s="8">
        <f>MONTH(SalesDataTable[[#This Row],[Order Date]])</f>
        <v>7</v>
      </c>
      <c r="T1422" s="7" t="str">
        <f>TEXT(SalesDataTable[[#This Row],[Order Date]],"mmm")</f>
        <v>Jul</v>
      </c>
    </row>
    <row r="1423" spans="1:20" ht="15.6">
      <c r="A1423" s="2">
        <v>1</v>
      </c>
      <c r="B1423" s="3">
        <v>46223</v>
      </c>
      <c r="C1423" s="4" t="s">
        <v>20</v>
      </c>
      <c r="D1423" s="4" t="s">
        <v>31</v>
      </c>
      <c r="E1423" s="4" t="s">
        <v>19</v>
      </c>
      <c r="F1423" s="4" t="s">
        <v>13</v>
      </c>
      <c r="G1423" s="4" t="s">
        <v>9</v>
      </c>
      <c r="H1423" s="4" t="s">
        <v>37</v>
      </c>
      <c r="I1423" s="8">
        <v>3</v>
      </c>
      <c r="J1423" s="10">
        <v>156.25</v>
      </c>
      <c r="K1423" s="6">
        <v>0</v>
      </c>
      <c r="L1423" s="10">
        <v>79.900000000000006</v>
      </c>
      <c r="M1423" s="17">
        <f t="shared" si="88"/>
        <v>468.75</v>
      </c>
      <c r="N1423" s="17">
        <f t="shared" si="89"/>
        <v>239.70000000000002</v>
      </c>
      <c r="O1423" s="17">
        <f t="shared" si="90"/>
        <v>229.04999999999998</v>
      </c>
      <c r="P1423" s="7">
        <f t="shared" si="91"/>
        <v>0.48863999999999996</v>
      </c>
      <c r="Q1423" s="5">
        <f>YEAR(SalesDataTable[[#This Row],[Order Date]])</f>
        <v>2026</v>
      </c>
      <c r="R1423" s="7" t="str">
        <f>"Q"&amp;ROUNDUP(MONTH(SalesDataTable[[#This Row],[Order Date]])/3,0)</f>
        <v>Q3</v>
      </c>
      <c r="S1423" s="8">
        <f>MONTH(SalesDataTable[[#This Row],[Order Date]])</f>
        <v>7</v>
      </c>
      <c r="T1423" s="7" t="str">
        <f>TEXT(SalesDataTable[[#This Row],[Order Date]],"mmm")</f>
        <v>Jul</v>
      </c>
    </row>
    <row r="1424" spans="1:20" ht="15.6">
      <c r="A1424" s="2">
        <v>270</v>
      </c>
      <c r="B1424" s="3">
        <v>46223</v>
      </c>
      <c r="C1424" s="4" t="s">
        <v>11</v>
      </c>
      <c r="D1424" s="4" t="s">
        <v>12</v>
      </c>
      <c r="E1424" s="4" t="s">
        <v>28</v>
      </c>
      <c r="F1424" s="4" t="s">
        <v>3</v>
      </c>
      <c r="G1424" s="4" t="s">
        <v>23</v>
      </c>
      <c r="H1424" s="4" t="s">
        <v>51</v>
      </c>
      <c r="I1424" s="8">
        <v>3</v>
      </c>
      <c r="J1424" s="10">
        <v>120.14</v>
      </c>
      <c r="K1424" s="6">
        <v>0</v>
      </c>
      <c r="L1424" s="10">
        <v>58.9</v>
      </c>
      <c r="M1424" s="17">
        <f t="shared" si="88"/>
        <v>360.42</v>
      </c>
      <c r="N1424" s="17">
        <f t="shared" si="89"/>
        <v>176.7</v>
      </c>
      <c r="O1424" s="17">
        <f t="shared" si="90"/>
        <v>183.72000000000003</v>
      </c>
      <c r="P1424" s="7">
        <f t="shared" si="91"/>
        <v>0.5097386382553688</v>
      </c>
      <c r="Q1424" s="5">
        <f>YEAR(SalesDataTable[[#This Row],[Order Date]])</f>
        <v>2026</v>
      </c>
      <c r="R1424" s="7" t="str">
        <f>"Q"&amp;ROUNDUP(MONTH(SalesDataTable[[#This Row],[Order Date]])/3,0)</f>
        <v>Q3</v>
      </c>
      <c r="S1424" s="8">
        <f>MONTH(SalesDataTable[[#This Row],[Order Date]])</f>
        <v>7</v>
      </c>
      <c r="T1424" s="7" t="str">
        <f>TEXT(SalesDataTable[[#This Row],[Order Date]],"mmm")</f>
        <v>Jul</v>
      </c>
    </row>
    <row r="1425" spans="1:20" ht="15.6">
      <c r="A1425" s="2">
        <v>2130</v>
      </c>
      <c r="B1425" s="3">
        <v>46223</v>
      </c>
      <c r="C1425" s="4" t="s">
        <v>6</v>
      </c>
      <c r="D1425" s="4" t="s">
        <v>49</v>
      </c>
      <c r="E1425" s="4" t="s">
        <v>19</v>
      </c>
      <c r="F1425" s="4" t="s">
        <v>3</v>
      </c>
      <c r="G1425" s="4" t="s">
        <v>9</v>
      </c>
      <c r="H1425" s="4" t="s">
        <v>17</v>
      </c>
      <c r="I1425" s="8">
        <v>1</v>
      </c>
      <c r="J1425" s="10">
        <v>145.21</v>
      </c>
      <c r="K1425" s="6">
        <v>0</v>
      </c>
      <c r="L1425" s="10">
        <v>80.52</v>
      </c>
      <c r="M1425" s="17">
        <f t="shared" si="88"/>
        <v>145.21</v>
      </c>
      <c r="N1425" s="17">
        <f t="shared" si="89"/>
        <v>80.52</v>
      </c>
      <c r="O1425" s="17">
        <f t="shared" si="90"/>
        <v>64.690000000000012</v>
      </c>
      <c r="P1425" s="7">
        <f t="shared" si="91"/>
        <v>0.44549273466014744</v>
      </c>
      <c r="Q1425" s="5">
        <f>YEAR(SalesDataTable[[#This Row],[Order Date]])</f>
        <v>2026</v>
      </c>
      <c r="R1425" s="7" t="str">
        <f>"Q"&amp;ROUNDUP(MONTH(SalesDataTable[[#This Row],[Order Date]])/3,0)</f>
        <v>Q3</v>
      </c>
      <c r="S1425" s="8">
        <f>MONTH(SalesDataTable[[#This Row],[Order Date]])</f>
        <v>7</v>
      </c>
      <c r="T1425" s="7" t="str">
        <f>TEXT(SalesDataTable[[#This Row],[Order Date]],"mmm")</f>
        <v>Jul</v>
      </c>
    </row>
    <row r="1426" spans="1:20" ht="15.6">
      <c r="A1426" s="2">
        <v>2474</v>
      </c>
      <c r="B1426" s="3">
        <v>46223</v>
      </c>
      <c r="C1426" s="4" t="s">
        <v>11</v>
      </c>
      <c r="D1426" s="4" t="s">
        <v>12</v>
      </c>
      <c r="E1426" s="4" t="s">
        <v>19</v>
      </c>
      <c r="F1426" s="4" t="s">
        <v>3</v>
      </c>
      <c r="G1426" s="4" t="s">
        <v>4</v>
      </c>
      <c r="H1426" s="4" t="s">
        <v>26</v>
      </c>
      <c r="I1426" s="8">
        <v>2</v>
      </c>
      <c r="J1426" s="10">
        <v>39.78</v>
      </c>
      <c r="K1426" s="6">
        <v>0.1</v>
      </c>
      <c r="L1426" s="10">
        <v>16.260000000000002</v>
      </c>
      <c r="M1426" s="17">
        <f t="shared" si="88"/>
        <v>71.603999999999999</v>
      </c>
      <c r="N1426" s="17">
        <f t="shared" si="89"/>
        <v>32.520000000000003</v>
      </c>
      <c r="O1426" s="17">
        <f t="shared" si="90"/>
        <v>39.083999999999996</v>
      </c>
      <c r="P1426" s="7">
        <f t="shared" si="91"/>
        <v>0.54583542818836928</v>
      </c>
      <c r="Q1426" s="5">
        <f>YEAR(SalesDataTable[[#This Row],[Order Date]])</f>
        <v>2026</v>
      </c>
      <c r="R1426" s="7" t="str">
        <f>"Q"&amp;ROUNDUP(MONTH(SalesDataTable[[#This Row],[Order Date]])/3,0)</f>
        <v>Q3</v>
      </c>
      <c r="S1426" s="8">
        <f>MONTH(SalesDataTable[[#This Row],[Order Date]])</f>
        <v>7</v>
      </c>
      <c r="T1426" s="7" t="str">
        <f>TEXT(SalesDataTable[[#This Row],[Order Date]],"mmm")</f>
        <v>Jul</v>
      </c>
    </row>
    <row r="1427" spans="1:20" ht="15.6">
      <c r="A1427" s="2">
        <v>2514</v>
      </c>
      <c r="B1427" s="3">
        <v>46223</v>
      </c>
      <c r="C1427" s="4" t="s">
        <v>6</v>
      </c>
      <c r="D1427" s="4" t="s">
        <v>27</v>
      </c>
      <c r="E1427" s="4" t="s">
        <v>2</v>
      </c>
      <c r="F1427" s="4" t="s">
        <v>13</v>
      </c>
      <c r="G1427" s="4" t="s">
        <v>14</v>
      </c>
      <c r="H1427" s="4" t="s">
        <v>48</v>
      </c>
      <c r="I1427" s="8">
        <v>2</v>
      </c>
      <c r="J1427" s="10">
        <v>161.97</v>
      </c>
      <c r="K1427" s="6">
        <v>0.1</v>
      </c>
      <c r="L1427" s="10">
        <v>88.57</v>
      </c>
      <c r="M1427" s="17">
        <f t="shared" si="88"/>
        <v>291.54599999999999</v>
      </c>
      <c r="N1427" s="17">
        <f t="shared" si="89"/>
        <v>177.14</v>
      </c>
      <c r="O1427" s="17">
        <f t="shared" si="90"/>
        <v>114.40600000000001</v>
      </c>
      <c r="P1427" s="7">
        <f t="shared" si="91"/>
        <v>0.39241148909606033</v>
      </c>
      <c r="Q1427" s="5">
        <f>YEAR(SalesDataTable[[#This Row],[Order Date]])</f>
        <v>2026</v>
      </c>
      <c r="R1427" s="7" t="str">
        <f>"Q"&amp;ROUNDUP(MONTH(SalesDataTable[[#This Row],[Order Date]])/3,0)</f>
        <v>Q3</v>
      </c>
      <c r="S1427" s="8">
        <f>MONTH(SalesDataTable[[#This Row],[Order Date]])</f>
        <v>7</v>
      </c>
      <c r="T1427" s="7" t="str">
        <f>TEXT(SalesDataTable[[#This Row],[Order Date]],"mmm")</f>
        <v>Jul</v>
      </c>
    </row>
    <row r="1428" spans="1:20" ht="15.6">
      <c r="A1428" s="2">
        <v>2616</v>
      </c>
      <c r="B1428" s="3">
        <v>46223</v>
      </c>
      <c r="C1428" s="4" t="s">
        <v>11</v>
      </c>
      <c r="D1428" s="4" t="s">
        <v>18</v>
      </c>
      <c r="E1428" s="4" t="s">
        <v>19</v>
      </c>
      <c r="F1428" s="4" t="s">
        <v>13</v>
      </c>
      <c r="G1428" s="4" t="s">
        <v>34</v>
      </c>
      <c r="H1428" s="4" t="s">
        <v>38</v>
      </c>
      <c r="I1428" s="8">
        <v>2</v>
      </c>
      <c r="J1428" s="10">
        <v>125.37</v>
      </c>
      <c r="K1428" s="6">
        <v>0</v>
      </c>
      <c r="L1428" s="10">
        <v>68.040000000000006</v>
      </c>
      <c r="M1428" s="17">
        <f t="shared" si="88"/>
        <v>250.74</v>
      </c>
      <c r="N1428" s="17">
        <f t="shared" si="89"/>
        <v>136.08000000000001</v>
      </c>
      <c r="O1428" s="17">
        <f t="shared" si="90"/>
        <v>114.66</v>
      </c>
      <c r="P1428" s="7">
        <f t="shared" si="91"/>
        <v>0.457286432160804</v>
      </c>
      <c r="Q1428" s="5">
        <f>YEAR(SalesDataTable[[#This Row],[Order Date]])</f>
        <v>2026</v>
      </c>
      <c r="R1428" s="7" t="str">
        <f>"Q"&amp;ROUNDUP(MONTH(SalesDataTable[[#This Row],[Order Date]])/3,0)</f>
        <v>Q3</v>
      </c>
      <c r="S1428" s="8">
        <f>MONTH(SalesDataTable[[#This Row],[Order Date]])</f>
        <v>7</v>
      </c>
      <c r="T1428" s="7" t="str">
        <f>TEXT(SalesDataTable[[#This Row],[Order Date]],"mmm")</f>
        <v>Jul</v>
      </c>
    </row>
    <row r="1429" spans="1:20" ht="15.6">
      <c r="A1429" s="2">
        <v>2632</v>
      </c>
      <c r="B1429" s="3">
        <v>46223</v>
      </c>
      <c r="C1429" s="4" t="s">
        <v>0</v>
      </c>
      <c r="D1429" s="4" t="s">
        <v>50</v>
      </c>
      <c r="E1429" s="4" t="s">
        <v>2</v>
      </c>
      <c r="F1429" s="4" t="s">
        <v>13</v>
      </c>
      <c r="G1429" s="4" t="s">
        <v>23</v>
      </c>
      <c r="H1429" s="4" t="s">
        <v>29</v>
      </c>
      <c r="I1429" s="8">
        <v>1</v>
      </c>
      <c r="J1429" s="10">
        <v>196.57</v>
      </c>
      <c r="K1429" s="6">
        <v>0</v>
      </c>
      <c r="L1429" s="10">
        <v>104.78</v>
      </c>
      <c r="M1429" s="17">
        <f t="shared" si="88"/>
        <v>196.57</v>
      </c>
      <c r="N1429" s="17">
        <f t="shared" si="89"/>
        <v>104.78</v>
      </c>
      <c r="O1429" s="17">
        <f t="shared" si="90"/>
        <v>91.789999999999992</v>
      </c>
      <c r="P1429" s="7">
        <f t="shared" si="91"/>
        <v>0.46695833545301924</v>
      </c>
      <c r="Q1429" s="5">
        <f>YEAR(SalesDataTable[[#This Row],[Order Date]])</f>
        <v>2026</v>
      </c>
      <c r="R1429" s="7" t="str">
        <f>"Q"&amp;ROUNDUP(MONTH(SalesDataTable[[#This Row],[Order Date]])/3,0)</f>
        <v>Q3</v>
      </c>
      <c r="S1429" s="8">
        <f>MONTH(SalesDataTable[[#This Row],[Order Date]])</f>
        <v>7</v>
      </c>
      <c r="T1429" s="7" t="str">
        <f>TEXT(SalesDataTable[[#This Row],[Order Date]],"mmm")</f>
        <v>Jul</v>
      </c>
    </row>
    <row r="1430" spans="1:20" ht="15.6">
      <c r="A1430" s="2">
        <v>3725</v>
      </c>
      <c r="B1430" s="3">
        <v>46223</v>
      </c>
      <c r="C1430" s="4" t="s">
        <v>11</v>
      </c>
      <c r="D1430" s="4" t="s">
        <v>52</v>
      </c>
      <c r="E1430" s="4" t="s">
        <v>2</v>
      </c>
      <c r="F1430" s="4" t="s">
        <v>3</v>
      </c>
      <c r="G1430" s="4" t="s">
        <v>23</v>
      </c>
      <c r="H1430" s="4" t="s">
        <v>29</v>
      </c>
      <c r="I1430" s="8">
        <v>2</v>
      </c>
      <c r="J1430" s="10">
        <v>195.74</v>
      </c>
      <c r="K1430" s="6">
        <v>0.05</v>
      </c>
      <c r="L1430" s="10">
        <v>107.17</v>
      </c>
      <c r="M1430" s="17">
        <f t="shared" si="88"/>
        <v>371.90600000000001</v>
      </c>
      <c r="N1430" s="17">
        <f t="shared" si="89"/>
        <v>214.34</v>
      </c>
      <c r="O1430" s="17">
        <f t="shared" si="90"/>
        <v>157.566</v>
      </c>
      <c r="P1430" s="7">
        <f t="shared" si="91"/>
        <v>0.4236715729243411</v>
      </c>
      <c r="Q1430" s="5">
        <f>YEAR(SalesDataTable[[#This Row],[Order Date]])</f>
        <v>2026</v>
      </c>
      <c r="R1430" s="7" t="str">
        <f>"Q"&amp;ROUNDUP(MONTH(SalesDataTable[[#This Row],[Order Date]])/3,0)</f>
        <v>Q3</v>
      </c>
      <c r="S1430" s="8">
        <f>MONTH(SalesDataTable[[#This Row],[Order Date]])</f>
        <v>7</v>
      </c>
      <c r="T1430" s="7" t="str">
        <f>TEXT(SalesDataTable[[#This Row],[Order Date]],"mmm")</f>
        <v>Jul</v>
      </c>
    </row>
    <row r="1431" spans="1:20" ht="15.6">
      <c r="A1431" s="2">
        <v>3834</v>
      </c>
      <c r="B1431" s="3">
        <v>46223</v>
      </c>
      <c r="C1431" s="4" t="s">
        <v>6</v>
      </c>
      <c r="D1431" s="4" t="s">
        <v>49</v>
      </c>
      <c r="E1431" s="4" t="s">
        <v>19</v>
      </c>
      <c r="F1431" s="4" t="s">
        <v>13</v>
      </c>
      <c r="G1431" s="4" t="s">
        <v>23</v>
      </c>
      <c r="H1431" s="4" t="s">
        <v>29</v>
      </c>
      <c r="I1431" s="8">
        <v>3</v>
      </c>
      <c r="J1431" s="10">
        <v>192.28</v>
      </c>
      <c r="K1431" s="6">
        <v>0</v>
      </c>
      <c r="L1431" s="10">
        <v>104.3</v>
      </c>
      <c r="M1431" s="17">
        <f t="shared" si="88"/>
        <v>576.84</v>
      </c>
      <c r="N1431" s="17">
        <f t="shared" si="89"/>
        <v>312.89999999999998</v>
      </c>
      <c r="O1431" s="17">
        <f t="shared" si="90"/>
        <v>263.94000000000005</v>
      </c>
      <c r="P1431" s="7">
        <f t="shared" si="91"/>
        <v>0.45756188891200339</v>
      </c>
      <c r="Q1431" s="5">
        <f>YEAR(SalesDataTable[[#This Row],[Order Date]])</f>
        <v>2026</v>
      </c>
      <c r="R1431" s="7" t="str">
        <f>"Q"&amp;ROUNDUP(MONTH(SalesDataTable[[#This Row],[Order Date]])/3,0)</f>
        <v>Q3</v>
      </c>
      <c r="S1431" s="8">
        <f>MONTH(SalesDataTable[[#This Row],[Order Date]])</f>
        <v>7</v>
      </c>
      <c r="T1431" s="7" t="str">
        <f>TEXT(SalesDataTable[[#This Row],[Order Date]],"mmm")</f>
        <v>Jul</v>
      </c>
    </row>
    <row r="1432" spans="1:20" ht="15.6">
      <c r="A1432" s="2">
        <v>159</v>
      </c>
      <c r="B1432" s="3">
        <v>46224</v>
      </c>
      <c r="C1432" s="4" t="s">
        <v>6</v>
      </c>
      <c r="D1432" s="4" t="s">
        <v>7</v>
      </c>
      <c r="E1432" s="4" t="s">
        <v>2</v>
      </c>
      <c r="F1432" s="4" t="s">
        <v>3</v>
      </c>
      <c r="G1432" s="4" t="s">
        <v>9</v>
      </c>
      <c r="H1432" s="4" t="s">
        <v>46</v>
      </c>
      <c r="I1432" s="8">
        <v>2</v>
      </c>
      <c r="J1432" s="10">
        <v>70.150000000000006</v>
      </c>
      <c r="K1432" s="6">
        <v>0.05</v>
      </c>
      <c r="L1432" s="10">
        <v>32.950000000000003</v>
      </c>
      <c r="M1432" s="17">
        <f t="shared" si="88"/>
        <v>133.285</v>
      </c>
      <c r="N1432" s="17">
        <f t="shared" si="89"/>
        <v>65.900000000000006</v>
      </c>
      <c r="O1432" s="17">
        <f t="shared" si="90"/>
        <v>67.384999999999991</v>
      </c>
      <c r="P1432" s="7">
        <f t="shared" si="91"/>
        <v>0.50557076940390888</v>
      </c>
      <c r="Q1432" s="5">
        <f>YEAR(SalesDataTable[[#This Row],[Order Date]])</f>
        <v>2026</v>
      </c>
      <c r="R1432" s="7" t="str">
        <f>"Q"&amp;ROUNDUP(MONTH(SalesDataTable[[#This Row],[Order Date]])/3,0)</f>
        <v>Q3</v>
      </c>
      <c r="S1432" s="8">
        <f>MONTH(SalesDataTable[[#This Row],[Order Date]])</f>
        <v>7</v>
      </c>
      <c r="T1432" s="7" t="str">
        <f>TEXT(SalesDataTable[[#This Row],[Order Date]],"mmm")</f>
        <v>Jul</v>
      </c>
    </row>
    <row r="1433" spans="1:20" ht="15.6">
      <c r="A1433" s="2">
        <v>435</v>
      </c>
      <c r="B1433" s="3">
        <v>46224</v>
      </c>
      <c r="C1433" s="4" t="s">
        <v>11</v>
      </c>
      <c r="D1433" s="4" t="s">
        <v>12</v>
      </c>
      <c r="E1433" s="4" t="s">
        <v>2</v>
      </c>
      <c r="F1433" s="4" t="s">
        <v>3</v>
      </c>
      <c r="G1433" s="4" t="s">
        <v>23</v>
      </c>
      <c r="H1433" s="4" t="s">
        <v>24</v>
      </c>
      <c r="I1433" s="8">
        <v>2</v>
      </c>
      <c r="J1433" s="10">
        <v>342.38</v>
      </c>
      <c r="K1433" s="6">
        <v>0.05</v>
      </c>
      <c r="L1433" s="10">
        <v>192.01</v>
      </c>
      <c r="M1433" s="17">
        <f t="shared" si="88"/>
        <v>650.52199999999993</v>
      </c>
      <c r="N1433" s="17">
        <f t="shared" si="89"/>
        <v>384.02</v>
      </c>
      <c r="O1433" s="17">
        <f t="shared" si="90"/>
        <v>266.50199999999995</v>
      </c>
      <c r="P1433" s="7">
        <f t="shared" si="91"/>
        <v>0.40967407712575438</v>
      </c>
      <c r="Q1433" s="5">
        <f>YEAR(SalesDataTable[[#This Row],[Order Date]])</f>
        <v>2026</v>
      </c>
      <c r="R1433" s="7" t="str">
        <f>"Q"&amp;ROUNDUP(MONTH(SalesDataTable[[#This Row],[Order Date]])/3,0)</f>
        <v>Q3</v>
      </c>
      <c r="S1433" s="8">
        <f>MONTH(SalesDataTable[[#This Row],[Order Date]])</f>
        <v>7</v>
      </c>
      <c r="T1433" s="7" t="str">
        <f>TEXT(SalesDataTable[[#This Row],[Order Date]],"mmm")</f>
        <v>Jul</v>
      </c>
    </row>
    <row r="1434" spans="1:20" ht="15.6">
      <c r="A1434" s="2">
        <v>1467</v>
      </c>
      <c r="B1434" s="3">
        <v>46224</v>
      </c>
      <c r="C1434" s="4" t="s">
        <v>6</v>
      </c>
      <c r="D1434" s="4" t="s">
        <v>49</v>
      </c>
      <c r="E1434" s="4" t="s">
        <v>28</v>
      </c>
      <c r="F1434" s="4" t="s">
        <v>13</v>
      </c>
      <c r="G1434" s="4" t="s">
        <v>34</v>
      </c>
      <c r="H1434" s="4" t="s">
        <v>45</v>
      </c>
      <c r="I1434" s="8">
        <v>1</v>
      </c>
      <c r="J1434" s="10">
        <v>50.59</v>
      </c>
      <c r="K1434" s="6">
        <v>0.05</v>
      </c>
      <c r="L1434" s="10">
        <v>22.04</v>
      </c>
      <c r="M1434" s="17">
        <f t="shared" si="88"/>
        <v>48.060499999999998</v>
      </c>
      <c r="N1434" s="17">
        <f t="shared" si="89"/>
        <v>22.04</v>
      </c>
      <c r="O1434" s="17">
        <f t="shared" si="90"/>
        <v>26.020499999999998</v>
      </c>
      <c r="P1434" s="7">
        <f t="shared" si="91"/>
        <v>0.54141134611583319</v>
      </c>
      <c r="Q1434" s="5">
        <f>YEAR(SalesDataTable[[#This Row],[Order Date]])</f>
        <v>2026</v>
      </c>
      <c r="R1434" s="7" t="str">
        <f>"Q"&amp;ROUNDUP(MONTH(SalesDataTable[[#This Row],[Order Date]])/3,0)</f>
        <v>Q3</v>
      </c>
      <c r="S1434" s="8">
        <f>MONTH(SalesDataTable[[#This Row],[Order Date]])</f>
        <v>7</v>
      </c>
      <c r="T1434" s="7" t="str">
        <f>TEXT(SalesDataTable[[#This Row],[Order Date]],"mmm")</f>
        <v>Jul</v>
      </c>
    </row>
    <row r="1435" spans="1:20" ht="15.6">
      <c r="A1435" s="2">
        <v>1552</v>
      </c>
      <c r="B1435" s="3">
        <v>46224</v>
      </c>
      <c r="C1435" s="4" t="s">
        <v>20</v>
      </c>
      <c r="D1435" s="4" t="s">
        <v>21</v>
      </c>
      <c r="E1435" s="4" t="s">
        <v>19</v>
      </c>
      <c r="F1435" s="4" t="s">
        <v>13</v>
      </c>
      <c r="G1435" s="4" t="s">
        <v>14</v>
      </c>
      <c r="H1435" s="4" t="s">
        <v>32</v>
      </c>
      <c r="I1435" s="8">
        <v>2</v>
      </c>
      <c r="J1435" s="10">
        <v>46.34</v>
      </c>
      <c r="K1435" s="6">
        <v>0.1</v>
      </c>
      <c r="L1435" s="10">
        <v>18.41</v>
      </c>
      <c r="M1435" s="17">
        <f t="shared" si="88"/>
        <v>83.412000000000006</v>
      </c>
      <c r="N1435" s="17">
        <f t="shared" si="89"/>
        <v>36.82</v>
      </c>
      <c r="O1435" s="17">
        <f t="shared" si="90"/>
        <v>46.592000000000006</v>
      </c>
      <c r="P1435" s="7">
        <f t="shared" si="91"/>
        <v>0.55857670359180933</v>
      </c>
      <c r="Q1435" s="5">
        <f>YEAR(SalesDataTable[[#This Row],[Order Date]])</f>
        <v>2026</v>
      </c>
      <c r="R1435" s="7" t="str">
        <f>"Q"&amp;ROUNDUP(MONTH(SalesDataTable[[#This Row],[Order Date]])/3,0)</f>
        <v>Q3</v>
      </c>
      <c r="S1435" s="8">
        <f>MONTH(SalesDataTable[[#This Row],[Order Date]])</f>
        <v>7</v>
      </c>
      <c r="T1435" s="7" t="str">
        <f>TEXT(SalesDataTable[[#This Row],[Order Date]],"mmm")</f>
        <v>Jul</v>
      </c>
    </row>
    <row r="1436" spans="1:20" ht="15.6">
      <c r="A1436" s="2">
        <v>1745</v>
      </c>
      <c r="B1436" s="3">
        <v>46224</v>
      </c>
      <c r="C1436" s="4" t="s">
        <v>6</v>
      </c>
      <c r="D1436" s="4" t="s">
        <v>27</v>
      </c>
      <c r="E1436" s="4" t="s">
        <v>28</v>
      </c>
      <c r="F1436" s="4" t="s">
        <v>13</v>
      </c>
      <c r="G1436" s="4" t="s">
        <v>9</v>
      </c>
      <c r="H1436" s="4" t="s">
        <v>10</v>
      </c>
      <c r="I1436" s="8">
        <v>1</v>
      </c>
      <c r="J1436" s="10">
        <v>91.45</v>
      </c>
      <c r="K1436" s="6">
        <v>0</v>
      </c>
      <c r="L1436" s="10">
        <v>44.16</v>
      </c>
      <c r="M1436" s="17">
        <f t="shared" si="88"/>
        <v>91.45</v>
      </c>
      <c r="N1436" s="17">
        <f t="shared" si="89"/>
        <v>44.16</v>
      </c>
      <c r="O1436" s="17">
        <f t="shared" si="90"/>
        <v>47.290000000000006</v>
      </c>
      <c r="P1436" s="7">
        <f t="shared" si="91"/>
        <v>0.51711317659923461</v>
      </c>
      <c r="Q1436" s="5">
        <f>YEAR(SalesDataTable[[#This Row],[Order Date]])</f>
        <v>2026</v>
      </c>
      <c r="R1436" s="7" t="str">
        <f>"Q"&amp;ROUNDUP(MONTH(SalesDataTable[[#This Row],[Order Date]])/3,0)</f>
        <v>Q3</v>
      </c>
      <c r="S1436" s="8">
        <f>MONTH(SalesDataTable[[#This Row],[Order Date]])</f>
        <v>7</v>
      </c>
      <c r="T1436" s="7" t="str">
        <f>TEXT(SalesDataTable[[#This Row],[Order Date]],"mmm")</f>
        <v>Jul</v>
      </c>
    </row>
    <row r="1437" spans="1:20" ht="15.6">
      <c r="A1437" s="2">
        <v>2174</v>
      </c>
      <c r="B1437" s="3">
        <v>46224</v>
      </c>
      <c r="C1437" s="4" t="s">
        <v>20</v>
      </c>
      <c r="D1437" s="4" t="s">
        <v>33</v>
      </c>
      <c r="E1437" s="4" t="s">
        <v>28</v>
      </c>
      <c r="F1437" s="4" t="s">
        <v>3</v>
      </c>
      <c r="G1437" s="4" t="s">
        <v>4</v>
      </c>
      <c r="H1437" s="4" t="s">
        <v>26</v>
      </c>
      <c r="I1437" s="8">
        <v>3</v>
      </c>
      <c r="J1437" s="10">
        <v>40.28</v>
      </c>
      <c r="K1437" s="6">
        <v>0</v>
      </c>
      <c r="L1437" s="10">
        <v>17.12</v>
      </c>
      <c r="M1437" s="17">
        <f t="shared" si="88"/>
        <v>120.84</v>
      </c>
      <c r="N1437" s="17">
        <f t="shared" si="89"/>
        <v>51.36</v>
      </c>
      <c r="O1437" s="17">
        <f t="shared" si="90"/>
        <v>69.48</v>
      </c>
      <c r="P1437" s="7">
        <f t="shared" si="91"/>
        <v>0.57497517378351537</v>
      </c>
      <c r="Q1437" s="5">
        <f>YEAR(SalesDataTable[[#This Row],[Order Date]])</f>
        <v>2026</v>
      </c>
      <c r="R1437" s="7" t="str">
        <f>"Q"&amp;ROUNDUP(MONTH(SalesDataTable[[#This Row],[Order Date]])/3,0)</f>
        <v>Q3</v>
      </c>
      <c r="S1437" s="8">
        <f>MONTH(SalesDataTable[[#This Row],[Order Date]])</f>
        <v>7</v>
      </c>
      <c r="T1437" s="7" t="str">
        <f>TEXT(SalesDataTable[[#This Row],[Order Date]],"mmm")</f>
        <v>Jul</v>
      </c>
    </row>
    <row r="1438" spans="1:20" ht="15.6">
      <c r="A1438" s="2">
        <v>3444</v>
      </c>
      <c r="B1438" s="3">
        <v>46224</v>
      </c>
      <c r="C1438" s="4" t="s">
        <v>6</v>
      </c>
      <c r="D1438" s="4" t="s">
        <v>49</v>
      </c>
      <c r="E1438" s="4" t="s">
        <v>2</v>
      </c>
      <c r="F1438" s="4" t="s">
        <v>3</v>
      </c>
      <c r="G1438" s="4" t="s">
        <v>34</v>
      </c>
      <c r="H1438" s="4" t="s">
        <v>42</v>
      </c>
      <c r="I1438" s="8">
        <v>2</v>
      </c>
      <c r="J1438" s="10">
        <v>36.93</v>
      </c>
      <c r="K1438" s="6">
        <v>0</v>
      </c>
      <c r="L1438" s="10">
        <v>13.63</v>
      </c>
      <c r="M1438" s="17">
        <f t="shared" si="88"/>
        <v>73.86</v>
      </c>
      <c r="N1438" s="17">
        <f t="shared" si="89"/>
        <v>27.26</v>
      </c>
      <c r="O1438" s="17">
        <f t="shared" si="90"/>
        <v>46.599999999999994</v>
      </c>
      <c r="P1438" s="7">
        <f t="shared" si="91"/>
        <v>0.63092336853506625</v>
      </c>
      <c r="Q1438" s="5">
        <f>YEAR(SalesDataTable[[#This Row],[Order Date]])</f>
        <v>2026</v>
      </c>
      <c r="R1438" s="7" t="str">
        <f>"Q"&amp;ROUNDUP(MONTH(SalesDataTable[[#This Row],[Order Date]])/3,0)</f>
        <v>Q3</v>
      </c>
      <c r="S1438" s="8">
        <f>MONTH(SalesDataTable[[#This Row],[Order Date]])</f>
        <v>7</v>
      </c>
      <c r="T1438" s="7" t="str">
        <f>TEXT(SalesDataTable[[#This Row],[Order Date]],"mmm")</f>
        <v>Jul</v>
      </c>
    </row>
    <row r="1439" spans="1:20" ht="15.6">
      <c r="A1439" s="2">
        <v>3646</v>
      </c>
      <c r="B1439" s="3">
        <v>46224</v>
      </c>
      <c r="C1439" s="4" t="s">
        <v>11</v>
      </c>
      <c r="D1439" s="4" t="s">
        <v>12</v>
      </c>
      <c r="E1439" s="4" t="s">
        <v>28</v>
      </c>
      <c r="F1439" s="4" t="s">
        <v>3</v>
      </c>
      <c r="G1439" s="4" t="s">
        <v>9</v>
      </c>
      <c r="H1439" s="4" t="s">
        <v>17</v>
      </c>
      <c r="I1439" s="8">
        <v>1</v>
      </c>
      <c r="J1439" s="10">
        <v>143.69</v>
      </c>
      <c r="K1439" s="6">
        <v>0</v>
      </c>
      <c r="L1439" s="10">
        <v>80.87</v>
      </c>
      <c r="M1439" s="17">
        <f t="shared" si="88"/>
        <v>143.69</v>
      </c>
      <c r="N1439" s="17">
        <f t="shared" si="89"/>
        <v>80.87</v>
      </c>
      <c r="O1439" s="17">
        <f t="shared" si="90"/>
        <v>62.819999999999993</v>
      </c>
      <c r="P1439" s="7">
        <f t="shared" si="91"/>
        <v>0.43719117544714309</v>
      </c>
      <c r="Q1439" s="5">
        <f>YEAR(SalesDataTable[[#This Row],[Order Date]])</f>
        <v>2026</v>
      </c>
      <c r="R1439" s="7" t="str">
        <f>"Q"&amp;ROUNDUP(MONTH(SalesDataTable[[#This Row],[Order Date]])/3,0)</f>
        <v>Q3</v>
      </c>
      <c r="S1439" s="8">
        <f>MONTH(SalesDataTable[[#This Row],[Order Date]])</f>
        <v>7</v>
      </c>
      <c r="T1439" s="7" t="str">
        <f>TEXT(SalesDataTable[[#This Row],[Order Date]],"mmm")</f>
        <v>Jul</v>
      </c>
    </row>
    <row r="1440" spans="1:20" ht="15.6">
      <c r="A1440" s="2">
        <v>4558</v>
      </c>
      <c r="B1440" s="3">
        <v>46224</v>
      </c>
      <c r="C1440" s="4" t="s">
        <v>6</v>
      </c>
      <c r="D1440" s="4" t="s">
        <v>49</v>
      </c>
      <c r="E1440" s="4" t="s">
        <v>28</v>
      </c>
      <c r="F1440" s="4" t="s">
        <v>13</v>
      </c>
      <c r="G1440" s="4" t="s">
        <v>9</v>
      </c>
      <c r="H1440" s="4" t="s">
        <v>17</v>
      </c>
      <c r="I1440" s="8">
        <v>2</v>
      </c>
      <c r="J1440" s="10">
        <v>147.09</v>
      </c>
      <c r="K1440" s="6">
        <v>0</v>
      </c>
      <c r="L1440" s="10">
        <v>81.58</v>
      </c>
      <c r="M1440" s="17">
        <f t="shared" si="88"/>
        <v>294.18</v>
      </c>
      <c r="N1440" s="17">
        <f t="shared" si="89"/>
        <v>163.16</v>
      </c>
      <c r="O1440" s="17">
        <f t="shared" si="90"/>
        <v>131.02000000000001</v>
      </c>
      <c r="P1440" s="7">
        <f t="shared" si="91"/>
        <v>0.44537358080087025</v>
      </c>
      <c r="Q1440" s="5">
        <f>YEAR(SalesDataTable[[#This Row],[Order Date]])</f>
        <v>2026</v>
      </c>
      <c r="R1440" s="7" t="str">
        <f>"Q"&amp;ROUNDUP(MONTH(SalesDataTable[[#This Row],[Order Date]])/3,0)</f>
        <v>Q3</v>
      </c>
      <c r="S1440" s="8">
        <f>MONTH(SalesDataTable[[#This Row],[Order Date]])</f>
        <v>7</v>
      </c>
      <c r="T1440" s="7" t="str">
        <f>TEXT(SalesDataTable[[#This Row],[Order Date]],"mmm")</f>
        <v>Jul</v>
      </c>
    </row>
    <row r="1441" spans="1:20" ht="15.6">
      <c r="A1441" s="2">
        <v>4564</v>
      </c>
      <c r="B1441" s="3">
        <v>46224</v>
      </c>
      <c r="C1441" s="4" t="s">
        <v>11</v>
      </c>
      <c r="D1441" s="4" t="s">
        <v>25</v>
      </c>
      <c r="E1441" s="4" t="s">
        <v>2</v>
      </c>
      <c r="F1441" s="4" t="s">
        <v>13</v>
      </c>
      <c r="G1441" s="4" t="s">
        <v>9</v>
      </c>
      <c r="H1441" s="4" t="s">
        <v>37</v>
      </c>
      <c r="I1441" s="8">
        <v>1</v>
      </c>
      <c r="J1441" s="10">
        <v>153.88</v>
      </c>
      <c r="K1441" s="6">
        <v>0</v>
      </c>
      <c r="L1441" s="10">
        <v>80.98</v>
      </c>
      <c r="M1441" s="17">
        <f t="shared" si="88"/>
        <v>153.88</v>
      </c>
      <c r="N1441" s="17">
        <f t="shared" si="89"/>
        <v>80.98</v>
      </c>
      <c r="O1441" s="17">
        <f t="shared" si="90"/>
        <v>72.899999999999991</v>
      </c>
      <c r="P1441" s="7">
        <f t="shared" si="91"/>
        <v>0.47374577592929551</v>
      </c>
      <c r="Q1441" s="5">
        <f>YEAR(SalesDataTable[[#This Row],[Order Date]])</f>
        <v>2026</v>
      </c>
      <c r="R1441" s="7" t="str">
        <f>"Q"&amp;ROUNDUP(MONTH(SalesDataTable[[#This Row],[Order Date]])/3,0)</f>
        <v>Q3</v>
      </c>
      <c r="S1441" s="8">
        <f>MONTH(SalesDataTable[[#This Row],[Order Date]])</f>
        <v>7</v>
      </c>
      <c r="T1441" s="7" t="str">
        <f>TEXT(SalesDataTable[[#This Row],[Order Date]],"mmm")</f>
        <v>Jul</v>
      </c>
    </row>
    <row r="1442" spans="1:20" ht="15.6">
      <c r="A1442" s="2">
        <v>4616</v>
      </c>
      <c r="B1442" s="3">
        <v>46224</v>
      </c>
      <c r="C1442" s="4" t="s">
        <v>20</v>
      </c>
      <c r="D1442" s="4" t="s">
        <v>47</v>
      </c>
      <c r="E1442" s="4" t="s">
        <v>28</v>
      </c>
      <c r="F1442" s="4" t="s">
        <v>13</v>
      </c>
      <c r="G1442" s="4" t="s">
        <v>9</v>
      </c>
      <c r="H1442" s="4" t="s">
        <v>46</v>
      </c>
      <c r="I1442" s="8">
        <v>3</v>
      </c>
      <c r="J1442" s="10">
        <v>72.2</v>
      </c>
      <c r="K1442" s="6">
        <v>0</v>
      </c>
      <c r="L1442" s="10">
        <v>31.45</v>
      </c>
      <c r="M1442" s="17">
        <f t="shared" si="88"/>
        <v>216.60000000000002</v>
      </c>
      <c r="N1442" s="17">
        <f t="shared" si="89"/>
        <v>94.35</v>
      </c>
      <c r="O1442" s="17">
        <f t="shared" si="90"/>
        <v>122.25000000000003</v>
      </c>
      <c r="P1442" s="7">
        <f t="shared" si="91"/>
        <v>0.5644044321329641</v>
      </c>
      <c r="Q1442" s="5">
        <f>YEAR(SalesDataTable[[#This Row],[Order Date]])</f>
        <v>2026</v>
      </c>
      <c r="R1442" s="7" t="str">
        <f>"Q"&amp;ROUNDUP(MONTH(SalesDataTable[[#This Row],[Order Date]])/3,0)</f>
        <v>Q3</v>
      </c>
      <c r="S1442" s="8">
        <f>MONTH(SalesDataTable[[#This Row],[Order Date]])</f>
        <v>7</v>
      </c>
      <c r="T1442" s="7" t="str">
        <f>TEXT(SalesDataTable[[#This Row],[Order Date]],"mmm")</f>
        <v>Jul</v>
      </c>
    </row>
    <row r="1443" spans="1:20" ht="15.6">
      <c r="A1443" s="2">
        <v>536</v>
      </c>
      <c r="B1443" s="3">
        <v>46225</v>
      </c>
      <c r="C1443" s="4" t="s">
        <v>20</v>
      </c>
      <c r="D1443" s="4" t="s">
        <v>47</v>
      </c>
      <c r="E1443" s="4" t="s">
        <v>19</v>
      </c>
      <c r="F1443" s="4" t="s">
        <v>16</v>
      </c>
      <c r="G1443" s="4" t="s">
        <v>34</v>
      </c>
      <c r="H1443" s="4" t="s">
        <v>35</v>
      </c>
      <c r="I1443" s="8">
        <v>1</v>
      </c>
      <c r="J1443" s="10">
        <v>40.67</v>
      </c>
      <c r="K1443" s="6">
        <v>0</v>
      </c>
      <c r="L1443" s="10">
        <v>14.28</v>
      </c>
      <c r="M1443" s="17">
        <f t="shared" si="88"/>
        <v>40.67</v>
      </c>
      <c r="N1443" s="17">
        <f t="shared" si="89"/>
        <v>14.28</v>
      </c>
      <c r="O1443" s="17">
        <f t="shared" si="90"/>
        <v>26.39</v>
      </c>
      <c r="P1443" s="7">
        <f t="shared" si="91"/>
        <v>0.64888123924268504</v>
      </c>
      <c r="Q1443" s="5">
        <f>YEAR(SalesDataTable[[#This Row],[Order Date]])</f>
        <v>2026</v>
      </c>
      <c r="R1443" s="7" t="str">
        <f>"Q"&amp;ROUNDUP(MONTH(SalesDataTable[[#This Row],[Order Date]])/3,0)</f>
        <v>Q3</v>
      </c>
      <c r="S1443" s="8">
        <f>MONTH(SalesDataTable[[#This Row],[Order Date]])</f>
        <v>7</v>
      </c>
      <c r="T1443" s="7" t="str">
        <f>TEXT(SalesDataTable[[#This Row],[Order Date]],"mmm")</f>
        <v>Jul</v>
      </c>
    </row>
    <row r="1444" spans="1:20" ht="15.6">
      <c r="A1444" s="2">
        <v>571</v>
      </c>
      <c r="B1444" s="3">
        <v>46225</v>
      </c>
      <c r="C1444" s="4" t="s">
        <v>0</v>
      </c>
      <c r="D1444" s="4" t="s">
        <v>1</v>
      </c>
      <c r="E1444" s="4" t="s">
        <v>2</v>
      </c>
      <c r="F1444" s="4" t="s">
        <v>13</v>
      </c>
      <c r="G1444" s="4" t="s">
        <v>9</v>
      </c>
      <c r="H1444" s="4" t="s">
        <v>37</v>
      </c>
      <c r="I1444" s="8">
        <v>3</v>
      </c>
      <c r="J1444" s="10">
        <v>152.53</v>
      </c>
      <c r="K1444" s="6">
        <v>0</v>
      </c>
      <c r="L1444" s="10">
        <v>80.88</v>
      </c>
      <c r="M1444" s="17">
        <f t="shared" si="88"/>
        <v>457.59000000000003</v>
      </c>
      <c r="N1444" s="17">
        <f t="shared" si="89"/>
        <v>242.64</v>
      </c>
      <c r="O1444" s="17">
        <f t="shared" si="90"/>
        <v>214.95000000000005</v>
      </c>
      <c r="P1444" s="7">
        <f t="shared" si="91"/>
        <v>0.46974365698551113</v>
      </c>
      <c r="Q1444" s="5">
        <f>YEAR(SalesDataTable[[#This Row],[Order Date]])</f>
        <v>2026</v>
      </c>
      <c r="R1444" s="7" t="str">
        <f>"Q"&amp;ROUNDUP(MONTH(SalesDataTable[[#This Row],[Order Date]])/3,0)</f>
        <v>Q3</v>
      </c>
      <c r="S1444" s="8">
        <f>MONTH(SalesDataTable[[#This Row],[Order Date]])</f>
        <v>7</v>
      </c>
      <c r="T1444" s="7" t="str">
        <f>TEXT(SalesDataTable[[#This Row],[Order Date]],"mmm")</f>
        <v>Jul</v>
      </c>
    </row>
    <row r="1445" spans="1:20" ht="15.6">
      <c r="A1445" s="2">
        <v>965</v>
      </c>
      <c r="B1445" s="3">
        <v>46225</v>
      </c>
      <c r="C1445" s="4" t="s">
        <v>6</v>
      </c>
      <c r="D1445" s="4" t="s">
        <v>41</v>
      </c>
      <c r="E1445" s="4" t="s">
        <v>19</v>
      </c>
      <c r="F1445" s="4" t="s">
        <v>3</v>
      </c>
      <c r="G1445" s="4" t="s">
        <v>14</v>
      </c>
      <c r="H1445" s="4" t="s">
        <v>15</v>
      </c>
      <c r="I1445" s="8">
        <v>2</v>
      </c>
      <c r="J1445" s="10">
        <v>35.39</v>
      </c>
      <c r="K1445" s="6">
        <v>0.05</v>
      </c>
      <c r="L1445" s="10">
        <v>13.39</v>
      </c>
      <c r="M1445" s="17">
        <f t="shared" si="88"/>
        <v>67.241</v>
      </c>
      <c r="N1445" s="17">
        <f t="shared" si="89"/>
        <v>26.78</v>
      </c>
      <c r="O1445" s="17">
        <f t="shared" si="90"/>
        <v>40.460999999999999</v>
      </c>
      <c r="P1445" s="7">
        <f t="shared" si="91"/>
        <v>0.60173108668818132</v>
      </c>
      <c r="Q1445" s="5">
        <f>YEAR(SalesDataTable[[#This Row],[Order Date]])</f>
        <v>2026</v>
      </c>
      <c r="R1445" s="7" t="str">
        <f>"Q"&amp;ROUNDUP(MONTH(SalesDataTable[[#This Row],[Order Date]])/3,0)</f>
        <v>Q3</v>
      </c>
      <c r="S1445" s="8">
        <f>MONTH(SalesDataTable[[#This Row],[Order Date]])</f>
        <v>7</v>
      </c>
      <c r="T1445" s="7" t="str">
        <f>TEXT(SalesDataTable[[#This Row],[Order Date]],"mmm")</f>
        <v>Jul</v>
      </c>
    </row>
    <row r="1446" spans="1:20" ht="15.6">
      <c r="A1446" s="2">
        <v>1504</v>
      </c>
      <c r="B1446" s="3">
        <v>46225</v>
      </c>
      <c r="C1446" s="4" t="s">
        <v>20</v>
      </c>
      <c r="D1446" s="4" t="s">
        <v>21</v>
      </c>
      <c r="E1446" s="4" t="s">
        <v>2</v>
      </c>
      <c r="F1446" s="4" t="s">
        <v>3</v>
      </c>
      <c r="G1446" s="4" t="s">
        <v>9</v>
      </c>
      <c r="H1446" s="4" t="s">
        <v>10</v>
      </c>
      <c r="I1446" s="8">
        <v>5</v>
      </c>
      <c r="J1446" s="10">
        <v>93.35</v>
      </c>
      <c r="K1446" s="6">
        <v>0</v>
      </c>
      <c r="L1446" s="10">
        <v>46.31</v>
      </c>
      <c r="M1446" s="17">
        <f t="shared" si="88"/>
        <v>466.75</v>
      </c>
      <c r="N1446" s="17">
        <f t="shared" si="89"/>
        <v>231.55</v>
      </c>
      <c r="O1446" s="17">
        <f t="shared" si="90"/>
        <v>235.2</v>
      </c>
      <c r="P1446" s="7">
        <f t="shared" si="91"/>
        <v>0.50391001606855912</v>
      </c>
      <c r="Q1446" s="5">
        <f>YEAR(SalesDataTable[[#This Row],[Order Date]])</f>
        <v>2026</v>
      </c>
      <c r="R1446" s="7" t="str">
        <f>"Q"&amp;ROUNDUP(MONTH(SalesDataTable[[#This Row],[Order Date]])/3,0)</f>
        <v>Q3</v>
      </c>
      <c r="S1446" s="8">
        <f>MONTH(SalesDataTable[[#This Row],[Order Date]])</f>
        <v>7</v>
      </c>
      <c r="T1446" s="7" t="str">
        <f>TEXT(SalesDataTable[[#This Row],[Order Date]],"mmm")</f>
        <v>Jul</v>
      </c>
    </row>
    <row r="1447" spans="1:20" ht="15.6">
      <c r="A1447" s="2">
        <v>2560</v>
      </c>
      <c r="B1447" s="3">
        <v>46225</v>
      </c>
      <c r="C1447" s="4" t="s">
        <v>6</v>
      </c>
      <c r="D1447" s="4" t="s">
        <v>43</v>
      </c>
      <c r="E1447" s="4" t="s">
        <v>2</v>
      </c>
      <c r="F1447" s="4" t="s">
        <v>3</v>
      </c>
      <c r="G1447" s="4" t="s">
        <v>4</v>
      </c>
      <c r="H1447" s="4" t="s">
        <v>22</v>
      </c>
      <c r="I1447" s="8">
        <v>2</v>
      </c>
      <c r="J1447" s="10">
        <v>51.71</v>
      </c>
      <c r="K1447" s="6">
        <v>0</v>
      </c>
      <c r="L1447" s="10">
        <v>22.75</v>
      </c>
      <c r="M1447" s="17">
        <f t="shared" si="88"/>
        <v>103.42</v>
      </c>
      <c r="N1447" s="17">
        <f t="shared" si="89"/>
        <v>45.5</v>
      </c>
      <c r="O1447" s="17">
        <f t="shared" si="90"/>
        <v>57.92</v>
      </c>
      <c r="P1447" s="7">
        <f t="shared" si="91"/>
        <v>0.5600464126861342</v>
      </c>
      <c r="Q1447" s="5">
        <f>YEAR(SalesDataTable[[#This Row],[Order Date]])</f>
        <v>2026</v>
      </c>
      <c r="R1447" s="7" t="str">
        <f>"Q"&amp;ROUNDUP(MONTH(SalesDataTable[[#This Row],[Order Date]])/3,0)</f>
        <v>Q3</v>
      </c>
      <c r="S1447" s="8">
        <f>MONTH(SalesDataTable[[#This Row],[Order Date]])</f>
        <v>7</v>
      </c>
      <c r="T1447" s="7" t="str">
        <f>TEXT(SalesDataTable[[#This Row],[Order Date]],"mmm")</f>
        <v>Jul</v>
      </c>
    </row>
    <row r="1448" spans="1:20" ht="15.6">
      <c r="A1448" s="2">
        <v>2758</v>
      </c>
      <c r="B1448" s="3">
        <v>46225</v>
      </c>
      <c r="C1448" s="4" t="s">
        <v>0</v>
      </c>
      <c r="D1448" s="4" t="s">
        <v>1</v>
      </c>
      <c r="E1448" s="4" t="s">
        <v>2</v>
      </c>
      <c r="F1448" s="4" t="s">
        <v>13</v>
      </c>
      <c r="G1448" s="4" t="s">
        <v>4</v>
      </c>
      <c r="H1448" s="4" t="s">
        <v>26</v>
      </c>
      <c r="I1448" s="8">
        <v>1</v>
      </c>
      <c r="J1448" s="10">
        <v>39.86</v>
      </c>
      <c r="K1448" s="6">
        <v>0</v>
      </c>
      <c r="L1448" s="10">
        <v>16.53</v>
      </c>
      <c r="M1448" s="17">
        <f t="shared" si="88"/>
        <v>39.86</v>
      </c>
      <c r="N1448" s="17">
        <f t="shared" si="89"/>
        <v>16.53</v>
      </c>
      <c r="O1448" s="17">
        <f t="shared" si="90"/>
        <v>23.33</v>
      </c>
      <c r="P1448" s="7">
        <f t="shared" si="91"/>
        <v>0.58529854490717503</v>
      </c>
      <c r="Q1448" s="5">
        <f>YEAR(SalesDataTable[[#This Row],[Order Date]])</f>
        <v>2026</v>
      </c>
      <c r="R1448" s="7" t="str">
        <f>"Q"&amp;ROUNDUP(MONTH(SalesDataTable[[#This Row],[Order Date]])/3,0)</f>
        <v>Q3</v>
      </c>
      <c r="S1448" s="8">
        <f>MONTH(SalesDataTable[[#This Row],[Order Date]])</f>
        <v>7</v>
      </c>
      <c r="T1448" s="7" t="str">
        <f>TEXT(SalesDataTable[[#This Row],[Order Date]],"mmm")</f>
        <v>Jul</v>
      </c>
    </row>
    <row r="1449" spans="1:20" ht="15.6">
      <c r="A1449" s="2">
        <v>4030</v>
      </c>
      <c r="B1449" s="3">
        <v>46225</v>
      </c>
      <c r="C1449" s="4" t="s">
        <v>20</v>
      </c>
      <c r="D1449" s="4" t="s">
        <v>33</v>
      </c>
      <c r="E1449" s="4" t="s">
        <v>2</v>
      </c>
      <c r="F1449" s="4" t="s">
        <v>13</v>
      </c>
      <c r="G1449" s="4" t="s">
        <v>23</v>
      </c>
      <c r="H1449" s="4" t="s">
        <v>40</v>
      </c>
      <c r="I1449" s="8">
        <v>2</v>
      </c>
      <c r="J1449" s="10">
        <v>83.71</v>
      </c>
      <c r="K1449" s="6">
        <v>0</v>
      </c>
      <c r="L1449" s="10">
        <v>39.29</v>
      </c>
      <c r="M1449" s="17">
        <f t="shared" si="88"/>
        <v>167.42</v>
      </c>
      <c r="N1449" s="17">
        <f t="shared" si="89"/>
        <v>78.58</v>
      </c>
      <c r="O1449" s="17">
        <f t="shared" si="90"/>
        <v>88.839999999999989</v>
      </c>
      <c r="P1449" s="7">
        <f t="shared" si="91"/>
        <v>0.53064150041811009</v>
      </c>
      <c r="Q1449" s="5">
        <f>YEAR(SalesDataTable[[#This Row],[Order Date]])</f>
        <v>2026</v>
      </c>
      <c r="R1449" s="7" t="str">
        <f>"Q"&amp;ROUNDUP(MONTH(SalesDataTable[[#This Row],[Order Date]])/3,0)</f>
        <v>Q3</v>
      </c>
      <c r="S1449" s="8">
        <f>MONTH(SalesDataTable[[#This Row],[Order Date]])</f>
        <v>7</v>
      </c>
      <c r="T1449" s="7" t="str">
        <f>TEXT(SalesDataTable[[#This Row],[Order Date]],"mmm")</f>
        <v>Jul</v>
      </c>
    </row>
    <row r="1450" spans="1:20" ht="15.6">
      <c r="A1450" s="2">
        <v>4337</v>
      </c>
      <c r="B1450" s="3">
        <v>46225</v>
      </c>
      <c r="C1450" s="4" t="s">
        <v>6</v>
      </c>
      <c r="D1450" s="4" t="s">
        <v>49</v>
      </c>
      <c r="E1450" s="4" t="s">
        <v>19</v>
      </c>
      <c r="F1450" s="4" t="s">
        <v>13</v>
      </c>
      <c r="G1450" s="4" t="s">
        <v>14</v>
      </c>
      <c r="H1450" s="4" t="s">
        <v>32</v>
      </c>
      <c r="I1450" s="8">
        <v>1</v>
      </c>
      <c r="J1450" s="10">
        <v>47.62</v>
      </c>
      <c r="K1450" s="6">
        <v>0</v>
      </c>
      <c r="L1450" s="10">
        <v>17.82</v>
      </c>
      <c r="M1450" s="17">
        <f t="shared" si="88"/>
        <v>47.62</v>
      </c>
      <c r="N1450" s="17">
        <f t="shared" si="89"/>
        <v>17.82</v>
      </c>
      <c r="O1450" s="17">
        <f t="shared" si="90"/>
        <v>29.799999999999997</v>
      </c>
      <c r="P1450" s="7">
        <f t="shared" si="91"/>
        <v>0.62578748425031494</v>
      </c>
      <c r="Q1450" s="5">
        <f>YEAR(SalesDataTable[[#This Row],[Order Date]])</f>
        <v>2026</v>
      </c>
      <c r="R1450" s="7" t="str">
        <f>"Q"&amp;ROUNDUP(MONTH(SalesDataTable[[#This Row],[Order Date]])/3,0)</f>
        <v>Q3</v>
      </c>
      <c r="S1450" s="8">
        <f>MONTH(SalesDataTable[[#This Row],[Order Date]])</f>
        <v>7</v>
      </c>
      <c r="T1450" s="7" t="str">
        <f>TEXT(SalesDataTable[[#This Row],[Order Date]],"mmm")</f>
        <v>Jul</v>
      </c>
    </row>
    <row r="1451" spans="1:20" ht="15.6">
      <c r="A1451" s="2">
        <v>5129</v>
      </c>
      <c r="B1451" s="3">
        <v>46225</v>
      </c>
      <c r="C1451" s="4" t="s">
        <v>6</v>
      </c>
      <c r="D1451" s="4" t="s">
        <v>43</v>
      </c>
      <c r="E1451" s="4" t="s">
        <v>2</v>
      </c>
      <c r="F1451" s="4" t="s">
        <v>3</v>
      </c>
      <c r="G1451" s="4" t="s">
        <v>4</v>
      </c>
      <c r="H1451" s="4" t="s">
        <v>5</v>
      </c>
      <c r="I1451" s="8">
        <v>1</v>
      </c>
      <c r="J1451" s="10">
        <v>80.05</v>
      </c>
      <c r="K1451" s="6">
        <v>0.05</v>
      </c>
      <c r="L1451" s="10">
        <v>43.81</v>
      </c>
      <c r="M1451" s="17">
        <f t="shared" si="88"/>
        <v>76.047499999999999</v>
      </c>
      <c r="N1451" s="17">
        <f t="shared" si="89"/>
        <v>43.81</v>
      </c>
      <c r="O1451" s="17">
        <f t="shared" si="90"/>
        <v>32.237499999999997</v>
      </c>
      <c r="P1451" s="7">
        <f t="shared" si="91"/>
        <v>0.42391268615010352</v>
      </c>
      <c r="Q1451" s="5">
        <f>YEAR(SalesDataTable[[#This Row],[Order Date]])</f>
        <v>2026</v>
      </c>
      <c r="R1451" s="7" t="str">
        <f>"Q"&amp;ROUNDUP(MONTH(SalesDataTable[[#This Row],[Order Date]])/3,0)</f>
        <v>Q3</v>
      </c>
      <c r="S1451" s="8">
        <f>MONTH(SalesDataTable[[#This Row],[Order Date]])</f>
        <v>7</v>
      </c>
      <c r="T1451" s="7" t="str">
        <f>TEXT(SalesDataTable[[#This Row],[Order Date]],"mmm")</f>
        <v>Jul</v>
      </c>
    </row>
    <row r="1452" spans="1:20" ht="15.6">
      <c r="A1452" s="2">
        <v>81</v>
      </c>
      <c r="B1452" s="3">
        <v>46226</v>
      </c>
      <c r="C1452" s="4" t="s">
        <v>20</v>
      </c>
      <c r="D1452" s="4" t="s">
        <v>33</v>
      </c>
      <c r="E1452" s="4" t="s">
        <v>19</v>
      </c>
      <c r="F1452" s="4" t="s">
        <v>3</v>
      </c>
      <c r="G1452" s="4" t="s">
        <v>34</v>
      </c>
      <c r="H1452" s="4" t="s">
        <v>45</v>
      </c>
      <c r="I1452" s="8">
        <v>1</v>
      </c>
      <c r="J1452" s="10">
        <v>51.82</v>
      </c>
      <c r="K1452" s="6">
        <v>0</v>
      </c>
      <c r="L1452" s="10">
        <v>21.43</v>
      </c>
      <c r="M1452" s="17">
        <f t="shared" si="88"/>
        <v>51.82</v>
      </c>
      <c r="N1452" s="17">
        <f t="shared" si="89"/>
        <v>21.43</v>
      </c>
      <c r="O1452" s="17">
        <f t="shared" si="90"/>
        <v>30.39</v>
      </c>
      <c r="P1452" s="7">
        <f t="shared" si="91"/>
        <v>0.58645310690852959</v>
      </c>
      <c r="Q1452" s="5">
        <f>YEAR(SalesDataTable[[#This Row],[Order Date]])</f>
        <v>2026</v>
      </c>
      <c r="R1452" s="7" t="str">
        <f>"Q"&amp;ROUNDUP(MONTH(SalesDataTable[[#This Row],[Order Date]])/3,0)</f>
        <v>Q3</v>
      </c>
      <c r="S1452" s="8">
        <f>MONTH(SalesDataTable[[#This Row],[Order Date]])</f>
        <v>7</v>
      </c>
      <c r="T1452" s="7" t="str">
        <f>TEXT(SalesDataTable[[#This Row],[Order Date]],"mmm")</f>
        <v>Jul</v>
      </c>
    </row>
    <row r="1453" spans="1:20" ht="15.6">
      <c r="A1453" s="2">
        <v>493</v>
      </c>
      <c r="B1453" s="3">
        <v>46226</v>
      </c>
      <c r="C1453" s="4" t="s">
        <v>6</v>
      </c>
      <c r="D1453" s="4" t="s">
        <v>41</v>
      </c>
      <c r="E1453" s="4" t="s">
        <v>2</v>
      </c>
      <c r="F1453" s="4" t="s">
        <v>16</v>
      </c>
      <c r="G1453" s="4" t="s">
        <v>14</v>
      </c>
      <c r="H1453" s="4" t="s">
        <v>48</v>
      </c>
      <c r="I1453" s="8">
        <v>4</v>
      </c>
      <c r="J1453" s="10">
        <v>161.28</v>
      </c>
      <c r="K1453" s="6">
        <v>0.15</v>
      </c>
      <c r="L1453" s="10">
        <v>89.2</v>
      </c>
      <c r="M1453" s="17">
        <f t="shared" si="88"/>
        <v>548.35199999999998</v>
      </c>
      <c r="N1453" s="17">
        <f t="shared" si="89"/>
        <v>356.8</v>
      </c>
      <c r="O1453" s="17">
        <f t="shared" si="90"/>
        <v>191.55199999999996</v>
      </c>
      <c r="P1453" s="7">
        <f t="shared" si="91"/>
        <v>0.3493230625583566</v>
      </c>
      <c r="Q1453" s="5">
        <f>YEAR(SalesDataTable[[#This Row],[Order Date]])</f>
        <v>2026</v>
      </c>
      <c r="R1453" s="7" t="str">
        <f>"Q"&amp;ROUNDUP(MONTH(SalesDataTable[[#This Row],[Order Date]])/3,0)</f>
        <v>Q3</v>
      </c>
      <c r="S1453" s="8">
        <f>MONTH(SalesDataTable[[#This Row],[Order Date]])</f>
        <v>7</v>
      </c>
      <c r="T1453" s="7" t="str">
        <f>TEXT(SalesDataTable[[#This Row],[Order Date]],"mmm")</f>
        <v>Jul</v>
      </c>
    </row>
    <row r="1454" spans="1:20" ht="15.6">
      <c r="A1454" s="2">
        <v>613</v>
      </c>
      <c r="B1454" s="3">
        <v>46226</v>
      </c>
      <c r="C1454" s="4" t="s">
        <v>0</v>
      </c>
      <c r="D1454" s="4" t="s">
        <v>1</v>
      </c>
      <c r="E1454" s="4" t="s">
        <v>2</v>
      </c>
      <c r="F1454" s="4" t="s">
        <v>13</v>
      </c>
      <c r="G1454" s="4" t="s">
        <v>4</v>
      </c>
      <c r="H1454" s="4" t="s">
        <v>26</v>
      </c>
      <c r="I1454" s="8">
        <v>1</v>
      </c>
      <c r="J1454" s="10">
        <v>39.86</v>
      </c>
      <c r="K1454" s="6">
        <v>0.05</v>
      </c>
      <c r="L1454" s="10">
        <v>16.989999999999998</v>
      </c>
      <c r="M1454" s="17">
        <f t="shared" si="88"/>
        <v>37.866999999999997</v>
      </c>
      <c r="N1454" s="17">
        <f t="shared" si="89"/>
        <v>16.989999999999998</v>
      </c>
      <c r="O1454" s="17">
        <f t="shared" si="90"/>
        <v>20.876999999999999</v>
      </c>
      <c r="P1454" s="7">
        <f t="shared" si="91"/>
        <v>0.55132437214461139</v>
      </c>
      <c r="Q1454" s="5">
        <f>YEAR(SalesDataTable[[#This Row],[Order Date]])</f>
        <v>2026</v>
      </c>
      <c r="R1454" s="7" t="str">
        <f>"Q"&amp;ROUNDUP(MONTH(SalesDataTable[[#This Row],[Order Date]])/3,0)</f>
        <v>Q3</v>
      </c>
      <c r="S1454" s="8">
        <f>MONTH(SalesDataTable[[#This Row],[Order Date]])</f>
        <v>7</v>
      </c>
      <c r="T1454" s="7" t="str">
        <f>TEXT(SalesDataTable[[#This Row],[Order Date]],"mmm")</f>
        <v>Jul</v>
      </c>
    </row>
    <row r="1455" spans="1:20" ht="15.6">
      <c r="A1455" s="2">
        <v>958</v>
      </c>
      <c r="B1455" s="3">
        <v>46226</v>
      </c>
      <c r="C1455" s="4" t="s">
        <v>20</v>
      </c>
      <c r="D1455" s="4" t="s">
        <v>33</v>
      </c>
      <c r="E1455" s="4" t="s">
        <v>28</v>
      </c>
      <c r="F1455" s="4" t="s">
        <v>13</v>
      </c>
      <c r="G1455" s="4" t="s">
        <v>4</v>
      </c>
      <c r="H1455" s="4" t="s">
        <v>30</v>
      </c>
      <c r="I1455" s="8">
        <v>6</v>
      </c>
      <c r="J1455" s="10">
        <v>102.96</v>
      </c>
      <c r="K1455" s="6">
        <v>0.05</v>
      </c>
      <c r="L1455" s="10">
        <v>51.74</v>
      </c>
      <c r="M1455" s="17">
        <f t="shared" si="88"/>
        <v>586.87199999999996</v>
      </c>
      <c r="N1455" s="17">
        <f t="shared" si="89"/>
        <v>310.44</v>
      </c>
      <c r="O1455" s="17">
        <f t="shared" si="90"/>
        <v>276.43199999999996</v>
      </c>
      <c r="P1455" s="7">
        <f t="shared" si="91"/>
        <v>0.47102604997341835</v>
      </c>
      <c r="Q1455" s="5">
        <f>YEAR(SalesDataTable[[#This Row],[Order Date]])</f>
        <v>2026</v>
      </c>
      <c r="R1455" s="7" t="str">
        <f>"Q"&amp;ROUNDUP(MONTH(SalesDataTable[[#This Row],[Order Date]])/3,0)</f>
        <v>Q3</v>
      </c>
      <c r="S1455" s="8">
        <f>MONTH(SalesDataTable[[#This Row],[Order Date]])</f>
        <v>7</v>
      </c>
      <c r="T1455" s="7" t="str">
        <f>TEXT(SalesDataTable[[#This Row],[Order Date]],"mmm")</f>
        <v>Jul</v>
      </c>
    </row>
    <row r="1456" spans="1:20" ht="15.6">
      <c r="A1456" s="2">
        <v>1270</v>
      </c>
      <c r="B1456" s="3">
        <v>46226</v>
      </c>
      <c r="C1456" s="4" t="s">
        <v>6</v>
      </c>
      <c r="D1456" s="4" t="s">
        <v>43</v>
      </c>
      <c r="E1456" s="4" t="s">
        <v>28</v>
      </c>
      <c r="F1456" s="4" t="s">
        <v>3</v>
      </c>
      <c r="G1456" s="4" t="s">
        <v>9</v>
      </c>
      <c r="H1456" s="4" t="s">
        <v>10</v>
      </c>
      <c r="I1456" s="8">
        <v>1</v>
      </c>
      <c r="J1456" s="10">
        <v>94.04</v>
      </c>
      <c r="K1456" s="6">
        <v>0</v>
      </c>
      <c r="L1456" s="10">
        <v>44.88</v>
      </c>
      <c r="M1456" s="17">
        <f t="shared" si="88"/>
        <v>94.04</v>
      </c>
      <c r="N1456" s="17">
        <f t="shared" si="89"/>
        <v>44.88</v>
      </c>
      <c r="O1456" s="17">
        <f t="shared" si="90"/>
        <v>49.160000000000004</v>
      </c>
      <c r="P1456" s="7">
        <f t="shared" si="91"/>
        <v>0.52275627392598889</v>
      </c>
      <c r="Q1456" s="5">
        <f>YEAR(SalesDataTable[[#This Row],[Order Date]])</f>
        <v>2026</v>
      </c>
      <c r="R1456" s="7" t="str">
        <f>"Q"&amp;ROUNDUP(MONTH(SalesDataTable[[#This Row],[Order Date]])/3,0)</f>
        <v>Q3</v>
      </c>
      <c r="S1456" s="8">
        <f>MONTH(SalesDataTable[[#This Row],[Order Date]])</f>
        <v>7</v>
      </c>
      <c r="T1456" s="7" t="str">
        <f>TEXT(SalesDataTable[[#This Row],[Order Date]],"mmm")</f>
        <v>Jul</v>
      </c>
    </row>
    <row r="1457" spans="1:20" ht="15.6">
      <c r="A1457" s="2">
        <v>1513</v>
      </c>
      <c r="B1457" s="3">
        <v>46226</v>
      </c>
      <c r="C1457" s="4" t="s">
        <v>20</v>
      </c>
      <c r="D1457" s="4" t="s">
        <v>33</v>
      </c>
      <c r="E1457" s="4" t="s">
        <v>2</v>
      </c>
      <c r="F1457" s="4" t="s">
        <v>13</v>
      </c>
      <c r="G1457" s="4" t="s">
        <v>9</v>
      </c>
      <c r="H1457" s="4" t="s">
        <v>46</v>
      </c>
      <c r="I1457" s="8">
        <v>2</v>
      </c>
      <c r="J1457" s="10">
        <v>70.790000000000006</v>
      </c>
      <c r="K1457" s="6">
        <v>0</v>
      </c>
      <c r="L1457" s="10">
        <v>32.44</v>
      </c>
      <c r="M1457" s="17">
        <f t="shared" si="88"/>
        <v>141.58000000000001</v>
      </c>
      <c r="N1457" s="17">
        <f t="shared" si="89"/>
        <v>64.88</v>
      </c>
      <c r="O1457" s="17">
        <f t="shared" si="90"/>
        <v>76.700000000000017</v>
      </c>
      <c r="P1457" s="7">
        <f t="shared" si="91"/>
        <v>0.541743184065546</v>
      </c>
      <c r="Q1457" s="5">
        <f>YEAR(SalesDataTable[[#This Row],[Order Date]])</f>
        <v>2026</v>
      </c>
      <c r="R1457" s="7" t="str">
        <f>"Q"&amp;ROUNDUP(MONTH(SalesDataTable[[#This Row],[Order Date]])/3,0)</f>
        <v>Q3</v>
      </c>
      <c r="S1457" s="8">
        <f>MONTH(SalesDataTable[[#This Row],[Order Date]])</f>
        <v>7</v>
      </c>
      <c r="T1457" s="7" t="str">
        <f>TEXT(SalesDataTable[[#This Row],[Order Date]],"mmm")</f>
        <v>Jul</v>
      </c>
    </row>
    <row r="1458" spans="1:20" ht="15.6">
      <c r="A1458" s="2">
        <v>2009</v>
      </c>
      <c r="B1458" s="3">
        <v>46226</v>
      </c>
      <c r="C1458" s="4" t="s">
        <v>11</v>
      </c>
      <c r="D1458" s="4" t="s">
        <v>39</v>
      </c>
      <c r="E1458" s="4" t="s">
        <v>2</v>
      </c>
      <c r="F1458" s="4" t="s">
        <v>13</v>
      </c>
      <c r="G1458" s="4" t="s">
        <v>14</v>
      </c>
      <c r="H1458" s="4" t="s">
        <v>32</v>
      </c>
      <c r="I1458" s="8">
        <v>2</v>
      </c>
      <c r="J1458" s="10">
        <v>46.41</v>
      </c>
      <c r="K1458" s="6">
        <v>0</v>
      </c>
      <c r="L1458" s="10">
        <v>18.600000000000001</v>
      </c>
      <c r="M1458" s="17">
        <f t="shared" si="88"/>
        <v>92.82</v>
      </c>
      <c r="N1458" s="17">
        <f t="shared" si="89"/>
        <v>37.200000000000003</v>
      </c>
      <c r="O1458" s="17">
        <f t="shared" si="90"/>
        <v>55.61999999999999</v>
      </c>
      <c r="P1458" s="7">
        <f t="shared" si="91"/>
        <v>0.59922430510665803</v>
      </c>
      <c r="Q1458" s="5">
        <f>YEAR(SalesDataTable[[#This Row],[Order Date]])</f>
        <v>2026</v>
      </c>
      <c r="R1458" s="7" t="str">
        <f>"Q"&amp;ROUNDUP(MONTH(SalesDataTable[[#This Row],[Order Date]])/3,0)</f>
        <v>Q3</v>
      </c>
      <c r="S1458" s="8">
        <f>MONTH(SalesDataTable[[#This Row],[Order Date]])</f>
        <v>7</v>
      </c>
      <c r="T1458" s="7" t="str">
        <f>TEXT(SalesDataTable[[#This Row],[Order Date]],"mmm")</f>
        <v>Jul</v>
      </c>
    </row>
    <row r="1459" spans="1:20" ht="15.6">
      <c r="A1459" s="2">
        <v>2838</v>
      </c>
      <c r="B1459" s="3">
        <v>46226</v>
      </c>
      <c r="C1459" s="4" t="s">
        <v>20</v>
      </c>
      <c r="D1459" s="4" t="s">
        <v>47</v>
      </c>
      <c r="E1459" s="4" t="s">
        <v>28</v>
      </c>
      <c r="F1459" s="4" t="s">
        <v>13</v>
      </c>
      <c r="G1459" s="4" t="s">
        <v>9</v>
      </c>
      <c r="H1459" s="4" t="s">
        <v>46</v>
      </c>
      <c r="I1459" s="8">
        <v>1</v>
      </c>
      <c r="J1459" s="10">
        <v>69.75</v>
      </c>
      <c r="K1459" s="6">
        <v>0</v>
      </c>
      <c r="L1459" s="10">
        <v>33.299999999999997</v>
      </c>
      <c r="M1459" s="17">
        <f t="shared" si="88"/>
        <v>69.75</v>
      </c>
      <c r="N1459" s="17">
        <f t="shared" si="89"/>
        <v>33.299999999999997</v>
      </c>
      <c r="O1459" s="17">
        <f t="shared" si="90"/>
        <v>36.450000000000003</v>
      </c>
      <c r="P1459" s="7">
        <f t="shared" si="91"/>
        <v>0.52258064516129032</v>
      </c>
      <c r="Q1459" s="5">
        <f>YEAR(SalesDataTable[[#This Row],[Order Date]])</f>
        <v>2026</v>
      </c>
      <c r="R1459" s="7" t="str">
        <f>"Q"&amp;ROUNDUP(MONTH(SalesDataTable[[#This Row],[Order Date]])/3,0)</f>
        <v>Q3</v>
      </c>
      <c r="S1459" s="8">
        <f>MONTH(SalesDataTable[[#This Row],[Order Date]])</f>
        <v>7</v>
      </c>
      <c r="T1459" s="7" t="str">
        <f>TEXT(SalesDataTable[[#This Row],[Order Date]],"mmm")</f>
        <v>Jul</v>
      </c>
    </row>
    <row r="1460" spans="1:20" ht="15.6">
      <c r="A1460" s="2">
        <v>3730</v>
      </c>
      <c r="B1460" s="3">
        <v>46226</v>
      </c>
      <c r="C1460" s="4" t="s">
        <v>0</v>
      </c>
      <c r="D1460" s="4" t="s">
        <v>50</v>
      </c>
      <c r="E1460" s="4" t="s">
        <v>19</v>
      </c>
      <c r="F1460" s="4" t="s">
        <v>16</v>
      </c>
      <c r="G1460" s="4" t="s">
        <v>4</v>
      </c>
      <c r="H1460" s="4" t="s">
        <v>26</v>
      </c>
      <c r="I1460" s="8">
        <v>3</v>
      </c>
      <c r="J1460" s="10">
        <v>40.81</v>
      </c>
      <c r="K1460" s="6">
        <v>0</v>
      </c>
      <c r="L1460" s="10">
        <v>16.86</v>
      </c>
      <c r="M1460" s="17">
        <f t="shared" si="88"/>
        <v>122.43</v>
      </c>
      <c r="N1460" s="17">
        <f t="shared" si="89"/>
        <v>50.58</v>
      </c>
      <c r="O1460" s="17">
        <f t="shared" si="90"/>
        <v>71.850000000000009</v>
      </c>
      <c r="P1460" s="7">
        <f t="shared" si="91"/>
        <v>0.58686596422445481</v>
      </c>
      <c r="Q1460" s="5">
        <f>YEAR(SalesDataTable[[#This Row],[Order Date]])</f>
        <v>2026</v>
      </c>
      <c r="R1460" s="7" t="str">
        <f>"Q"&amp;ROUNDUP(MONTH(SalesDataTable[[#This Row],[Order Date]])/3,0)</f>
        <v>Q3</v>
      </c>
      <c r="S1460" s="8">
        <f>MONTH(SalesDataTable[[#This Row],[Order Date]])</f>
        <v>7</v>
      </c>
      <c r="T1460" s="7" t="str">
        <f>TEXT(SalesDataTable[[#This Row],[Order Date]],"mmm")</f>
        <v>Jul</v>
      </c>
    </row>
    <row r="1461" spans="1:20" ht="15.6">
      <c r="A1461" s="2">
        <v>4287</v>
      </c>
      <c r="B1461" s="3">
        <v>46226</v>
      </c>
      <c r="C1461" s="4" t="s">
        <v>20</v>
      </c>
      <c r="D1461" s="4" t="s">
        <v>33</v>
      </c>
      <c r="E1461" s="4" t="s">
        <v>28</v>
      </c>
      <c r="F1461" s="4" t="s">
        <v>3</v>
      </c>
      <c r="G1461" s="4" t="s">
        <v>9</v>
      </c>
      <c r="H1461" s="4" t="s">
        <v>37</v>
      </c>
      <c r="I1461" s="8">
        <v>5</v>
      </c>
      <c r="J1461" s="10">
        <v>156.69</v>
      </c>
      <c r="K1461" s="6">
        <v>0</v>
      </c>
      <c r="L1461" s="10">
        <v>80.489999999999995</v>
      </c>
      <c r="M1461" s="17">
        <f t="shared" si="88"/>
        <v>783.45</v>
      </c>
      <c r="N1461" s="17">
        <f t="shared" si="89"/>
        <v>402.45</v>
      </c>
      <c r="O1461" s="17">
        <f t="shared" si="90"/>
        <v>381.00000000000006</v>
      </c>
      <c r="P1461" s="7">
        <f t="shared" si="91"/>
        <v>0.48631054949262881</v>
      </c>
      <c r="Q1461" s="5">
        <f>YEAR(SalesDataTable[[#This Row],[Order Date]])</f>
        <v>2026</v>
      </c>
      <c r="R1461" s="7" t="str">
        <f>"Q"&amp;ROUNDUP(MONTH(SalesDataTable[[#This Row],[Order Date]])/3,0)</f>
        <v>Q3</v>
      </c>
      <c r="S1461" s="8">
        <f>MONTH(SalesDataTable[[#This Row],[Order Date]])</f>
        <v>7</v>
      </c>
      <c r="T1461" s="7" t="str">
        <f>TEXT(SalesDataTable[[#This Row],[Order Date]],"mmm")</f>
        <v>Jul</v>
      </c>
    </row>
    <row r="1462" spans="1:20" ht="15.6">
      <c r="A1462" s="2">
        <v>4297</v>
      </c>
      <c r="B1462" s="3">
        <v>46226</v>
      </c>
      <c r="C1462" s="4" t="s">
        <v>6</v>
      </c>
      <c r="D1462" s="4" t="s">
        <v>27</v>
      </c>
      <c r="E1462" s="4" t="s">
        <v>28</v>
      </c>
      <c r="F1462" s="4" t="s">
        <v>3</v>
      </c>
      <c r="G1462" s="4" t="s">
        <v>14</v>
      </c>
      <c r="H1462" s="4" t="s">
        <v>48</v>
      </c>
      <c r="I1462" s="8">
        <v>1</v>
      </c>
      <c r="J1462" s="10">
        <v>168.59</v>
      </c>
      <c r="K1462" s="6">
        <v>0.1</v>
      </c>
      <c r="L1462" s="10">
        <v>88.8</v>
      </c>
      <c r="M1462" s="17">
        <f t="shared" si="88"/>
        <v>151.73099999999999</v>
      </c>
      <c r="N1462" s="17">
        <f t="shared" si="89"/>
        <v>88.8</v>
      </c>
      <c r="O1462" s="17">
        <f t="shared" si="90"/>
        <v>62.930999999999997</v>
      </c>
      <c r="P1462" s="7">
        <f t="shared" si="91"/>
        <v>0.41475374181940405</v>
      </c>
      <c r="Q1462" s="5">
        <f>YEAR(SalesDataTable[[#This Row],[Order Date]])</f>
        <v>2026</v>
      </c>
      <c r="R1462" s="7" t="str">
        <f>"Q"&amp;ROUNDUP(MONTH(SalesDataTable[[#This Row],[Order Date]])/3,0)</f>
        <v>Q3</v>
      </c>
      <c r="S1462" s="8">
        <f>MONTH(SalesDataTable[[#This Row],[Order Date]])</f>
        <v>7</v>
      </c>
      <c r="T1462" s="7" t="str">
        <f>TEXT(SalesDataTable[[#This Row],[Order Date]],"mmm")</f>
        <v>Jul</v>
      </c>
    </row>
    <row r="1463" spans="1:20" ht="15.6">
      <c r="A1463" s="2">
        <v>5118</v>
      </c>
      <c r="B1463" s="3">
        <v>46226</v>
      </c>
      <c r="C1463" s="4" t="s">
        <v>6</v>
      </c>
      <c r="D1463" s="4" t="s">
        <v>43</v>
      </c>
      <c r="E1463" s="4" t="s">
        <v>2</v>
      </c>
      <c r="F1463" s="4" t="s">
        <v>16</v>
      </c>
      <c r="G1463" s="4" t="s">
        <v>14</v>
      </c>
      <c r="H1463" s="4" t="s">
        <v>15</v>
      </c>
      <c r="I1463" s="8">
        <v>5</v>
      </c>
      <c r="J1463" s="10">
        <v>36.880000000000003</v>
      </c>
      <c r="K1463" s="6">
        <v>0.1</v>
      </c>
      <c r="L1463" s="10">
        <v>13.76</v>
      </c>
      <c r="M1463" s="17">
        <f t="shared" si="88"/>
        <v>165.96</v>
      </c>
      <c r="N1463" s="17">
        <f t="shared" si="89"/>
        <v>68.8</v>
      </c>
      <c r="O1463" s="17">
        <f t="shared" si="90"/>
        <v>97.160000000000011</v>
      </c>
      <c r="P1463" s="7">
        <f t="shared" si="91"/>
        <v>0.58544227524704751</v>
      </c>
      <c r="Q1463" s="5">
        <f>YEAR(SalesDataTable[[#This Row],[Order Date]])</f>
        <v>2026</v>
      </c>
      <c r="R1463" s="7" t="str">
        <f>"Q"&amp;ROUNDUP(MONTH(SalesDataTable[[#This Row],[Order Date]])/3,0)</f>
        <v>Q3</v>
      </c>
      <c r="S1463" s="8">
        <f>MONTH(SalesDataTable[[#This Row],[Order Date]])</f>
        <v>7</v>
      </c>
      <c r="T1463" s="7" t="str">
        <f>TEXT(SalesDataTable[[#This Row],[Order Date]],"mmm")</f>
        <v>Jul</v>
      </c>
    </row>
    <row r="1464" spans="1:20" ht="15.6">
      <c r="A1464" s="2">
        <v>363</v>
      </c>
      <c r="B1464" s="3">
        <v>46227</v>
      </c>
      <c r="C1464" s="4" t="s">
        <v>0</v>
      </c>
      <c r="D1464" s="4" t="s">
        <v>1</v>
      </c>
      <c r="E1464" s="4" t="s">
        <v>8</v>
      </c>
      <c r="F1464" s="4" t="s">
        <v>16</v>
      </c>
      <c r="G1464" s="4" t="s">
        <v>14</v>
      </c>
      <c r="H1464" s="4" t="s">
        <v>44</v>
      </c>
      <c r="I1464" s="8">
        <v>8</v>
      </c>
      <c r="J1464" s="10">
        <v>136.13</v>
      </c>
      <c r="K1464" s="6">
        <v>0.1</v>
      </c>
      <c r="L1464" s="10">
        <v>66.55</v>
      </c>
      <c r="M1464" s="17">
        <f t="shared" si="88"/>
        <v>980.13599999999997</v>
      </c>
      <c r="N1464" s="17">
        <f t="shared" si="89"/>
        <v>532.4</v>
      </c>
      <c r="O1464" s="17">
        <f t="shared" si="90"/>
        <v>447.73599999999999</v>
      </c>
      <c r="P1464" s="7">
        <f t="shared" si="91"/>
        <v>0.45681007533648393</v>
      </c>
      <c r="Q1464" s="5">
        <f>YEAR(SalesDataTable[[#This Row],[Order Date]])</f>
        <v>2026</v>
      </c>
      <c r="R1464" s="7" t="str">
        <f>"Q"&amp;ROUNDUP(MONTH(SalesDataTable[[#This Row],[Order Date]])/3,0)</f>
        <v>Q3</v>
      </c>
      <c r="S1464" s="8">
        <f>MONTH(SalesDataTable[[#This Row],[Order Date]])</f>
        <v>7</v>
      </c>
      <c r="T1464" s="7" t="str">
        <f>TEXT(SalesDataTable[[#This Row],[Order Date]],"mmm")</f>
        <v>Jul</v>
      </c>
    </row>
    <row r="1465" spans="1:20" ht="15.6">
      <c r="A1465" s="2">
        <v>4243</v>
      </c>
      <c r="B1465" s="3">
        <v>46227</v>
      </c>
      <c r="C1465" s="4" t="s">
        <v>6</v>
      </c>
      <c r="D1465" s="4" t="s">
        <v>49</v>
      </c>
      <c r="E1465" s="4" t="s">
        <v>28</v>
      </c>
      <c r="F1465" s="4" t="s">
        <v>3</v>
      </c>
      <c r="G1465" s="4" t="s">
        <v>4</v>
      </c>
      <c r="H1465" s="4" t="s">
        <v>26</v>
      </c>
      <c r="I1465" s="8">
        <v>2</v>
      </c>
      <c r="J1465" s="10">
        <v>40.479999999999997</v>
      </c>
      <c r="K1465" s="6">
        <v>0.05</v>
      </c>
      <c r="L1465" s="10">
        <v>16.93</v>
      </c>
      <c r="M1465" s="17">
        <f t="shared" si="88"/>
        <v>76.911999999999992</v>
      </c>
      <c r="N1465" s="17">
        <f t="shared" si="89"/>
        <v>33.86</v>
      </c>
      <c r="O1465" s="17">
        <f t="shared" si="90"/>
        <v>43.051999999999992</v>
      </c>
      <c r="P1465" s="7">
        <f t="shared" si="91"/>
        <v>0.5597566049511129</v>
      </c>
      <c r="Q1465" s="5">
        <f>YEAR(SalesDataTable[[#This Row],[Order Date]])</f>
        <v>2026</v>
      </c>
      <c r="R1465" s="7" t="str">
        <f>"Q"&amp;ROUNDUP(MONTH(SalesDataTable[[#This Row],[Order Date]])/3,0)</f>
        <v>Q3</v>
      </c>
      <c r="S1465" s="8">
        <f>MONTH(SalesDataTable[[#This Row],[Order Date]])</f>
        <v>7</v>
      </c>
      <c r="T1465" s="7" t="str">
        <f>TEXT(SalesDataTable[[#This Row],[Order Date]],"mmm")</f>
        <v>Jul</v>
      </c>
    </row>
    <row r="1466" spans="1:20" ht="15.6">
      <c r="A1466" s="2">
        <v>4348</v>
      </c>
      <c r="B1466" s="3">
        <v>46227</v>
      </c>
      <c r="C1466" s="4" t="s">
        <v>0</v>
      </c>
      <c r="D1466" s="4" t="s">
        <v>1</v>
      </c>
      <c r="E1466" s="4" t="s">
        <v>2</v>
      </c>
      <c r="F1466" s="4" t="s">
        <v>13</v>
      </c>
      <c r="G1466" s="4" t="s">
        <v>4</v>
      </c>
      <c r="H1466" s="4" t="s">
        <v>22</v>
      </c>
      <c r="I1466" s="8">
        <v>4</v>
      </c>
      <c r="J1466" s="10">
        <v>50.09</v>
      </c>
      <c r="K1466" s="6">
        <v>0</v>
      </c>
      <c r="L1466" s="10">
        <v>22.11</v>
      </c>
      <c r="M1466" s="17">
        <f t="shared" si="88"/>
        <v>200.36</v>
      </c>
      <c r="N1466" s="17">
        <f t="shared" si="89"/>
        <v>88.44</v>
      </c>
      <c r="O1466" s="17">
        <f t="shared" si="90"/>
        <v>111.92000000000002</v>
      </c>
      <c r="P1466" s="7">
        <f t="shared" si="91"/>
        <v>0.55859452984627678</v>
      </c>
      <c r="Q1466" s="5">
        <f>YEAR(SalesDataTable[[#This Row],[Order Date]])</f>
        <v>2026</v>
      </c>
      <c r="R1466" s="7" t="str">
        <f>"Q"&amp;ROUNDUP(MONTH(SalesDataTable[[#This Row],[Order Date]])/3,0)</f>
        <v>Q3</v>
      </c>
      <c r="S1466" s="8">
        <f>MONTH(SalesDataTable[[#This Row],[Order Date]])</f>
        <v>7</v>
      </c>
      <c r="T1466" s="7" t="str">
        <f>TEXT(SalesDataTable[[#This Row],[Order Date]],"mmm")</f>
        <v>Jul</v>
      </c>
    </row>
    <row r="1467" spans="1:20" ht="15.6">
      <c r="A1467" s="2">
        <v>4405</v>
      </c>
      <c r="B1467" s="3">
        <v>46227</v>
      </c>
      <c r="C1467" s="4" t="s">
        <v>20</v>
      </c>
      <c r="D1467" s="4" t="s">
        <v>33</v>
      </c>
      <c r="E1467" s="4" t="s">
        <v>2</v>
      </c>
      <c r="F1467" s="4" t="s">
        <v>3</v>
      </c>
      <c r="G1467" s="4" t="s">
        <v>9</v>
      </c>
      <c r="H1467" s="4" t="s">
        <v>37</v>
      </c>
      <c r="I1467" s="8">
        <v>1</v>
      </c>
      <c r="J1467" s="10">
        <v>156.54</v>
      </c>
      <c r="K1467" s="6">
        <v>0.1</v>
      </c>
      <c r="L1467" s="10">
        <v>77.38</v>
      </c>
      <c r="M1467" s="17">
        <f t="shared" si="88"/>
        <v>140.886</v>
      </c>
      <c r="N1467" s="17">
        <f t="shared" si="89"/>
        <v>77.38</v>
      </c>
      <c r="O1467" s="17">
        <f t="shared" si="90"/>
        <v>63.506</v>
      </c>
      <c r="P1467" s="7">
        <f t="shared" si="91"/>
        <v>0.4507616086765186</v>
      </c>
      <c r="Q1467" s="5">
        <f>YEAR(SalesDataTable[[#This Row],[Order Date]])</f>
        <v>2026</v>
      </c>
      <c r="R1467" s="7" t="str">
        <f>"Q"&amp;ROUNDUP(MONTH(SalesDataTable[[#This Row],[Order Date]])/3,0)</f>
        <v>Q3</v>
      </c>
      <c r="S1467" s="8">
        <f>MONTH(SalesDataTable[[#This Row],[Order Date]])</f>
        <v>7</v>
      </c>
      <c r="T1467" s="7" t="str">
        <f>TEXT(SalesDataTable[[#This Row],[Order Date]],"mmm")</f>
        <v>Jul</v>
      </c>
    </row>
    <row r="1468" spans="1:20" ht="15.6">
      <c r="A1468" s="2">
        <v>4857</v>
      </c>
      <c r="B1468" s="3">
        <v>46227</v>
      </c>
      <c r="C1468" s="4" t="s">
        <v>6</v>
      </c>
      <c r="D1468" s="4" t="s">
        <v>27</v>
      </c>
      <c r="E1468" s="4" t="s">
        <v>19</v>
      </c>
      <c r="F1468" s="4" t="s">
        <v>3</v>
      </c>
      <c r="G1468" s="4" t="s">
        <v>9</v>
      </c>
      <c r="H1468" s="4" t="s">
        <v>37</v>
      </c>
      <c r="I1468" s="8">
        <v>1</v>
      </c>
      <c r="J1468" s="10">
        <v>152.1</v>
      </c>
      <c r="K1468" s="6">
        <v>0.1</v>
      </c>
      <c r="L1468" s="10">
        <v>80.459999999999994</v>
      </c>
      <c r="M1468" s="17">
        <f t="shared" si="88"/>
        <v>136.88999999999999</v>
      </c>
      <c r="N1468" s="17">
        <f t="shared" si="89"/>
        <v>80.459999999999994</v>
      </c>
      <c r="O1468" s="17">
        <f t="shared" si="90"/>
        <v>56.429999999999993</v>
      </c>
      <c r="P1468" s="7">
        <f t="shared" si="91"/>
        <v>0.41222879684418146</v>
      </c>
      <c r="Q1468" s="5">
        <f>YEAR(SalesDataTable[[#This Row],[Order Date]])</f>
        <v>2026</v>
      </c>
      <c r="R1468" s="7" t="str">
        <f>"Q"&amp;ROUNDUP(MONTH(SalesDataTable[[#This Row],[Order Date]])/3,0)</f>
        <v>Q3</v>
      </c>
      <c r="S1468" s="8">
        <f>MONTH(SalesDataTable[[#This Row],[Order Date]])</f>
        <v>7</v>
      </c>
      <c r="T1468" s="7" t="str">
        <f>TEXT(SalesDataTable[[#This Row],[Order Date]],"mmm")</f>
        <v>Jul</v>
      </c>
    </row>
    <row r="1469" spans="1:20" ht="15.6">
      <c r="A1469" s="2">
        <v>87</v>
      </c>
      <c r="B1469" s="3">
        <v>46228</v>
      </c>
      <c r="C1469" s="4" t="s">
        <v>6</v>
      </c>
      <c r="D1469" s="4" t="s">
        <v>41</v>
      </c>
      <c r="E1469" s="4" t="s">
        <v>2</v>
      </c>
      <c r="F1469" s="4" t="s">
        <v>3</v>
      </c>
      <c r="G1469" s="4" t="s">
        <v>9</v>
      </c>
      <c r="H1469" s="4" t="s">
        <v>37</v>
      </c>
      <c r="I1469" s="8">
        <v>1</v>
      </c>
      <c r="J1469" s="10">
        <v>155.35</v>
      </c>
      <c r="K1469" s="6">
        <v>0</v>
      </c>
      <c r="L1469" s="10">
        <v>80.47</v>
      </c>
      <c r="M1469" s="17">
        <f t="shared" si="88"/>
        <v>155.35</v>
      </c>
      <c r="N1469" s="17">
        <f t="shared" si="89"/>
        <v>80.47</v>
      </c>
      <c r="O1469" s="17">
        <f t="shared" si="90"/>
        <v>74.88</v>
      </c>
      <c r="P1469" s="7">
        <f t="shared" si="91"/>
        <v>0.48200836820083681</v>
      </c>
      <c r="Q1469" s="5">
        <f>YEAR(SalesDataTable[[#This Row],[Order Date]])</f>
        <v>2026</v>
      </c>
      <c r="R1469" s="7" t="str">
        <f>"Q"&amp;ROUNDUP(MONTH(SalesDataTable[[#This Row],[Order Date]])/3,0)</f>
        <v>Q3</v>
      </c>
      <c r="S1469" s="8">
        <f>MONTH(SalesDataTable[[#This Row],[Order Date]])</f>
        <v>7</v>
      </c>
      <c r="T1469" s="7" t="str">
        <f>TEXT(SalesDataTable[[#This Row],[Order Date]],"mmm")</f>
        <v>Jul</v>
      </c>
    </row>
    <row r="1470" spans="1:20" ht="15.6">
      <c r="A1470" s="2">
        <v>315</v>
      </c>
      <c r="B1470" s="3">
        <v>46228</v>
      </c>
      <c r="C1470" s="4" t="s">
        <v>11</v>
      </c>
      <c r="D1470" s="4" t="s">
        <v>18</v>
      </c>
      <c r="E1470" s="4" t="s">
        <v>28</v>
      </c>
      <c r="F1470" s="4" t="s">
        <v>13</v>
      </c>
      <c r="G1470" s="4" t="s">
        <v>4</v>
      </c>
      <c r="H1470" s="4" t="s">
        <v>5</v>
      </c>
      <c r="I1470" s="8">
        <v>1</v>
      </c>
      <c r="J1470" s="10">
        <v>81.13</v>
      </c>
      <c r="K1470" s="6">
        <v>0.05</v>
      </c>
      <c r="L1470" s="10">
        <v>42.41</v>
      </c>
      <c r="M1470" s="17">
        <f t="shared" si="88"/>
        <v>77.073499999999996</v>
      </c>
      <c r="N1470" s="17">
        <f t="shared" si="89"/>
        <v>42.41</v>
      </c>
      <c r="O1470" s="17">
        <f t="shared" si="90"/>
        <v>34.663499999999999</v>
      </c>
      <c r="P1470" s="7">
        <f t="shared" si="91"/>
        <v>0.44974602165465433</v>
      </c>
      <c r="Q1470" s="5">
        <f>YEAR(SalesDataTable[[#This Row],[Order Date]])</f>
        <v>2026</v>
      </c>
      <c r="R1470" s="7" t="str">
        <f>"Q"&amp;ROUNDUP(MONTH(SalesDataTable[[#This Row],[Order Date]])/3,0)</f>
        <v>Q3</v>
      </c>
      <c r="S1470" s="8">
        <f>MONTH(SalesDataTable[[#This Row],[Order Date]])</f>
        <v>7</v>
      </c>
      <c r="T1470" s="7" t="str">
        <f>TEXT(SalesDataTable[[#This Row],[Order Date]],"mmm")</f>
        <v>Jul</v>
      </c>
    </row>
    <row r="1471" spans="1:20" ht="15.6">
      <c r="A1471" s="2">
        <v>970</v>
      </c>
      <c r="B1471" s="3">
        <v>46228</v>
      </c>
      <c r="C1471" s="4" t="s">
        <v>6</v>
      </c>
      <c r="D1471" s="4" t="s">
        <v>41</v>
      </c>
      <c r="E1471" s="4" t="s">
        <v>2</v>
      </c>
      <c r="F1471" s="4" t="s">
        <v>13</v>
      </c>
      <c r="G1471" s="4" t="s">
        <v>9</v>
      </c>
      <c r="H1471" s="4" t="s">
        <v>17</v>
      </c>
      <c r="I1471" s="8">
        <v>1</v>
      </c>
      <c r="J1471" s="10">
        <v>145.87</v>
      </c>
      <c r="K1471" s="6">
        <v>0</v>
      </c>
      <c r="L1471" s="10">
        <v>81.430000000000007</v>
      </c>
      <c r="M1471" s="17">
        <f t="shared" si="88"/>
        <v>145.87</v>
      </c>
      <c r="N1471" s="17">
        <f t="shared" si="89"/>
        <v>81.430000000000007</v>
      </c>
      <c r="O1471" s="17">
        <f t="shared" si="90"/>
        <v>64.44</v>
      </c>
      <c r="P1471" s="7">
        <f t="shared" si="91"/>
        <v>0.44176321382052508</v>
      </c>
      <c r="Q1471" s="5">
        <f>YEAR(SalesDataTable[[#This Row],[Order Date]])</f>
        <v>2026</v>
      </c>
      <c r="R1471" s="7" t="str">
        <f>"Q"&amp;ROUNDUP(MONTH(SalesDataTable[[#This Row],[Order Date]])/3,0)</f>
        <v>Q3</v>
      </c>
      <c r="S1471" s="8">
        <f>MONTH(SalesDataTable[[#This Row],[Order Date]])</f>
        <v>7</v>
      </c>
      <c r="T1471" s="7" t="str">
        <f>TEXT(SalesDataTable[[#This Row],[Order Date]],"mmm")</f>
        <v>Jul</v>
      </c>
    </row>
    <row r="1472" spans="1:20" ht="15.6">
      <c r="A1472" s="2">
        <v>1891</v>
      </c>
      <c r="B1472" s="3">
        <v>46228</v>
      </c>
      <c r="C1472" s="4" t="s">
        <v>6</v>
      </c>
      <c r="D1472" s="4" t="s">
        <v>43</v>
      </c>
      <c r="E1472" s="4" t="s">
        <v>2</v>
      </c>
      <c r="F1472" s="4" t="s">
        <v>13</v>
      </c>
      <c r="G1472" s="4" t="s">
        <v>9</v>
      </c>
      <c r="H1472" s="4" t="s">
        <v>37</v>
      </c>
      <c r="I1472" s="8">
        <v>6</v>
      </c>
      <c r="J1472" s="10">
        <v>151.88999999999999</v>
      </c>
      <c r="K1472" s="6">
        <v>0.15</v>
      </c>
      <c r="L1472" s="10">
        <v>76.83</v>
      </c>
      <c r="M1472" s="17">
        <f t="shared" si="88"/>
        <v>774.6389999999999</v>
      </c>
      <c r="N1472" s="17">
        <f t="shared" si="89"/>
        <v>460.98</v>
      </c>
      <c r="O1472" s="17">
        <f t="shared" si="90"/>
        <v>313.65899999999988</v>
      </c>
      <c r="P1472" s="7">
        <f t="shared" si="91"/>
        <v>0.40490989996630677</v>
      </c>
      <c r="Q1472" s="5">
        <f>YEAR(SalesDataTable[[#This Row],[Order Date]])</f>
        <v>2026</v>
      </c>
      <c r="R1472" s="7" t="str">
        <f>"Q"&amp;ROUNDUP(MONTH(SalesDataTable[[#This Row],[Order Date]])/3,0)</f>
        <v>Q3</v>
      </c>
      <c r="S1472" s="8">
        <f>MONTH(SalesDataTable[[#This Row],[Order Date]])</f>
        <v>7</v>
      </c>
      <c r="T1472" s="7" t="str">
        <f>TEXT(SalesDataTable[[#This Row],[Order Date]],"mmm")</f>
        <v>Jul</v>
      </c>
    </row>
    <row r="1473" spans="1:20" ht="15.6">
      <c r="A1473" s="2">
        <v>2148</v>
      </c>
      <c r="B1473" s="3">
        <v>46228</v>
      </c>
      <c r="C1473" s="4" t="s">
        <v>11</v>
      </c>
      <c r="D1473" s="4" t="s">
        <v>39</v>
      </c>
      <c r="E1473" s="4" t="s">
        <v>2</v>
      </c>
      <c r="F1473" s="4" t="s">
        <v>13</v>
      </c>
      <c r="G1473" s="4" t="s">
        <v>34</v>
      </c>
      <c r="H1473" s="4" t="s">
        <v>35</v>
      </c>
      <c r="I1473" s="8">
        <v>2</v>
      </c>
      <c r="J1473" s="10">
        <v>41.14</v>
      </c>
      <c r="K1473" s="6">
        <v>0.1</v>
      </c>
      <c r="L1473" s="10">
        <v>14.84</v>
      </c>
      <c r="M1473" s="17">
        <f t="shared" si="88"/>
        <v>74.052000000000007</v>
      </c>
      <c r="N1473" s="17">
        <f t="shared" si="89"/>
        <v>29.68</v>
      </c>
      <c r="O1473" s="17">
        <f t="shared" si="90"/>
        <v>44.372000000000007</v>
      </c>
      <c r="P1473" s="7">
        <f t="shared" si="91"/>
        <v>0.59920056176740677</v>
      </c>
      <c r="Q1473" s="5">
        <f>YEAR(SalesDataTable[[#This Row],[Order Date]])</f>
        <v>2026</v>
      </c>
      <c r="R1473" s="7" t="str">
        <f>"Q"&amp;ROUNDUP(MONTH(SalesDataTable[[#This Row],[Order Date]])/3,0)</f>
        <v>Q3</v>
      </c>
      <c r="S1473" s="8">
        <f>MONTH(SalesDataTable[[#This Row],[Order Date]])</f>
        <v>7</v>
      </c>
      <c r="T1473" s="7" t="str">
        <f>TEXT(SalesDataTable[[#This Row],[Order Date]],"mmm")</f>
        <v>Jul</v>
      </c>
    </row>
    <row r="1474" spans="1:20" ht="15.6">
      <c r="A1474" s="2">
        <v>2467</v>
      </c>
      <c r="B1474" s="3">
        <v>46228</v>
      </c>
      <c r="C1474" s="4" t="s">
        <v>20</v>
      </c>
      <c r="D1474" s="4" t="s">
        <v>21</v>
      </c>
      <c r="E1474" s="4" t="s">
        <v>19</v>
      </c>
      <c r="F1474" s="4" t="s">
        <v>3</v>
      </c>
      <c r="G1474" s="4" t="s">
        <v>4</v>
      </c>
      <c r="H1474" s="4" t="s">
        <v>22</v>
      </c>
      <c r="I1474" s="8">
        <v>1</v>
      </c>
      <c r="J1474" s="10">
        <v>49.5</v>
      </c>
      <c r="K1474" s="6">
        <v>0</v>
      </c>
      <c r="L1474" s="10">
        <v>21.83</v>
      </c>
      <c r="M1474" s="17">
        <f t="shared" ref="M1474:M1537" si="92">I1474*J1474*(1-K1474)</f>
        <v>49.5</v>
      </c>
      <c r="N1474" s="17">
        <f t="shared" ref="N1474:N1537" si="93">I1474*L1474</f>
        <v>21.83</v>
      </c>
      <c r="O1474" s="17">
        <f t="shared" ref="O1474:O1537" si="94">M1474-N1474</f>
        <v>27.67</v>
      </c>
      <c r="P1474" s="7">
        <f t="shared" ref="P1474:P1537" si="95">IFERROR(O1474/M1474,0)</f>
        <v>0.55898989898989904</v>
      </c>
      <c r="Q1474" s="5">
        <f>YEAR(SalesDataTable[[#This Row],[Order Date]])</f>
        <v>2026</v>
      </c>
      <c r="R1474" s="7" t="str">
        <f>"Q"&amp;ROUNDUP(MONTH(SalesDataTable[[#This Row],[Order Date]])/3,0)</f>
        <v>Q3</v>
      </c>
      <c r="S1474" s="8">
        <f>MONTH(SalesDataTable[[#This Row],[Order Date]])</f>
        <v>7</v>
      </c>
      <c r="T1474" s="7" t="str">
        <f>TEXT(SalesDataTable[[#This Row],[Order Date]],"mmm")</f>
        <v>Jul</v>
      </c>
    </row>
    <row r="1475" spans="1:20" ht="15.6">
      <c r="A1475" s="2">
        <v>3710</v>
      </c>
      <c r="B1475" s="3">
        <v>46228</v>
      </c>
      <c r="C1475" s="4" t="s">
        <v>20</v>
      </c>
      <c r="D1475" s="4" t="s">
        <v>31</v>
      </c>
      <c r="E1475" s="4" t="s">
        <v>2</v>
      </c>
      <c r="F1475" s="4" t="s">
        <v>13</v>
      </c>
      <c r="G1475" s="4" t="s">
        <v>14</v>
      </c>
      <c r="H1475" s="4" t="s">
        <v>32</v>
      </c>
      <c r="I1475" s="8">
        <v>2</v>
      </c>
      <c r="J1475" s="10">
        <v>46.48</v>
      </c>
      <c r="K1475" s="6">
        <v>0.05</v>
      </c>
      <c r="L1475" s="10">
        <v>18.760000000000002</v>
      </c>
      <c r="M1475" s="17">
        <f t="shared" si="92"/>
        <v>88.311999999999983</v>
      </c>
      <c r="N1475" s="17">
        <f t="shared" si="93"/>
        <v>37.520000000000003</v>
      </c>
      <c r="O1475" s="17">
        <f t="shared" si="94"/>
        <v>50.79199999999998</v>
      </c>
      <c r="P1475" s="7">
        <f t="shared" si="95"/>
        <v>0.57514267596702584</v>
      </c>
      <c r="Q1475" s="5">
        <f>YEAR(SalesDataTable[[#This Row],[Order Date]])</f>
        <v>2026</v>
      </c>
      <c r="R1475" s="7" t="str">
        <f>"Q"&amp;ROUNDUP(MONTH(SalesDataTable[[#This Row],[Order Date]])/3,0)</f>
        <v>Q3</v>
      </c>
      <c r="S1475" s="8">
        <f>MONTH(SalesDataTable[[#This Row],[Order Date]])</f>
        <v>7</v>
      </c>
      <c r="T1475" s="7" t="str">
        <f>TEXT(SalesDataTable[[#This Row],[Order Date]],"mmm")</f>
        <v>Jul</v>
      </c>
    </row>
    <row r="1476" spans="1:20" ht="15.6">
      <c r="A1476" s="2">
        <v>3714</v>
      </c>
      <c r="B1476" s="3">
        <v>46228</v>
      </c>
      <c r="C1476" s="4" t="s">
        <v>11</v>
      </c>
      <c r="D1476" s="4" t="s">
        <v>12</v>
      </c>
      <c r="E1476" s="4" t="s">
        <v>28</v>
      </c>
      <c r="F1476" s="4" t="s">
        <v>3</v>
      </c>
      <c r="G1476" s="4" t="s">
        <v>14</v>
      </c>
      <c r="H1476" s="4" t="s">
        <v>15</v>
      </c>
      <c r="I1476" s="8">
        <v>1</v>
      </c>
      <c r="J1476" s="10">
        <v>36.909999999999997</v>
      </c>
      <c r="K1476" s="6">
        <v>0</v>
      </c>
      <c r="L1476" s="10">
        <v>13.56</v>
      </c>
      <c r="M1476" s="17">
        <f t="shared" si="92"/>
        <v>36.909999999999997</v>
      </c>
      <c r="N1476" s="17">
        <f t="shared" si="93"/>
        <v>13.56</v>
      </c>
      <c r="O1476" s="17">
        <f t="shared" si="94"/>
        <v>23.349999999999994</v>
      </c>
      <c r="P1476" s="7">
        <f t="shared" si="95"/>
        <v>0.63261988620969922</v>
      </c>
      <c r="Q1476" s="5">
        <f>YEAR(SalesDataTable[[#This Row],[Order Date]])</f>
        <v>2026</v>
      </c>
      <c r="R1476" s="7" t="str">
        <f>"Q"&amp;ROUNDUP(MONTH(SalesDataTable[[#This Row],[Order Date]])/3,0)</f>
        <v>Q3</v>
      </c>
      <c r="S1476" s="8">
        <f>MONTH(SalesDataTable[[#This Row],[Order Date]])</f>
        <v>7</v>
      </c>
      <c r="T1476" s="7" t="str">
        <f>TEXT(SalesDataTable[[#This Row],[Order Date]],"mmm")</f>
        <v>Jul</v>
      </c>
    </row>
    <row r="1477" spans="1:20" ht="15.6">
      <c r="A1477" s="2">
        <v>3893</v>
      </c>
      <c r="B1477" s="3">
        <v>46228</v>
      </c>
      <c r="C1477" s="4" t="s">
        <v>0</v>
      </c>
      <c r="D1477" s="4" t="s">
        <v>1</v>
      </c>
      <c r="E1477" s="4" t="s">
        <v>2</v>
      </c>
      <c r="F1477" s="4" t="s">
        <v>3</v>
      </c>
      <c r="G1477" s="4" t="s">
        <v>14</v>
      </c>
      <c r="H1477" s="4" t="s">
        <v>15</v>
      </c>
      <c r="I1477" s="8">
        <v>1</v>
      </c>
      <c r="J1477" s="10">
        <v>35.6</v>
      </c>
      <c r="K1477" s="6">
        <v>0</v>
      </c>
      <c r="L1477" s="10">
        <v>13.91</v>
      </c>
      <c r="M1477" s="17">
        <f t="shared" si="92"/>
        <v>35.6</v>
      </c>
      <c r="N1477" s="17">
        <f t="shared" si="93"/>
        <v>13.91</v>
      </c>
      <c r="O1477" s="17">
        <f t="shared" si="94"/>
        <v>21.69</v>
      </c>
      <c r="P1477" s="7">
        <f t="shared" si="95"/>
        <v>0.60926966292134832</v>
      </c>
      <c r="Q1477" s="5">
        <f>YEAR(SalesDataTable[[#This Row],[Order Date]])</f>
        <v>2026</v>
      </c>
      <c r="R1477" s="7" t="str">
        <f>"Q"&amp;ROUNDUP(MONTH(SalesDataTable[[#This Row],[Order Date]])/3,0)</f>
        <v>Q3</v>
      </c>
      <c r="S1477" s="8">
        <f>MONTH(SalesDataTable[[#This Row],[Order Date]])</f>
        <v>7</v>
      </c>
      <c r="T1477" s="7" t="str">
        <f>TEXT(SalesDataTable[[#This Row],[Order Date]],"mmm")</f>
        <v>Jul</v>
      </c>
    </row>
    <row r="1478" spans="1:20" ht="15.6">
      <c r="A1478" s="2">
        <v>4136</v>
      </c>
      <c r="B1478" s="3">
        <v>46228</v>
      </c>
      <c r="C1478" s="4" t="s">
        <v>6</v>
      </c>
      <c r="D1478" s="4" t="s">
        <v>41</v>
      </c>
      <c r="E1478" s="4" t="s">
        <v>19</v>
      </c>
      <c r="F1478" s="4" t="s">
        <v>13</v>
      </c>
      <c r="G1478" s="4" t="s">
        <v>4</v>
      </c>
      <c r="H1478" s="4" t="s">
        <v>5</v>
      </c>
      <c r="I1478" s="8">
        <v>2</v>
      </c>
      <c r="J1478" s="10">
        <v>80.25</v>
      </c>
      <c r="K1478" s="6">
        <v>0.05</v>
      </c>
      <c r="L1478" s="10">
        <v>42.39</v>
      </c>
      <c r="M1478" s="17">
        <f t="shared" si="92"/>
        <v>152.47499999999999</v>
      </c>
      <c r="N1478" s="17">
        <f t="shared" si="93"/>
        <v>84.78</v>
      </c>
      <c r="O1478" s="17">
        <f t="shared" si="94"/>
        <v>67.694999999999993</v>
      </c>
      <c r="P1478" s="7">
        <f t="shared" si="95"/>
        <v>0.44397442203639936</v>
      </c>
      <c r="Q1478" s="5">
        <f>YEAR(SalesDataTable[[#This Row],[Order Date]])</f>
        <v>2026</v>
      </c>
      <c r="R1478" s="7" t="str">
        <f>"Q"&amp;ROUNDUP(MONTH(SalesDataTable[[#This Row],[Order Date]])/3,0)</f>
        <v>Q3</v>
      </c>
      <c r="S1478" s="8">
        <f>MONTH(SalesDataTable[[#This Row],[Order Date]])</f>
        <v>7</v>
      </c>
      <c r="T1478" s="7" t="str">
        <f>TEXT(SalesDataTable[[#This Row],[Order Date]],"mmm")</f>
        <v>Jul</v>
      </c>
    </row>
    <row r="1479" spans="1:20" ht="15.6">
      <c r="A1479" s="2">
        <v>4212</v>
      </c>
      <c r="B1479" s="3">
        <v>46228</v>
      </c>
      <c r="C1479" s="4" t="s">
        <v>0</v>
      </c>
      <c r="D1479" s="4" t="s">
        <v>1</v>
      </c>
      <c r="E1479" s="4" t="s">
        <v>28</v>
      </c>
      <c r="F1479" s="4" t="s">
        <v>3</v>
      </c>
      <c r="G1479" s="4" t="s">
        <v>14</v>
      </c>
      <c r="H1479" s="4" t="s">
        <v>32</v>
      </c>
      <c r="I1479" s="8">
        <v>2</v>
      </c>
      <c r="J1479" s="10">
        <v>47.52</v>
      </c>
      <c r="K1479" s="6">
        <v>0.1</v>
      </c>
      <c r="L1479" s="10">
        <v>17.86</v>
      </c>
      <c r="M1479" s="17">
        <f t="shared" si="92"/>
        <v>85.536000000000001</v>
      </c>
      <c r="N1479" s="17">
        <f t="shared" si="93"/>
        <v>35.72</v>
      </c>
      <c r="O1479" s="17">
        <f t="shared" si="94"/>
        <v>49.816000000000003</v>
      </c>
      <c r="P1479" s="7">
        <f t="shared" si="95"/>
        <v>0.58239805462027683</v>
      </c>
      <c r="Q1479" s="5">
        <f>YEAR(SalesDataTable[[#This Row],[Order Date]])</f>
        <v>2026</v>
      </c>
      <c r="R1479" s="7" t="str">
        <f>"Q"&amp;ROUNDUP(MONTH(SalesDataTable[[#This Row],[Order Date]])/3,0)</f>
        <v>Q3</v>
      </c>
      <c r="S1479" s="8">
        <f>MONTH(SalesDataTable[[#This Row],[Order Date]])</f>
        <v>7</v>
      </c>
      <c r="T1479" s="7" t="str">
        <f>TEXT(SalesDataTable[[#This Row],[Order Date]],"mmm")</f>
        <v>Jul</v>
      </c>
    </row>
    <row r="1480" spans="1:20" ht="15.6">
      <c r="A1480" s="2">
        <v>4332</v>
      </c>
      <c r="B1480" s="3">
        <v>46228</v>
      </c>
      <c r="C1480" s="4" t="s">
        <v>20</v>
      </c>
      <c r="D1480" s="4" t="s">
        <v>47</v>
      </c>
      <c r="E1480" s="4" t="s">
        <v>2</v>
      </c>
      <c r="F1480" s="4" t="s">
        <v>13</v>
      </c>
      <c r="G1480" s="4" t="s">
        <v>14</v>
      </c>
      <c r="H1480" s="4" t="s">
        <v>48</v>
      </c>
      <c r="I1480" s="8">
        <v>2</v>
      </c>
      <c r="J1480" s="10">
        <v>164.58</v>
      </c>
      <c r="K1480" s="6">
        <v>0.1</v>
      </c>
      <c r="L1480" s="10">
        <v>86.55</v>
      </c>
      <c r="M1480" s="17">
        <f t="shared" si="92"/>
        <v>296.24400000000003</v>
      </c>
      <c r="N1480" s="17">
        <f t="shared" si="93"/>
        <v>173.1</v>
      </c>
      <c r="O1480" s="17">
        <f t="shared" si="94"/>
        <v>123.14400000000003</v>
      </c>
      <c r="P1480" s="7">
        <f t="shared" si="95"/>
        <v>0.41568436829100341</v>
      </c>
      <c r="Q1480" s="5">
        <f>YEAR(SalesDataTable[[#This Row],[Order Date]])</f>
        <v>2026</v>
      </c>
      <c r="R1480" s="7" t="str">
        <f>"Q"&amp;ROUNDUP(MONTH(SalesDataTable[[#This Row],[Order Date]])/3,0)</f>
        <v>Q3</v>
      </c>
      <c r="S1480" s="8">
        <f>MONTH(SalesDataTable[[#This Row],[Order Date]])</f>
        <v>7</v>
      </c>
      <c r="T1480" s="7" t="str">
        <f>TEXT(SalesDataTable[[#This Row],[Order Date]],"mmm")</f>
        <v>Jul</v>
      </c>
    </row>
    <row r="1481" spans="1:20" ht="15.6">
      <c r="A1481" s="2">
        <v>702</v>
      </c>
      <c r="B1481" s="3">
        <v>46229</v>
      </c>
      <c r="C1481" s="4" t="s">
        <v>0</v>
      </c>
      <c r="D1481" s="4" t="s">
        <v>36</v>
      </c>
      <c r="E1481" s="4" t="s">
        <v>2</v>
      </c>
      <c r="F1481" s="4" t="s">
        <v>13</v>
      </c>
      <c r="G1481" s="4" t="s">
        <v>4</v>
      </c>
      <c r="H1481" s="4" t="s">
        <v>26</v>
      </c>
      <c r="I1481" s="8">
        <v>1</v>
      </c>
      <c r="J1481" s="10">
        <v>39.99</v>
      </c>
      <c r="K1481" s="6">
        <v>0.05</v>
      </c>
      <c r="L1481" s="10">
        <v>16.739999999999998</v>
      </c>
      <c r="M1481" s="17">
        <f t="shared" si="92"/>
        <v>37.990499999999997</v>
      </c>
      <c r="N1481" s="17">
        <f t="shared" si="93"/>
        <v>16.739999999999998</v>
      </c>
      <c r="O1481" s="17">
        <f t="shared" si="94"/>
        <v>21.250499999999999</v>
      </c>
      <c r="P1481" s="7">
        <f t="shared" si="95"/>
        <v>0.55936352509179932</v>
      </c>
      <c r="Q1481" s="5">
        <f>YEAR(SalesDataTable[[#This Row],[Order Date]])</f>
        <v>2026</v>
      </c>
      <c r="R1481" s="7" t="str">
        <f>"Q"&amp;ROUNDUP(MONTH(SalesDataTable[[#This Row],[Order Date]])/3,0)</f>
        <v>Q3</v>
      </c>
      <c r="S1481" s="8">
        <f>MONTH(SalesDataTable[[#This Row],[Order Date]])</f>
        <v>7</v>
      </c>
      <c r="T1481" s="7" t="str">
        <f>TEXT(SalesDataTable[[#This Row],[Order Date]],"mmm")</f>
        <v>Jul</v>
      </c>
    </row>
    <row r="1482" spans="1:20" ht="15.6">
      <c r="A1482" s="2">
        <v>1223</v>
      </c>
      <c r="B1482" s="3">
        <v>46229</v>
      </c>
      <c r="C1482" s="4" t="s">
        <v>6</v>
      </c>
      <c r="D1482" s="4" t="s">
        <v>43</v>
      </c>
      <c r="E1482" s="4" t="s">
        <v>19</v>
      </c>
      <c r="F1482" s="4" t="s">
        <v>13</v>
      </c>
      <c r="G1482" s="4" t="s">
        <v>9</v>
      </c>
      <c r="H1482" s="4" t="s">
        <v>17</v>
      </c>
      <c r="I1482" s="8">
        <v>1</v>
      </c>
      <c r="J1482" s="10">
        <v>140.44</v>
      </c>
      <c r="K1482" s="6">
        <v>0</v>
      </c>
      <c r="L1482" s="10">
        <v>77.08</v>
      </c>
      <c r="M1482" s="17">
        <f t="shared" si="92"/>
        <v>140.44</v>
      </c>
      <c r="N1482" s="17">
        <f t="shared" si="93"/>
        <v>77.08</v>
      </c>
      <c r="O1482" s="17">
        <f t="shared" si="94"/>
        <v>63.36</v>
      </c>
      <c r="P1482" s="7">
        <f t="shared" si="95"/>
        <v>0.45115351751637711</v>
      </c>
      <c r="Q1482" s="5">
        <f>YEAR(SalesDataTable[[#This Row],[Order Date]])</f>
        <v>2026</v>
      </c>
      <c r="R1482" s="7" t="str">
        <f>"Q"&amp;ROUNDUP(MONTH(SalesDataTable[[#This Row],[Order Date]])/3,0)</f>
        <v>Q3</v>
      </c>
      <c r="S1482" s="8">
        <f>MONTH(SalesDataTable[[#This Row],[Order Date]])</f>
        <v>7</v>
      </c>
      <c r="T1482" s="7" t="str">
        <f>TEXT(SalesDataTable[[#This Row],[Order Date]],"mmm")</f>
        <v>Jul</v>
      </c>
    </row>
    <row r="1483" spans="1:20" ht="15.6">
      <c r="A1483" s="2">
        <v>1370</v>
      </c>
      <c r="B1483" s="3">
        <v>46229</v>
      </c>
      <c r="C1483" s="4" t="s">
        <v>11</v>
      </c>
      <c r="D1483" s="4" t="s">
        <v>39</v>
      </c>
      <c r="E1483" s="4" t="s">
        <v>28</v>
      </c>
      <c r="F1483" s="4" t="s">
        <v>13</v>
      </c>
      <c r="G1483" s="4" t="s">
        <v>34</v>
      </c>
      <c r="H1483" s="4" t="s">
        <v>38</v>
      </c>
      <c r="I1483" s="8">
        <v>2</v>
      </c>
      <c r="J1483" s="10">
        <v>123.73</v>
      </c>
      <c r="K1483" s="6">
        <v>0.05</v>
      </c>
      <c r="L1483" s="10">
        <v>68.22</v>
      </c>
      <c r="M1483" s="17">
        <f t="shared" si="92"/>
        <v>235.08699999999999</v>
      </c>
      <c r="N1483" s="17">
        <f t="shared" si="93"/>
        <v>136.44</v>
      </c>
      <c r="O1483" s="17">
        <f t="shared" si="94"/>
        <v>98.646999999999991</v>
      </c>
      <c r="P1483" s="7">
        <f t="shared" si="95"/>
        <v>0.41961911973014243</v>
      </c>
      <c r="Q1483" s="5">
        <f>YEAR(SalesDataTable[[#This Row],[Order Date]])</f>
        <v>2026</v>
      </c>
      <c r="R1483" s="7" t="str">
        <f>"Q"&amp;ROUNDUP(MONTH(SalesDataTable[[#This Row],[Order Date]])/3,0)</f>
        <v>Q3</v>
      </c>
      <c r="S1483" s="8">
        <f>MONTH(SalesDataTable[[#This Row],[Order Date]])</f>
        <v>7</v>
      </c>
      <c r="T1483" s="7" t="str">
        <f>TEXT(SalesDataTable[[#This Row],[Order Date]],"mmm")</f>
        <v>Jul</v>
      </c>
    </row>
    <row r="1484" spans="1:20" ht="15.6">
      <c r="A1484" s="2">
        <v>3476</v>
      </c>
      <c r="B1484" s="3">
        <v>46229</v>
      </c>
      <c r="C1484" s="4" t="s">
        <v>20</v>
      </c>
      <c r="D1484" s="4" t="s">
        <v>47</v>
      </c>
      <c r="E1484" s="4" t="s">
        <v>8</v>
      </c>
      <c r="F1484" s="4" t="s">
        <v>13</v>
      </c>
      <c r="G1484" s="4" t="s">
        <v>14</v>
      </c>
      <c r="H1484" s="4" t="s">
        <v>44</v>
      </c>
      <c r="I1484" s="8">
        <v>3</v>
      </c>
      <c r="J1484" s="10">
        <v>132.68</v>
      </c>
      <c r="K1484" s="6">
        <v>0.15</v>
      </c>
      <c r="L1484" s="10">
        <v>67.38</v>
      </c>
      <c r="M1484" s="17">
        <f t="shared" si="92"/>
        <v>338.334</v>
      </c>
      <c r="N1484" s="17">
        <f t="shared" si="93"/>
        <v>202.14</v>
      </c>
      <c r="O1484" s="17">
        <f t="shared" si="94"/>
        <v>136.19400000000002</v>
      </c>
      <c r="P1484" s="7">
        <f t="shared" si="95"/>
        <v>0.40254304917625783</v>
      </c>
      <c r="Q1484" s="5">
        <f>YEAR(SalesDataTable[[#This Row],[Order Date]])</f>
        <v>2026</v>
      </c>
      <c r="R1484" s="7" t="str">
        <f>"Q"&amp;ROUNDUP(MONTH(SalesDataTable[[#This Row],[Order Date]])/3,0)</f>
        <v>Q3</v>
      </c>
      <c r="S1484" s="8">
        <f>MONTH(SalesDataTable[[#This Row],[Order Date]])</f>
        <v>7</v>
      </c>
      <c r="T1484" s="7" t="str">
        <f>TEXT(SalesDataTable[[#This Row],[Order Date]],"mmm")</f>
        <v>Jul</v>
      </c>
    </row>
    <row r="1485" spans="1:20" ht="15.6">
      <c r="A1485" s="2">
        <v>4066</v>
      </c>
      <c r="B1485" s="3">
        <v>46229</v>
      </c>
      <c r="C1485" s="4" t="s">
        <v>20</v>
      </c>
      <c r="D1485" s="4" t="s">
        <v>31</v>
      </c>
      <c r="E1485" s="4" t="s">
        <v>19</v>
      </c>
      <c r="F1485" s="4" t="s">
        <v>13</v>
      </c>
      <c r="G1485" s="4" t="s">
        <v>34</v>
      </c>
      <c r="H1485" s="4" t="s">
        <v>42</v>
      </c>
      <c r="I1485" s="8">
        <v>1</v>
      </c>
      <c r="J1485" s="10">
        <v>35.479999999999997</v>
      </c>
      <c r="K1485" s="6">
        <v>0.05</v>
      </c>
      <c r="L1485" s="10">
        <v>14.15</v>
      </c>
      <c r="M1485" s="17">
        <f t="shared" si="92"/>
        <v>33.705999999999996</v>
      </c>
      <c r="N1485" s="17">
        <f t="shared" si="93"/>
        <v>14.15</v>
      </c>
      <c r="O1485" s="17">
        <f t="shared" si="94"/>
        <v>19.555999999999997</v>
      </c>
      <c r="P1485" s="7">
        <f t="shared" si="95"/>
        <v>0.58019343737020113</v>
      </c>
      <c r="Q1485" s="5">
        <f>YEAR(SalesDataTable[[#This Row],[Order Date]])</f>
        <v>2026</v>
      </c>
      <c r="R1485" s="7" t="str">
        <f>"Q"&amp;ROUNDUP(MONTH(SalesDataTable[[#This Row],[Order Date]])/3,0)</f>
        <v>Q3</v>
      </c>
      <c r="S1485" s="8">
        <f>MONTH(SalesDataTable[[#This Row],[Order Date]])</f>
        <v>7</v>
      </c>
      <c r="T1485" s="7" t="str">
        <f>TEXT(SalesDataTable[[#This Row],[Order Date]],"mmm")</f>
        <v>Jul</v>
      </c>
    </row>
    <row r="1486" spans="1:20" ht="15.6">
      <c r="A1486" s="2">
        <v>4153</v>
      </c>
      <c r="B1486" s="3">
        <v>46229</v>
      </c>
      <c r="C1486" s="4" t="s">
        <v>20</v>
      </c>
      <c r="D1486" s="4" t="s">
        <v>31</v>
      </c>
      <c r="E1486" s="4" t="s">
        <v>2</v>
      </c>
      <c r="F1486" s="4" t="s">
        <v>16</v>
      </c>
      <c r="G1486" s="4" t="s">
        <v>14</v>
      </c>
      <c r="H1486" s="4" t="s">
        <v>44</v>
      </c>
      <c r="I1486" s="8">
        <v>3</v>
      </c>
      <c r="J1486" s="10">
        <v>134.63</v>
      </c>
      <c r="K1486" s="6">
        <v>0</v>
      </c>
      <c r="L1486" s="10">
        <v>67.2</v>
      </c>
      <c r="M1486" s="17">
        <f t="shared" si="92"/>
        <v>403.89</v>
      </c>
      <c r="N1486" s="17">
        <f t="shared" si="93"/>
        <v>201.60000000000002</v>
      </c>
      <c r="O1486" s="17">
        <f t="shared" si="94"/>
        <v>202.28999999999996</v>
      </c>
      <c r="P1486" s="7">
        <f t="shared" si="95"/>
        <v>0.50085419297333422</v>
      </c>
      <c r="Q1486" s="5">
        <f>YEAR(SalesDataTable[[#This Row],[Order Date]])</f>
        <v>2026</v>
      </c>
      <c r="R1486" s="7" t="str">
        <f>"Q"&amp;ROUNDUP(MONTH(SalesDataTable[[#This Row],[Order Date]])/3,0)</f>
        <v>Q3</v>
      </c>
      <c r="S1486" s="8">
        <f>MONTH(SalesDataTable[[#This Row],[Order Date]])</f>
        <v>7</v>
      </c>
      <c r="T1486" s="7" t="str">
        <f>TEXT(SalesDataTable[[#This Row],[Order Date]],"mmm")</f>
        <v>Jul</v>
      </c>
    </row>
    <row r="1487" spans="1:20" ht="15.6">
      <c r="A1487" s="2">
        <v>379</v>
      </c>
      <c r="B1487" s="3">
        <v>46230</v>
      </c>
      <c r="C1487" s="4" t="s">
        <v>0</v>
      </c>
      <c r="D1487" s="4" t="s">
        <v>36</v>
      </c>
      <c r="E1487" s="4" t="s">
        <v>28</v>
      </c>
      <c r="F1487" s="4" t="s">
        <v>13</v>
      </c>
      <c r="G1487" s="4" t="s">
        <v>9</v>
      </c>
      <c r="H1487" s="4" t="s">
        <v>46</v>
      </c>
      <c r="I1487" s="8">
        <v>3</v>
      </c>
      <c r="J1487" s="10">
        <v>72.03</v>
      </c>
      <c r="K1487" s="6">
        <v>0</v>
      </c>
      <c r="L1487" s="10">
        <v>32.46</v>
      </c>
      <c r="M1487" s="17">
        <f t="shared" si="92"/>
        <v>216.09</v>
      </c>
      <c r="N1487" s="17">
        <f t="shared" si="93"/>
        <v>97.38</v>
      </c>
      <c r="O1487" s="17">
        <f t="shared" si="94"/>
        <v>118.71000000000001</v>
      </c>
      <c r="P1487" s="7">
        <f t="shared" si="95"/>
        <v>0.54935443565181175</v>
      </c>
      <c r="Q1487" s="5">
        <f>YEAR(SalesDataTable[[#This Row],[Order Date]])</f>
        <v>2026</v>
      </c>
      <c r="R1487" s="7" t="str">
        <f>"Q"&amp;ROUNDUP(MONTH(SalesDataTable[[#This Row],[Order Date]])/3,0)</f>
        <v>Q3</v>
      </c>
      <c r="S1487" s="8">
        <f>MONTH(SalesDataTable[[#This Row],[Order Date]])</f>
        <v>7</v>
      </c>
      <c r="T1487" s="7" t="str">
        <f>TEXT(SalesDataTable[[#This Row],[Order Date]],"mmm")</f>
        <v>Jul</v>
      </c>
    </row>
    <row r="1488" spans="1:20" ht="15.6">
      <c r="A1488" s="2">
        <v>820</v>
      </c>
      <c r="B1488" s="3">
        <v>46230</v>
      </c>
      <c r="C1488" s="4" t="s">
        <v>20</v>
      </c>
      <c r="D1488" s="4" t="s">
        <v>31</v>
      </c>
      <c r="E1488" s="4" t="s">
        <v>28</v>
      </c>
      <c r="F1488" s="4" t="s">
        <v>3</v>
      </c>
      <c r="G1488" s="4" t="s">
        <v>34</v>
      </c>
      <c r="H1488" s="4" t="s">
        <v>35</v>
      </c>
      <c r="I1488" s="8">
        <v>1</v>
      </c>
      <c r="J1488" s="10">
        <v>40.24</v>
      </c>
      <c r="K1488" s="6">
        <v>0</v>
      </c>
      <c r="L1488" s="10">
        <v>15.05</v>
      </c>
      <c r="M1488" s="17">
        <f t="shared" si="92"/>
        <v>40.24</v>
      </c>
      <c r="N1488" s="17">
        <f t="shared" si="93"/>
        <v>15.05</v>
      </c>
      <c r="O1488" s="17">
        <f t="shared" si="94"/>
        <v>25.19</v>
      </c>
      <c r="P1488" s="7">
        <f t="shared" si="95"/>
        <v>0.62599403578528823</v>
      </c>
      <c r="Q1488" s="5">
        <f>YEAR(SalesDataTable[[#This Row],[Order Date]])</f>
        <v>2026</v>
      </c>
      <c r="R1488" s="7" t="str">
        <f>"Q"&amp;ROUNDUP(MONTH(SalesDataTable[[#This Row],[Order Date]])/3,0)</f>
        <v>Q3</v>
      </c>
      <c r="S1488" s="8">
        <f>MONTH(SalesDataTable[[#This Row],[Order Date]])</f>
        <v>7</v>
      </c>
      <c r="T1488" s="7" t="str">
        <f>TEXT(SalesDataTable[[#This Row],[Order Date]],"mmm")</f>
        <v>Jul</v>
      </c>
    </row>
    <row r="1489" spans="1:20" ht="15.6">
      <c r="A1489" s="2">
        <v>2003</v>
      </c>
      <c r="B1489" s="3">
        <v>46230</v>
      </c>
      <c r="C1489" s="4" t="s">
        <v>11</v>
      </c>
      <c r="D1489" s="4" t="s">
        <v>25</v>
      </c>
      <c r="E1489" s="4" t="s">
        <v>19</v>
      </c>
      <c r="F1489" s="4" t="s">
        <v>3</v>
      </c>
      <c r="G1489" s="4" t="s">
        <v>14</v>
      </c>
      <c r="H1489" s="4" t="s">
        <v>15</v>
      </c>
      <c r="I1489" s="8">
        <v>1</v>
      </c>
      <c r="J1489" s="10">
        <v>36.14</v>
      </c>
      <c r="K1489" s="6">
        <v>0</v>
      </c>
      <c r="L1489" s="10">
        <v>13.52</v>
      </c>
      <c r="M1489" s="17">
        <f t="shared" si="92"/>
        <v>36.14</v>
      </c>
      <c r="N1489" s="17">
        <f t="shared" si="93"/>
        <v>13.52</v>
      </c>
      <c r="O1489" s="17">
        <f t="shared" si="94"/>
        <v>22.62</v>
      </c>
      <c r="P1489" s="7">
        <f t="shared" si="95"/>
        <v>0.62589928057553956</v>
      </c>
      <c r="Q1489" s="5">
        <f>YEAR(SalesDataTable[[#This Row],[Order Date]])</f>
        <v>2026</v>
      </c>
      <c r="R1489" s="7" t="str">
        <f>"Q"&amp;ROUNDUP(MONTH(SalesDataTable[[#This Row],[Order Date]])/3,0)</f>
        <v>Q3</v>
      </c>
      <c r="S1489" s="8">
        <f>MONTH(SalesDataTable[[#This Row],[Order Date]])</f>
        <v>7</v>
      </c>
      <c r="T1489" s="7" t="str">
        <f>TEXT(SalesDataTable[[#This Row],[Order Date]],"mmm")</f>
        <v>Jul</v>
      </c>
    </row>
    <row r="1490" spans="1:20" ht="15.6">
      <c r="A1490" s="2">
        <v>2682</v>
      </c>
      <c r="B1490" s="3">
        <v>46230</v>
      </c>
      <c r="C1490" s="4" t="s">
        <v>6</v>
      </c>
      <c r="D1490" s="4" t="s">
        <v>41</v>
      </c>
      <c r="E1490" s="4" t="s">
        <v>2</v>
      </c>
      <c r="F1490" s="4" t="s">
        <v>13</v>
      </c>
      <c r="G1490" s="4" t="s">
        <v>34</v>
      </c>
      <c r="H1490" s="4" t="s">
        <v>35</v>
      </c>
      <c r="I1490" s="8">
        <v>2</v>
      </c>
      <c r="J1490" s="10">
        <v>40.22</v>
      </c>
      <c r="K1490" s="6">
        <v>0.05</v>
      </c>
      <c r="L1490" s="10">
        <v>14.72</v>
      </c>
      <c r="M1490" s="17">
        <f t="shared" si="92"/>
        <v>76.417999999999992</v>
      </c>
      <c r="N1490" s="17">
        <f t="shared" si="93"/>
        <v>29.44</v>
      </c>
      <c r="O1490" s="17">
        <f t="shared" si="94"/>
        <v>46.977999999999994</v>
      </c>
      <c r="P1490" s="7">
        <f t="shared" si="95"/>
        <v>0.61475045146431473</v>
      </c>
      <c r="Q1490" s="5">
        <f>YEAR(SalesDataTable[[#This Row],[Order Date]])</f>
        <v>2026</v>
      </c>
      <c r="R1490" s="7" t="str">
        <f>"Q"&amp;ROUNDUP(MONTH(SalesDataTable[[#This Row],[Order Date]])/3,0)</f>
        <v>Q3</v>
      </c>
      <c r="S1490" s="8">
        <f>MONTH(SalesDataTable[[#This Row],[Order Date]])</f>
        <v>7</v>
      </c>
      <c r="T1490" s="7" t="str">
        <f>TEXT(SalesDataTable[[#This Row],[Order Date]],"mmm")</f>
        <v>Jul</v>
      </c>
    </row>
    <row r="1491" spans="1:20" ht="15.6">
      <c r="A1491" s="2">
        <v>3860</v>
      </c>
      <c r="B1491" s="3">
        <v>46230</v>
      </c>
      <c r="C1491" s="4" t="s">
        <v>20</v>
      </c>
      <c r="D1491" s="4" t="s">
        <v>31</v>
      </c>
      <c r="E1491" s="4" t="s">
        <v>2</v>
      </c>
      <c r="F1491" s="4" t="s">
        <v>3</v>
      </c>
      <c r="G1491" s="4" t="s">
        <v>34</v>
      </c>
      <c r="H1491" s="4" t="s">
        <v>42</v>
      </c>
      <c r="I1491" s="8">
        <v>3</v>
      </c>
      <c r="J1491" s="10">
        <v>37.130000000000003</v>
      </c>
      <c r="K1491" s="6">
        <v>0.05</v>
      </c>
      <c r="L1491" s="10">
        <v>14.29</v>
      </c>
      <c r="M1491" s="17">
        <f t="shared" si="92"/>
        <v>105.82050000000001</v>
      </c>
      <c r="N1491" s="17">
        <f t="shared" si="93"/>
        <v>42.87</v>
      </c>
      <c r="O1491" s="17">
        <f t="shared" si="94"/>
        <v>62.950500000000012</v>
      </c>
      <c r="P1491" s="7">
        <f t="shared" si="95"/>
        <v>0.59488000907196625</v>
      </c>
      <c r="Q1491" s="5">
        <f>YEAR(SalesDataTable[[#This Row],[Order Date]])</f>
        <v>2026</v>
      </c>
      <c r="R1491" s="7" t="str">
        <f>"Q"&amp;ROUNDUP(MONTH(SalesDataTable[[#This Row],[Order Date]])/3,0)</f>
        <v>Q3</v>
      </c>
      <c r="S1491" s="8">
        <f>MONTH(SalesDataTable[[#This Row],[Order Date]])</f>
        <v>7</v>
      </c>
      <c r="T1491" s="7" t="str">
        <f>TEXT(SalesDataTable[[#This Row],[Order Date]],"mmm")</f>
        <v>Jul</v>
      </c>
    </row>
    <row r="1492" spans="1:20" ht="15.6">
      <c r="A1492" s="2">
        <v>4063</v>
      </c>
      <c r="B1492" s="3">
        <v>46230</v>
      </c>
      <c r="C1492" s="4" t="s">
        <v>0</v>
      </c>
      <c r="D1492" s="4" t="s">
        <v>36</v>
      </c>
      <c r="E1492" s="4" t="s">
        <v>2</v>
      </c>
      <c r="F1492" s="4" t="s">
        <v>13</v>
      </c>
      <c r="G1492" s="4" t="s">
        <v>23</v>
      </c>
      <c r="H1492" s="4" t="s">
        <v>51</v>
      </c>
      <c r="I1492" s="8">
        <v>4</v>
      </c>
      <c r="J1492" s="10">
        <v>125.07</v>
      </c>
      <c r="K1492" s="6">
        <v>0.05</v>
      </c>
      <c r="L1492" s="10">
        <v>60</v>
      </c>
      <c r="M1492" s="17">
        <f t="shared" si="92"/>
        <v>475.26599999999996</v>
      </c>
      <c r="N1492" s="17">
        <f t="shared" si="93"/>
        <v>240</v>
      </c>
      <c r="O1492" s="17">
        <f t="shared" si="94"/>
        <v>235.26599999999996</v>
      </c>
      <c r="P1492" s="7">
        <f t="shared" si="95"/>
        <v>0.4950196311118405</v>
      </c>
      <c r="Q1492" s="5">
        <f>YEAR(SalesDataTable[[#This Row],[Order Date]])</f>
        <v>2026</v>
      </c>
      <c r="R1492" s="7" t="str">
        <f>"Q"&amp;ROUNDUP(MONTH(SalesDataTable[[#This Row],[Order Date]])/3,0)</f>
        <v>Q3</v>
      </c>
      <c r="S1492" s="8">
        <f>MONTH(SalesDataTable[[#This Row],[Order Date]])</f>
        <v>7</v>
      </c>
      <c r="T1492" s="7" t="str">
        <f>TEXT(SalesDataTable[[#This Row],[Order Date]],"mmm")</f>
        <v>Jul</v>
      </c>
    </row>
    <row r="1493" spans="1:20" ht="15.6">
      <c r="A1493" s="2">
        <v>4474</v>
      </c>
      <c r="B1493" s="3">
        <v>46230</v>
      </c>
      <c r="C1493" s="4" t="s">
        <v>20</v>
      </c>
      <c r="D1493" s="4" t="s">
        <v>47</v>
      </c>
      <c r="E1493" s="4" t="s">
        <v>8</v>
      </c>
      <c r="F1493" s="4" t="s">
        <v>3</v>
      </c>
      <c r="G1493" s="4" t="s">
        <v>34</v>
      </c>
      <c r="H1493" s="4" t="s">
        <v>38</v>
      </c>
      <c r="I1493" s="8">
        <v>5</v>
      </c>
      <c r="J1493" s="10">
        <v>122.14</v>
      </c>
      <c r="K1493" s="6">
        <v>0.05</v>
      </c>
      <c r="L1493" s="10">
        <v>70.64</v>
      </c>
      <c r="M1493" s="17">
        <f t="shared" si="92"/>
        <v>580.16499999999996</v>
      </c>
      <c r="N1493" s="17">
        <f t="shared" si="93"/>
        <v>353.2</v>
      </c>
      <c r="O1493" s="17">
        <f t="shared" si="94"/>
        <v>226.96499999999997</v>
      </c>
      <c r="P1493" s="7">
        <f t="shared" si="95"/>
        <v>0.39120767367903958</v>
      </c>
      <c r="Q1493" s="5">
        <f>YEAR(SalesDataTable[[#This Row],[Order Date]])</f>
        <v>2026</v>
      </c>
      <c r="R1493" s="7" t="str">
        <f>"Q"&amp;ROUNDUP(MONTH(SalesDataTable[[#This Row],[Order Date]])/3,0)</f>
        <v>Q3</v>
      </c>
      <c r="S1493" s="8">
        <f>MONTH(SalesDataTable[[#This Row],[Order Date]])</f>
        <v>7</v>
      </c>
      <c r="T1493" s="7" t="str">
        <f>TEXT(SalesDataTable[[#This Row],[Order Date]],"mmm")</f>
        <v>Jul</v>
      </c>
    </row>
    <row r="1494" spans="1:20" ht="15.6">
      <c r="A1494" s="2">
        <v>21</v>
      </c>
      <c r="B1494" s="3">
        <v>46231</v>
      </c>
      <c r="C1494" s="4" t="s">
        <v>6</v>
      </c>
      <c r="D1494" s="4" t="s">
        <v>41</v>
      </c>
      <c r="E1494" s="4" t="s">
        <v>2</v>
      </c>
      <c r="F1494" s="4" t="s">
        <v>16</v>
      </c>
      <c r="G1494" s="4" t="s">
        <v>23</v>
      </c>
      <c r="H1494" s="4" t="s">
        <v>51</v>
      </c>
      <c r="I1494" s="8">
        <v>1</v>
      </c>
      <c r="J1494" s="10">
        <v>120.09</v>
      </c>
      <c r="K1494" s="6">
        <v>0</v>
      </c>
      <c r="L1494" s="10">
        <v>62.18</v>
      </c>
      <c r="M1494" s="17">
        <f t="shared" si="92"/>
        <v>120.09</v>
      </c>
      <c r="N1494" s="17">
        <f t="shared" si="93"/>
        <v>62.18</v>
      </c>
      <c r="O1494" s="17">
        <f t="shared" si="94"/>
        <v>57.910000000000004</v>
      </c>
      <c r="P1494" s="7">
        <f t="shared" si="95"/>
        <v>0.48222166708302111</v>
      </c>
      <c r="Q1494" s="5">
        <f>YEAR(SalesDataTable[[#This Row],[Order Date]])</f>
        <v>2026</v>
      </c>
      <c r="R1494" s="7" t="str">
        <f>"Q"&amp;ROUNDUP(MONTH(SalesDataTable[[#This Row],[Order Date]])/3,0)</f>
        <v>Q3</v>
      </c>
      <c r="S1494" s="8">
        <f>MONTH(SalesDataTable[[#This Row],[Order Date]])</f>
        <v>7</v>
      </c>
      <c r="T1494" s="7" t="str">
        <f>TEXT(SalesDataTable[[#This Row],[Order Date]],"mmm")</f>
        <v>Jul</v>
      </c>
    </row>
    <row r="1495" spans="1:20" ht="15.6">
      <c r="A1495" s="2">
        <v>368</v>
      </c>
      <c r="B1495" s="3">
        <v>46231</v>
      </c>
      <c r="C1495" s="4" t="s">
        <v>20</v>
      </c>
      <c r="D1495" s="4" t="s">
        <v>21</v>
      </c>
      <c r="E1495" s="4" t="s">
        <v>28</v>
      </c>
      <c r="F1495" s="4" t="s">
        <v>3</v>
      </c>
      <c r="G1495" s="4" t="s">
        <v>4</v>
      </c>
      <c r="H1495" s="4" t="s">
        <v>30</v>
      </c>
      <c r="I1495" s="8">
        <v>6</v>
      </c>
      <c r="J1495" s="10">
        <v>102.75</v>
      </c>
      <c r="K1495" s="6">
        <v>0</v>
      </c>
      <c r="L1495" s="10">
        <v>51.55</v>
      </c>
      <c r="M1495" s="17">
        <f t="shared" si="92"/>
        <v>616.5</v>
      </c>
      <c r="N1495" s="17">
        <f t="shared" si="93"/>
        <v>309.29999999999995</v>
      </c>
      <c r="O1495" s="17">
        <f t="shared" si="94"/>
        <v>307.20000000000005</v>
      </c>
      <c r="P1495" s="7">
        <f t="shared" si="95"/>
        <v>0.49829683698296845</v>
      </c>
      <c r="Q1495" s="5">
        <f>YEAR(SalesDataTable[[#This Row],[Order Date]])</f>
        <v>2026</v>
      </c>
      <c r="R1495" s="7" t="str">
        <f>"Q"&amp;ROUNDUP(MONTH(SalesDataTable[[#This Row],[Order Date]])/3,0)</f>
        <v>Q3</v>
      </c>
      <c r="S1495" s="8">
        <f>MONTH(SalesDataTable[[#This Row],[Order Date]])</f>
        <v>7</v>
      </c>
      <c r="T1495" s="7" t="str">
        <f>TEXT(SalesDataTable[[#This Row],[Order Date]],"mmm")</f>
        <v>Jul</v>
      </c>
    </row>
    <row r="1496" spans="1:20" ht="15.6">
      <c r="A1496" s="2">
        <v>457</v>
      </c>
      <c r="B1496" s="3">
        <v>46231</v>
      </c>
      <c r="C1496" s="4" t="s">
        <v>11</v>
      </c>
      <c r="D1496" s="4" t="s">
        <v>12</v>
      </c>
      <c r="E1496" s="4" t="s">
        <v>2</v>
      </c>
      <c r="F1496" s="4" t="s">
        <v>3</v>
      </c>
      <c r="G1496" s="4" t="s">
        <v>23</v>
      </c>
      <c r="H1496" s="4" t="s">
        <v>29</v>
      </c>
      <c r="I1496" s="8">
        <v>4</v>
      </c>
      <c r="J1496" s="10">
        <v>191.15</v>
      </c>
      <c r="K1496" s="6">
        <v>0</v>
      </c>
      <c r="L1496" s="10">
        <v>105.01</v>
      </c>
      <c r="M1496" s="17">
        <f t="shared" si="92"/>
        <v>764.6</v>
      </c>
      <c r="N1496" s="17">
        <f t="shared" si="93"/>
        <v>420.04</v>
      </c>
      <c r="O1496" s="17">
        <f t="shared" si="94"/>
        <v>344.56</v>
      </c>
      <c r="P1496" s="7">
        <f t="shared" si="95"/>
        <v>0.45064085796494896</v>
      </c>
      <c r="Q1496" s="5">
        <f>YEAR(SalesDataTable[[#This Row],[Order Date]])</f>
        <v>2026</v>
      </c>
      <c r="R1496" s="7" t="str">
        <f>"Q"&amp;ROUNDUP(MONTH(SalesDataTable[[#This Row],[Order Date]])/3,0)</f>
        <v>Q3</v>
      </c>
      <c r="S1496" s="8">
        <f>MONTH(SalesDataTable[[#This Row],[Order Date]])</f>
        <v>7</v>
      </c>
      <c r="T1496" s="7" t="str">
        <f>TEXT(SalesDataTable[[#This Row],[Order Date]],"mmm")</f>
        <v>Jul</v>
      </c>
    </row>
    <row r="1497" spans="1:20" ht="15.6">
      <c r="A1497" s="2">
        <v>1516</v>
      </c>
      <c r="B1497" s="3">
        <v>46231</v>
      </c>
      <c r="C1497" s="4" t="s">
        <v>0</v>
      </c>
      <c r="D1497" s="4" t="s">
        <v>36</v>
      </c>
      <c r="E1497" s="4" t="s">
        <v>2</v>
      </c>
      <c r="F1497" s="4" t="s">
        <v>16</v>
      </c>
      <c r="G1497" s="4" t="s">
        <v>34</v>
      </c>
      <c r="H1497" s="4" t="s">
        <v>35</v>
      </c>
      <c r="I1497" s="8">
        <v>2</v>
      </c>
      <c r="J1497" s="10">
        <v>40.15</v>
      </c>
      <c r="K1497" s="6">
        <v>0.1</v>
      </c>
      <c r="L1497" s="10">
        <v>14.86</v>
      </c>
      <c r="M1497" s="17">
        <f t="shared" si="92"/>
        <v>72.27</v>
      </c>
      <c r="N1497" s="17">
        <f t="shared" si="93"/>
        <v>29.72</v>
      </c>
      <c r="O1497" s="17">
        <f t="shared" si="94"/>
        <v>42.55</v>
      </c>
      <c r="P1497" s="7">
        <f t="shared" si="95"/>
        <v>0.58876435588764353</v>
      </c>
      <c r="Q1497" s="5">
        <f>YEAR(SalesDataTable[[#This Row],[Order Date]])</f>
        <v>2026</v>
      </c>
      <c r="R1497" s="7" t="str">
        <f>"Q"&amp;ROUNDUP(MONTH(SalesDataTable[[#This Row],[Order Date]])/3,0)</f>
        <v>Q3</v>
      </c>
      <c r="S1497" s="8">
        <f>MONTH(SalesDataTable[[#This Row],[Order Date]])</f>
        <v>7</v>
      </c>
      <c r="T1497" s="7" t="str">
        <f>TEXT(SalesDataTable[[#This Row],[Order Date]],"mmm")</f>
        <v>Jul</v>
      </c>
    </row>
    <row r="1498" spans="1:20" ht="15.6">
      <c r="A1498" s="2">
        <v>2266</v>
      </c>
      <c r="B1498" s="3">
        <v>46231</v>
      </c>
      <c r="C1498" s="4" t="s">
        <v>6</v>
      </c>
      <c r="D1498" s="4" t="s">
        <v>41</v>
      </c>
      <c r="E1498" s="4" t="s">
        <v>28</v>
      </c>
      <c r="F1498" s="4" t="s">
        <v>16</v>
      </c>
      <c r="G1498" s="4" t="s">
        <v>23</v>
      </c>
      <c r="H1498" s="4" t="s">
        <v>40</v>
      </c>
      <c r="I1498" s="8">
        <v>1</v>
      </c>
      <c r="J1498" s="10">
        <v>83.05</v>
      </c>
      <c r="K1498" s="6">
        <v>0</v>
      </c>
      <c r="L1498" s="10">
        <v>38.86</v>
      </c>
      <c r="M1498" s="17">
        <f t="shared" si="92"/>
        <v>83.05</v>
      </c>
      <c r="N1498" s="17">
        <f t="shared" si="93"/>
        <v>38.86</v>
      </c>
      <c r="O1498" s="17">
        <f t="shared" si="94"/>
        <v>44.19</v>
      </c>
      <c r="P1498" s="7">
        <f t="shared" si="95"/>
        <v>0.53208910295003009</v>
      </c>
      <c r="Q1498" s="5">
        <f>YEAR(SalesDataTable[[#This Row],[Order Date]])</f>
        <v>2026</v>
      </c>
      <c r="R1498" s="7" t="str">
        <f>"Q"&amp;ROUNDUP(MONTH(SalesDataTable[[#This Row],[Order Date]])/3,0)</f>
        <v>Q3</v>
      </c>
      <c r="S1498" s="8">
        <f>MONTH(SalesDataTable[[#This Row],[Order Date]])</f>
        <v>7</v>
      </c>
      <c r="T1498" s="7" t="str">
        <f>TEXT(SalesDataTable[[#This Row],[Order Date]],"mmm")</f>
        <v>Jul</v>
      </c>
    </row>
    <row r="1499" spans="1:20" ht="15.6">
      <c r="A1499" s="2">
        <v>2802</v>
      </c>
      <c r="B1499" s="3">
        <v>46231</v>
      </c>
      <c r="C1499" s="4" t="s">
        <v>0</v>
      </c>
      <c r="D1499" s="4" t="s">
        <v>36</v>
      </c>
      <c r="E1499" s="4" t="s">
        <v>2</v>
      </c>
      <c r="F1499" s="4" t="s">
        <v>3</v>
      </c>
      <c r="G1499" s="4" t="s">
        <v>9</v>
      </c>
      <c r="H1499" s="4" t="s">
        <v>17</v>
      </c>
      <c r="I1499" s="8">
        <v>2</v>
      </c>
      <c r="J1499" s="10">
        <v>146.22999999999999</v>
      </c>
      <c r="K1499" s="6">
        <v>0</v>
      </c>
      <c r="L1499" s="10">
        <v>79.040000000000006</v>
      </c>
      <c r="M1499" s="17">
        <f t="shared" si="92"/>
        <v>292.45999999999998</v>
      </c>
      <c r="N1499" s="17">
        <f t="shared" si="93"/>
        <v>158.08000000000001</v>
      </c>
      <c r="O1499" s="17">
        <f t="shared" si="94"/>
        <v>134.37999999999997</v>
      </c>
      <c r="P1499" s="7">
        <f t="shared" si="95"/>
        <v>0.45948163851466861</v>
      </c>
      <c r="Q1499" s="5">
        <f>YEAR(SalesDataTable[[#This Row],[Order Date]])</f>
        <v>2026</v>
      </c>
      <c r="R1499" s="7" t="str">
        <f>"Q"&amp;ROUNDUP(MONTH(SalesDataTable[[#This Row],[Order Date]])/3,0)</f>
        <v>Q3</v>
      </c>
      <c r="S1499" s="8">
        <f>MONTH(SalesDataTable[[#This Row],[Order Date]])</f>
        <v>7</v>
      </c>
      <c r="T1499" s="7" t="str">
        <f>TEXT(SalesDataTable[[#This Row],[Order Date]],"mmm")</f>
        <v>Jul</v>
      </c>
    </row>
    <row r="1500" spans="1:20" ht="15.6">
      <c r="A1500" s="2">
        <v>3604</v>
      </c>
      <c r="B1500" s="3">
        <v>46231</v>
      </c>
      <c r="C1500" s="4" t="s">
        <v>6</v>
      </c>
      <c r="D1500" s="4" t="s">
        <v>49</v>
      </c>
      <c r="E1500" s="4" t="s">
        <v>2</v>
      </c>
      <c r="F1500" s="4" t="s">
        <v>3</v>
      </c>
      <c r="G1500" s="4" t="s">
        <v>9</v>
      </c>
      <c r="H1500" s="4" t="s">
        <v>17</v>
      </c>
      <c r="I1500" s="8">
        <v>2</v>
      </c>
      <c r="J1500" s="10">
        <v>144.09</v>
      </c>
      <c r="K1500" s="6">
        <v>0</v>
      </c>
      <c r="L1500" s="10">
        <v>77.67</v>
      </c>
      <c r="M1500" s="17">
        <f t="shared" si="92"/>
        <v>288.18</v>
      </c>
      <c r="N1500" s="17">
        <f t="shared" si="93"/>
        <v>155.34</v>
      </c>
      <c r="O1500" s="17">
        <f t="shared" si="94"/>
        <v>132.84</v>
      </c>
      <c r="P1500" s="7">
        <f t="shared" si="95"/>
        <v>0.46096189881324173</v>
      </c>
      <c r="Q1500" s="5">
        <f>YEAR(SalesDataTable[[#This Row],[Order Date]])</f>
        <v>2026</v>
      </c>
      <c r="R1500" s="7" t="str">
        <f>"Q"&amp;ROUNDUP(MONTH(SalesDataTable[[#This Row],[Order Date]])/3,0)</f>
        <v>Q3</v>
      </c>
      <c r="S1500" s="8">
        <f>MONTH(SalesDataTable[[#This Row],[Order Date]])</f>
        <v>7</v>
      </c>
      <c r="T1500" s="7" t="str">
        <f>TEXT(SalesDataTable[[#This Row],[Order Date]],"mmm")</f>
        <v>Jul</v>
      </c>
    </row>
    <row r="1501" spans="1:20" ht="15.6">
      <c r="A1501" s="2">
        <v>3644</v>
      </c>
      <c r="B1501" s="3">
        <v>46231</v>
      </c>
      <c r="C1501" s="4" t="s">
        <v>11</v>
      </c>
      <c r="D1501" s="4" t="s">
        <v>39</v>
      </c>
      <c r="E1501" s="4" t="s">
        <v>19</v>
      </c>
      <c r="F1501" s="4" t="s">
        <v>16</v>
      </c>
      <c r="G1501" s="4" t="s">
        <v>9</v>
      </c>
      <c r="H1501" s="4" t="s">
        <v>10</v>
      </c>
      <c r="I1501" s="8">
        <v>3</v>
      </c>
      <c r="J1501" s="10">
        <v>93.01</v>
      </c>
      <c r="K1501" s="6">
        <v>0.15</v>
      </c>
      <c r="L1501" s="10">
        <v>46.68</v>
      </c>
      <c r="M1501" s="17">
        <f t="shared" si="92"/>
        <v>237.17550000000003</v>
      </c>
      <c r="N1501" s="17">
        <f t="shared" si="93"/>
        <v>140.04</v>
      </c>
      <c r="O1501" s="17">
        <f t="shared" si="94"/>
        <v>97.135500000000036</v>
      </c>
      <c r="P1501" s="7">
        <f t="shared" si="95"/>
        <v>0.4095511551572571</v>
      </c>
      <c r="Q1501" s="5">
        <f>YEAR(SalesDataTable[[#This Row],[Order Date]])</f>
        <v>2026</v>
      </c>
      <c r="R1501" s="7" t="str">
        <f>"Q"&amp;ROUNDUP(MONTH(SalesDataTable[[#This Row],[Order Date]])/3,0)</f>
        <v>Q3</v>
      </c>
      <c r="S1501" s="8">
        <f>MONTH(SalesDataTable[[#This Row],[Order Date]])</f>
        <v>7</v>
      </c>
      <c r="T1501" s="7" t="str">
        <f>TEXT(SalesDataTable[[#This Row],[Order Date]],"mmm")</f>
        <v>Jul</v>
      </c>
    </row>
    <row r="1502" spans="1:20" ht="15.6">
      <c r="A1502" s="2">
        <v>4271</v>
      </c>
      <c r="B1502" s="3">
        <v>46231</v>
      </c>
      <c r="C1502" s="4" t="s">
        <v>0</v>
      </c>
      <c r="D1502" s="4" t="s">
        <v>1</v>
      </c>
      <c r="E1502" s="4" t="s">
        <v>19</v>
      </c>
      <c r="F1502" s="4" t="s">
        <v>13</v>
      </c>
      <c r="G1502" s="4" t="s">
        <v>23</v>
      </c>
      <c r="H1502" s="4" t="s">
        <v>51</v>
      </c>
      <c r="I1502" s="8">
        <v>1</v>
      </c>
      <c r="J1502" s="10">
        <v>121.61</v>
      </c>
      <c r="K1502" s="6">
        <v>0.1</v>
      </c>
      <c r="L1502" s="10">
        <v>60.58</v>
      </c>
      <c r="M1502" s="17">
        <f t="shared" si="92"/>
        <v>109.449</v>
      </c>
      <c r="N1502" s="17">
        <f t="shared" si="93"/>
        <v>60.58</v>
      </c>
      <c r="O1502" s="17">
        <f t="shared" si="94"/>
        <v>48.869</v>
      </c>
      <c r="P1502" s="7">
        <f t="shared" si="95"/>
        <v>0.4465001964385239</v>
      </c>
      <c r="Q1502" s="5">
        <f>YEAR(SalesDataTable[[#This Row],[Order Date]])</f>
        <v>2026</v>
      </c>
      <c r="R1502" s="7" t="str">
        <f>"Q"&amp;ROUNDUP(MONTH(SalesDataTable[[#This Row],[Order Date]])/3,0)</f>
        <v>Q3</v>
      </c>
      <c r="S1502" s="8">
        <f>MONTH(SalesDataTable[[#This Row],[Order Date]])</f>
        <v>7</v>
      </c>
      <c r="T1502" s="7" t="str">
        <f>TEXT(SalesDataTable[[#This Row],[Order Date]],"mmm")</f>
        <v>Jul</v>
      </c>
    </row>
    <row r="1503" spans="1:20" ht="15.6">
      <c r="A1503" s="2">
        <v>272</v>
      </c>
      <c r="B1503" s="3">
        <v>46232</v>
      </c>
      <c r="C1503" s="4" t="s">
        <v>20</v>
      </c>
      <c r="D1503" s="4" t="s">
        <v>21</v>
      </c>
      <c r="E1503" s="4" t="s">
        <v>2</v>
      </c>
      <c r="F1503" s="4" t="s">
        <v>16</v>
      </c>
      <c r="G1503" s="4" t="s">
        <v>23</v>
      </c>
      <c r="H1503" s="4" t="s">
        <v>29</v>
      </c>
      <c r="I1503" s="8">
        <v>2</v>
      </c>
      <c r="J1503" s="10">
        <v>195.09</v>
      </c>
      <c r="K1503" s="6">
        <v>0</v>
      </c>
      <c r="L1503" s="10">
        <v>106.82</v>
      </c>
      <c r="M1503" s="17">
        <f t="shared" si="92"/>
        <v>390.18</v>
      </c>
      <c r="N1503" s="17">
        <f t="shared" si="93"/>
        <v>213.64</v>
      </c>
      <c r="O1503" s="17">
        <f t="shared" si="94"/>
        <v>176.54000000000002</v>
      </c>
      <c r="P1503" s="7">
        <f t="shared" si="95"/>
        <v>0.45245783997129535</v>
      </c>
      <c r="Q1503" s="5">
        <f>YEAR(SalesDataTable[[#This Row],[Order Date]])</f>
        <v>2026</v>
      </c>
      <c r="R1503" s="7" t="str">
        <f>"Q"&amp;ROUNDUP(MONTH(SalesDataTable[[#This Row],[Order Date]])/3,0)</f>
        <v>Q3</v>
      </c>
      <c r="S1503" s="8">
        <f>MONTH(SalesDataTable[[#This Row],[Order Date]])</f>
        <v>7</v>
      </c>
      <c r="T1503" s="7" t="str">
        <f>TEXT(SalesDataTable[[#This Row],[Order Date]],"mmm")</f>
        <v>Jul</v>
      </c>
    </row>
    <row r="1504" spans="1:20" ht="15.6">
      <c r="A1504" s="2">
        <v>1469</v>
      </c>
      <c r="B1504" s="3">
        <v>46232</v>
      </c>
      <c r="C1504" s="4" t="s">
        <v>11</v>
      </c>
      <c r="D1504" s="4" t="s">
        <v>39</v>
      </c>
      <c r="E1504" s="4" t="s">
        <v>19</v>
      </c>
      <c r="F1504" s="4" t="s">
        <v>3</v>
      </c>
      <c r="G1504" s="4" t="s">
        <v>14</v>
      </c>
      <c r="H1504" s="4" t="s">
        <v>48</v>
      </c>
      <c r="I1504" s="8">
        <v>3</v>
      </c>
      <c r="J1504" s="10">
        <v>167.52</v>
      </c>
      <c r="K1504" s="6">
        <v>0</v>
      </c>
      <c r="L1504" s="10">
        <v>87.26</v>
      </c>
      <c r="M1504" s="17">
        <f t="shared" si="92"/>
        <v>502.56000000000006</v>
      </c>
      <c r="N1504" s="17">
        <f t="shared" si="93"/>
        <v>261.78000000000003</v>
      </c>
      <c r="O1504" s="17">
        <f t="shared" si="94"/>
        <v>240.78000000000003</v>
      </c>
      <c r="P1504" s="7">
        <f t="shared" si="95"/>
        <v>0.4791069723018147</v>
      </c>
      <c r="Q1504" s="5">
        <f>YEAR(SalesDataTable[[#This Row],[Order Date]])</f>
        <v>2026</v>
      </c>
      <c r="R1504" s="7" t="str">
        <f>"Q"&amp;ROUNDUP(MONTH(SalesDataTable[[#This Row],[Order Date]])/3,0)</f>
        <v>Q3</v>
      </c>
      <c r="S1504" s="8">
        <f>MONTH(SalesDataTable[[#This Row],[Order Date]])</f>
        <v>7</v>
      </c>
      <c r="T1504" s="7" t="str">
        <f>TEXT(SalesDataTable[[#This Row],[Order Date]],"mmm")</f>
        <v>Jul</v>
      </c>
    </row>
    <row r="1505" spans="1:20" ht="15.6">
      <c r="A1505" s="2">
        <v>2253</v>
      </c>
      <c r="B1505" s="3">
        <v>46232</v>
      </c>
      <c r="C1505" s="4" t="s">
        <v>6</v>
      </c>
      <c r="D1505" s="4" t="s">
        <v>49</v>
      </c>
      <c r="E1505" s="4" t="s">
        <v>28</v>
      </c>
      <c r="F1505" s="4" t="s">
        <v>13</v>
      </c>
      <c r="G1505" s="4" t="s">
        <v>4</v>
      </c>
      <c r="H1505" s="4" t="s">
        <v>22</v>
      </c>
      <c r="I1505" s="8">
        <v>3</v>
      </c>
      <c r="J1505" s="10">
        <v>50.98</v>
      </c>
      <c r="K1505" s="6">
        <v>0</v>
      </c>
      <c r="L1505" s="10">
        <v>22.63</v>
      </c>
      <c r="M1505" s="17">
        <f t="shared" si="92"/>
        <v>152.94</v>
      </c>
      <c r="N1505" s="17">
        <f t="shared" si="93"/>
        <v>67.89</v>
      </c>
      <c r="O1505" s="17">
        <f t="shared" si="94"/>
        <v>85.05</v>
      </c>
      <c r="P1505" s="7">
        <f t="shared" si="95"/>
        <v>0.55610043154178113</v>
      </c>
      <c r="Q1505" s="5">
        <f>YEAR(SalesDataTable[[#This Row],[Order Date]])</f>
        <v>2026</v>
      </c>
      <c r="R1505" s="7" t="str">
        <f>"Q"&amp;ROUNDUP(MONTH(SalesDataTable[[#This Row],[Order Date]])/3,0)</f>
        <v>Q3</v>
      </c>
      <c r="S1505" s="8">
        <f>MONTH(SalesDataTable[[#This Row],[Order Date]])</f>
        <v>7</v>
      </c>
      <c r="T1505" s="7" t="str">
        <f>TEXT(SalesDataTable[[#This Row],[Order Date]],"mmm")</f>
        <v>Jul</v>
      </c>
    </row>
    <row r="1506" spans="1:20" ht="15.6">
      <c r="A1506" s="2">
        <v>2554</v>
      </c>
      <c r="B1506" s="3">
        <v>46232</v>
      </c>
      <c r="C1506" s="4" t="s">
        <v>6</v>
      </c>
      <c r="D1506" s="4" t="s">
        <v>41</v>
      </c>
      <c r="E1506" s="4" t="s">
        <v>28</v>
      </c>
      <c r="F1506" s="4" t="s">
        <v>13</v>
      </c>
      <c r="G1506" s="4" t="s">
        <v>34</v>
      </c>
      <c r="H1506" s="4" t="s">
        <v>45</v>
      </c>
      <c r="I1506" s="8">
        <v>2</v>
      </c>
      <c r="J1506" s="10">
        <v>49.98</v>
      </c>
      <c r="K1506" s="6">
        <v>0.1</v>
      </c>
      <c r="L1506" s="10">
        <v>21.91</v>
      </c>
      <c r="M1506" s="17">
        <f t="shared" si="92"/>
        <v>89.963999999999999</v>
      </c>
      <c r="N1506" s="17">
        <f t="shared" si="93"/>
        <v>43.82</v>
      </c>
      <c r="O1506" s="17">
        <f t="shared" si="94"/>
        <v>46.143999999999998</v>
      </c>
      <c r="P1506" s="7">
        <f t="shared" si="95"/>
        <v>0.51291627762215997</v>
      </c>
      <c r="Q1506" s="5">
        <f>YEAR(SalesDataTable[[#This Row],[Order Date]])</f>
        <v>2026</v>
      </c>
      <c r="R1506" s="7" t="str">
        <f>"Q"&amp;ROUNDUP(MONTH(SalesDataTable[[#This Row],[Order Date]])/3,0)</f>
        <v>Q3</v>
      </c>
      <c r="S1506" s="8">
        <f>MONTH(SalesDataTable[[#This Row],[Order Date]])</f>
        <v>7</v>
      </c>
      <c r="T1506" s="7" t="str">
        <f>TEXT(SalesDataTable[[#This Row],[Order Date]],"mmm")</f>
        <v>Jul</v>
      </c>
    </row>
    <row r="1507" spans="1:20" ht="15.6">
      <c r="A1507" s="2">
        <v>2624</v>
      </c>
      <c r="B1507" s="3">
        <v>46232</v>
      </c>
      <c r="C1507" s="4" t="s">
        <v>20</v>
      </c>
      <c r="D1507" s="4" t="s">
        <v>21</v>
      </c>
      <c r="E1507" s="4" t="s">
        <v>8</v>
      </c>
      <c r="F1507" s="4" t="s">
        <v>16</v>
      </c>
      <c r="G1507" s="4" t="s">
        <v>14</v>
      </c>
      <c r="H1507" s="4" t="s">
        <v>15</v>
      </c>
      <c r="I1507" s="8">
        <v>4</v>
      </c>
      <c r="J1507" s="10">
        <v>36.44</v>
      </c>
      <c r="K1507" s="6">
        <v>0.15</v>
      </c>
      <c r="L1507" s="10">
        <v>13.32</v>
      </c>
      <c r="M1507" s="17">
        <f t="shared" si="92"/>
        <v>123.89599999999999</v>
      </c>
      <c r="N1507" s="17">
        <f t="shared" si="93"/>
        <v>53.28</v>
      </c>
      <c r="O1507" s="17">
        <f t="shared" si="94"/>
        <v>70.615999999999985</v>
      </c>
      <c r="P1507" s="7">
        <f t="shared" si="95"/>
        <v>0.5699619035319945</v>
      </c>
      <c r="Q1507" s="5">
        <f>YEAR(SalesDataTable[[#This Row],[Order Date]])</f>
        <v>2026</v>
      </c>
      <c r="R1507" s="7" t="str">
        <f>"Q"&amp;ROUNDUP(MONTH(SalesDataTable[[#This Row],[Order Date]])/3,0)</f>
        <v>Q3</v>
      </c>
      <c r="S1507" s="8">
        <f>MONTH(SalesDataTable[[#This Row],[Order Date]])</f>
        <v>7</v>
      </c>
      <c r="T1507" s="7" t="str">
        <f>TEXT(SalesDataTable[[#This Row],[Order Date]],"mmm")</f>
        <v>Jul</v>
      </c>
    </row>
    <row r="1508" spans="1:20" ht="15.6">
      <c r="A1508" s="2">
        <v>3338</v>
      </c>
      <c r="B1508" s="3">
        <v>46232</v>
      </c>
      <c r="C1508" s="4" t="s">
        <v>0</v>
      </c>
      <c r="D1508" s="4" t="s">
        <v>1</v>
      </c>
      <c r="E1508" s="4" t="s">
        <v>2</v>
      </c>
      <c r="F1508" s="4" t="s">
        <v>3</v>
      </c>
      <c r="G1508" s="4" t="s">
        <v>23</v>
      </c>
      <c r="H1508" s="4" t="s">
        <v>29</v>
      </c>
      <c r="I1508" s="8">
        <v>1</v>
      </c>
      <c r="J1508" s="10">
        <v>195.34</v>
      </c>
      <c r="K1508" s="6">
        <v>0.05</v>
      </c>
      <c r="L1508" s="10">
        <v>106.6</v>
      </c>
      <c r="M1508" s="17">
        <f t="shared" si="92"/>
        <v>185.57300000000001</v>
      </c>
      <c r="N1508" s="17">
        <f t="shared" si="93"/>
        <v>106.6</v>
      </c>
      <c r="O1508" s="17">
        <f t="shared" si="94"/>
        <v>78.973000000000013</v>
      </c>
      <c r="P1508" s="7">
        <f t="shared" si="95"/>
        <v>0.42556298599472991</v>
      </c>
      <c r="Q1508" s="5">
        <f>YEAR(SalesDataTable[[#This Row],[Order Date]])</f>
        <v>2026</v>
      </c>
      <c r="R1508" s="7" t="str">
        <f>"Q"&amp;ROUNDUP(MONTH(SalesDataTable[[#This Row],[Order Date]])/3,0)</f>
        <v>Q3</v>
      </c>
      <c r="S1508" s="8">
        <f>MONTH(SalesDataTable[[#This Row],[Order Date]])</f>
        <v>7</v>
      </c>
      <c r="T1508" s="7" t="str">
        <f>TEXT(SalesDataTable[[#This Row],[Order Date]],"mmm")</f>
        <v>Jul</v>
      </c>
    </row>
    <row r="1509" spans="1:20" ht="15.6">
      <c r="A1509" s="2">
        <v>4575</v>
      </c>
      <c r="B1509" s="3">
        <v>46232</v>
      </c>
      <c r="C1509" s="4" t="s">
        <v>11</v>
      </c>
      <c r="D1509" s="4" t="s">
        <v>25</v>
      </c>
      <c r="E1509" s="4" t="s">
        <v>2</v>
      </c>
      <c r="F1509" s="4" t="s">
        <v>16</v>
      </c>
      <c r="G1509" s="4" t="s">
        <v>4</v>
      </c>
      <c r="H1509" s="4" t="s">
        <v>30</v>
      </c>
      <c r="I1509" s="8">
        <v>1</v>
      </c>
      <c r="J1509" s="10">
        <v>103.31</v>
      </c>
      <c r="K1509" s="6">
        <v>0</v>
      </c>
      <c r="L1509" s="10">
        <v>50.93</v>
      </c>
      <c r="M1509" s="17">
        <f t="shared" si="92"/>
        <v>103.31</v>
      </c>
      <c r="N1509" s="17">
        <f t="shared" si="93"/>
        <v>50.93</v>
      </c>
      <c r="O1509" s="17">
        <f t="shared" si="94"/>
        <v>52.38</v>
      </c>
      <c r="P1509" s="7">
        <f t="shared" si="95"/>
        <v>0.50701771367728199</v>
      </c>
      <c r="Q1509" s="5">
        <f>YEAR(SalesDataTable[[#This Row],[Order Date]])</f>
        <v>2026</v>
      </c>
      <c r="R1509" s="7" t="str">
        <f>"Q"&amp;ROUNDUP(MONTH(SalesDataTable[[#This Row],[Order Date]])/3,0)</f>
        <v>Q3</v>
      </c>
      <c r="S1509" s="8">
        <f>MONTH(SalesDataTable[[#This Row],[Order Date]])</f>
        <v>7</v>
      </c>
      <c r="T1509" s="7" t="str">
        <f>TEXT(SalesDataTable[[#This Row],[Order Date]],"mmm")</f>
        <v>Jul</v>
      </c>
    </row>
    <row r="1510" spans="1:20" ht="15.6">
      <c r="A1510" s="2">
        <v>4871</v>
      </c>
      <c r="B1510" s="3">
        <v>46232</v>
      </c>
      <c r="C1510" s="4" t="s">
        <v>0</v>
      </c>
      <c r="D1510" s="4" t="s">
        <v>1</v>
      </c>
      <c r="E1510" s="4" t="s">
        <v>2</v>
      </c>
      <c r="F1510" s="4" t="s">
        <v>13</v>
      </c>
      <c r="G1510" s="4" t="s">
        <v>23</v>
      </c>
      <c r="H1510" s="4" t="s">
        <v>51</v>
      </c>
      <c r="I1510" s="8">
        <v>3</v>
      </c>
      <c r="J1510" s="10">
        <v>123.31</v>
      </c>
      <c r="K1510" s="6">
        <v>0</v>
      </c>
      <c r="L1510" s="10">
        <v>59.16</v>
      </c>
      <c r="M1510" s="17">
        <f t="shared" si="92"/>
        <v>369.93</v>
      </c>
      <c r="N1510" s="17">
        <f t="shared" si="93"/>
        <v>177.48</v>
      </c>
      <c r="O1510" s="17">
        <f t="shared" si="94"/>
        <v>192.45000000000002</v>
      </c>
      <c r="P1510" s="7">
        <f t="shared" si="95"/>
        <v>0.52023355770010549</v>
      </c>
      <c r="Q1510" s="5">
        <f>YEAR(SalesDataTable[[#This Row],[Order Date]])</f>
        <v>2026</v>
      </c>
      <c r="R1510" s="7" t="str">
        <f>"Q"&amp;ROUNDUP(MONTH(SalesDataTable[[#This Row],[Order Date]])/3,0)</f>
        <v>Q3</v>
      </c>
      <c r="S1510" s="8">
        <f>MONTH(SalesDataTable[[#This Row],[Order Date]])</f>
        <v>7</v>
      </c>
      <c r="T1510" s="7" t="str">
        <f>TEXT(SalesDataTable[[#This Row],[Order Date]],"mmm")</f>
        <v>Jul</v>
      </c>
    </row>
    <row r="1511" spans="1:20" ht="15.6">
      <c r="A1511" s="2">
        <v>4931</v>
      </c>
      <c r="B1511" s="3">
        <v>46232</v>
      </c>
      <c r="C1511" s="4" t="s">
        <v>0</v>
      </c>
      <c r="D1511" s="4" t="s">
        <v>50</v>
      </c>
      <c r="E1511" s="4" t="s">
        <v>2</v>
      </c>
      <c r="F1511" s="4" t="s">
        <v>13</v>
      </c>
      <c r="G1511" s="4" t="s">
        <v>34</v>
      </c>
      <c r="H1511" s="4" t="s">
        <v>35</v>
      </c>
      <c r="I1511" s="8">
        <v>1</v>
      </c>
      <c r="J1511" s="10">
        <v>40.36</v>
      </c>
      <c r="K1511" s="6">
        <v>0.1</v>
      </c>
      <c r="L1511" s="10">
        <v>14.82</v>
      </c>
      <c r="M1511" s="17">
        <f t="shared" si="92"/>
        <v>36.323999999999998</v>
      </c>
      <c r="N1511" s="17">
        <f t="shared" si="93"/>
        <v>14.82</v>
      </c>
      <c r="O1511" s="17">
        <f t="shared" si="94"/>
        <v>21.503999999999998</v>
      </c>
      <c r="P1511" s="7">
        <f t="shared" si="95"/>
        <v>0.59200528576148004</v>
      </c>
      <c r="Q1511" s="5">
        <f>YEAR(SalesDataTable[[#This Row],[Order Date]])</f>
        <v>2026</v>
      </c>
      <c r="R1511" s="7" t="str">
        <f>"Q"&amp;ROUNDUP(MONTH(SalesDataTable[[#This Row],[Order Date]])/3,0)</f>
        <v>Q3</v>
      </c>
      <c r="S1511" s="8">
        <f>MONTH(SalesDataTable[[#This Row],[Order Date]])</f>
        <v>7</v>
      </c>
      <c r="T1511" s="7" t="str">
        <f>TEXT(SalesDataTable[[#This Row],[Order Date]],"mmm")</f>
        <v>Jul</v>
      </c>
    </row>
    <row r="1512" spans="1:20" ht="15.6">
      <c r="A1512" s="2">
        <v>4962</v>
      </c>
      <c r="B1512" s="3">
        <v>46232</v>
      </c>
      <c r="C1512" s="4" t="s">
        <v>0</v>
      </c>
      <c r="D1512" s="4" t="s">
        <v>50</v>
      </c>
      <c r="E1512" s="4" t="s">
        <v>19</v>
      </c>
      <c r="F1512" s="4" t="s">
        <v>13</v>
      </c>
      <c r="G1512" s="4" t="s">
        <v>23</v>
      </c>
      <c r="H1512" s="4" t="s">
        <v>40</v>
      </c>
      <c r="I1512" s="8">
        <v>2</v>
      </c>
      <c r="J1512" s="10">
        <v>83.06</v>
      </c>
      <c r="K1512" s="6">
        <v>0</v>
      </c>
      <c r="L1512" s="10">
        <v>38.74</v>
      </c>
      <c r="M1512" s="17">
        <f t="shared" si="92"/>
        <v>166.12</v>
      </c>
      <c r="N1512" s="17">
        <f t="shared" si="93"/>
        <v>77.48</v>
      </c>
      <c r="O1512" s="17">
        <f t="shared" si="94"/>
        <v>88.64</v>
      </c>
      <c r="P1512" s="7">
        <f t="shared" si="95"/>
        <v>0.5335901757765471</v>
      </c>
      <c r="Q1512" s="5">
        <f>YEAR(SalesDataTable[[#This Row],[Order Date]])</f>
        <v>2026</v>
      </c>
      <c r="R1512" s="7" t="str">
        <f>"Q"&amp;ROUNDUP(MONTH(SalesDataTable[[#This Row],[Order Date]])/3,0)</f>
        <v>Q3</v>
      </c>
      <c r="S1512" s="8">
        <f>MONTH(SalesDataTable[[#This Row],[Order Date]])</f>
        <v>7</v>
      </c>
      <c r="T1512" s="7" t="str">
        <f>TEXT(SalesDataTable[[#This Row],[Order Date]],"mmm")</f>
        <v>Jul</v>
      </c>
    </row>
    <row r="1513" spans="1:20" ht="15.6">
      <c r="A1513" s="2">
        <v>5006</v>
      </c>
      <c r="B1513" s="3">
        <v>46232</v>
      </c>
      <c r="C1513" s="4" t="s">
        <v>11</v>
      </c>
      <c r="D1513" s="4" t="s">
        <v>18</v>
      </c>
      <c r="E1513" s="4" t="s">
        <v>2</v>
      </c>
      <c r="F1513" s="4" t="s">
        <v>3</v>
      </c>
      <c r="G1513" s="4" t="s">
        <v>9</v>
      </c>
      <c r="H1513" s="4" t="s">
        <v>37</v>
      </c>
      <c r="I1513" s="8">
        <v>2</v>
      </c>
      <c r="J1513" s="10">
        <v>151.72999999999999</v>
      </c>
      <c r="K1513" s="6">
        <v>0</v>
      </c>
      <c r="L1513" s="10">
        <v>81.209999999999994</v>
      </c>
      <c r="M1513" s="17">
        <f t="shared" si="92"/>
        <v>303.45999999999998</v>
      </c>
      <c r="N1513" s="17">
        <f t="shared" si="93"/>
        <v>162.41999999999999</v>
      </c>
      <c r="O1513" s="17">
        <f t="shared" si="94"/>
        <v>141.04</v>
      </c>
      <c r="P1513" s="7">
        <f t="shared" si="95"/>
        <v>0.46477295195412904</v>
      </c>
      <c r="Q1513" s="5">
        <f>YEAR(SalesDataTable[[#This Row],[Order Date]])</f>
        <v>2026</v>
      </c>
      <c r="R1513" s="7" t="str">
        <f>"Q"&amp;ROUNDUP(MONTH(SalesDataTable[[#This Row],[Order Date]])/3,0)</f>
        <v>Q3</v>
      </c>
      <c r="S1513" s="8">
        <f>MONTH(SalesDataTable[[#This Row],[Order Date]])</f>
        <v>7</v>
      </c>
      <c r="T1513" s="7" t="str">
        <f>TEXT(SalesDataTable[[#This Row],[Order Date]],"mmm")</f>
        <v>Jul</v>
      </c>
    </row>
    <row r="1514" spans="1:20" ht="15.6">
      <c r="A1514" s="2">
        <v>5033</v>
      </c>
      <c r="B1514" s="3">
        <v>46232</v>
      </c>
      <c r="C1514" s="4" t="s">
        <v>20</v>
      </c>
      <c r="D1514" s="4" t="s">
        <v>33</v>
      </c>
      <c r="E1514" s="4" t="s">
        <v>2</v>
      </c>
      <c r="F1514" s="4" t="s">
        <v>13</v>
      </c>
      <c r="G1514" s="4" t="s">
        <v>9</v>
      </c>
      <c r="H1514" s="4" t="s">
        <v>46</v>
      </c>
      <c r="I1514" s="8">
        <v>4</v>
      </c>
      <c r="J1514" s="10">
        <v>72.010000000000005</v>
      </c>
      <c r="K1514" s="6">
        <v>0.05</v>
      </c>
      <c r="L1514" s="10">
        <v>32.36</v>
      </c>
      <c r="M1514" s="17">
        <f t="shared" si="92"/>
        <v>273.63800000000003</v>
      </c>
      <c r="N1514" s="17">
        <f t="shared" si="93"/>
        <v>129.44</v>
      </c>
      <c r="O1514" s="17">
        <f t="shared" si="94"/>
        <v>144.19800000000004</v>
      </c>
      <c r="P1514" s="7">
        <f t="shared" si="95"/>
        <v>0.52696628392255473</v>
      </c>
      <c r="Q1514" s="5">
        <f>YEAR(SalesDataTable[[#This Row],[Order Date]])</f>
        <v>2026</v>
      </c>
      <c r="R1514" s="7" t="str">
        <f>"Q"&amp;ROUNDUP(MONTH(SalesDataTable[[#This Row],[Order Date]])/3,0)</f>
        <v>Q3</v>
      </c>
      <c r="S1514" s="8">
        <f>MONTH(SalesDataTable[[#This Row],[Order Date]])</f>
        <v>7</v>
      </c>
      <c r="T1514" s="7" t="str">
        <f>TEXT(SalesDataTable[[#This Row],[Order Date]],"mmm")</f>
        <v>Jul</v>
      </c>
    </row>
    <row r="1515" spans="1:20" ht="15.6">
      <c r="A1515" s="2">
        <v>5117</v>
      </c>
      <c r="B1515" s="3">
        <v>46232</v>
      </c>
      <c r="C1515" s="4" t="s">
        <v>6</v>
      </c>
      <c r="D1515" s="4" t="s">
        <v>41</v>
      </c>
      <c r="E1515" s="4" t="s">
        <v>2</v>
      </c>
      <c r="F1515" s="4" t="s">
        <v>16</v>
      </c>
      <c r="G1515" s="4" t="s">
        <v>9</v>
      </c>
      <c r="H1515" s="4" t="s">
        <v>37</v>
      </c>
      <c r="I1515" s="8">
        <v>1</v>
      </c>
      <c r="J1515" s="10">
        <v>154.87</v>
      </c>
      <c r="K1515" s="6">
        <v>0</v>
      </c>
      <c r="L1515" s="10">
        <v>80.459999999999994</v>
      </c>
      <c r="M1515" s="17">
        <f t="shared" si="92"/>
        <v>154.87</v>
      </c>
      <c r="N1515" s="17">
        <f t="shared" si="93"/>
        <v>80.459999999999994</v>
      </c>
      <c r="O1515" s="17">
        <f t="shared" si="94"/>
        <v>74.410000000000011</v>
      </c>
      <c r="P1515" s="7">
        <f t="shared" si="95"/>
        <v>0.48046748886162594</v>
      </c>
      <c r="Q1515" s="5">
        <f>YEAR(SalesDataTable[[#This Row],[Order Date]])</f>
        <v>2026</v>
      </c>
      <c r="R1515" s="7" t="str">
        <f>"Q"&amp;ROUNDUP(MONTH(SalesDataTable[[#This Row],[Order Date]])/3,0)</f>
        <v>Q3</v>
      </c>
      <c r="S1515" s="8">
        <f>MONTH(SalesDataTable[[#This Row],[Order Date]])</f>
        <v>7</v>
      </c>
      <c r="T1515" s="7" t="str">
        <f>TEXT(SalesDataTable[[#This Row],[Order Date]],"mmm")</f>
        <v>Jul</v>
      </c>
    </row>
    <row r="1516" spans="1:20" ht="15.6">
      <c r="A1516" s="2">
        <v>954</v>
      </c>
      <c r="B1516" s="3">
        <v>46233</v>
      </c>
      <c r="C1516" s="4" t="s">
        <v>6</v>
      </c>
      <c r="D1516" s="4" t="s">
        <v>7</v>
      </c>
      <c r="E1516" s="4" t="s">
        <v>2</v>
      </c>
      <c r="F1516" s="4" t="s">
        <v>13</v>
      </c>
      <c r="G1516" s="4" t="s">
        <v>14</v>
      </c>
      <c r="H1516" s="4" t="s">
        <v>44</v>
      </c>
      <c r="I1516" s="8">
        <v>3</v>
      </c>
      <c r="J1516" s="10">
        <v>134.61000000000001</v>
      </c>
      <c r="K1516" s="6">
        <v>0.1</v>
      </c>
      <c r="L1516" s="10">
        <v>65.77</v>
      </c>
      <c r="M1516" s="17">
        <f t="shared" si="92"/>
        <v>363.44700000000006</v>
      </c>
      <c r="N1516" s="17">
        <f t="shared" si="93"/>
        <v>197.31</v>
      </c>
      <c r="O1516" s="17">
        <f t="shared" si="94"/>
        <v>166.13700000000006</v>
      </c>
      <c r="P1516" s="7">
        <f t="shared" si="95"/>
        <v>0.45711479252820914</v>
      </c>
      <c r="Q1516" s="5">
        <f>YEAR(SalesDataTable[[#This Row],[Order Date]])</f>
        <v>2026</v>
      </c>
      <c r="R1516" s="7" t="str">
        <f>"Q"&amp;ROUNDUP(MONTH(SalesDataTable[[#This Row],[Order Date]])/3,0)</f>
        <v>Q3</v>
      </c>
      <c r="S1516" s="8">
        <f>MONTH(SalesDataTable[[#This Row],[Order Date]])</f>
        <v>7</v>
      </c>
      <c r="T1516" s="7" t="str">
        <f>TEXT(SalesDataTable[[#This Row],[Order Date]],"mmm")</f>
        <v>Jul</v>
      </c>
    </row>
    <row r="1517" spans="1:20" ht="15.6">
      <c r="A1517" s="2">
        <v>1644</v>
      </c>
      <c r="B1517" s="3">
        <v>46233</v>
      </c>
      <c r="C1517" s="4" t="s">
        <v>20</v>
      </c>
      <c r="D1517" s="4" t="s">
        <v>47</v>
      </c>
      <c r="E1517" s="4" t="s">
        <v>2</v>
      </c>
      <c r="F1517" s="4" t="s">
        <v>3</v>
      </c>
      <c r="G1517" s="4" t="s">
        <v>4</v>
      </c>
      <c r="H1517" s="4" t="s">
        <v>5</v>
      </c>
      <c r="I1517" s="8">
        <v>3</v>
      </c>
      <c r="J1517" s="10">
        <v>81.5</v>
      </c>
      <c r="K1517" s="6">
        <v>0.05</v>
      </c>
      <c r="L1517" s="10">
        <v>43.85</v>
      </c>
      <c r="M1517" s="17">
        <f t="shared" si="92"/>
        <v>232.27499999999998</v>
      </c>
      <c r="N1517" s="17">
        <f t="shared" si="93"/>
        <v>131.55000000000001</v>
      </c>
      <c r="O1517" s="17">
        <f t="shared" si="94"/>
        <v>100.72499999999997</v>
      </c>
      <c r="P1517" s="7">
        <f t="shared" si="95"/>
        <v>0.43364546335163051</v>
      </c>
      <c r="Q1517" s="5">
        <f>YEAR(SalesDataTable[[#This Row],[Order Date]])</f>
        <v>2026</v>
      </c>
      <c r="R1517" s="7" t="str">
        <f>"Q"&amp;ROUNDUP(MONTH(SalesDataTable[[#This Row],[Order Date]])/3,0)</f>
        <v>Q3</v>
      </c>
      <c r="S1517" s="8">
        <f>MONTH(SalesDataTable[[#This Row],[Order Date]])</f>
        <v>7</v>
      </c>
      <c r="T1517" s="7" t="str">
        <f>TEXT(SalesDataTable[[#This Row],[Order Date]],"mmm")</f>
        <v>Jul</v>
      </c>
    </row>
    <row r="1518" spans="1:20" ht="15.6">
      <c r="A1518" s="2">
        <v>2030</v>
      </c>
      <c r="B1518" s="3">
        <v>46233</v>
      </c>
      <c r="C1518" s="4" t="s">
        <v>0</v>
      </c>
      <c r="D1518" s="4" t="s">
        <v>1</v>
      </c>
      <c r="E1518" s="4" t="s">
        <v>28</v>
      </c>
      <c r="F1518" s="4" t="s">
        <v>16</v>
      </c>
      <c r="G1518" s="4" t="s">
        <v>14</v>
      </c>
      <c r="H1518" s="4" t="s">
        <v>44</v>
      </c>
      <c r="I1518" s="8">
        <v>2</v>
      </c>
      <c r="J1518" s="10">
        <v>135.63</v>
      </c>
      <c r="K1518" s="6">
        <v>0</v>
      </c>
      <c r="L1518" s="10">
        <v>66.63</v>
      </c>
      <c r="M1518" s="17">
        <f t="shared" si="92"/>
        <v>271.26</v>
      </c>
      <c r="N1518" s="17">
        <f t="shared" si="93"/>
        <v>133.26</v>
      </c>
      <c r="O1518" s="17">
        <f t="shared" si="94"/>
        <v>138</v>
      </c>
      <c r="P1518" s="7">
        <f t="shared" si="95"/>
        <v>0.50873700508737008</v>
      </c>
      <c r="Q1518" s="5">
        <f>YEAR(SalesDataTable[[#This Row],[Order Date]])</f>
        <v>2026</v>
      </c>
      <c r="R1518" s="7" t="str">
        <f>"Q"&amp;ROUNDUP(MONTH(SalesDataTable[[#This Row],[Order Date]])/3,0)</f>
        <v>Q3</v>
      </c>
      <c r="S1518" s="8">
        <f>MONTH(SalesDataTable[[#This Row],[Order Date]])</f>
        <v>7</v>
      </c>
      <c r="T1518" s="7" t="str">
        <f>TEXT(SalesDataTable[[#This Row],[Order Date]],"mmm")</f>
        <v>Jul</v>
      </c>
    </row>
    <row r="1519" spans="1:20" ht="15.6">
      <c r="A1519" s="2">
        <v>2595</v>
      </c>
      <c r="B1519" s="3">
        <v>46233</v>
      </c>
      <c r="C1519" s="4" t="s">
        <v>0</v>
      </c>
      <c r="D1519" s="4" t="s">
        <v>36</v>
      </c>
      <c r="E1519" s="4" t="s">
        <v>8</v>
      </c>
      <c r="F1519" s="4" t="s">
        <v>16</v>
      </c>
      <c r="G1519" s="4" t="s">
        <v>14</v>
      </c>
      <c r="H1519" s="4" t="s">
        <v>44</v>
      </c>
      <c r="I1519" s="8">
        <v>15</v>
      </c>
      <c r="J1519" s="10">
        <v>133.44999999999999</v>
      </c>
      <c r="K1519" s="6">
        <v>0.2</v>
      </c>
      <c r="L1519" s="10">
        <v>65.819999999999993</v>
      </c>
      <c r="M1519" s="17">
        <f t="shared" si="92"/>
        <v>1601.3999999999999</v>
      </c>
      <c r="N1519" s="17">
        <f t="shared" si="93"/>
        <v>987.3</v>
      </c>
      <c r="O1519" s="17">
        <f t="shared" si="94"/>
        <v>614.09999999999991</v>
      </c>
      <c r="P1519" s="7">
        <f t="shared" si="95"/>
        <v>0.3834769576620457</v>
      </c>
      <c r="Q1519" s="5">
        <f>YEAR(SalesDataTable[[#This Row],[Order Date]])</f>
        <v>2026</v>
      </c>
      <c r="R1519" s="7" t="str">
        <f>"Q"&amp;ROUNDUP(MONTH(SalesDataTable[[#This Row],[Order Date]])/3,0)</f>
        <v>Q3</v>
      </c>
      <c r="S1519" s="8">
        <f>MONTH(SalesDataTable[[#This Row],[Order Date]])</f>
        <v>7</v>
      </c>
      <c r="T1519" s="7" t="str">
        <f>TEXT(SalesDataTable[[#This Row],[Order Date]],"mmm")</f>
        <v>Jul</v>
      </c>
    </row>
    <row r="1520" spans="1:20" ht="15.6">
      <c r="A1520" s="2">
        <v>2763</v>
      </c>
      <c r="B1520" s="3">
        <v>46233</v>
      </c>
      <c r="C1520" s="4" t="s">
        <v>0</v>
      </c>
      <c r="D1520" s="4" t="s">
        <v>50</v>
      </c>
      <c r="E1520" s="4" t="s">
        <v>2</v>
      </c>
      <c r="F1520" s="4" t="s">
        <v>16</v>
      </c>
      <c r="G1520" s="4" t="s">
        <v>23</v>
      </c>
      <c r="H1520" s="4" t="s">
        <v>51</v>
      </c>
      <c r="I1520" s="8">
        <v>1</v>
      </c>
      <c r="J1520" s="10">
        <v>120.94</v>
      </c>
      <c r="K1520" s="6">
        <v>0</v>
      </c>
      <c r="L1520" s="10">
        <v>62.24</v>
      </c>
      <c r="M1520" s="17">
        <f t="shared" si="92"/>
        <v>120.94</v>
      </c>
      <c r="N1520" s="17">
        <f t="shared" si="93"/>
        <v>62.24</v>
      </c>
      <c r="O1520" s="17">
        <f t="shared" si="94"/>
        <v>58.699999999999996</v>
      </c>
      <c r="P1520" s="7">
        <f t="shared" si="95"/>
        <v>0.48536464362493797</v>
      </c>
      <c r="Q1520" s="5">
        <f>YEAR(SalesDataTable[[#This Row],[Order Date]])</f>
        <v>2026</v>
      </c>
      <c r="R1520" s="7" t="str">
        <f>"Q"&amp;ROUNDUP(MONTH(SalesDataTable[[#This Row],[Order Date]])/3,0)</f>
        <v>Q3</v>
      </c>
      <c r="S1520" s="8">
        <f>MONTH(SalesDataTable[[#This Row],[Order Date]])</f>
        <v>7</v>
      </c>
      <c r="T1520" s="7" t="str">
        <f>TEXT(SalesDataTable[[#This Row],[Order Date]],"mmm")</f>
        <v>Jul</v>
      </c>
    </row>
    <row r="1521" spans="1:20" ht="15.6">
      <c r="A1521" s="2">
        <v>3537</v>
      </c>
      <c r="B1521" s="3">
        <v>46233</v>
      </c>
      <c r="C1521" s="4" t="s">
        <v>6</v>
      </c>
      <c r="D1521" s="4" t="s">
        <v>41</v>
      </c>
      <c r="E1521" s="4" t="s">
        <v>2</v>
      </c>
      <c r="F1521" s="4" t="s">
        <v>3</v>
      </c>
      <c r="G1521" s="4" t="s">
        <v>23</v>
      </c>
      <c r="H1521" s="4" t="s">
        <v>24</v>
      </c>
      <c r="I1521" s="8">
        <v>2</v>
      </c>
      <c r="J1521" s="10">
        <v>332.99</v>
      </c>
      <c r="K1521" s="6">
        <v>0.15</v>
      </c>
      <c r="L1521" s="10">
        <v>199.09</v>
      </c>
      <c r="M1521" s="17">
        <f t="shared" si="92"/>
        <v>566.08299999999997</v>
      </c>
      <c r="N1521" s="17">
        <f t="shared" si="93"/>
        <v>398.18</v>
      </c>
      <c r="O1521" s="17">
        <f t="shared" si="94"/>
        <v>167.90299999999996</v>
      </c>
      <c r="P1521" s="7">
        <f t="shared" si="95"/>
        <v>0.29660491482697759</v>
      </c>
      <c r="Q1521" s="5">
        <f>YEAR(SalesDataTable[[#This Row],[Order Date]])</f>
        <v>2026</v>
      </c>
      <c r="R1521" s="7" t="str">
        <f>"Q"&amp;ROUNDUP(MONTH(SalesDataTable[[#This Row],[Order Date]])/3,0)</f>
        <v>Q3</v>
      </c>
      <c r="S1521" s="8">
        <f>MONTH(SalesDataTable[[#This Row],[Order Date]])</f>
        <v>7</v>
      </c>
      <c r="T1521" s="7" t="str">
        <f>TEXT(SalesDataTable[[#This Row],[Order Date]],"mmm")</f>
        <v>Jul</v>
      </c>
    </row>
    <row r="1522" spans="1:20" ht="15.6">
      <c r="A1522" s="2">
        <v>3550</v>
      </c>
      <c r="B1522" s="3">
        <v>46233</v>
      </c>
      <c r="C1522" s="4" t="s">
        <v>0</v>
      </c>
      <c r="D1522" s="4" t="s">
        <v>50</v>
      </c>
      <c r="E1522" s="4" t="s">
        <v>2</v>
      </c>
      <c r="F1522" s="4" t="s">
        <v>3</v>
      </c>
      <c r="G1522" s="4" t="s">
        <v>23</v>
      </c>
      <c r="H1522" s="4" t="s">
        <v>51</v>
      </c>
      <c r="I1522" s="8">
        <v>3</v>
      </c>
      <c r="J1522" s="10">
        <v>120.88</v>
      </c>
      <c r="K1522" s="6">
        <v>0</v>
      </c>
      <c r="L1522" s="10">
        <v>60.97</v>
      </c>
      <c r="M1522" s="17">
        <f t="shared" si="92"/>
        <v>362.64</v>
      </c>
      <c r="N1522" s="17">
        <f t="shared" si="93"/>
        <v>182.91</v>
      </c>
      <c r="O1522" s="17">
        <f t="shared" si="94"/>
        <v>179.73</v>
      </c>
      <c r="P1522" s="7">
        <f t="shared" si="95"/>
        <v>0.49561548643282594</v>
      </c>
      <c r="Q1522" s="5">
        <f>YEAR(SalesDataTable[[#This Row],[Order Date]])</f>
        <v>2026</v>
      </c>
      <c r="R1522" s="7" t="str">
        <f>"Q"&amp;ROUNDUP(MONTH(SalesDataTable[[#This Row],[Order Date]])/3,0)</f>
        <v>Q3</v>
      </c>
      <c r="S1522" s="8">
        <f>MONTH(SalesDataTable[[#This Row],[Order Date]])</f>
        <v>7</v>
      </c>
      <c r="T1522" s="7" t="str">
        <f>TEXT(SalesDataTable[[#This Row],[Order Date]],"mmm")</f>
        <v>Jul</v>
      </c>
    </row>
    <row r="1523" spans="1:20" ht="15.6">
      <c r="A1523" s="2">
        <v>3875</v>
      </c>
      <c r="B1523" s="3">
        <v>46233</v>
      </c>
      <c r="C1523" s="4" t="s">
        <v>20</v>
      </c>
      <c r="D1523" s="4" t="s">
        <v>33</v>
      </c>
      <c r="E1523" s="4" t="s">
        <v>2</v>
      </c>
      <c r="F1523" s="4" t="s">
        <v>3</v>
      </c>
      <c r="G1523" s="4" t="s">
        <v>4</v>
      </c>
      <c r="H1523" s="4" t="s">
        <v>30</v>
      </c>
      <c r="I1523" s="8">
        <v>1</v>
      </c>
      <c r="J1523" s="10">
        <v>101.73</v>
      </c>
      <c r="K1523" s="6">
        <v>0.05</v>
      </c>
      <c r="L1523" s="10">
        <v>51.63</v>
      </c>
      <c r="M1523" s="17">
        <f t="shared" si="92"/>
        <v>96.643500000000003</v>
      </c>
      <c r="N1523" s="17">
        <f t="shared" si="93"/>
        <v>51.63</v>
      </c>
      <c r="O1523" s="17">
        <f t="shared" si="94"/>
        <v>45.013500000000001</v>
      </c>
      <c r="P1523" s="7">
        <f t="shared" si="95"/>
        <v>0.46576852038678235</v>
      </c>
      <c r="Q1523" s="5">
        <f>YEAR(SalesDataTable[[#This Row],[Order Date]])</f>
        <v>2026</v>
      </c>
      <c r="R1523" s="7" t="str">
        <f>"Q"&amp;ROUNDUP(MONTH(SalesDataTable[[#This Row],[Order Date]])/3,0)</f>
        <v>Q3</v>
      </c>
      <c r="S1523" s="8">
        <f>MONTH(SalesDataTable[[#This Row],[Order Date]])</f>
        <v>7</v>
      </c>
      <c r="T1523" s="7" t="str">
        <f>TEXT(SalesDataTable[[#This Row],[Order Date]],"mmm")</f>
        <v>Jul</v>
      </c>
    </row>
    <row r="1524" spans="1:20" ht="15.6">
      <c r="A1524" s="2">
        <v>4467</v>
      </c>
      <c r="B1524" s="3">
        <v>46233</v>
      </c>
      <c r="C1524" s="4" t="s">
        <v>20</v>
      </c>
      <c r="D1524" s="4" t="s">
        <v>31</v>
      </c>
      <c r="E1524" s="4" t="s">
        <v>2</v>
      </c>
      <c r="F1524" s="4" t="s">
        <v>3</v>
      </c>
      <c r="G1524" s="4" t="s">
        <v>14</v>
      </c>
      <c r="H1524" s="4" t="s">
        <v>15</v>
      </c>
      <c r="I1524" s="8">
        <v>2</v>
      </c>
      <c r="J1524" s="10">
        <v>36.21</v>
      </c>
      <c r="K1524" s="6">
        <v>0</v>
      </c>
      <c r="L1524" s="10">
        <v>13.5</v>
      </c>
      <c r="M1524" s="17">
        <f t="shared" si="92"/>
        <v>72.42</v>
      </c>
      <c r="N1524" s="17">
        <f t="shared" si="93"/>
        <v>27</v>
      </c>
      <c r="O1524" s="17">
        <f t="shared" si="94"/>
        <v>45.42</v>
      </c>
      <c r="P1524" s="7">
        <f t="shared" si="95"/>
        <v>0.62717481358740679</v>
      </c>
      <c r="Q1524" s="5">
        <f>YEAR(SalesDataTable[[#This Row],[Order Date]])</f>
        <v>2026</v>
      </c>
      <c r="R1524" s="7" t="str">
        <f>"Q"&amp;ROUNDUP(MONTH(SalesDataTable[[#This Row],[Order Date]])/3,0)</f>
        <v>Q3</v>
      </c>
      <c r="S1524" s="8">
        <f>MONTH(SalesDataTable[[#This Row],[Order Date]])</f>
        <v>7</v>
      </c>
      <c r="T1524" s="7" t="str">
        <f>TEXT(SalesDataTable[[#This Row],[Order Date]],"mmm")</f>
        <v>Jul</v>
      </c>
    </row>
    <row r="1525" spans="1:20" ht="15.6">
      <c r="A1525" s="2">
        <v>739</v>
      </c>
      <c r="B1525" s="3">
        <v>46234</v>
      </c>
      <c r="C1525" s="4" t="s">
        <v>20</v>
      </c>
      <c r="D1525" s="4" t="s">
        <v>31</v>
      </c>
      <c r="E1525" s="4" t="s">
        <v>2</v>
      </c>
      <c r="F1525" s="4" t="s">
        <v>16</v>
      </c>
      <c r="G1525" s="4" t="s">
        <v>4</v>
      </c>
      <c r="H1525" s="4" t="s">
        <v>30</v>
      </c>
      <c r="I1525" s="8">
        <v>5</v>
      </c>
      <c r="J1525" s="10">
        <v>104.65</v>
      </c>
      <c r="K1525" s="6">
        <v>0</v>
      </c>
      <c r="L1525" s="10">
        <v>49.2</v>
      </c>
      <c r="M1525" s="17">
        <f t="shared" si="92"/>
        <v>523.25</v>
      </c>
      <c r="N1525" s="17">
        <f t="shared" si="93"/>
        <v>246</v>
      </c>
      <c r="O1525" s="17">
        <f t="shared" si="94"/>
        <v>277.25</v>
      </c>
      <c r="P1525" s="7">
        <f t="shared" si="95"/>
        <v>0.52986144290492121</v>
      </c>
      <c r="Q1525" s="5">
        <f>YEAR(SalesDataTable[[#This Row],[Order Date]])</f>
        <v>2026</v>
      </c>
      <c r="R1525" s="7" t="str">
        <f>"Q"&amp;ROUNDUP(MONTH(SalesDataTable[[#This Row],[Order Date]])/3,0)</f>
        <v>Q3</v>
      </c>
      <c r="S1525" s="8">
        <f>MONTH(SalesDataTable[[#This Row],[Order Date]])</f>
        <v>7</v>
      </c>
      <c r="T1525" s="7" t="str">
        <f>TEXT(SalesDataTable[[#This Row],[Order Date]],"mmm")</f>
        <v>Jul</v>
      </c>
    </row>
    <row r="1526" spans="1:20" ht="15.6">
      <c r="A1526" s="2">
        <v>2376</v>
      </c>
      <c r="B1526" s="3">
        <v>46234</v>
      </c>
      <c r="C1526" s="4" t="s">
        <v>11</v>
      </c>
      <c r="D1526" s="4" t="s">
        <v>25</v>
      </c>
      <c r="E1526" s="4" t="s">
        <v>8</v>
      </c>
      <c r="F1526" s="4" t="s">
        <v>3</v>
      </c>
      <c r="G1526" s="4" t="s">
        <v>23</v>
      </c>
      <c r="H1526" s="4" t="s">
        <v>29</v>
      </c>
      <c r="I1526" s="8">
        <v>5</v>
      </c>
      <c r="J1526" s="10">
        <v>198.35</v>
      </c>
      <c r="K1526" s="6">
        <v>0.05</v>
      </c>
      <c r="L1526" s="10">
        <v>104.96</v>
      </c>
      <c r="M1526" s="17">
        <f t="shared" si="92"/>
        <v>942.16249999999991</v>
      </c>
      <c r="N1526" s="17">
        <f t="shared" si="93"/>
        <v>524.79999999999995</v>
      </c>
      <c r="O1526" s="17">
        <f t="shared" si="94"/>
        <v>417.36249999999995</v>
      </c>
      <c r="P1526" s="7">
        <f t="shared" si="95"/>
        <v>0.44298356175288234</v>
      </c>
      <c r="Q1526" s="5">
        <f>YEAR(SalesDataTable[[#This Row],[Order Date]])</f>
        <v>2026</v>
      </c>
      <c r="R1526" s="7" t="str">
        <f>"Q"&amp;ROUNDUP(MONTH(SalesDataTable[[#This Row],[Order Date]])/3,0)</f>
        <v>Q3</v>
      </c>
      <c r="S1526" s="8">
        <f>MONTH(SalesDataTable[[#This Row],[Order Date]])</f>
        <v>7</v>
      </c>
      <c r="T1526" s="7" t="str">
        <f>TEXT(SalesDataTable[[#This Row],[Order Date]],"mmm")</f>
        <v>Jul</v>
      </c>
    </row>
    <row r="1527" spans="1:20" ht="15.6">
      <c r="A1527" s="2">
        <v>3109</v>
      </c>
      <c r="B1527" s="3">
        <v>46234</v>
      </c>
      <c r="C1527" s="4" t="s">
        <v>0</v>
      </c>
      <c r="D1527" s="4" t="s">
        <v>1</v>
      </c>
      <c r="E1527" s="4" t="s">
        <v>28</v>
      </c>
      <c r="F1527" s="4" t="s">
        <v>3</v>
      </c>
      <c r="G1527" s="4" t="s">
        <v>34</v>
      </c>
      <c r="H1527" s="4" t="s">
        <v>42</v>
      </c>
      <c r="I1527" s="8">
        <v>2</v>
      </c>
      <c r="J1527" s="10">
        <v>36.56</v>
      </c>
      <c r="K1527" s="6">
        <v>0.05</v>
      </c>
      <c r="L1527" s="10">
        <v>13.76</v>
      </c>
      <c r="M1527" s="17">
        <f t="shared" si="92"/>
        <v>69.463999999999999</v>
      </c>
      <c r="N1527" s="17">
        <f t="shared" si="93"/>
        <v>27.52</v>
      </c>
      <c r="O1527" s="17">
        <f t="shared" si="94"/>
        <v>41.944000000000003</v>
      </c>
      <c r="P1527" s="7">
        <f t="shared" si="95"/>
        <v>0.60382356328457909</v>
      </c>
      <c r="Q1527" s="5">
        <f>YEAR(SalesDataTable[[#This Row],[Order Date]])</f>
        <v>2026</v>
      </c>
      <c r="R1527" s="7" t="str">
        <f>"Q"&amp;ROUNDUP(MONTH(SalesDataTable[[#This Row],[Order Date]])/3,0)</f>
        <v>Q3</v>
      </c>
      <c r="S1527" s="8">
        <f>MONTH(SalesDataTable[[#This Row],[Order Date]])</f>
        <v>7</v>
      </c>
      <c r="T1527" s="7" t="str">
        <f>TEXT(SalesDataTable[[#This Row],[Order Date]],"mmm")</f>
        <v>Jul</v>
      </c>
    </row>
    <row r="1528" spans="1:20" ht="15.6">
      <c r="A1528" s="2">
        <v>4362</v>
      </c>
      <c r="B1528" s="3">
        <v>46234</v>
      </c>
      <c r="C1528" s="4" t="s">
        <v>6</v>
      </c>
      <c r="D1528" s="4" t="s">
        <v>49</v>
      </c>
      <c r="E1528" s="4" t="s">
        <v>2</v>
      </c>
      <c r="F1528" s="4" t="s">
        <v>3</v>
      </c>
      <c r="G1528" s="4" t="s">
        <v>9</v>
      </c>
      <c r="H1528" s="4" t="s">
        <v>10</v>
      </c>
      <c r="I1528" s="8">
        <v>5</v>
      </c>
      <c r="J1528" s="10">
        <v>92.41</v>
      </c>
      <c r="K1528" s="6">
        <v>0</v>
      </c>
      <c r="L1528" s="10">
        <v>44.29</v>
      </c>
      <c r="M1528" s="17">
        <f t="shared" si="92"/>
        <v>462.04999999999995</v>
      </c>
      <c r="N1528" s="17">
        <f t="shared" si="93"/>
        <v>221.45</v>
      </c>
      <c r="O1528" s="17">
        <f t="shared" si="94"/>
        <v>240.59999999999997</v>
      </c>
      <c r="P1528" s="7">
        <f t="shared" si="95"/>
        <v>0.52072286549074775</v>
      </c>
      <c r="Q1528" s="5">
        <f>YEAR(SalesDataTable[[#This Row],[Order Date]])</f>
        <v>2026</v>
      </c>
      <c r="R1528" s="7" t="str">
        <f>"Q"&amp;ROUNDUP(MONTH(SalesDataTable[[#This Row],[Order Date]])/3,0)</f>
        <v>Q3</v>
      </c>
      <c r="S1528" s="8">
        <f>MONTH(SalesDataTable[[#This Row],[Order Date]])</f>
        <v>7</v>
      </c>
      <c r="T1528" s="7" t="str">
        <f>TEXT(SalesDataTable[[#This Row],[Order Date]],"mmm")</f>
        <v>Jul</v>
      </c>
    </row>
    <row r="1529" spans="1:20" ht="15.6">
      <c r="A1529" s="2">
        <v>777</v>
      </c>
      <c r="B1529" s="3">
        <v>46235</v>
      </c>
      <c r="C1529" s="4" t="s">
        <v>20</v>
      </c>
      <c r="D1529" s="4" t="s">
        <v>47</v>
      </c>
      <c r="E1529" s="4" t="s">
        <v>2</v>
      </c>
      <c r="F1529" s="4" t="s">
        <v>3</v>
      </c>
      <c r="G1529" s="4" t="s">
        <v>23</v>
      </c>
      <c r="H1529" s="4" t="s">
        <v>51</v>
      </c>
      <c r="I1529" s="8">
        <v>4</v>
      </c>
      <c r="J1529" s="10">
        <v>121.87</v>
      </c>
      <c r="K1529" s="6">
        <v>0</v>
      </c>
      <c r="L1529" s="10">
        <v>59.89</v>
      </c>
      <c r="M1529" s="17">
        <f t="shared" si="92"/>
        <v>487.48</v>
      </c>
      <c r="N1529" s="17">
        <f t="shared" si="93"/>
        <v>239.56</v>
      </c>
      <c r="O1529" s="17">
        <f t="shared" si="94"/>
        <v>247.92000000000002</v>
      </c>
      <c r="P1529" s="7">
        <f t="shared" si="95"/>
        <v>0.50857471075736438</v>
      </c>
      <c r="Q1529" s="5">
        <f>YEAR(SalesDataTable[[#This Row],[Order Date]])</f>
        <v>2026</v>
      </c>
      <c r="R1529" s="7" t="str">
        <f>"Q"&amp;ROUNDUP(MONTH(SalesDataTable[[#This Row],[Order Date]])/3,0)</f>
        <v>Q3</v>
      </c>
      <c r="S1529" s="8">
        <f>MONTH(SalesDataTable[[#This Row],[Order Date]])</f>
        <v>8</v>
      </c>
      <c r="T1529" s="7" t="str">
        <f>TEXT(SalesDataTable[[#This Row],[Order Date]],"mmm")</f>
        <v>Aug</v>
      </c>
    </row>
    <row r="1530" spans="1:20" ht="15.6">
      <c r="A1530" s="2">
        <v>831</v>
      </c>
      <c r="B1530" s="3">
        <v>46235</v>
      </c>
      <c r="C1530" s="4" t="s">
        <v>20</v>
      </c>
      <c r="D1530" s="4" t="s">
        <v>33</v>
      </c>
      <c r="E1530" s="4" t="s">
        <v>2</v>
      </c>
      <c r="F1530" s="4" t="s">
        <v>3</v>
      </c>
      <c r="G1530" s="4" t="s">
        <v>14</v>
      </c>
      <c r="H1530" s="4" t="s">
        <v>44</v>
      </c>
      <c r="I1530" s="8">
        <v>2</v>
      </c>
      <c r="J1530" s="10">
        <v>130.9</v>
      </c>
      <c r="K1530" s="6">
        <v>0.05</v>
      </c>
      <c r="L1530" s="10">
        <v>67.959999999999994</v>
      </c>
      <c r="M1530" s="17">
        <f t="shared" si="92"/>
        <v>248.71</v>
      </c>
      <c r="N1530" s="17">
        <f t="shared" si="93"/>
        <v>135.91999999999999</v>
      </c>
      <c r="O1530" s="17">
        <f t="shared" si="94"/>
        <v>112.79000000000002</v>
      </c>
      <c r="P1530" s="7">
        <f t="shared" si="95"/>
        <v>0.45350006031120588</v>
      </c>
      <c r="Q1530" s="5">
        <f>YEAR(SalesDataTable[[#This Row],[Order Date]])</f>
        <v>2026</v>
      </c>
      <c r="R1530" s="7" t="str">
        <f>"Q"&amp;ROUNDUP(MONTH(SalesDataTable[[#This Row],[Order Date]])/3,0)</f>
        <v>Q3</v>
      </c>
      <c r="S1530" s="8">
        <f>MONTH(SalesDataTable[[#This Row],[Order Date]])</f>
        <v>8</v>
      </c>
      <c r="T1530" s="7" t="str">
        <f>TEXT(SalesDataTable[[#This Row],[Order Date]],"mmm")</f>
        <v>Aug</v>
      </c>
    </row>
    <row r="1531" spans="1:20" ht="15.6">
      <c r="A1531" s="2">
        <v>2059</v>
      </c>
      <c r="B1531" s="3">
        <v>46235</v>
      </c>
      <c r="C1531" s="4" t="s">
        <v>11</v>
      </c>
      <c r="D1531" s="4" t="s">
        <v>12</v>
      </c>
      <c r="E1531" s="4" t="s">
        <v>19</v>
      </c>
      <c r="F1531" s="4" t="s">
        <v>13</v>
      </c>
      <c r="G1531" s="4" t="s">
        <v>4</v>
      </c>
      <c r="H1531" s="4" t="s">
        <v>22</v>
      </c>
      <c r="I1531" s="8">
        <v>1</v>
      </c>
      <c r="J1531" s="10">
        <v>50.98</v>
      </c>
      <c r="K1531" s="6">
        <v>0</v>
      </c>
      <c r="L1531" s="10">
        <v>22.92</v>
      </c>
      <c r="M1531" s="17">
        <f t="shared" si="92"/>
        <v>50.98</v>
      </c>
      <c r="N1531" s="17">
        <f t="shared" si="93"/>
        <v>22.92</v>
      </c>
      <c r="O1531" s="17">
        <f t="shared" si="94"/>
        <v>28.059999999999995</v>
      </c>
      <c r="P1531" s="7">
        <f t="shared" si="95"/>
        <v>0.55041192624558644</v>
      </c>
      <c r="Q1531" s="5">
        <f>YEAR(SalesDataTable[[#This Row],[Order Date]])</f>
        <v>2026</v>
      </c>
      <c r="R1531" s="7" t="str">
        <f>"Q"&amp;ROUNDUP(MONTH(SalesDataTable[[#This Row],[Order Date]])/3,0)</f>
        <v>Q3</v>
      </c>
      <c r="S1531" s="8">
        <f>MONTH(SalesDataTable[[#This Row],[Order Date]])</f>
        <v>8</v>
      </c>
      <c r="T1531" s="7" t="str">
        <f>TEXT(SalesDataTable[[#This Row],[Order Date]],"mmm")</f>
        <v>Aug</v>
      </c>
    </row>
    <row r="1532" spans="1:20" ht="15.6">
      <c r="A1532" s="2">
        <v>2519</v>
      </c>
      <c r="B1532" s="3">
        <v>46235</v>
      </c>
      <c r="C1532" s="4" t="s">
        <v>11</v>
      </c>
      <c r="D1532" s="4" t="s">
        <v>12</v>
      </c>
      <c r="E1532" s="4" t="s">
        <v>2</v>
      </c>
      <c r="F1532" s="4" t="s">
        <v>3</v>
      </c>
      <c r="G1532" s="4" t="s">
        <v>9</v>
      </c>
      <c r="H1532" s="4" t="s">
        <v>10</v>
      </c>
      <c r="I1532" s="8">
        <v>2</v>
      </c>
      <c r="J1532" s="10">
        <v>91.11</v>
      </c>
      <c r="K1532" s="6">
        <v>0</v>
      </c>
      <c r="L1532" s="10">
        <v>44.19</v>
      </c>
      <c r="M1532" s="17">
        <f t="shared" si="92"/>
        <v>182.22</v>
      </c>
      <c r="N1532" s="17">
        <f t="shared" si="93"/>
        <v>88.38</v>
      </c>
      <c r="O1532" s="17">
        <f t="shared" si="94"/>
        <v>93.84</v>
      </c>
      <c r="P1532" s="7">
        <f t="shared" si="95"/>
        <v>0.51498189002304906</v>
      </c>
      <c r="Q1532" s="5">
        <f>YEAR(SalesDataTable[[#This Row],[Order Date]])</f>
        <v>2026</v>
      </c>
      <c r="R1532" s="7" t="str">
        <f>"Q"&amp;ROUNDUP(MONTH(SalesDataTable[[#This Row],[Order Date]])/3,0)</f>
        <v>Q3</v>
      </c>
      <c r="S1532" s="8">
        <f>MONTH(SalesDataTable[[#This Row],[Order Date]])</f>
        <v>8</v>
      </c>
      <c r="T1532" s="7" t="str">
        <f>TEXT(SalesDataTable[[#This Row],[Order Date]],"mmm")</f>
        <v>Aug</v>
      </c>
    </row>
    <row r="1533" spans="1:20" ht="15.6">
      <c r="A1533" s="2">
        <v>2644</v>
      </c>
      <c r="B1533" s="3">
        <v>46235</v>
      </c>
      <c r="C1533" s="4" t="s">
        <v>0</v>
      </c>
      <c r="D1533" s="4" t="s">
        <v>1</v>
      </c>
      <c r="E1533" s="4" t="s">
        <v>28</v>
      </c>
      <c r="F1533" s="4" t="s">
        <v>3</v>
      </c>
      <c r="G1533" s="4" t="s">
        <v>14</v>
      </c>
      <c r="H1533" s="4" t="s">
        <v>15</v>
      </c>
      <c r="I1533" s="8">
        <v>3</v>
      </c>
      <c r="J1533" s="10">
        <v>35.619999999999997</v>
      </c>
      <c r="K1533" s="6">
        <v>0.05</v>
      </c>
      <c r="L1533" s="10">
        <v>13.47</v>
      </c>
      <c r="M1533" s="17">
        <f t="shared" si="92"/>
        <v>101.51699999999998</v>
      </c>
      <c r="N1533" s="17">
        <f t="shared" si="93"/>
        <v>40.410000000000004</v>
      </c>
      <c r="O1533" s="17">
        <f t="shared" si="94"/>
        <v>61.106999999999978</v>
      </c>
      <c r="P1533" s="7">
        <f t="shared" si="95"/>
        <v>0.60193859156594454</v>
      </c>
      <c r="Q1533" s="5">
        <f>YEAR(SalesDataTable[[#This Row],[Order Date]])</f>
        <v>2026</v>
      </c>
      <c r="R1533" s="7" t="str">
        <f>"Q"&amp;ROUNDUP(MONTH(SalesDataTable[[#This Row],[Order Date]])/3,0)</f>
        <v>Q3</v>
      </c>
      <c r="S1533" s="8">
        <f>MONTH(SalesDataTable[[#This Row],[Order Date]])</f>
        <v>8</v>
      </c>
      <c r="T1533" s="7" t="str">
        <f>TEXT(SalesDataTable[[#This Row],[Order Date]],"mmm")</f>
        <v>Aug</v>
      </c>
    </row>
    <row r="1534" spans="1:20" ht="15.6">
      <c r="A1534" s="2">
        <v>4141</v>
      </c>
      <c r="B1534" s="3">
        <v>46235</v>
      </c>
      <c r="C1534" s="4" t="s">
        <v>20</v>
      </c>
      <c r="D1534" s="4" t="s">
        <v>47</v>
      </c>
      <c r="E1534" s="4" t="s">
        <v>2</v>
      </c>
      <c r="F1534" s="4" t="s">
        <v>13</v>
      </c>
      <c r="G1534" s="4" t="s">
        <v>9</v>
      </c>
      <c r="H1534" s="4" t="s">
        <v>10</v>
      </c>
      <c r="I1534" s="8">
        <v>1</v>
      </c>
      <c r="J1534" s="10">
        <v>91.95</v>
      </c>
      <c r="K1534" s="6">
        <v>0.05</v>
      </c>
      <c r="L1534" s="10">
        <v>46.47</v>
      </c>
      <c r="M1534" s="17">
        <f t="shared" si="92"/>
        <v>87.352499999999992</v>
      </c>
      <c r="N1534" s="17">
        <f t="shared" si="93"/>
        <v>46.47</v>
      </c>
      <c r="O1534" s="17">
        <f t="shared" si="94"/>
        <v>40.882499999999993</v>
      </c>
      <c r="P1534" s="7">
        <f t="shared" si="95"/>
        <v>0.46801751523997592</v>
      </c>
      <c r="Q1534" s="5">
        <f>YEAR(SalesDataTable[[#This Row],[Order Date]])</f>
        <v>2026</v>
      </c>
      <c r="R1534" s="7" t="str">
        <f>"Q"&amp;ROUNDUP(MONTH(SalesDataTable[[#This Row],[Order Date]])/3,0)</f>
        <v>Q3</v>
      </c>
      <c r="S1534" s="8">
        <f>MONTH(SalesDataTable[[#This Row],[Order Date]])</f>
        <v>8</v>
      </c>
      <c r="T1534" s="7" t="str">
        <f>TEXT(SalesDataTable[[#This Row],[Order Date]],"mmm")</f>
        <v>Aug</v>
      </c>
    </row>
    <row r="1535" spans="1:20" ht="15.6">
      <c r="A1535" s="2">
        <v>4804</v>
      </c>
      <c r="B1535" s="3">
        <v>46235</v>
      </c>
      <c r="C1535" s="4" t="s">
        <v>0</v>
      </c>
      <c r="D1535" s="4" t="s">
        <v>36</v>
      </c>
      <c r="E1535" s="4" t="s">
        <v>2</v>
      </c>
      <c r="F1535" s="4" t="s">
        <v>3</v>
      </c>
      <c r="G1535" s="4" t="s">
        <v>34</v>
      </c>
      <c r="H1535" s="4" t="s">
        <v>45</v>
      </c>
      <c r="I1535" s="8">
        <v>1</v>
      </c>
      <c r="J1535" s="10">
        <v>49.46</v>
      </c>
      <c r="K1535" s="6">
        <v>0</v>
      </c>
      <c r="L1535" s="10">
        <v>21.47</v>
      </c>
      <c r="M1535" s="17">
        <f t="shared" si="92"/>
        <v>49.46</v>
      </c>
      <c r="N1535" s="17">
        <f t="shared" si="93"/>
        <v>21.47</v>
      </c>
      <c r="O1535" s="17">
        <f t="shared" si="94"/>
        <v>27.990000000000002</v>
      </c>
      <c r="P1535" s="7">
        <f t="shared" si="95"/>
        <v>0.5659118479579458</v>
      </c>
      <c r="Q1535" s="5">
        <f>YEAR(SalesDataTable[[#This Row],[Order Date]])</f>
        <v>2026</v>
      </c>
      <c r="R1535" s="7" t="str">
        <f>"Q"&amp;ROUNDUP(MONTH(SalesDataTable[[#This Row],[Order Date]])/3,0)</f>
        <v>Q3</v>
      </c>
      <c r="S1535" s="8">
        <f>MONTH(SalesDataTable[[#This Row],[Order Date]])</f>
        <v>8</v>
      </c>
      <c r="T1535" s="7" t="str">
        <f>TEXT(SalesDataTable[[#This Row],[Order Date]],"mmm")</f>
        <v>Aug</v>
      </c>
    </row>
    <row r="1536" spans="1:20" ht="15.6">
      <c r="A1536" s="2">
        <v>5161</v>
      </c>
      <c r="B1536" s="3">
        <v>46235</v>
      </c>
      <c r="C1536" s="4" t="s">
        <v>0</v>
      </c>
      <c r="D1536" s="4" t="s">
        <v>50</v>
      </c>
      <c r="E1536" s="4" t="s">
        <v>2</v>
      </c>
      <c r="F1536" s="4" t="s">
        <v>13</v>
      </c>
      <c r="G1536" s="4" t="s">
        <v>4</v>
      </c>
      <c r="H1536" s="4" t="s">
        <v>26</v>
      </c>
      <c r="I1536" s="8">
        <v>1</v>
      </c>
      <c r="J1536" s="10">
        <v>41.25</v>
      </c>
      <c r="K1536" s="6">
        <v>0.05</v>
      </c>
      <c r="L1536" s="10">
        <v>16.98</v>
      </c>
      <c r="M1536" s="17">
        <f t="shared" si="92"/>
        <v>39.1875</v>
      </c>
      <c r="N1536" s="17">
        <f t="shared" si="93"/>
        <v>16.98</v>
      </c>
      <c r="O1536" s="17">
        <f t="shared" si="94"/>
        <v>22.2075</v>
      </c>
      <c r="P1536" s="7">
        <f t="shared" si="95"/>
        <v>0.56669856459330148</v>
      </c>
      <c r="Q1536" s="5">
        <f>YEAR(SalesDataTable[[#This Row],[Order Date]])</f>
        <v>2026</v>
      </c>
      <c r="R1536" s="7" t="str">
        <f>"Q"&amp;ROUNDUP(MONTH(SalesDataTable[[#This Row],[Order Date]])/3,0)</f>
        <v>Q3</v>
      </c>
      <c r="S1536" s="8">
        <f>MONTH(SalesDataTable[[#This Row],[Order Date]])</f>
        <v>8</v>
      </c>
      <c r="T1536" s="7" t="str">
        <f>TEXT(SalesDataTable[[#This Row],[Order Date]],"mmm")</f>
        <v>Aug</v>
      </c>
    </row>
    <row r="1537" spans="1:20" ht="15.6">
      <c r="A1537" s="2">
        <v>590</v>
      </c>
      <c r="B1537" s="3">
        <v>46236</v>
      </c>
      <c r="C1537" s="4" t="s">
        <v>11</v>
      </c>
      <c r="D1537" s="4" t="s">
        <v>25</v>
      </c>
      <c r="E1537" s="4" t="s">
        <v>2</v>
      </c>
      <c r="F1537" s="4" t="s">
        <v>3</v>
      </c>
      <c r="G1537" s="4" t="s">
        <v>14</v>
      </c>
      <c r="H1537" s="4" t="s">
        <v>44</v>
      </c>
      <c r="I1537" s="8">
        <v>4</v>
      </c>
      <c r="J1537" s="10">
        <v>133.65</v>
      </c>
      <c r="K1537" s="6">
        <v>0</v>
      </c>
      <c r="L1537" s="10">
        <v>66</v>
      </c>
      <c r="M1537" s="17">
        <f t="shared" si="92"/>
        <v>534.6</v>
      </c>
      <c r="N1537" s="17">
        <f t="shared" si="93"/>
        <v>264</v>
      </c>
      <c r="O1537" s="17">
        <f t="shared" si="94"/>
        <v>270.60000000000002</v>
      </c>
      <c r="P1537" s="7">
        <f t="shared" si="95"/>
        <v>0.50617283950617287</v>
      </c>
      <c r="Q1537" s="5">
        <f>YEAR(SalesDataTable[[#This Row],[Order Date]])</f>
        <v>2026</v>
      </c>
      <c r="R1537" s="7" t="str">
        <f>"Q"&amp;ROUNDUP(MONTH(SalesDataTable[[#This Row],[Order Date]])/3,0)</f>
        <v>Q3</v>
      </c>
      <c r="S1537" s="8">
        <f>MONTH(SalesDataTable[[#This Row],[Order Date]])</f>
        <v>8</v>
      </c>
      <c r="T1537" s="7" t="str">
        <f>TEXT(SalesDataTable[[#This Row],[Order Date]],"mmm")</f>
        <v>Aug</v>
      </c>
    </row>
    <row r="1538" spans="1:20" ht="15.6">
      <c r="A1538" s="2">
        <v>1599</v>
      </c>
      <c r="B1538" s="3">
        <v>46236</v>
      </c>
      <c r="C1538" s="4" t="s">
        <v>20</v>
      </c>
      <c r="D1538" s="4" t="s">
        <v>21</v>
      </c>
      <c r="E1538" s="4" t="s">
        <v>2</v>
      </c>
      <c r="F1538" s="4" t="s">
        <v>3</v>
      </c>
      <c r="G1538" s="4" t="s">
        <v>23</v>
      </c>
      <c r="H1538" s="4" t="s">
        <v>29</v>
      </c>
      <c r="I1538" s="8">
        <v>2</v>
      </c>
      <c r="J1538" s="10">
        <v>200.45</v>
      </c>
      <c r="K1538" s="6">
        <v>0.05</v>
      </c>
      <c r="L1538" s="10">
        <v>105.42</v>
      </c>
      <c r="M1538" s="17">
        <f t="shared" ref="M1538:M1601" si="96">I1538*J1538*(1-K1538)</f>
        <v>380.85499999999996</v>
      </c>
      <c r="N1538" s="17">
        <f t="shared" ref="N1538:N1601" si="97">I1538*L1538</f>
        <v>210.84</v>
      </c>
      <c r="O1538" s="17">
        <f t="shared" ref="O1538:O1601" si="98">M1538-N1538</f>
        <v>170.01499999999996</v>
      </c>
      <c r="P1538" s="7">
        <f t="shared" ref="P1538:P1601" si="99">IFERROR(O1538/M1538,0)</f>
        <v>0.44640348689133652</v>
      </c>
      <c r="Q1538" s="5">
        <f>YEAR(SalesDataTable[[#This Row],[Order Date]])</f>
        <v>2026</v>
      </c>
      <c r="R1538" s="7" t="str">
        <f>"Q"&amp;ROUNDUP(MONTH(SalesDataTable[[#This Row],[Order Date]])/3,0)</f>
        <v>Q3</v>
      </c>
      <c r="S1538" s="8">
        <f>MONTH(SalesDataTable[[#This Row],[Order Date]])</f>
        <v>8</v>
      </c>
      <c r="T1538" s="7" t="str">
        <f>TEXT(SalesDataTable[[#This Row],[Order Date]],"mmm")</f>
        <v>Aug</v>
      </c>
    </row>
    <row r="1539" spans="1:20" ht="15.6">
      <c r="A1539" s="2">
        <v>1665</v>
      </c>
      <c r="B1539" s="3">
        <v>46236</v>
      </c>
      <c r="C1539" s="4" t="s">
        <v>0</v>
      </c>
      <c r="D1539" s="4" t="s">
        <v>1</v>
      </c>
      <c r="E1539" s="4" t="s">
        <v>28</v>
      </c>
      <c r="F1539" s="4" t="s">
        <v>3</v>
      </c>
      <c r="G1539" s="4" t="s">
        <v>4</v>
      </c>
      <c r="H1539" s="4" t="s">
        <v>22</v>
      </c>
      <c r="I1539" s="8">
        <v>2</v>
      </c>
      <c r="J1539" s="10">
        <v>51.87</v>
      </c>
      <c r="K1539" s="6">
        <v>0.05</v>
      </c>
      <c r="L1539" s="10">
        <v>21.98</v>
      </c>
      <c r="M1539" s="17">
        <f t="shared" si="96"/>
        <v>98.552999999999997</v>
      </c>
      <c r="N1539" s="17">
        <f t="shared" si="97"/>
        <v>43.96</v>
      </c>
      <c r="O1539" s="17">
        <f t="shared" si="98"/>
        <v>54.592999999999996</v>
      </c>
      <c r="P1539" s="7">
        <f t="shared" si="99"/>
        <v>0.55394559272675614</v>
      </c>
      <c r="Q1539" s="5">
        <f>YEAR(SalesDataTable[[#This Row],[Order Date]])</f>
        <v>2026</v>
      </c>
      <c r="R1539" s="7" t="str">
        <f>"Q"&amp;ROUNDUP(MONTH(SalesDataTable[[#This Row],[Order Date]])/3,0)</f>
        <v>Q3</v>
      </c>
      <c r="S1539" s="8">
        <f>MONTH(SalesDataTable[[#This Row],[Order Date]])</f>
        <v>8</v>
      </c>
      <c r="T1539" s="7" t="str">
        <f>TEXT(SalesDataTable[[#This Row],[Order Date]],"mmm")</f>
        <v>Aug</v>
      </c>
    </row>
    <row r="1540" spans="1:20" ht="15.6">
      <c r="A1540" s="2">
        <v>2409</v>
      </c>
      <c r="B1540" s="3">
        <v>46236</v>
      </c>
      <c r="C1540" s="4" t="s">
        <v>20</v>
      </c>
      <c r="D1540" s="4" t="s">
        <v>47</v>
      </c>
      <c r="E1540" s="4" t="s">
        <v>2</v>
      </c>
      <c r="F1540" s="4" t="s">
        <v>3</v>
      </c>
      <c r="G1540" s="4" t="s">
        <v>23</v>
      </c>
      <c r="H1540" s="4" t="s">
        <v>40</v>
      </c>
      <c r="I1540" s="8">
        <v>1</v>
      </c>
      <c r="J1540" s="10">
        <v>83.6</v>
      </c>
      <c r="K1540" s="6">
        <v>0.05</v>
      </c>
      <c r="L1540" s="10">
        <v>38.51</v>
      </c>
      <c r="M1540" s="17">
        <f t="shared" si="96"/>
        <v>79.419999999999987</v>
      </c>
      <c r="N1540" s="17">
        <f t="shared" si="97"/>
        <v>38.51</v>
      </c>
      <c r="O1540" s="17">
        <f t="shared" si="98"/>
        <v>40.909999999999989</v>
      </c>
      <c r="P1540" s="7">
        <f t="shared" si="99"/>
        <v>0.51510954419541677</v>
      </c>
      <c r="Q1540" s="5">
        <f>YEAR(SalesDataTable[[#This Row],[Order Date]])</f>
        <v>2026</v>
      </c>
      <c r="R1540" s="7" t="str">
        <f>"Q"&amp;ROUNDUP(MONTH(SalesDataTable[[#This Row],[Order Date]])/3,0)</f>
        <v>Q3</v>
      </c>
      <c r="S1540" s="8">
        <f>MONTH(SalesDataTable[[#This Row],[Order Date]])</f>
        <v>8</v>
      </c>
      <c r="T1540" s="7" t="str">
        <f>TEXT(SalesDataTable[[#This Row],[Order Date]],"mmm")</f>
        <v>Aug</v>
      </c>
    </row>
    <row r="1541" spans="1:20" ht="15.6">
      <c r="A1541" s="2">
        <v>2936</v>
      </c>
      <c r="B1541" s="3">
        <v>46236</v>
      </c>
      <c r="C1541" s="4" t="s">
        <v>11</v>
      </c>
      <c r="D1541" s="4" t="s">
        <v>52</v>
      </c>
      <c r="E1541" s="4" t="s">
        <v>2</v>
      </c>
      <c r="F1541" s="4" t="s">
        <v>13</v>
      </c>
      <c r="G1541" s="4" t="s">
        <v>14</v>
      </c>
      <c r="H1541" s="4" t="s">
        <v>15</v>
      </c>
      <c r="I1541" s="8">
        <v>1</v>
      </c>
      <c r="J1541" s="10">
        <v>35.74</v>
      </c>
      <c r="K1541" s="6">
        <v>0</v>
      </c>
      <c r="L1541" s="10">
        <v>13.49</v>
      </c>
      <c r="M1541" s="17">
        <f t="shared" si="96"/>
        <v>35.74</v>
      </c>
      <c r="N1541" s="17">
        <f t="shared" si="97"/>
        <v>13.49</v>
      </c>
      <c r="O1541" s="17">
        <f t="shared" si="98"/>
        <v>22.25</v>
      </c>
      <c r="P1541" s="7">
        <f t="shared" si="99"/>
        <v>0.62255176273083379</v>
      </c>
      <c r="Q1541" s="5">
        <f>YEAR(SalesDataTable[[#This Row],[Order Date]])</f>
        <v>2026</v>
      </c>
      <c r="R1541" s="7" t="str">
        <f>"Q"&amp;ROUNDUP(MONTH(SalesDataTable[[#This Row],[Order Date]])/3,0)</f>
        <v>Q3</v>
      </c>
      <c r="S1541" s="8">
        <f>MONTH(SalesDataTable[[#This Row],[Order Date]])</f>
        <v>8</v>
      </c>
      <c r="T1541" s="7" t="str">
        <f>TEXT(SalesDataTable[[#This Row],[Order Date]],"mmm")</f>
        <v>Aug</v>
      </c>
    </row>
    <row r="1542" spans="1:20" ht="15.6">
      <c r="A1542" s="2">
        <v>3397</v>
      </c>
      <c r="B1542" s="3">
        <v>46236</v>
      </c>
      <c r="C1542" s="4" t="s">
        <v>20</v>
      </c>
      <c r="D1542" s="4" t="s">
        <v>21</v>
      </c>
      <c r="E1542" s="4" t="s">
        <v>2</v>
      </c>
      <c r="F1542" s="4" t="s">
        <v>3</v>
      </c>
      <c r="G1542" s="4" t="s">
        <v>4</v>
      </c>
      <c r="H1542" s="4" t="s">
        <v>5</v>
      </c>
      <c r="I1542" s="8">
        <v>1</v>
      </c>
      <c r="J1542" s="10">
        <v>79.849999999999994</v>
      </c>
      <c r="K1542" s="6">
        <v>0.1</v>
      </c>
      <c r="L1542" s="10">
        <v>43.11</v>
      </c>
      <c r="M1542" s="17">
        <f t="shared" si="96"/>
        <v>71.864999999999995</v>
      </c>
      <c r="N1542" s="17">
        <f t="shared" si="97"/>
        <v>43.11</v>
      </c>
      <c r="O1542" s="17">
        <f t="shared" si="98"/>
        <v>28.754999999999995</v>
      </c>
      <c r="P1542" s="7">
        <f t="shared" si="99"/>
        <v>0.40012523481527862</v>
      </c>
      <c r="Q1542" s="5">
        <f>YEAR(SalesDataTable[[#This Row],[Order Date]])</f>
        <v>2026</v>
      </c>
      <c r="R1542" s="7" t="str">
        <f>"Q"&amp;ROUNDUP(MONTH(SalesDataTable[[#This Row],[Order Date]])/3,0)</f>
        <v>Q3</v>
      </c>
      <c r="S1542" s="8">
        <f>MONTH(SalesDataTable[[#This Row],[Order Date]])</f>
        <v>8</v>
      </c>
      <c r="T1542" s="7" t="str">
        <f>TEXT(SalesDataTable[[#This Row],[Order Date]],"mmm")</f>
        <v>Aug</v>
      </c>
    </row>
    <row r="1543" spans="1:20" ht="15.6">
      <c r="A1543" s="2">
        <v>4556</v>
      </c>
      <c r="B1543" s="3">
        <v>46236</v>
      </c>
      <c r="C1543" s="4" t="s">
        <v>0</v>
      </c>
      <c r="D1543" s="4" t="s">
        <v>50</v>
      </c>
      <c r="E1543" s="4" t="s">
        <v>2</v>
      </c>
      <c r="F1543" s="4" t="s">
        <v>3</v>
      </c>
      <c r="G1543" s="4" t="s">
        <v>14</v>
      </c>
      <c r="H1543" s="4" t="s">
        <v>32</v>
      </c>
      <c r="I1543" s="8">
        <v>2</v>
      </c>
      <c r="J1543" s="10">
        <v>46.44</v>
      </c>
      <c r="K1543" s="6">
        <v>0</v>
      </c>
      <c r="L1543" s="10">
        <v>18.489999999999998</v>
      </c>
      <c r="M1543" s="17">
        <f t="shared" si="96"/>
        <v>92.88</v>
      </c>
      <c r="N1543" s="17">
        <f t="shared" si="97"/>
        <v>36.979999999999997</v>
      </c>
      <c r="O1543" s="17">
        <f t="shared" si="98"/>
        <v>55.9</v>
      </c>
      <c r="P1543" s="7">
        <f t="shared" si="99"/>
        <v>0.60185185185185186</v>
      </c>
      <c r="Q1543" s="5">
        <f>YEAR(SalesDataTable[[#This Row],[Order Date]])</f>
        <v>2026</v>
      </c>
      <c r="R1543" s="7" t="str">
        <f>"Q"&amp;ROUNDUP(MONTH(SalesDataTable[[#This Row],[Order Date]])/3,0)</f>
        <v>Q3</v>
      </c>
      <c r="S1543" s="8">
        <f>MONTH(SalesDataTable[[#This Row],[Order Date]])</f>
        <v>8</v>
      </c>
      <c r="T1543" s="7" t="str">
        <f>TEXT(SalesDataTable[[#This Row],[Order Date]],"mmm")</f>
        <v>Aug</v>
      </c>
    </row>
    <row r="1544" spans="1:20" ht="15.6">
      <c r="A1544" s="2">
        <v>4614</v>
      </c>
      <c r="B1544" s="3">
        <v>46236</v>
      </c>
      <c r="C1544" s="4" t="s">
        <v>20</v>
      </c>
      <c r="D1544" s="4" t="s">
        <v>33</v>
      </c>
      <c r="E1544" s="4" t="s">
        <v>19</v>
      </c>
      <c r="F1544" s="4" t="s">
        <v>3</v>
      </c>
      <c r="G1544" s="4" t="s">
        <v>4</v>
      </c>
      <c r="H1544" s="4" t="s">
        <v>22</v>
      </c>
      <c r="I1544" s="8">
        <v>2</v>
      </c>
      <c r="J1544" s="10">
        <v>50.44</v>
      </c>
      <c r="K1544" s="6">
        <v>0</v>
      </c>
      <c r="L1544" s="10">
        <v>22.99</v>
      </c>
      <c r="M1544" s="17">
        <f t="shared" si="96"/>
        <v>100.88</v>
      </c>
      <c r="N1544" s="17">
        <f t="shared" si="97"/>
        <v>45.98</v>
      </c>
      <c r="O1544" s="17">
        <f t="shared" si="98"/>
        <v>54.9</v>
      </c>
      <c r="P1544" s="7">
        <f t="shared" si="99"/>
        <v>0.54421094369547984</v>
      </c>
      <c r="Q1544" s="5">
        <f>YEAR(SalesDataTable[[#This Row],[Order Date]])</f>
        <v>2026</v>
      </c>
      <c r="R1544" s="7" t="str">
        <f>"Q"&amp;ROUNDUP(MONTH(SalesDataTable[[#This Row],[Order Date]])/3,0)</f>
        <v>Q3</v>
      </c>
      <c r="S1544" s="8">
        <f>MONTH(SalesDataTable[[#This Row],[Order Date]])</f>
        <v>8</v>
      </c>
      <c r="T1544" s="7" t="str">
        <f>TEXT(SalesDataTable[[#This Row],[Order Date]],"mmm")</f>
        <v>Aug</v>
      </c>
    </row>
    <row r="1545" spans="1:20" ht="15.6">
      <c r="A1545" s="2">
        <v>4999</v>
      </c>
      <c r="B1545" s="3">
        <v>46236</v>
      </c>
      <c r="C1545" s="4" t="s">
        <v>20</v>
      </c>
      <c r="D1545" s="4" t="s">
        <v>33</v>
      </c>
      <c r="E1545" s="4" t="s">
        <v>2</v>
      </c>
      <c r="F1545" s="4" t="s">
        <v>3</v>
      </c>
      <c r="G1545" s="4" t="s">
        <v>4</v>
      </c>
      <c r="H1545" s="4" t="s">
        <v>5</v>
      </c>
      <c r="I1545" s="8">
        <v>2</v>
      </c>
      <c r="J1545" s="10">
        <v>81.38</v>
      </c>
      <c r="K1545" s="6">
        <v>0</v>
      </c>
      <c r="L1545" s="10">
        <v>42.19</v>
      </c>
      <c r="M1545" s="17">
        <f t="shared" si="96"/>
        <v>162.76</v>
      </c>
      <c r="N1545" s="17">
        <f t="shared" si="97"/>
        <v>84.38</v>
      </c>
      <c r="O1545" s="17">
        <f t="shared" si="98"/>
        <v>78.38</v>
      </c>
      <c r="P1545" s="7">
        <f t="shared" si="99"/>
        <v>0.4815679528139592</v>
      </c>
      <c r="Q1545" s="5">
        <f>YEAR(SalesDataTable[[#This Row],[Order Date]])</f>
        <v>2026</v>
      </c>
      <c r="R1545" s="7" t="str">
        <f>"Q"&amp;ROUNDUP(MONTH(SalesDataTable[[#This Row],[Order Date]])/3,0)</f>
        <v>Q3</v>
      </c>
      <c r="S1545" s="8">
        <f>MONTH(SalesDataTable[[#This Row],[Order Date]])</f>
        <v>8</v>
      </c>
      <c r="T1545" s="7" t="str">
        <f>TEXT(SalesDataTable[[#This Row],[Order Date]],"mmm")</f>
        <v>Aug</v>
      </c>
    </row>
    <row r="1546" spans="1:20" ht="15.6">
      <c r="A1546" s="2">
        <v>207</v>
      </c>
      <c r="B1546" s="3">
        <v>46237</v>
      </c>
      <c r="C1546" s="4" t="s">
        <v>11</v>
      </c>
      <c r="D1546" s="4" t="s">
        <v>52</v>
      </c>
      <c r="E1546" s="4" t="s">
        <v>2</v>
      </c>
      <c r="F1546" s="4" t="s">
        <v>3</v>
      </c>
      <c r="G1546" s="4" t="s">
        <v>34</v>
      </c>
      <c r="H1546" s="4" t="s">
        <v>35</v>
      </c>
      <c r="I1546" s="8">
        <v>1</v>
      </c>
      <c r="J1546" s="10">
        <v>41.3</v>
      </c>
      <c r="K1546" s="6">
        <v>0</v>
      </c>
      <c r="L1546" s="10">
        <v>14.52</v>
      </c>
      <c r="M1546" s="17">
        <f t="shared" si="96"/>
        <v>41.3</v>
      </c>
      <c r="N1546" s="17">
        <f t="shared" si="97"/>
        <v>14.52</v>
      </c>
      <c r="O1546" s="17">
        <f t="shared" si="98"/>
        <v>26.779999999999998</v>
      </c>
      <c r="P1546" s="7">
        <f t="shared" si="99"/>
        <v>0.64842615012106541</v>
      </c>
      <c r="Q1546" s="5">
        <f>YEAR(SalesDataTable[[#This Row],[Order Date]])</f>
        <v>2026</v>
      </c>
      <c r="R1546" s="7" t="str">
        <f>"Q"&amp;ROUNDUP(MONTH(SalesDataTable[[#This Row],[Order Date]])/3,0)</f>
        <v>Q3</v>
      </c>
      <c r="S1546" s="8">
        <f>MONTH(SalesDataTable[[#This Row],[Order Date]])</f>
        <v>8</v>
      </c>
      <c r="T1546" s="7" t="str">
        <f>TEXT(SalesDataTable[[#This Row],[Order Date]],"mmm")</f>
        <v>Aug</v>
      </c>
    </row>
    <row r="1547" spans="1:20" ht="15.6">
      <c r="A1547" s="2">
        <v>295</v>
      </c>
      <c r="B1547" s="3">
        <v>46237</v>
      </c>
      <c r="C1547" s="4" t="s">
        <v>20</v>
      </c>
      <c r="D1547" s="4" t="s">
        <v>33</v>
      </c>
      <c r="E1547" s="4" t="s">
        <v>28</v>
      </c>
      <c r="F1547" s="4" t="s">
        <v>3</v>
      </c>
      <c r="G1547" s="4" t="s">
        <v>14</v>
      </c>
      <c r="H1547" s="4" t="s">
        <v>15</v>
      </c>
      <c r="I1547" s="8">
        <v>2</v>
      </c>
      <c r="J1547" s="10">
        <v>36.15</v>
      </c>
      <c r="K1547" s="6">
        <v>0.1</v>
      </c>
      <c r="L1547" s="10">
        <v>13.19</v>
      </c>
      <c r="M1547" s="17">
        <f t="shared" si="96"/>
        <v>65.069999999999993</v>
      </c>
      <c r="N1547" s="17">
        <f t="shared" si="97"/>
        <v>26.38</v>
      </c>
      <c r="O1547" s="17">
        <f t="shared" si="98"/>
        <v>38.69</v>
      </c>
      <c r="P1547" s="7">
        <f t="shared" si="99"/>
        <v>0.59459044106347014</v>
      </c>
      <c r="Q1547" s="5">
        <f>YEAR(SalesDataTable[[#This Row],[Order Date]])</f>
        <v>2026</v>
      </c>
      <c r="R1547" s="7" t="str">
        <f>"Q"&amp;ROUNDUP(MONTH(SalesDataTable[[#This Row],[Order Date]])/3,0)</f>
        <v>Q3</v>
      </c>
      <c r="S1547" s="8">
        <f>MONTH(SalesDataTable[[#This Row],[Order Date]])</f>
        <v>8</v>
      </c>
      <c r="T1547" s="7" t="str">
        <f>TEXT(SalesDataTable[[#This Row],[Order Date]],"mmm")</f>
        <v>Aug</v>
      </c>
    </row>
    <row r="1548" spans="1:20" ht="15.6">
      <c r="A1548" s="2">
        <v>657</v>
      </c>
      <c r="B1548" s="3">
        <v>46237</v>
      </c>
      <c r="C1548" s="4" t="s">
        <v>6</v>
      </c>
      <c r="D1548" s="4" t="s">
        <v>43</v>
      </c>
      <c r="E1548" s="4" t="s">
        <v>2</v>
      </c>
      <c r="F1548" s="4" t="s">
        <v>3</v>
      </c>
      <c r="G1548" s="4" t="s">
        <v>14</v>
      </c>
      <c r="H1548" s="4" t="s">
        <v>44</v>
      </c>
      <c r="I1548" s="8">
        <v>3</v>
      </c>
      <c r="J1548" s="10">
        <v>132.59</v>
      </c>
      <c r="K1548" s="6">
        <v>0.1</v>
      </c>
      <c r="L1548" s="10">
        <v>66.040000000000006</v>
      </c>
      <c r="M1548" s="17">
        <f t="shared" si="96"/>
        <v>357.99299999999999</v>
      </c>
      <c r="N1548" s="17">
        <f t="shared" si="97"/>
        <v>198.12</v>
      </c>
      <c r="O1548" s="17">
        <f t="shared" si="98"/>
        <v>159.87299999999999</v>
      </c>
      <c r="P1548" s="7">
        <f t="shared" si="99"/>
        <v>0.44658135773604507</v>
      </c>
      <c r="Q1548" s="5">
        <f>YEAR(SalesDataTable[[#This Row],[Order Date]])</f>
        <v>2026</v>
      </c>
      <c r="R1548" s="7" t="str">
        <f>"Q"&amp;ROUNDUP(MONTH(SalesDataTable[[#This Row],[Order Date]])/3,0)</f>
        <v>Q3</v>
      </c>
      <c r="S1548" s="8">
        <f>MONTH(SalesDataTable[[#This Row],[Order Date]])</f>
        <v>8</v>
      </c>
      <c r="T1548" s="7" t="str">
        <f>TEXT(SalesDataTable[[#This Row],[Order Date]],"mmm")</f>
        <v>Aug</v>
      </c>
    </row>
    <row r="1549" spans="1:20" ht="15.6">
      <c r="A1549" s="2">
        <v>694</v>
      </c>
      <c r="B1549" s="3">
        <v>46237</v>
      </c>
      <c r="C1549" s="4" t="s">
        <v>11</v>
      </c>
      <c r="D1549" s="4" t="s">
        <v>18</v>
      </c>
      <c r="E1549" s="4" t="s">
        <v>2</v>
      </c>
      <c r="F1549" s="4" t="s">
        <v>13</v>
      </c>
      <c r="G1549" s="4" t="s">
        <v>9</v>
      </c>
      <c r="H1549" s="4" t="s">
        <v>17</v>
      </c>
      <c r="I1549" s="8">
        <v>3</v>
      </c>
      <c r="J1549" s="10">
        <v>144</v>
      </c>
      <c r="K1549" s="6">
        <v>0</v>
      </c>
      <c r="L1549" s="10">
        <v>78.89</v>
      </c>
      <c r="M1549" s="17">
        <f t="shared" si="96"/>
        <v>432</v>
      </c>
      <c r="N1549" s="17">
        <f t="shared" si="97"/>
        <v>236.67000000000002</v>
      </c>
      <c r="O1549" s="17">
        <f t="shared" si="98"/>
        <v>195.32999999999998</v>
      </c>
      <c r="P1549" s="7">
        <f t="shared" si="99"/>
        <v>0.45215277777777774</v>
      </c>
      <c r="Q1549" s="5">
        <f>YEAR(SalesDataTable[[#This Row],[Order Date]])</f>
        <v>2026</v>
      </c>
      <c r="R1549" s="7" t="str">
        <f>"Q"&amp;ROUNDUP(MONTH(SalesDataTable[[#This Row],[Order Date]])/3,0)</f>
        <v>Q3</v>
      </c>
      <c r="S1549" s="8">
        <f>MONTH(SalesDataTable[[#This Row],[Order Date]])</f>
        <v>8</v>
      </c>
      <c r="T1549" s="7" t="str">
        <f>TEXT(SalesDataTable[[#This Row],[Order Date]],"mmm")</f>
        <v>Aug</v>
      </c>
    </row>
    <row r="1550" spans="1:20" ht="15.6">
      <c r="A1550" s="2">
        <v>1187</v>
      </c>
      <c r="B1550" s="3">
        <v>46237</v>
      </c>
      <c r="C1550" s="4" t="s">
        <v>0</v>
      </c>
      <c r="D1550" s="4" t="s">
        <v>1</v>
      </c>
      <c r="E1550" s="4" t="s">
        <v>2</v>
      </c>
      <c r="F1550" s="4" t="s">
        <v>3</v>
      </c>
      <c r="G1550" s="4" t="s">
        <v>14</v>
      </c>
      <c r="H1550" s="4" t="s">
        <v>32</v>
      </c>
      <c r="I1550" s="8">
        <v>2</v>
      </c>
      <c r="J1550" s="10">
        <v>45.45</v>
      </c>
      <c r="K1550" s="6">
        <v>0.05</v>
      </c>
      <c r="L1550" s="10">
        <v>18.829999999999998</v>
      </c>
      <c r="M1550" s="17">
        <f t="shared" si="96"/>
        <v>86.355000000000004</v>
      </c>
      <c r="N1550" s="17">
        <f t="shared" si="97"/>
        <v>37.659999999999997</v>
      </c>
      <c r="O1550" s="17">
        <f t="shared" si="98"/>
        <v>48.695000000000007</v>
      </c>
      <c r="P1550" s="7">
        <f t="shared" si="99"/>
        <v>0.56389323142840608</v>
      </c>
      <c r="Q1550" s="5">
        <f>YEAR(SalesDataTable[[#This Row],[Order Date]])</f>
        <v>2026</v>
      </c>
      <c r="R1550" s="7" t="str">
        <f>"Q"&amp;ROUNDUP(MONTH(SalesDataTable[[#This Row],[Order Date]])/3,0)</f>
        <v>Q3</v>
      </c>
      <c r="S1550" s="8">
        <f>MONTH(SalesDataTable[[#This Row],[Order Date]])</f>
        <v>8</v>
      </c>
      <c r="T1550" s="7" t="str">
        <f>TEXT(SalesDataTable[[#This Row],[Order Date]],"mmm")</f>
        <v>Aug</v>
      </c>
    </row>
    <row r="1551" spans="1:20" ht="15.6">
      <c r="A1551" s="2">
        <v>1915</v>
      </c>
      <c r="B1551" s="3">
        <v>46237</v>
      </c>
      <c r="C1551" s="4" t="s">
        <v>6</v>
      </c>
      <c r="D1551" s="4" t="s">
        <v>27</v>
      </c>
      <c r="E1551" s="4" t="s">
        <v>2</v>
      </c>
      <c r="F1551" s="4" t="s">
        <v>3</v>
      </c>
      <c r="G1551" s="4" t="s">
        <v>4</v>
      </c>
      <c r="H1551" s="4" t="s">
        <v>26</v>
      </c>
      <c r="I1551" s="8">
        <v>1</v>
      </c>
      <c r="J1551" s="10">
        <v>41.16</v>
      </c>
      <c r="K1551" s="6">
        <v>0.05</v>
      </c>
      <c r="L1551" s="10">
        <v>16.66</v>
      </c>
      <c r="M1551" s="17">
        <f t="shared" si="96"/>
        <v>39.101999999999997</v>
      </c>
      <c r="N1551" s="17">
        <f t="shared" si="97"/>
        <v>16.66</v>
      </c>
      <c r="O1551" s="17">
        <f t="shared" si="98"/>
        <v>22.441999999999997</v>
      </c>
      <c r="P1551" s="7">
        <f t="shared" si="99"/>
        <v>0.57393483709273174</v>
      </c>
      <c r="Q1551" s="5">
        <f>YEAR(SalesDataTable[[#This Row],[Order Date]])</f>
        <v>2026</v>
      </c>
      <c r="R1551" s="7" t="str">
        <f>"Q"&amp;ROUNDUP(MONTH(SalesDataTable[[#This Row],[Order Date]])/3,0)</f>
        <v>Q3</v>
      </c>
      <c r="S1551" s="8">
        <f>MONTH(SalesDataTable[[#This Row],[Order Date]])</f>
        <v>8</v>
      </c>
      <c r="T1551" s="7" t="str">
        <f>TEXT(SalesDataTable[[#This Row],[Order Date]],"mmm")</f>
        <v>Aug</v>
      </c>
    </row>
    <row r="1552" spans="1:20" ht="15.6">
      <c r="A1552" s="2">
        <v>2156</v>
      </c>
      <c r="B1552" s="3">
        <v>46237</v>
      </c>
      <c r="C1552" s="4" t="s">
        <v>0</v>
      </c>
      <c r="D1552" s="4" t="s">
        <v>1</v>
      </c>
      <c r="E1552" s="4" t="s">
        <v>19</v>
      </c>
      <c r="F1552" s="4" t="s">
        <v>3</v>
      </c>
      <c r="G1552" s="4" t="s">
        <v>14</v>
      </c>
      <c r="H1552" s="4" t="s">
        <v>48</v>
      </c>
      <c r="I1552" s="8">
        <v>1</v>
      </c>
      <c r="J1552" s="10">
        <v>162.78</v>
      </c>
      <c r="K1552" s="6">
        <v>0</v>
      </c>
      <c r="L1552" s="10">
        <v>85.08</v>
      </c>
      <c r="M1552" s="17">
        <f t="shared" si="96"/>
        <v>162.78</v>
      </c>
      <c r="N1552" s="17">
        <f t="shared" si="97"/>
        <v>85.08</v>
      </c>
      <c r="O1552" s="17">
        <f t="shared" si="98"/>
        <v>77.7</v>
      </c>
      <c r="P1552" s="7">
        <f t="shared" si="99"/>
        <v>0.47733136748986366</v>
      </c>
      <c r="Q1552" s="5">
        <f>YEAR(SalesDataTable[[#This Row],[Order Date]])</f>
        <v>2026</v>
      </c>
      <c r="R1552" s="7" t="str">
        <f>"Q"&amp;ROUNDUP(MONTH(SalesDataTable[[#This Row],[Order Date]])/3,0)</f>
        <v>Q3</v>
      </c>
      <c r="S1552" s="8">
        <f>MONTH(SalesDataTable[[#This Row],[Order Date]])</f>
        <v>8</v>
      </c>
      <c r="T1552" s="7" t="str">
        <f>TEXT(SalesDataTable[[#This Row],[Order Date]],"mmm")</f>
        <v>Aug</v>
      </c>
    </row>
    <row r="1553" spans="1:20" ht="15.6">
      <c r="A1553" s="2">
        <v>2539</v>
      </c>
      <c r="B1553" s="3">
        <v>46237</v>
      </c>
      <c r="C1553" s="4" t="s">
        <v>11</v>
      </c>
      <c r="D1553" s="4" t="s">
        <v>52</v>
      </c>
      <c r="E1553" s="4" t="s">
        <v>19</v>
      </c>
      <c r="F1553" s="4" t="s">
        <v>13</v>
      </c>
      <c r="G1553" s="4" t="s">
        <v>4</v>
      </c>
      <c r="H1553" s="4" t="s">
        <v>5</v>
      </c>
      <c r="I1553" s="8">
        <v>1</v>
      </c>
      <c r="J1553" s="10">
        <v>80.040000000000006</v>
      </c>
      <c r="K1553" s="6">
        <v>0.1</v>
      </c>
      <c r="L1553" s="10">
        <v>41.88</v>
      </c>
      <c r="M1553" s="17">
        <f t="shared" si="96"/>
        <v>72.036000000000001</v>
      </c>
      <c r="N1553" s="17">
        <f t="shared" si="97"/>
        <v>41.88</v>
      </c>
      <c r="O1553" s="17">
        <f t="shared" si="98"/>
        <v>30.155999999999999</v>
      </c>
      <c r="P1553" s="7">
        <f t="shared" si="99"/>
        <v>0.41862402132267196</v>
      </c>
      <c r="Q1553" s="5">
        <f>YEAR(SalesDataTable[[#This Row],[Order Date]])</f>
        <v>2026</v>
      </c>
      <c r="R1553" s="7" t="str">
        <f>"Q"&amp;ROUNDUP(MONTH(SalesDataTable[[#This Row],[Order Date]])/3,0)</f>
        <v>Q3</v>
      </c>
      <c r="S1553" s="8">
        <f>MONTH(SalesDataTable[[#This Row],[Order Date]])</f>
        <v>8</v>
      </c>
      <c r="T1553" s="7" t="str">
        <f>TEXT(SalesDataTable[[#This Row],[Order Date]],"mmm")</f>
        <v>Aug</v>
      </c>
    </row>
    <row r="1554" spans="1:20" ht="15.6">
      <c r="A1554" s="2">
        <v>3803</v>
      </c>
      <c r="B1554" s="3">
        <v>46237</v>
      </c>
      <c r="C1554" s="4" t="s">
        <v>11</v>
      </c>
      <c r="D1554" s="4" t="s">
        <v>25</v>
      </c>
      <c r="E1554" s="4" t="s">
        <v>2</v>
      </c>
      <c r="F1554" s="4" t="s">
        <v>13</v>
      </c>
      <c r="G1554" s="4" t="s">
        <v>9</v>
      </c>
      <c r="H1554" s="4" t="s">
        <v>10</v>
      </c>
      <c r="I1554" s="8">
        <v>1</v>
      </c>
      <c r="J1554" s="10">
        <v>90.21</v>
      </c>
      <c r="K1554" s="6">
        <v>0</v>
      </c>
      <c r="L1554" s="10">
        <v>46.31</v>
      </c>
      <c r="M1554" s="17">
        <f t="shared" si="96"/>
        <v>90.21</v>
      </c>
      <c r="N1554" s="17">
        <f t="shared" si="97"/>
        <v>46.31</v>
      </c>
      <c r="O1554" s="17">
        <f t="shared" si="98"/>
        <v>43.899999999999991</v>
      </c>
      <c r="P1554" s="7">
        <f t="shared" si="99"/>
        <v>0.48664227912648261</v>
      </c>
      <c r="Q1554" s="5">
        <f>YEAR(SalesDataTable[[#This Row],[Order Date]])</f>
        <v>2026</v>
      </c>
      <c r="R1554" s="7" t="str">
        <f>"Q"&amp;ROUNDUP(MONTH(SalesDataTable[[#This Row],[Order Date]])/3,0)</f>
        <v>Q3</v>
      </c>
      <c r="S1554" s="8">
        <f>MONTH(SalesDataTable[[#This Row],[Order Date]])</f>
        <v>8</v>
      </c>
      <c r="T1554" s="7" t="str">
        <f>TEXT(SalesDataTable[[#This Row],[Order Date]],"mmm")</f>
        <v>Aug</v>
      </c>
    </row>
    <row r="1555" spans="1:20" ht="15.6">
      <c r="A1555" s="2">
        <v>100</v>
      </c>
      <c r="B1555" s="3">
        <v>46238</v>
      </c>
      <c r="C1555" s="4" t="s">
        <v>0</v>
      </c>
      <c r="D1555" s="4" t="s">
        <v>36</v>
      </c>
      <c r="E1555" s="4" t="s">
        <v>19</v>
      </c>
      <c r="F1555" s="4" t="s">
        <v>16</v>
      </c>
      <c r="G1555" s="4" t="s">
        <v>14</v>
      </c>
      <c r="H1555" s="4" t="s">
        <v>44</v>
      </c>
      <c r="I1555" s="8">
        <v>1</v>
      </c>
      <c r="J1555" s="10">
        <v>133.6</v>
      </c>
      <c r="K1555" s="6">
        <v>0.1</v>
      </c>
      <c r="L1555" s="10">
        <v>67.3</v>
      </c>
      <c r="M1555" s="17">
        <f t="shared" si="96"/>
        <v>120.24</v>
      </c>
      <c r="N1555" s="17">
        <f t="shared" si="97"/>
        <v>67.3</v>
      </c>
      <c r="O1555" s="17">
        <f t="shared" si="98"/>
        <v>52.94</v>
      </c>
      <c r="P1555" s="7">
        <f t="shared" si="99"/>
        <v>0.44028609447771122</v>
      </c>
      <c r="Q1555" s="5">
        <f>YEAR(SalesDataTable[[#This Row],[Order Date]])</f>
        <v>2026</v>
      </c>
      <c r="R1555" s="7" t="str">
        <f>"Q"&amp;ROUNDUP(MONTH(SalesDataTable[[#This Row],[Order Date]])/3,0)</f>
        <v>Q3</v>
      </c>
      <c r="S1555" s="8">
        <f>MONTH(SalesDataTable[[#This Row],[Order Date]])</f>
        <v>8</v>
      </c>
      <c r="T1555" s="7" t="str">
        <f>TEXT(SalesDataTable[[#This Row],[Order Date]],"mmm")</f>
        <v>Aug</v>
      </c>
    </row>
    <row r="1556" spans="1:20" ht="15.6">
      <c r="A1556" s="2">
        <v>118</v>
      </c>
      <c r="B1556" s="3">
        <v>46238</v>
      </c>
      <c r="C1556" s="4" t="s">
        <v>20</v>
      </c>
      <c r="D1556" s="4" t="s">
        <v>21</v>
      </c>
      <c r="E1556" s="4" t="s">
        <v>2</v>
      </c>
      <c r="F1556" s="4" t="s">
        <v>3</v>
      </c>
      <c r="G1556" s="4" t="s">
        <v>14</v>
      </c>
      <c r="H1556" s="4" t="s">
        <v>32</v>
      </c>
      <c r="I1556" s="8">
        <v>1</v>
      </c>
      <c r="J1556" s="10">
        <v>47.53</v>
      </c>
      <c r="K1556" s="6">
        <v>0</v>
      </c>
      <c r="L1556" s="10">
        <v>18.04</v>
      </c>
      <c r="M1556" s="17">
        <f t="shared" si="96"/>
        <v>47.53</v>
      </c>
      <c r="N1556" s="17">
        <f t="shared" si="97"/>
        <v>18.04</v>
      </c>
      <c r="O1556" s="17">
        <f t="shared" si="98"/>
        <v>29.490000000000002</v>
      </c>
      <c r="P1556" s="7">
        <f t="shared" si="99"/>
        <v>0.62045024195245113</v>
      </c>
      <c r="Q1556" s="5">
        <f>YEAR(SalesDataTable[[#This Row],[Order Date]])</f>
        <v>2026</v>
      </c>
      <c r="R1556" s="7" t="str">
        <f>"Q"&amp;ROUNDUP(MONTH(SalesDataTable[[#This Row],[Order Date]])/3,0)</f>
        <v>Q3</v>
      </c>
      <c r="S1556" s="8">
        <f>MONTH(SalesDataTable[[#This Row],[Order Date]])</f>
        <v>8</v>
      </c>
      <c r="T1556" s="7" t="str">
        <f>TEXT(SalesDataTable[[#This Row],[Order Date]],"mmm")</f>
        <v>Aug</v>
      </c>
    </row>
    <row r="1557" spans="1:20" ht="15.6">
      <c r="A1557" s="2">
        <v>220</v>
      </c>
      <c r="B1557" s="3">
        <v>46238</v>
      </c>
      <c r="C1557" s="4" t="s">
        <v>0</v>
      </c>
      <c r="D1557" s="4" t="s">
        <v>50</v>
      </c>
      <c r="E1557" s="4" t="s">
        <v>2</v>
      </c>
      <c r="F1557" s="4" t="s">
        <v>3</v>
      </c>
      <c r="G1557" s="4" t="s">
        <v>14</v>
      </c>
      <c r="H1557" s="4" t="s">
        <v>32</v>
      </c>
      <c r="I1557" s="8">
        <v>2</v>
      </c>
      <c r="J1557" s="10">
        <v>46.71</v>
      </c>
      <c r="K1557" s="6">
        <v>0</v>
      </c>
      <c r="L1557" s="10">
        <v>18.41</v>
      </c>
      <c r="M1557" s="17">
        <f t="shared" si="96"/>
        <v>93.42</v>
      </c>
      <c r="N1557" s="17">
        <f t="shared" si="97"/>
        <v>36.82</v>
      </c>
      <c r="O1557" s="17">
        <f t="shared" si="98"/>
        <v>56.6</v>
      </c>
      <c r="P1557" s="7">
        <f t="shared" si="99"/>
        <v>0.60586598158852489</v>
      </c>
      <c r="Q1557" s="5">
        <f>YEAR(SalesDataTable[[#This Row],[Order Date]])</f>
        <v>2026</v>
      </c>
      <c r="R1557" s="7" t="str">
        <f>"Q"&amp;ROUNDUP(MONTH(SalesDataTable[[#This Row],[Order Date]])/3,0)</f>
        <v>Q3</v>
      </c>
      <c r="S1557" s="8">
        <f>MONTH(SalesDataTable[[#This Row],[Order Date]])</f>
        <v>8</v>
      </c>
      <c r="T1557" s="7" t="str">
        <f>TEXT(SalesDataTable[[#This Row],[Order Date]],"mmm")</f>
        <v>Aug</v>
      </c>
    </row>
    <row r="1558" spans="1:20" ht="15.6">
      <c r="A1558" s="2">
        <v>1145</v>
      </c>
      <c r="B1558" s="3">
        <v>46238</v>
      </c>
      <c r="C1558" s="4" t="s">
        <v>11</v>
      </c>
      <c r="D1558" s="4" t="s">
        <v>52</v>
      </c>
      <c r="E1558" s="4" t="s">
        <v>28</v>
      </c>
      <c r="F1558" s="4" t="s">
        <v>13</v>
      </c>
      <c r="G1558" s="4" t="s">
        <v>23</v>
      </c>
      <c r="H1558" s="4" t="s">
        <v>29</v>
      </c>
      <c r="I1558" s="8">
        <v>1</v>
      </c>
      <c r="J1558" s="10">
        <v>197.26</v>
      </c>
      <c r="K1558" s="6">
        <v>0</v>
      </c>
      <c r="L1558" s="10">
        <v>104.09</v>
      </c>
      <c r="M1558" s="17">
        <f t="shared" si="96"/>
        <v>197.26</v>
      </c>
      <c r="N1558" s="17">
        <f t="shared" si="97"/>
        <v>104.09</v>
      </c>
      <c r="O1558" s="17">
        <f t="shared" si="98"/>
        <v>93.169999999999987</v>
      </c>
      <c r="P1558" s="7">
        <f t="shared" si="99"/>
        <v>0.47232079488999285</v>
      </c>
      <c r="Q1558" s="5">
        <f>YEAR(SalesDataTable[[#This Row],[Order Date]])</f>
        <v>2026</v>
      </c>
      <c r="R1558" s="7" t="str">
        <f>"Q"&amp;ROUNDUP(MONTH(SalesDataTable[[#This Row],[Order Date]])/3,0)</f>
        <v>Q3</v>
      </c>
      <c r="S1558" s="8">
        <f>MONTH(SalesDataTable[[#This Row],[Order Date]])</f>
        <v>8</v>
      </c>
      <c r="T1558" s="7" t="str">
        <f>TEXT(SalesDataTable[[#This Row],[Order Date]],"mmm")</f>
        <v>Aug</v>
      </c>
    </row>
    <row r="1559" spans="1:20" ht="15.6">
      <c r="A1559" s="2">
        <v>1289</v>
      </c>
      <c r="B1559" s="3">
        <v>46238</v>
      </c>
      <c r="C1559" s="4" t="s">
        <v>11</v>
      </c>
      <c r="D1559" s="4" t="s">
        <v>52</v>
      </c>
      <c r="E1559" s="4" t="s">
        <v>28</v>
      </c>
      <c r="F1559" s="4" t="s">
        <v>13</v>
      </c>
      <c r="G1559" s="4" t="s">
        <v>9</v>
      </c>
      <c r="H1559" s="4" t="s">
        <v>46</v>
      </c>
      <c r="I1559" s="8">
        <v>1</v>
      </c>
      <c r="J1559" s="10">
        <v>70.56</v>
      </c>
      <c r="K1559" s="6">
        <v>0</v>
      </c>
      <c r="L1559" s="10">
        <v>32.11</v>
      </c>
      <c r="M1559" s="17">
        <f t="shared" si="96"/>
        <v>70.56</v>
      </c>
      <c r="N1559" s="17">
        <f t="shared" si="97"/>
        <v>32.11</v>
      </c>
      <c r="O1559" s="17">
        <f t="shared" si="98"/>
        <v>38.450000000000003</v>
      </c>
      <c r="P1559" s="7">
        <f t="shared" si="99"/>
        <v>0.54492630385487528</v>
      </c>
      <c r="Q1559" s="5">
        <f>YEAR(SalesDataTable[[#This Row],[Order Date]])</f>
        <v>2026</v>
      </c>
      <c r="R1559" s="7" t="str">
        <f>"Q"&amp;ROUNDUP(MONTH(SalesDataTable[[#This Row],[Order Date]])/3,0)</f>
        <v>Q3</v>
      </c>
      <c r="S1559" s="8">
        <f>MONTH(SalesDataTable[[#This Row],[Order Date]])</f>
        <v>8</v>
      </c>
      <c r="T1559" s="7" t="str">
        <f>TEXT(SalesDataTable[[#This Row],[Order Date]],"mmm")</f>
        <v>Aug</v>
      </c>
    </row>
    <row r="1560" spans="1:20" ht="15.6">
      <c r="A1560" s="2">
        <v>1411</v>
      </c>
      <c r="B1560" s="3">
        <v>46238</v>
      </c>
      <c r="C1560" s="4" t="s">
        <v>6</v>
      </c>
      <c r="D1560" s="4" t="s">
        <v>43</v>
      </c>
      <c r="E1560" s="4" t="s">
        <v>2</v>
      </c>
      <c r="F1560" s="4" t="s">
        <v>16</v>
      </c>
      <c r="G1560" s="4" t="s">
        <v>34</v>
      </c>
      <c r="H1560" s="4" t="s">
        <v>42</v>
      </c>
      <c r="I1560" s="8">
        <v>1</v>
      </c>
      <c r="J1560" s="10">
        <v>36.58</v>
      </c>
      <c r="K1560" s="6">
        <v>0</v>
      </c>
      <c r="L1560" s="10">
        <v>13.98</v>
      </c>
      <c r="M1560" s="17">
        <f t="shared" si="96"/>
        <v>36.58</v>
      </c>
      <c r="N1560" s="17">
        <f t="shared" si="97"/>
        <v>13.98</v>
      </c>
      <c r="O1560" s="17">
        <f t="shared" si="98"/>
        <v>22.599999999999998</v>
      </c>
      <c r="P1560" s="7">
        <f t="shared" si="99"/>
        <v>0.61782394751230174</v>
      </c>
      <c r="Q1560" s="5">
        <f>YEAR(SalesDataTable[[#This Row],[Order Date]])</f>
        <v>2026</v>
      </c>
      <c r="R1560" s="7" t="str">
        <f>"Q"&amp;ROUNDUP(MONTH(SalesDataTable[[#This Row],[Order Date]])/3,0)</f>
        <v>Q3</v>
      </c>
      <c r="S1560" s="8">
        <f>MONTH(SalesDataTable[[#This Row],[Order Date]])</f>
        <v>8</v>
      </c>
      <c r="T1560" s="7" t="str">
        <f>TEXT(SalesDataTable[[#This Row],[Order Date]],"mmm")</f>
        <v>Aug</v>
      </c>
    </row>
    <row r="1561" spans="1:20" ht="15.6">
      <c r="A1561" s="2">
        <v>1799</v>
      </c>
      <c r="B1561" s="3">
        <v>46238</v>
      </c>
      <c r="C1561" s="4" t="s">
        <v>20</v>
      </c>
      <c r="D1561" s="4" t="s">
        <v>47</v>
      </c>
      <c r="E1561" s="4" t="s">
        <v>8</v>
      </c>
      <c r="F1561" s="4" t="s">
        <v>16</v>
      </c>
      <c r="G1561" s="4" t="s">
        <v>4</v>
      </c>
      <c r="H1561" s="4" t="s">
        <v>5</v>
      </c>
      <c r="I1561" s="8">
        <v>4</v>
      </c>
      <c r="J1561" s="10">
        <v>82.98</v>
      </c>
      <c r="K1561" s="6">
        <v>0.05</v>
      </c>
      <c r="L1561" s="10">
        <v>43.79</v>
      </c>
      <c r="M1561" s="17">
        <f t="shared" si="96"/>
        <v>315.32400000000001</v>
      </c>
      <c r="N1561" s="17">
        <f t="shared" si="97"/>
        <v>175.16</v>
      </c>
      <c r="O1561" s="17">
        <f t="shared" si="98"/>
        <v>140.16400000000002</v>
      </c>
      <c r="P1561" s="7">
        <f t="shared" si="99"/>
        <v>0.44450787126891711</v>
      </c>
      <c r="Q1561" s="5">
        <f>YEAR(SalesDataTable[[#This Row],[Order Date]])</f>
        <v>2026</v>
      </c>
      <c r="R1561" s="7" t="str">
        <f>"Q"&amp;ROUNDUP(MONTH(SalesDataTable[[#This Row],[Order Date]])/3,0)</f>
        <v>Q3</v>
      </c>
      <c r="S1561" s="8">
        <f>MONTH(SalesDataTable[[#This Row],[Order Date]])</f>
        <v>8</v>
      </c>
      <c r="T1561" s="7" t="str">
        <f>TEXT(SalesDataTable[[#This Row],[Order Date]],"mmm")</f>
        <v>Aug</v>
      </c>
    </row>
    <row r="1562" spans="1:20" ht="15.6">
      <c r="A1562" s="2">
        <v>1871</v>
      </c>
      <c r="B1562" s="3">
        <v>46238</v>
      </c>
      <c r="C1562" s="4" t="s">
        <v>0</v>
      </c>
      <c r="D1562" s="4" t="s">
        <v>1</v>
      </c>
      <c r="E1562" s="4" t="s">
        <v>2</v>
      </c>
      <c r="F1562" s="4" t="s">
        <v>13</v>
      </c>
      <c r="G1562" s="4" t="s">
        <v>4</v>
      </c>
      <c r="H1562" s="4" t="s">
        <v>26</v>
      </c>
      <c r="I1562" s="8">
        <v>1</v>
      </c>
      <c r="J1562" s="10">
        <v>41.25</v>
      </c>
      <c r="K1562" s="6">
        <v>0</v>
      </c>
      <c r="L1562" s="10">
        <v>17.02</v>
      </c>
      <c r="M1562" s="17">
        <f t="shared" si="96"/>
        <v>41.25</v>
      </c>
      <c r="N1562" s="17">
        <f t="shared" si="97"/>
        <v>17.02</v>
      </c>
      <c r="O1562" s="17">
        <f t="shared" si="98"/>
        <v>24.23</v>
      </c>
      <c r="P1562" s="7">
        <f t="shared" si="99"/>
        <v>0.58739393939393936</v>
      </c>
      <c r="Q1562" s="5">
        <f>YEAR(SalesDataTable[[#This Row],[Order Date]])</f>
        <v>2026</v>
      </c>
      <c r="R1562" s="7" t="str">
        <f>"Q"&amp;ROUNDUP(MONTH(SalesDataTable[[#This Row],[Order Date]])/3,0)</f>
        <v>Q3</v>
      </c>
      <c r="S1562" s="8">
        <f>MONTH(SalesDataTable[[#This Row],[Order Date]])</f>
        <v>8</v>
      </c>
      <c r="T1562" s="7" t="str">
        <f>TEXT(SalesDataTable[[#This Row],[Order Date]],"mmm")</f>
        <v>Aug</v>
      </c>
    </row>
    <row r="1563" spans="1:20" ht="15.6">
      <c r="A1563" s="2">
        <v>4180</v>
      </c>
      <c r="B1563" s="3">
        <v>46238</v>
      </c>
      <c r="C1563" s="4" t="s">
        <v>11</v>
      </c>
      <c r="D1563" s="4" t="s">
        <v>18</v>
      </c>
      <c r="E1563" s="4" t="s">
        <v>2</v>
      </c>
      <c r="F1563" s="4" t="s">
        <v>3</v>
      </c>
      <c r="G1563" s="4" t="s">
        <v>4</v>
      </c>
      <c r="H1563" s="4" t="s">
        <v>30</v>
      </c>
      <c r="I1563" s="8">
        <v>1</v>
      </c>
      <c r="J1563" s="10">
        <v>101.37</v>
      </c>
      <c r="K1563" s="6">
        <v>0</v>
      </c>
      <c r="L1563" s="10">
        <v>51.56</v>
      </c>
      <c r="M1563" s="17">
        <f t="shared" si="96"/>
        <v>101.37</v>
      </c>
      <c r="N1563" s="17">
        <f t="shared" si="97"/>
        <v>51.56</v>
      </c>
      <c r="O1563" s="17">
        <f t="shared" si="98"/>
        <v>49.81</v>
      </c>
      <c r="P1563" s="7">
        <f t="shared" si="99"/>
        <v>0.49136825490776365</v>
      </c>
      <c r="Q1563" s="5">
        <f>YEAR(SalesDataTable[[#This Row],[Order Date]])</f>
        <v>2026</v>
      </c>
      <c r="R1563" s="7" t="str">
        <f>"Q"&amp;ROUNDUP(MONTH(SalesDataTable[[#This Row],[Order Date]])/3,0)</f>
        <v>Q3</v>
      </c>
      <c r="S1563" s="8">
        <f>MONTH(SalesDataTable[[#This Row],[Order Date]])</f>
        <v>8</v>
      </c>
      <c r="T1563" s="7" t="str">
        <f>TEXT(SalesDataTable[[#This Row],[Order Date]],"mmm")</f>
        <v>Aug</v>
      </c>
    </row>
    <row r="1564" spans="1:20" ht="15.6">
      <c r="A1564" s="2">
        <v>4338</v>
      </c>
      <c r="B1564" s="3">
        <v>46238</v>
      </c>
      <c r="C1564" s="4" t="s">
        <v>11</v>
      </c>
      <c r="D1564" s="4" t="s">
        <v>52</v>
      </c>
      <c r="E1564" s="4" t="s">
        <v>2</v>
      </c>
      <c r="F1564" s="4" t="s">
        <v>3</v>
      </c>
      <c r="G1564" s="4" t="s">
        <v>23</v>
      </c>
      <c r="H1564" s="4" t="s">
        <v>24</v>
      </c>
      <c r="I1564" s="8">
        <v>1</v>
      </c>
      <c r="J1564" s="10">
        <v>340.66</v>
      </c>
      <c r="K1564" s="6">
        <v>0.05</v>
      </c>
      <c r="L1564" s="10">
        <v>194.13</v>
      </c>
      <c r="M1564" s="17">
        <f t="shared" si="96"/>
        <v>323.62700000000001</v>
      </c>
      <c r="N1564" s="17">
        <f t="shared" si="97"/>
        <v>194.13</v>
      </c>
      <c r="O1564" s="17">
        <f t="shared" si="98"/>
        <v>129.49700000000001</v>
      </c>
      <c r="P1564" s="7">
        <f t="shared" si="99"/>
        <v>0.40014275693931595</v>
      </c>
      <c r="Q1564" s="5">
        <f>YEAR(SalesDataTable[[#This Row],[Order Date]])</f>
        <v>2026</v>
      </c>
      <c r="R1564" s="7" t="str">
        <f>"Q"&amp;ROUNDUP(MONTH(SalesDataTable[[#This Row],[Order Date]])/3,0)</f>
        <v>Q3</v>
      </c>
      <c r="S1564" s="8">
        <f>MONTH(SalesDataTable[[#This Row],[Order Date]])</f>
        <v>8</v>
      </c>
      <c r="T1564" s="7" t="str">
        <f>TEXT(SalesDataTable[[#This Row],[Order Date]],"mmm")</f>
        <v>Aug</v>
      </c>
    </row>
    <row r="1565" spans="1:20" ht="15.6">
      <c r="A1565" s="2">
        <v>4463</v>
      </c>
      <c r="B1565" s="3">
        <v>46238</v>
      </c>
      <c r="C1565" s="4" t="s">
        <v>11</v>
      </c>
      <c r="D1565" s="4" t="s">
        <v>12</v>
      </c>
      <c r="E1565" s="4" t="s">
        <v>28</v>
      </c>
      <c r="F1565" s="4" t="s">
        <v>16</v>
      </c>
      <c r="G1565" s="4" t="s">
        <v>4</v>
      </c>
      <c r="H1565" s="4" t="s">
        <v>22</v>
      </c>
      <c r="I1565" s="8">
        <v>1</v>
      </c>
      <c r="J1565" s="10">
        <v>50.43</v>
      </c>
      <c r="K1565" s="6">
        <v>0.15</v>
      </c>
      <c r="L1565" s="10">
        <v>22.94</v>
      </c>
      <c r="M1565" s="17">
        <f t="shared" si="96"/>
        <v>42.865499999999997</v>
      </c>
      <c r="N1565" s="17">
        <f t="shared" si="97"/>
        <v>22.94</v>
      </c>
      <c r="O1565" s="17">
        <f t="shared" si="98"/>
        <v>19.925499999999996</v>
      </c>
      <c r="P1565" s="7">
        <f t="shared" si="99"/>
        <v>0.46483768998378644</v>
      </c>
      <c r="Q1565" s="5">
        <f>YEAR(SalesDataTable[[#This Row],[Order Date]])</f>
        <v>2026</v>
      </c>
      <c r="R1565" s="7" t="str">
        <f>"Q"&amp;ROUNDUP(MONTH(SalesDataTable[[#This Row],[Order Date]])/3,0)</f>
        <v>Q3</v>
      </c>
      <c r="S1565" s="8">
        <f>MONTH(SalesDataTable[[#This Row],[Order Date]])</f>
        <v>8</v>
      </c>
      <c r="T1565" s="7" t="str">
        <f>TEXT(SalesDataTable[[#This Row],[Order Date]],"mmm")</f>
        <v>Aug</v>
      </c>
    </row>
    <row r="1566" spans="1:20" ht="15.6">
      <c r="A1566" s="2">
        <v>382</v>
      </c>
      <c r="B1566" s="3">
        <v>46239</v>
      </c>
      <c r="C1566" s="4" t="s">
        <v>20</v>
      </c>
      <c r="D1566" s="4" t="s">
        <v>33</v>
      </c>
      <c r="E1566" s="4" t="s">
        <v>2</v>
      </c>
      <c r="F1566" s="4" t="s">
        <v>13</v>
      </c>
      <c r="G1566" s="4" t="s">
        <v>34</v>
      </c>
      <c r="H1566" s="4" t="s">
        <v>35</v>
      </c>
      <c r="I1566" s="8">
        <v>1</v>
      </c>
      <c r="J1566" s="10">
        <v>40.42</v>
      </c>
      <c r="K1566" s="6">
        <v>0.05</v>
      </c>
      <c r="L1566" s="10">
        <v>14.33</v>
      </c>
      <c r="M1566" s="17">
        <f t="shared" si="96"/>
        <v>38.399000000000001</v>
      </c>
      <c r="N1566" s="17">
        <f t="shared" si="97"/>
        <v>14.33</v>
      </c>
      <c r="O1566" s="17">
        <f t="shared" si="98"/>
        <v>24.069000000000003</v>
      </c>
      <c r="P1566" s="7">
        <f t="shared" si="99"/>
        <v>0.62681319826037141</v>
      </c>
      <c r="Q1566" s="5">
        <f>YEAR(SalesDataTable[[#This Row],[Order Date]])</f>
        <v>2026</v>
      </c>
      <c r="R1566" s="7" t="str">
        <f>"Q"&amp;ROUNDUP(MONTH(SalesDataTable[[#This Row],[Order Date]])/3,0)</f>
        <v>Q3</v>
      </c>
      <c r="S1566" s="8">
        <f>MONTH(SalesDataTable[[#This Row],[Order Date]])</f>
        <v>8</v>
      </c>
      <c r="T1566" s="7" t="str">
        <f>TEXT(SalesDataTable[[#This Row],[Order Date]],"mmm")</f>
        <v>Aug</v>
      </c>
    </row>
    <row r="1567" spans="1:20" ht="15.6">
      <c r="A1567" s="2">
        <v>1011</v>
      </c>
      <c r="B1567" s="3">
        <v>46239</v>
      </c>
      <c r="C1567" s="4" t="s">
        <v>0</v>
      </c>
      <c r="D1567" s="4" t="s">
        <v>1</v>
      </c>
      <c r="E1567" s="4" t="s">
        <v>2</v>
      </c>
      <c r="F1567" s="4" t="s">
        <v>13</v>
      </c>
      <c r="G1567" s="4" t="s">
        <v>4</v>
      </c>
      <c r="H1567" s="4" t="s">
        <v>22</v>
      </c>
      <c r="I1567" s="8">
        <v>1</v>
      </c>
      <c r="J1567" s="10">
        <v>51.81</v>
      </c>
      <c r="K1567" s="6">
        <v>0.05</v>
      </c>
      <c r="L1567" s="10">
        <v>22.28</v>
      </c>
      <c r="M1567" s="17">
        <f t="shared" si="96"/>
        <v>49.219499999999996</v>
      </c>
      <c r="N1567" s="17">
        <f t="shared" si="97"/>
        <v>22.28</v>
      </c>
      <c r="O1567" s="17">
        <f t="shared" si="98"/>
        <v>26.939499999999995</v>
      </c>
      <c r="P1567" s="7">
        <f t="shared" si="99"/>
        <v>0.54733388189640275</v>
      </c>
      <c r="Q1567" s="5">
        <f>YEAR(SalesDataTable[[#This Row],[Order Date]])</f>
        <v>2026</v>
      </c>
      <c r="R1567" s="7" t="str">
        <f>"Q"&amp;ROUNDUP(MONTH(SalesDataTable[[#This Row],[Order Date]])/3,0)</f>
        <v>Q3</v>
      </c>
      <c r="S1567" s="8">
        <f>MONTH(SalesDataTable[[#This Row],[Order Date]])</f>
        <v>8</v>
      </c>
      <c r="T1567" s="7" t="str">
        <f>TEXT(SalesDataTable[[#This Row],[Order Date]],"mmm")</f>
        <v>Aug</v>
      </c>
    </row>
    <row r="1568" spans="1:20" ht="15.6">
      <c r="A1568" s="2">
        <v>1148</v>
      </c>
      <c r="B1568" s="3">
        <v>46239</v>
      </c>
      <c r="C1568" s="4" t="s">
        <v>11</v>
      </c>
      <c r="D1568" s="4" t="s">
        <v>12</v>
      </c>
      <c r="E1568" s="4" t="s">
        <v>19</v>
      </c>
      <c r="F1568" s="4" t="s">
        <v>13</v>
      </c>
      <c r="G1568" s="4" t="s">
        <v>34</v>
      </c>
      <c r="H1568" s="4" t="s">
        <v>42</v>
      </c>
      <c r="I1568" s="8">
        <v>3</v>
      </c>
      <c r="J1568" s="10">
        <v>35.9</v>
      </c>
      <c r="K1568" s="6">
        <v>0</v>
      </c>
      <c r="L1568" s="10">
        <v>14.11</v>
      </c>
      <c r="M1568" s="17">
        <f t="shared" si="96"/>
        <v>107.69999999999999</v>
      </c>
      <c r="N1568" s="17">
        <f t="shared" si="97"/>
        <v>42.33</v>
      </c>
      <c r="O1568" s="17">
        <f t="shared" si="98"/>
        <v>65.36999999999999</v>
      </c>
      <c r="P1568" s="7">
        <f t="shared" si="99"/>
        <v>0.60696378830083564</v>
      </c>
      <c r="Q1568" s="5">
        <f>YEAR(SalesDataTable[[#This Row],[Order Date]])</f>
        <v>2026</v>
      </c>
      <c r="R1568" s="7" t="str">
        <f>"Q"&amp;ROUNDUP(MONTH(SalesDataTable[[#This Row],[Order Date]])/3,0)</f>
        <v>Q3</v>
      </c>
      <c r="S1568" s="8">
        <f>MONTH(SalesDataTable[[#This Row],[Order Date]])</f>
        <v>8</v>
      </c>
      <c r="T1568" s="7" t="str">
        <f>TEXT(SalesDataTable[[#This Row],[Order Date]],"mmm")</f>
        <v>Aug</v>
      </c>
    </row>
    <row r="1569" spans="1:20" ht="15.6">
      <c r="A1569" s="2">
        <v>1397</v>
      </c>
      <c r="B1569" s="3">
        <v>46239</v>
      </c>
      <c r="C1569" s="4" t="s">
        <v>6</v>
      </c>
      <c r="D1569" s="4" t="s">
        <v>49</v>
      </c>
      <c r="E1569" s="4" t="s">
        <v>19</v>
      </c>
      <c r="F1569" s="4" t="s">
        <v>16</v>
      </c>
      <c r="G1569" s="4" t="s">
        <v>9</v>
      </c>
      <c r="H1569" s="4" t="s">
        <v>10</v>
      </c>
      <c r="I1569" s="8">
        <v>2</v>
      </c>
      <c r="J1569" s="10">
        <v>90.27</v>
      </c>
      <c r="K1569" s="6">
        <v>0.05</v>
      </c>
      <c r="L1569" s="10">
        <v>46.38</v>
      </c>
      <c r="M1569" s="17">
        <f t="shared" si="96"/>
        <v>171.51299999999998</v>
      </c>
      <c r="N1569" s="17">
        <f t="shared" si="97"/>
        <v>92.76</v>
      </c>
      <c r="O1569" s="17">
        <f t="shared" si="98"/>
        <v>78.752999999999972</v>
      </c>
      <c r="P1569" s="7">
        <f t="shared" si="99"/>
        <v>0.45916636056742044</v>
      </c>
      <c r="Q1569" s="5">
        <f>YEAR(SalesDataTable[[#This Row],[Order Date]])</f>
        <v>2026</v>
      </c>
      <c r="R1569" s="7" t="str">
        <f>"Q"&amp;ROUNDUP(MONTH(SalesDataTable[[#This Row],[Order Date]])/3,0)</f>
        <v>Q3</v>
      </c>
      <c r="S1569" s="8">
        <f>MONTH(SalesDataTable[[#This Row],[Order Date]])</f>
        <v>8</v>
      </c>
      <c r="T1569" s="7" t="str">
        <f>TEXT(SalesDataTable[[#This Row],[Order Date]],"mmm")</f>
        <v>Aug</v>
      </c>
    </row>
    <row r="1570" spans="1:20" ht="15.6">
      <c r="A1570" s="2">
        <v>2252</v>
      </c>
      <c r="B1570" s="3">
        <v>46239</v>
      </c>
      <c r="C1570" s="4" t="s">
        <v>6</v>
      </c>
      <c r="D1570" s="4" t="s">
        <v>41</v>
      </c>
      <c r="E1570" s="4" t="s">
        <v>2</v>
      </c>
      <c r="F1570" s="4" t="s">
        <v>13</v>
      </c>
      <c r="G1570" s="4" t="s">
        <v>4</v>
      </c>
      <c r="H1570" s="4" t="s">
        <v>22</v>
      </c>
      <c r="I1570" s="8">
        <v>1</v>
      </c>
      <c r="J1570" s="10">
        <v>49.68</v>
      </c>
      <c r="K1570" s="6">
        <v>0.05</v>
      </c>
      <c r="L1570" s="10">
        <v>22.02</v>
      </c>
      <c r="M1570" s="17">
        <f t="shared" si="96"/>
        <v>47.195999999999998</v>
      </c>
      <c r="N1570" s="17">
        <f t="shared" si="97"/>
        <v>22.02</v>
      </c>
      <c r="O1570" s="17">
        <f t="shared" si="98"/>
        <v>25.175999999999998</v>
      </c>
      <c r="P1570" s="7">
        <f t="shared" si="99"/>
        <v>0.53343503686753113</v>
      </c>
      <c r="Q1570" s="5">
        <f>YEAR(SalesDataTable[[#This Row],[Order Date]])</f>
        <v>2026</v>
      </c>
      <c r="R1570" s="7" t="str">
        <f>"Q"&amp;ROUNDUP(MONTH(SalesDataTable[[#This Row],[Order Date]])/3,0)</f>
        <v>Q3</v>
      </c>
      <c r="S1570" s="8">
        <f>MONTH(SalesDataTable[[#This Row],[Order Date]])</f>
        <v>8</v>
      </c>
      <c r="T1570" s="7" t="str">
        <f>TEXT(SalesDataTable[[#This Row],[Order Date]],"mmm")</f>
        <v>Aug</v>
      </c>
    </row>
    <row r="1571" spans="1:20" ht="15.6">
      <c r="A1571" s="2">
        <v>2415</v>
      </c>
      <c r="B1571" s="3">
        <v>46239</v>
      </c>
      <c r="C1571" s="4" t="s">
        <v>6</v>
      </c>
      <c r="D1571" s="4" t="s">
        <v>43</v>
      </c>
      <c r="E1571" s="4" t="s">
        <v>2</v>
      </c>
      <c r="F1571" s="4" t="s">
        <v>13</v>
      </c>
      <c r="G1571" s="4" t="s">
        <v>14</v>
      </c>
      <c r="H1571" s="4" t="s">
        <v>44</v>
      </c>
      <c r="I1571" s="8">
        <v>2</v>
      </c>
      <c r="J1571" s="10">
        <v>131.25</v>
      </c>
      <c r="K1571" s="6">
        <v>0.05</v>
      </c>
      <c r="L1571" s="10">
        <v>65.42</v>
      </c>
      <c r="M1571" s="17">
        <f t="shared" si="96"/>
        <v>249.375</v>
      </c>
      <c r="N1571" s="17">
        <f t="shared" si="97"/>
        <v>130.84</v>
      </c>
      <c r="O1571" s="17">
        <f t="shared" si="98"/>
        <v>118.535</v>
      </c>
      <c r="P1571" s="7">
        <f t="shared" si="99"/>
        <v>0.47532832080200499</v>
      </c>
      <c r="Q1571" s="5">
        <f>YEAR(SalesDataTable[[#This Row],[Order Date]])</f>
        <v>2026</v>
      </c>
      <c r="R1571" s="7" t="str">
        <f>"Q"&amp;ROUNDUP(MONTH(SalesDataTable[[#This Row],[Order Date]])/3,0)</f>
        <v>Q3</v>
      </c>
      <c r="S1571" s="8">
        <f>MONTH(SalesDataTable[[#This Row],[Order Date]])</f>
        <v>8</v>
      </c>
      <c r="T1571" s="7" t="str">
        <f>TEXT(SalesDataTable[[#This Row],[Order Date]],"mmm")</f>
        <v>Aug</v>
      </c>
    </row>
    <row r="1572" spans="1:20" ht="15.6">
      <c r="A1572" s="2">
        <v>2525</v>
      </c>
      <c r="B1572" s="3">
        <v>46239</v>
      </c>
      <c r="C1572" s="4" t="s">
        <v>20</v>
      </c>
      <c r="D1572" s="4" t="s">
        <v>21</v>
      </c>
      <c r="E1572" s="4" t="s">
        <v>19</v>
      </c>
      <c r="F1572" s="4" t="s">
        <v>13</v>
      </c>
      <c r="G1572" s="4" t="s">
        <v>34</v>
      </c>
      <c r="H1572" s="4" t="s">
        <v>42</v>
      </c>
      <c r="I1572" s="8">
        <v>2</v>
      </c>
      <c r="J1572" s="10">
        <v>36.78</v>
      </c>
      <c r="K1572" s="6">
        <v>0.05</v>
      </c>
      <c r="L1572" s="10">
        <v>13.85</v>
      </c>
      <c r="M1572" s="17">
        <f t="shared" si="96"/>
        <v>69.882000000000005</v>
      </c>
      <c r="N1572" s="17">
        <f t="shared" si="97"/>
        <v>27.7</v>
      </c>
      <c r="O1572" s="17">
        <f t="shared" si="98"/>
        <v>42.182000000000002</v>
      </c>
      <c r="P1572" s="7">
        <f t="shared" si="99"/>
        <v>0.60361752668784519</v>
      </c>
      <c r="Q1572" s="5">
        <f>YEAR(SalesDataTable[[#This Row],[Order Date]])</f>
        <v>2026</v>
      </c>
      <c r="R1572" s="7" t="str">
        <f>"Q"&amp;ROUNDUP(MONTH(SalesDataTable[[#This Row],[Order Date]])/3,0)</f>
        <v>Q3</v>
      </c>
      <c r="S1572" s="8">
        <f>MONTH(SalesDataTable[[#This Row],[Order Date]])</f>
        <v>8</v>
      </c>
      <c r="T1572" s="7" t="str">
        <f>TEXT(SalesDataTable[[#This Row],[Order Date]],"mmm")</f>
        <v>Aug</v>
      </c>
    </row>
    <row r="1573" spans="1:20" ht="15.6">
      <c r="A1573" s="2">
        <v>2652</v>
      </c>
      <c r="B1573" s="3">
        <v>46239</v>
      </c>
      <c r="C1573" s="4" t="s">
        <v>11</v>
      </c>
      <c r="D1573" s="4" t="s">
        <v>12</v>
      </c>
      <c r="E1573" s="4" t="s">
        <v>19</v>
      </c>
      <c r="F1573" s="4" t="s">
        <v>3</v>
      </c>
      <c r="G1573" s="4" t="s">
        <v>4</v>
      </c>
      <c r="H1573" s="4" t="s">
        <v>5</v>
      </c>
      <c r="I1573" s="8">
        <v>1</v>
      </c>
      <c r="J1573" s="10">
        <v>80.790000000000006</v>
      </c>
      <c r="K1573" s="6">
        <v>0.1</v>
      </c>
      <c r="L1573" s="10">
        <v>43.65</v>
      </c>
      <c r="M1573" s="17">
        <f t="shared" si="96"/>
        <v>72.711000000000013</v>
      </c>
      <c r="N1573" s="17">
        <f t="shared" si="97"/>
        <v>43.65</v>
      </c>
      <c r="O1573" s="17">
        <f t="shared" si="98"/>
        <v>29.061000000000014</v>
      </c>
      <c r="P1573" s="7">
        <f t="shared" si="99"/>
        <v>0.39967817799232591</v>
      </c>
      <c r="Q1573" s="5">
        <f>YEAR(SalesDataTable[[#This Row],[Order Date]])</f>
        <v>2026</v>
      </c>
      <c r="R1573" s="7" t="str">
        <f>"Q"&amp;ROUNDUP(MONTH(SalesDataTable[[#This Row],[Order Date]])/3,0)</f>
        <v>Q3</v>
      </c>
      <c r="S1573" s="8">
        <f>MONTH(SalesDataTable[[#This Row],[Order Date]])</f>
        <v>8</v>
      </c>
      <c r="T1573" s="7" t="str">
        <f>TEXT(SalesDataTable[[#This Row],[Order Date]],"mmm")</f>
        <v>Aug</v>
      </c>
    </row>
    <row r="1574" spans="1:20" ht="15.6">
      <c r="A1574" s="2">
        <v>4035</v>
      </c>
      <c r="B1574" s="3">
        <v>46239</v>
      </c>
      <c r="C1574" s="4" t="s">
        <v>0</v>
      </c>
      <c r="D1574" s="4" t="s">
        <v>36</v>
      </c>
      <c r="E1574" s="4" t="s">
        <v>2</v>
      </c>
      <c r="F1574" s="4" t="s">
        <v>3</v>
      </c>
      <c r="G1574" s="4" t="s">
        <v>4</v>
      </c>
      <c r="H1574" s="4" t="s">
        <v>26</v>
      </c>
      <c r="I1574" s="8">
        <v>2</v>
      </c>
      <c r="J1574" s="10">
        <v>40.53</v>
      </c>
      <c r="K1574" s="6">
        <v>0.05</v>
      </c>
      <c r="L1574" s="10">
        <v>17.100000000000001</v>
      </c>
      <c r="M1574" s="17">
        <f t="shared" si="96"/>
        <v>77.007000000000005</v>
      </c>
      <c r="N1574" s="17">
        <f t="shared" si="97"/>
        <v>34.200000000000003</v>
      </c>
      <c r="O1574" s="17">
        <f t="shared" si="98"/>
        <v>42.807000000000002</v>
      </c>
      <c r="P1574" s="7">
        <f t="shared" si="99"/>
        <v>0.55588452997779425</v>
      </c>
      <c r="Q1574" s="5">
        <f>YEAR(SalesDataTable[[#This Row],[Order Date]])</f>
        <v>2026</v>
      </c>
      <c r="R1574" s="7" t="str">
        <f>"Q"&amp;ROUNDUP(MONTH(SalesDataTable[[#This Row],[Order Date]])/3,0)</f>
        <v>Q3</v>
      </c>
      <c r="S1574" s="8">
        <f>MONTH(SalesDataTable[[#This Row],[Order Date]])</f>
        <v>8</v>
      </c>
      <c r="T1574" s="7" t="str">
        <f>TEXT(SalesDataTable[[#This Row],[Order Date]],"mmm")</f>
        <v>Aug</v>
      </c>
    </row>
    <row r="1575" spans="1:20" ht="15.6">
      <c r="A1575" s="2">
        <v>4377</v>
      </c>
      <c r="B1575" s="3">
        <v>46239</v>
      </c>
      <c r="C1575" s="4" t="s">
        <v>11</v>
      </c>
      <c r="D1575" s="4" t="s">
        <v>12</v>
      </c>
      <c r="E1575" s="4" t="s">
        <v>28</v>
      </c>
      <c r="F1575" s="4" t="s">
        <v>13</v>
      </c>
      <c r="G1575" s="4" t="s">
        <v>4</v>
      </c>
      <c r="H1575" s="4" t="s">
        <v>5</v>
      </c>
      <c r="I1575" s="8">
        <v>2</v>
      </c>
      <c r="J1575" s="10">
        <v>81.66</v>
      </c>
      <c r="K1575" s="6">
        <v>0</v>
      </c>
      <c r="L1575" s="10">
        <v>42.11</v>
      </c>
      <c r="M1575" s="17">
        <f t="shared" si="96"/>
        <v>163.32</v>
      </c>
      <c r="N1575" s="17">
        <f t="shared" si="97"/>
        <v>84.22</v>
      </c>
      <c r="O1575" s="17">
        <f t="shared" si="98"/>
        <v>79.099999999999994</v>
      </c>
      <c r="P1575" s="7">
        <f t="shared" si="99"/>
        <v>0.48432525104090129</v>
      </c>
      <c r="Q1575" s="5">
        <f>YEAR(SalesDataTable[[#This Row],[Order Date]])</f>
        <v>2026</v>
      </c>
      <c r="R1575" s="7" t="str">
        <f>"Q"&amp;ROUNDUP(MONTH(SalesDataTable[[#This Row],[Order Date]])/3,0)</f>
        <v>Q3</v>
      </c>
      <c r="S1575" s="8">
        <f>MONTH(SalesDataTable[[#This Row],[Order Date]])</f>
        <v>8</v>
      </c>
      <c r="T1575" s="7" t="str">
        <f>TEXT(SalesDataTable[[#This Row],[Order Date]],"mmm")</f>
        <v>Aug</v>
      </c>
    </row>
    <row r="1576" spans="1:20" ht="15.6">
      <c r="A1576" s="2">
        <v>4734</v>
      </c>
      <c r="B1576" s="3">
        <v>46239</v>
      </c>
      <c r="C1576" s="4" t="s">
        <v>6</v>
      </c>
      <c r="D1576" s="4" t="s">
        <v>43</v>
      </c>
      <c r="E1576" s="4" t="s">
        <v>28</v>
      </c>
      <c r="F1576" s="4" t="s">
        <v>3</v>
      </c>
      <c r="G1576" s="4" t="s">
        <v>9</v>
      </c>
      <c r="H1576" s="4" t="s">
        <v>17</v>
      </c>
      <c r="I1576" s="8">
        <v>1</v>
      </c>
      <c r="J1576" s="10">
        <v>146.55000000000001</v>
      </c>
      <c r="K1576" s="6">
        <v>0</v>
      </c>
      <c r="L1576" s="10">
        <v>78.8</v>
      </c>
      <c r="M1576" s="17">
        <f t="shared" si="96"/>
        <v>146.55000000000001</v>
      </c>
      <c r="N1576" s="17">
        <f t="shared" si="97"/>
        <v>78.8</v>
      </c>
      <c r="O1576" s="17">
        <f t="shared" si="98"/>
        <v>67.750000000000014</v>
      </c>
      <c r="P1576" s="7">
        <f t="shared" si="99"/>
        <v>0.46229955646537024</v>
      </c>
      <c r="Q1576" s="5">
        <f>YEAR(SalesDataTable[[#This Row],[Order Date]])</f>
        <v>2026</v>
      </c>
      <c r="R1576" s="7" t="str">
        <f>"Q"&amp;ROUNDUP(MONTH(SalesDataTable[[#This Row],[Order Date]])/3,0)</f>
        <v>Q3</v>
      </c>
      <c r="S1576" s="8">
        <f>MONTH(SalesDataTable[[#This Row],[Order Date]])</f>
        <v>8</v>
      </c>
      <c r="T1576" s="7" t="str">
        <f>TEXT(SalesDataTable[[#This Row],[Order Date]],"mmm")</f>
        <v>Aug</v>
      </c>
    </row>
    <row r="1577" spans="1:20" ht="15.6">
      <c r="A1577" s="2">
        <v>4892</v>
      </c>
      <c r="B1577" s="3">
        <v>46239</v>
      </c>
      <c r="C1577" s="4" t="s">
        <v>6</v>
      </c>
      <c r="D1577" s="4" t="s">
        <v>7</v>
      </c>
      <c r="E1577" s="4" t="s">
        <v>19</v>
      </c>
      <c r="F1577" s="4" t="s">
        <v>3</v>
      </c>
      <c r="G1577" s="4" t="s">
        <v>14</v>
      </c>
      <c r="H1577" s="4" t="s">
        <v>48</v>
      </c>
      <c r="I1577" s="8">
        <v>2</v>
      </c>
      <c r="J1577" s="10">
        <v>161.75</v>
      </c>
      <c r="K1577" s="6">
        <v>0.1</v>
      </c>
      <c r="L1577" s="10">
        <v>85.85</v>
      </c>
      <c r="M1577" s="17">
        <f t="shared" si="96"/>
        <v>291.15000000000003</v>
      </c>
      <c r="N1577" s="17">
        <f t="shared" si="97"/>
        <v>171.7</v>
      </c>
      <c r="O1577" s="17">
        <f t="shared" si="98"/>
        <v>119.45000000000005</v>
      </c>
      <c r="P1577" s="7">
        <f t="shared" si="99"/>
        <v>0.41026962047054794</v>
      </c>
      <c r="Q1577" s="5">
        <f>YEAR(SalesDataTable[[#This Row],[Order Date]])</f>
        <v>2026</v>
      </c>
      <c r="R1577" s="7" t="str">
        <f>"Q"&amp;ROUNDUP(MONTH(SalesDataTable[[#This Row],[Order Date]])/3,0)</f>
        <v>Q3</v>
      </c>
      <c r="S1577" s="8">
        <f>MONTH(SalesDataTable[[#This Row],[Order Date]])</f>
        <v>8</v>
      </c>
      <c r="T1577" s="7" t="str">
        <f>TEXT(SalesDataTable[[#This Row],[Order Date]],"mmm")</f>
        <v>Aug</v>
      </c>
    </row>
    <row r="1578" spans="1:20" ht="15.6">
      <c r="A1578" s="2">
        <v>5059</v>
      </c>
      <c r="B1578" s="3">
        <v>46239</v>
      </c>
      <c r="C1578" s="4" t="s">
        <v>6</v>
      </c>
      <c r="D1578" s="4" t="s">
        <v>7</v>
      </c>
      <c r="E1578" s="4" t="s">
        <v>28</v>
      </c>
      <c r="F1578" s="4" t="s">
        <v>3</v>
      </c>
      <c r="G1578" s="4" t="s">
        <v>23</v>
      </c>
      <c r="H1578" s="4" t="s">
        <v>51</v>
      </c>
      <c r="I1578" s="8">
        <v>2</v>
      </c>
      <c r="J1578" s="10">
        <v>122.47</v>
      </c>
      <c r="K1578" s="6">
        <v>0</v>
      </c>
      <c r="L1578" s="10">
        <v>59.73</v>
      </c>
      <c r="M1578" s="17">
        <f t="shared" si="96"/>
        <v>244.94</v>
      </c>
      <c r="N1578" s="17">
        <f t="shared" si="97"/>
        <v>119.46</v>
      </c>
      <c r="O1578" s="17">
        <f t="shared" si="98"/>
        <v>125.48</v>
      </c>
      <c r="P1578" s="7">
        <f t="shared" si="99"/>
        <v>0.5122887237690863</v>
      </c>
      <c r="Q1578" s="5">
        <f>YEAR(SalesDataTable[[#This Row],[Order Date]])</f>
        <v>2026</v>
      </c>
      <c r="R1578" s="7" t="str">
        <f>"Q"&amp;ROUNDUP(MONTH(SalesDataTable[[#This Row],[Order Date]])/3,0)</f>
        <v>Q3</v>
      </c>
      <c r="S1578" s="8">
        <f>MONTH(SalesDataTable[[#This Row],[Order Date]])</f>
        <v>8</v>
      </c>
      <c r="T1578" s="7" t="str">
        <f>TEXT(SalesDataTable[[#This Row],[Order Date]],"mmm")</f>
        <v>Aug</v>
      </c>
    </row>
    <row r="1579" spans="1:20" ht="15.6">
      <c r="A1579" s="2">
        <v>835</v>
      </c>
      <c r="B1579" s="3">
        <v>46240</v>
      </c>
      <c r="C1579" s="4" t="s">
        <v>20</v>
      </c>
      <c r="D1579" s="4" t="s">
        <v>31</v>
      </c>
      <c r="E1579" s="4" t="s">
        <v>28</v>
      </c>
      <c r="F1579" s="4" t="s">
        <v>3</v>
      </c>
      <c r="G1579" s="4" t="s">
        <v>9</v>
      </c>
      <c r="H1579" s="4" t="s">
        <v>46</v>
      </c>
      <c r="I1579" s="8">
        <v>3</v>
      </c>
      <c r="J1579" s="10">
        <v>70.930000000000007</v>
      </c>
      <c r="K1579" s="6">
        <v>0</v>
      </c>
      <c r="L1579" s="10">
        <v>32.9</v>
      </c>
      <c r="M1579" s="17">
        <f t="shared" si="96"/>
        <v>212.79000000000002</v>
      </c>
      <c r="N1579" s="17">
        <f t="shared" si="97"/>
        <v>98.699999999999989</v>
      </c>
      <c r="O1579" s="17">
        <f t="shared" si="98"/>
        <v>114.09000000000003</v>
      </c>
      <c r="P1579" s="7">
        <f t="shared" si="99"/>
        <v>0.53616241364725792</v>
      </c>
      <c r="Q1579" s="5">
        <f>YEAR(SalesDataTable[[#This Row],[Order Date]])</f>
        <v>2026</v>
      </c>
      <c r="R1579" s="7" t="str">
        <f>"Q"&amp;ROUNDUP(MONTH(SalesDataTable[[#This Row],[Order Date]])/3,0)</f>
        <v>Q3</v>
      </c>
      <c r="S1579" s="8">
        <f>MONTH(SalesDataTable[[#This Row],[Order Date]])</f>
        <v>8</v>
      </c>
      <c r="T1579" s="7" t="str">
        <f>TEXT(SalesDataTable[[#This Row],[Order Date]],"mmm")</f>
        <v>Aug</v>
      </c>
    </row>
    <row r="1580" spans="1:20" ht="15.6">
      <c r="A1580" s="2">
        <v>1104</v>
      </c>
      <c r="B1580" s="3">
        <v>46240</v>
      </c>
      <c r="C1580" s="4" t="s">
        <v>0</v>
      </c>
      <c r="D1580" s="4" t="s">
        <v>50</v>
      </c>
      <c r="E1580" s="4" t="s">
        <v>2</v>
      </c>
      <c r="F1580" s="4" t="s">
        <v>3</v>
      </c>
      <c r="G1580" s="4" t="s">
        <v>23</v>
      </c>
      <c r="H1580" s="4" t="s">
        <v>29</v>
      </c>
      <c r="I1580" s="8">
        <v>1</v>
      </c>
      <c r="J1580" s="10">
        <v>191.44</v>
      </c>
      <c r="K1580" s="6">
        <v>0</v>
      </c>
      <c r="L1580" s="10">
        <v>102.13</v>
      </c>
      <c r="M1580" s="17">
        <f t="shared" si="96"/>
        <v>191.44</v>
      </c>
      <c r="N1580" s="17">
        <f t="shared" si="97"/>
        <v>102.13</v>
      </c>
      <c r="O1580" s="17">
        <f t="shared" si="98"/>
        <v>89.31</v>
      </c>
      <c r="P1580" s="7">
        <f t="shared" si="99"/>
        <v>0.46651692436272463</v>
      </c>
      <c r="Q1580" s="5">
        <f>YEAR(SalesDataTable[[#This Row],[Order Date]])</f>
        <v>2026</v>
      </c>
      <c r="R1580" s="7" t="str">
        <f>"Q"&amp;ROUNDUP(MONTH(SalesDataTable[[#This Row],[Order Date]])/3,0)</f>
        <v>Q3</v>
      </c>
      <c r="S1580" s="8">
        <f>MONTH(SalesDataTable[[#This Row],[Order Date]])</f>
        <v>8</v>
      </c>
      <c r="T1580" s="7" t="str">
        <f>TEXT(SalesDataTable[[#This Row],[Order Date]],"mmm")</f>
        <v>Aug</v>
      </c>
    </row>
    <row r="1581" spans="1:20" ht="15.6">
      <c r="A1581" s="2">
        <v>1976</v>
      </c>
      <c r="B1581" s="3">
        <v>46240</v>
      </c>
      <c r="C1581" s="4" t="s">
        <v>20</v>
      </c>
      <c r="D1581" s="4" t="s">
        <v>33</v>
      </c>
      <c r="E1581" s="4" t="s">
        <v>2</v>
      </c>
      <c r="F1581" s="4" t="s">
        <v>3</v>
      </c>
      <c r="G1581" s="4" t="s">
        <v>4</v>
      </c>
      <c r="H1581" s="4" t="s">
        <v>5</v>
      </c>
      <c r="I1581" s="8">
        <v>2</v>
      </c>
      <c r="J1581" s="10">
        <v>82.92</v>
      </c>
      <c r="K1581" s="6">
        <v>0</v>
      </c>
      <c r="L1581" s="10">
        <v>41.64</v>
      </c>
      <c r="M1581" s="17">
        <f t="shared" si="96"/>
        <v>165.84</v>
      </c>
      <c r="N1581" s="17">
        <f t="shared" si="97"/>
        <v>83.28</v>
      </c>
      <c r="O1581" s="17">
        <f t="shared" si="98"/>
        <v>82.56</v>
      </c>
      <c r="P1581" s="7">
        <f t="shared" si="99"/>
        <v>0.49782923299565845</v>
      </c>
      <c r="Q1581" s="5">
        <f>YEAR(SalesDataTable[[#This Row],[Order Date]])</f>
        <v>2026</v>
      </c>
      <c r="R1581" s="7" t="str">
        <f>"Q"&amp;ROUNDUP(MONTH(SalesDataTable[[#This Row],[Order Date]])/3,0)</f>
        <v>Q3</v>
      </c>
      <c r="S1581" s="8">
        <f>MONTH(SalesDataTable[[#This Row],[Order Date]])</f>
        <v>8</v>
      </c>
      <c r="T1581" s="7" t="str">
        <f>TEXT(SalesDataTable[[#This Row],[Order Date]],"mmm")</f>
        <v>Aug</v>
      </c>
    </row>
    <row r="1582" spans="1:20" ht="15.6">
      <c r="A1582" s="2">
        <v>2596</v>
      </c>
      <c r="B1582" s="3">
        <v>46240</v>
      </c>
      <c r="C1582" s="4" t="s">
        <v>11</v>
      </c>
      <c r="D1582" s="4" t="s">
        <v>18</v>
      </c>
      <c r="E1582" s="4" t="s">
        <v>19</v>
      </c>
      <c r="F1582" s="4" t="s">
        <v>3</v>
      </c>
      <c r="G1582" s="4" t="s">
        <v>23</v>
      </c>
      <c r="H1582" s="4" t="s">
        <v>40</v>
      </c>
      <c r="I1582" s="8">
        <v>1</v>
      </c>
      <c r="J1582" s="10">
        <v>82.82</v>
      </c>
      <c r="K1582" s="6">
        <v>0</v>
      </c>
      <c r="L1582" s="10">
        <v>38.83</v>
      </c>
      <c r="M1582" s="17">
        <f t="shared" si="96"/>
        <v>82.82</v>
      </c>
      <c r="N1582" s="17">
        <f t="shared" si="97"/>
        <v>38.83</v>
      </c>
      <c r="O1582" s="17">
        <f t="shared" si="98"/>
        <v>43.989999999999995</v>
      </c>
      <c r="P1582" s="7">
        <f t="shared" si="99"/>
        <v>0.53115189567737264</v>
      </c>
      <c r="Q1582" s="5">
        <f>YEAR(SalesDataTable[[#This Row],[Order Date]])</f>
        <v>2026</v>
      </c>
      <c r="R1582" s="7" t="str">
        <f>"Q"&amp;ROUNDUP(MONTH(SalesDataTable[[#This Row],[Order Date]])/3,0)</f>
        <v>Q3</v>
      </c>
      <c r="S1582" s="8">
        <f>MONTH(SalesDataTable[[#This Row],[Order Date]])</f>
        <v>8</v>
      </c>
      <c r="T1582" s="7" t="str">
        <f>TEXT(SalesDataTable[[#This Row],[Order Date]],"mmm")</f>
        <v>Aug</v>
      </c>
    </row>
    <row r="1583" spans="1:20" ht="15.6">
      <c r="A1583" s="2">
        <v>2693</v>
      </c>
      <c r="B1583" s="3">
        <v>46240</v>
      </c>
      <c r="C1583" s="4" t="s">
        <v>20</v>
      </c>
      <c r="D1583" s="4" t="s">
        <v>33</v>
      </c>
      <c r="E1583" s="4" t="s">
        <v>2</v>
      </c>
      <c r="F1583" s="4" t="s">
        <v>13</v>
      </c>
      <c r="G1583" s="4" t="s">
        <v>23</v>
      </c>
      <c r="H1583" s="4" t="s">
        <v>24</v>
      </c>
      <c r="I1583" s="8">
        <v>1</v>
      </c>
      <c r="J1583" s="10">
        <v>335.26</v>
      </c>
      <c r="K1583" s="6">
        <v>0.05</v>
      </c>
      <c r="L1583" s="10">
        <v>193.73</v>
      </c>
      <c r="M1583" s="17">
        <f t="shared" si="96"/>
        <v>318.49699999999996</v>
      </c>
      <c r="N1583" s="17">
        <f t="shared" si="97"/>
        <v>193.73</v>
      </c>
      <c r="O1583" s="17">
        <f t="shared" si="98"/>
        <v>124.76699999999997</v>
      </c>
      <c r="P1583" s="7">
        <f t="shared" si="99"/>
        <v>0.39173681384754011</v>
      </c>
      <c r="Q1583" s="5">
        <f>YEAR(SalesDataTable[[#This Row],[Order Date]])</f>
        <v>2026</v>
      </c>
      <c r="R1583" s="7" t="str">
        <f>"Q"&amp;ROUNDUP(MONTH(SalesDataTable[[#This Row],[Order Date]])/3,0)</f>
        <v>Q3</v>
      </c>
      <c r="S1583" s="8">
        <f>MONTH(SalesDataTable[[#This Row],[Order Date]])</f>
        <v>8</v>
      </c>
      <c r="T1583" s="7" t="str">
        <f>TEXT(SalesDataTable[[#This Row],[Order Date]],"mmm")</f>
        <v>Aug</v>
      </c>
    </row>
    <row r="1584" spans="1:20" ht="15.6">
      <c r="A1584" s="2">
        <v>3045</v>
      </c>
      <c r="B1584" s="3">
        <v>46240</v>
      </c>
      <c r="C1584" s="4" t="s">
        <v>11</v>
      </c>
      <c r="D1584" s="4" t="s">
        <v>52</v>
      </c>
      <c r="E1584" s="4" t="s">
        <v>28</v>
      </c>
      <c r="F1584" s="4" t="s">
        <v>16</v>
      </c>
      <c r="G1584" s="4" t="s">
        <v>14</v>
      </c>
      <c r="H1584" s="4" t="s">
        <v>32</v>
      </c>
      <c r="I1584" s="8">
        <v>1</v>
      </c>
      <c r="J1584" s="10">
        <v>47.19</v>
      </c>
      <c r="K1584" s="6">
        <v>0.05</v>
      </c>
      <c r="L1584" s="10">
        <v>18.11</v>
      </c>
      <c r="M1584" s="17">
        <f t="shared" si="96"/>
        <v>44.830499999999994</v>
      </c>
      <c r="N1584" s="17">
        <f t="shared" si="97"/>
        <v>18.11</v>
      </c>
      <c r="O1584" s="17">
        <f t="shared" si="98"/>
        <v>26.720499999999994</v>
      </c>
      <c r="P1584" s="7">
        <f t="shared" si="99"/>
        <v>0.59603395010093574</v>
      </c>
      <c r="Q1584" s="5">
        <f>YEAR(SalesDataTable[[#This Row],[Order Date]])</f>
        <v>2026</v>
      </c>
      <c r="R1584" s="7" t="str">
        <f>"Q"&amp;ROUNDUP(MONTH(SalesDataTable[[#This Row],[Order Date]])/3,0)</f>
        <v>Q3</v>
      </c>
      <c r="S1584" s="8">
        <f>MONTH(SalesDataTable[[#This Row],[Order Date]])</f>
        <v>8</v>
      </c>
      <c r="T1584" s="7" t="str">
        <f>TEXT(SalesDataTable[[#This Row],[Order Date]],"mmm")</f>
        <v>Aug</v>
      </c>
    </row>
    <row r="1585" spans="1:20" ht="15.6">
      <c r="A1585" s="2">
        <v>3340</v>
      </c>
      <c r="B1585" s="3">
        <v>46240</v>
      </c>
      <c r="C1585" s="4" t="s">
        <v>11</v>
      </c>
      <c r="D1585" s="4" t="s">
        <v>52</v>
      </c>
      <c r="E1585" s="4" t="s">
        <v>28</v>
      </c>
      <c r="F1585" s="4" t="s">
        <v>3</v>
      </c>
      <c r="G1585" s="4" t="s">
        <v>9</v>
      </c>
      <c r="H1585" s="4" t="s">
        <v>10</v>
      </c>
      <c r="I1585" s="8">
        <v>3</v>
      </c>
      <c r="J1585" s="10">
        <v>91.57</v>
      </c>
      <c r="K1585" s="6">
        <v>0</v>
      </c>
      <c r="L1585" s="10">
        <v>44.52</v>
      </c>
      <c r="M1585" s="17">
        <f t="shared" si="96"/>
        <v>274.70999999999998</v>
      </c>
      <c r="N1585" s="17">
        <f t="shared" si="97"/>
        <v>133.56</v>
      </c>
      <c r="O1585" s="17">
        <f t="shared" si="98"/>
        <v>141.14999999999998</v>
      </c>
      <c r="P1585" s="7">
        <f t="shared" si="99"/>
        <v>0.51381456808998571</v>
      </c>
      <c r="Q1585" s="5">
        <f>YEAR(SalesDataTable[[#This Row],[Order Date]])</f>
        <v>2026</v>
      </c>
      <c r="R1585" s="7" t="str">
        <f>"Q"&amp;ROUNDUP(MONTH(SalesDataTable[[#This Row],[Order Date]])/3,0)</f>
        <v>Q3</v>
      </c>
      <c r="S1585" s="8">
        <f>MONTH(SalesDataTable[[#This Row],[Order Date]])</f>
        <v>8</v>
      </c>
      <c r="T1585" s="7" t="str">
        <f>TEXT(SalesDataTable[[#This Row],[Order Date]],"mmm")</f>
        <v>Aug</v>
      </c>
    </row>
    <row r="1586" spans="1:20" ht="15.6">
      <c r="A1586" s="2">
        <v>3553</v>
      </c>
      <c r="B1586" s="3">
        <v>46240</v>
      </c>
      <c r="C1586" s="4" t="s">
        <v>20</v>
      </c>
      <c r="D1586" s="4" t="s">
        <v>47</v>
      </c>
      <c r="E1586" s="4" t="s">
        <v>2</v>
      </c>
      <c r="F1586" s="4" t="s">
        <v>13</v>
      </c>
      <c r="G1586" s="4" t="s">
        <v>9</v>
      </c>
      <c r="H1586" s="4" t="s">
        <v>37</v>
      </c>
      <c r="I1586" s="8">
        <v>4</v>
      </c>
      <c r="J1586" s="10">
        <v>154.41999999999999</v>
      </c>
      <c r="K1586" s="6">
        <v>0</v>
      </c>
      <c r="L1586" s="10">
        <v>77.86</v>
      </c>
      <c r="M1586" s="17">
        <f t="shared" si="96"/>
        <v>617.67999999999995</v>
      </c>
      <c r="N1586" s="17">
        <f t="shared" si="97"/>
        <v>311.44</v>
      </c>
      <c r="O1586" s="17">
        <f t="shared" si="98"/>
        <v>306.23999999999995</v>
      </c>
      <c r="P1586" s="7">
        <f t="shared" si="99"/>
        <v>0.49579070068643954</v>
      </c>
      <c r="Q1586" s="5">
        <f>YEAR(SalesDataTable[[#This Row],[Order Date]])</f>
        <v>2026</v>
      </c>
      <c r="R1586" s="7" t="str">
        <f>"Q"&amp;ROUNDUP(MONTH(SalesDataTable[[#This Row],[Order Date]])/3,0)</f>
        <v>Q3</v>
      </c>
      <c r="S1586" s="8">
        <f>MONTH(SalesDataTable[[#This Row],[Order Date]])</f>
        <v>8</v>
      </c>
      <c r="T1586" s="7" t="str">
        <f>TEXT(SalesDataTable[[#This Row],[Order Date]],"mmm")</f>
        <v>Aug</v>
      </c>
    </row>
    <row r="1587" spans="1:20" ht="15.6">
      <c r="A1587" s="2">
        <v>3807</v>
      </c>
      <c r="B1587" s="3">
        <v>46240</v>
      </c>
      <c r="C1587" s="4" t="s">
        <v>0</v>
      </c>
      <c r="D1587" s="4" t="s">
        <v>1</v>
      </c>
      <c r="E1587" s="4" t="s">
        <v>28</v>
      </c>
      <c r="F1587" s="4" t="s">
        <v>3</v>
      </c>
      <c r="G1587" s="4" t="s">
        <v>4</v>
      </c>
      <c r="H1587" s="4" t="s">
        <v>22</v>
      </c>
      <c r="I1587" s="8">
        <v>2</v>
      </c>
      <c r="J1587" s="10">
        <v>49.91</v>
      </c>
      <c r="K1587" s="6">
        <v>0.05</v>
      </c>
      <c r="L1587" s="10">
        <v>21.86</v>
      </c>
      <c r="M1587" s="17">
        <f t="shared" si="96"/>
        <v>94.828999999999994</v>
      </c>
      <c r="N1587" s="17">
        <f t="shared" si="97"/>
        <v>43.72</v>
      </c>
      <c r="O1587" s="17">
        <f t="shared" si="98"/>
        <v>51.108999999999995</v>
      </c>
      <c r="P1587" s="7">
        <f t="shared" si="99"/>
        <v>0.53895960096594919</v>
      </c>
      <c r="Q1587" s="5">
        <f>YEAR(SalesDataTable[[#This Row],[Order Date]])</f>
        <v>2026</v>
      </c>
      <c r="R1587" s="7" t="str">
        <f>"Q"&amp;ROUNDUP(MONTH(SalesDataTable[[#This Row],[Order Date]])/3,0)</f>
        <v>Q3</v>
      </c>
      <c r="S1587" s="8">
        <f>MONTH(SalesDataTable[[#This Row],[Order Date]])</f>
        <v>8</v>
      </c>
      <c r="T1587" s="7" t="str">
        <f>TEXT(SalesDataTable[[#This Row],[Order Date]],"mmm")</f>
        <v>Aug</v>
      </c>
    </row>
    <row r="1588" spans="1:20" ht="15.6">
      <c r="A1588" s="2">
        <v>4061</v>
      </c>
      <c r="B1588" s="3">
        <v>46240</v>
      </c>
      <c r="C1588" s="4" t="s">
        <v>20</v>
      </c>
      <c r="D1588" s="4" t="s">
        <v>33</v>
      </c>
      <c r="E1588" s="4" t="s">
        <v>28</v>
      </c>
      <c r="F1588" s="4" t="s">
        <v>3</v>
      </c>
      <c r="G1588" s="4" t="s">
        <v>9</v>
      </c>
      <c r="H1588" s="4" t="s">
        <v>10</v>
      </c>
      <c r="I1588" s="8">
        <v>1</v>
      </c>
      <c r="J1588" s="10">
        <v>91.58</v>
      </c>
      <c r="K1588" s="6">
        <v>0.1</v>
      </c>
      <c r="L1588" s="10">
        <v>44.87</v>
      </c>
      <c r="M1588" s="17">
        <f t="shared" si="96"/>
        <v>82.421999999999997</v>
      </c>
      <c r="N1588" s="17">
        <f t="shared" si="97"/>
        <v>44.87</v>
      </c>
      <c r="O1588" s="17">
        <f t="shared" si="98"/>
        <v>37.552</v>
      </c>
      <c r="P1588" s="7">
        <f t="shared" si="99"/>
        <v>0.45560651282424597</v>
      </c>
      <c r="Q1588" s="5">
        <f>YEAR(SalesDataTable[[#This Row],[Order Date]])</f>
        <v>2026</v>
      </c>
      <c r="R1588" s="7" t="str">
        <f>"Q"&amp;ROUNDUP(MONTH(SalesDataTable[[#This Row],[Order Date]])/3,0)</f>
        <v>Q3</v>
      </c>
      <c r="S1588" s="8">
        <f>MONTH(SalesDataTable[[#This Row],[Order Date]])</f>
        <v>8</v>
      </c>
      <c r="T1588" s="7" t="str">
        <f>TEXT(SalesDataTable[[#This Row],[Order Date]],"mmm")</f>
        <v>Aug</v>
      </c>
    </row>
    <row r="1589" spans="1:20" ht="15.6">
      <c r="A1589" s="2">
        <v>4645</v>
      </c>
      <c r="B1589" s="3">
        <v>46240</v>
      </c>
      <c r="C1589" s="4" t="s">
        <v>11</v>
      </c>
      <c r="D1589" s="4" t="s">
        <v>39</v>
      </c>
      <c r="E1589" s="4" t="s">
        <v>2</v>
      </c>
      <c r="F1589" s="4" t="s">
        <v>13</v>
      </c>
      <c r="G1589" s="4" t="s">
        <v>34</v>
      </c>
      <c r="H1589" s="4" t="s">
        <v>35</v>
      </c>
      <c r="I1589" s="8">
        <v>3</v>
      </c>
      <c r="J1589" s="10">
        <v>41.11</v>
      </c>
      <c r="K1589" s="6">
        <v>0</v>
      </c>
      <c r="L1589" s="10">
        <v>14.49</v>
      </c>
      <c r="M1589" s="17">
        <f t="shared" si="96"/>
        <v>123.33</v>
      </c>
      <c r="N1589" s="17">
        <f t="shared" si="97"/>
        <v>43.47</v>
      </c>
      <c r="O1589" s="17">
        <f t="shared" si="98"/>
        <v>79.86</v>
      </c>
      <c r="P1589" s="7">
        <f t="shared" si="99"/>
        <v>0.64753101435173921</v>
      </c>
      <c r="Q1589" s="5">
        <f>YEAR(SalesDataTable[[#This Row],[Order Date]])</f>
        <v>2026</v>
      </c>
      <c r="R1589" s="7" t="str">
        <f>"Q"&amp;ROUNDUP(MONTH(SalesDataTable[[#This Row],[Order Date]])/3,0)</f>
        <v>Q3</v>
      </c>
      <c r="S1589" s="8">
        <f>MONTH(SalesDataTable[[#This Row],[Order Date]])</f>
        <v>8</v>
      </c>
      <c r="T1589" s="7" t="str">
        <f>TEXT(SalesDataTable[[#This Row],[Order Date]],"mmm")</f>
        <v>Aug</v>
      </c>
    </row>
    <row r="1590" spans="1:20" ht="15.6">
      <c r="A1590" s="2">
        <v>5104</v>
      </c>
      <c r="B1590" s="3">
        <v>46240</v>
      </c>
      <c r="C1590" s="4" t="s">
        <v>6</v>
      </c>
      <c r="D1590" s="4" t="s">
        <v>43</v>
      </c>
      <c r="E1590" s="4" t="s">
        <v>2</v>
      </c>
      <c r="F1590" s="4" t="s">
        <v>3</v>
      </c>
      <c r="G1590" s="4" t="s">
        <v>14</v>
      </c>
      <c r="H1590" s="4" t="s">
        <v>15</v>
      </c>
      <c r="I1590" s="8">
        <v>4</v>
      </c>
      <c r="J1590" s="10">
        <v>35.9</v>
      </c>
      <c r="K1590" s="6">
        <v>0</v>
      </c>
      <c r="L1590" s="10">
        <v>13.49</v>
      </c>
      <c r="M1590" s="17">
        <f t="shared" si="96"/>
        <v>143.6</v>
      </c>
      <c r="N1590" s="17">
        <f t="shared" si="97"/>
        <v>53.96</v>
      </c>
      <c r="O1590" s="17">
        <f t="shared" si="98"/>
        <v>89.639999999999986</v>
      </c>
      <c r="P1590" s="7">
        <f t="shared" si="99"/>
        <v>0.62423398328690805</v>
      </c>
      <c r="Q1590" s="5">
        <f>YEAR(SalesDataTable[[#This Row],[Order Date]])</f>
        <v>2026</v>
      </c>
      <c r="R1590" s="7" t="str">
        <f>"Q"&amp;ROUNDUP(MONTH(SalesDataTable[[#This Row],[Order Date]])/3,0)</f>
        <v>Q3</v>
      </c>
      <c r="S1590" s="8">
        <f>MONTH(SalesDataTable[[#This Row],[Order Date]])</f>
        <v>8</v>
      </c>
      <c r="T1590" s="7" t="str">
        <f>TEXT(SalesDataTable[[#This Row],[Order Date]],"mmm")</f>
        <v>Aug</v>
      </c>
    </row>
    <row r="1591" spans="1:20" ht="15.6">
      <c r="A1591" s="2">
        <v>813</v>
      </c>
      <c r="B1591" s="3">
        <v>46241</v>
      </c>
      <c r="C1591" s="4" t="s">
        <v>11</v>
      </c>
      <c r="D1591" s="4" t="s">
        <v>52</v>
      </c>
      <c r="E1591" s="4" t="s">
        <v>2</v>
      </c>
      <c r="F1591" s="4" t="s">
        <v>3</v>
      </c>
      <c r="G1591" s="4" t="s">
        <v>34</v>
      </c>
      <c r="H1591" s="4" t="s">
        <v>42</v>
      </c>
      <c r="I1591" s="8">
        <v>1</v>
      </c>
      <c r="J1591" s="10">
        <v>36.33</v>
      </c>
      <c r="K1591" s="6">
        <v>0.05</v>
      </c>
      <c r="L1591" s="10">
        <v>13.78</v>
      </c>
      <c r="M1591" s="17">
        <f t="shared" si="96"/>
        <v>34.513499999999993</v>
      </c>
      <c r="N1591" s="17">
        <f t="shared" si="97"/>
        <v>13.78</v>
      </c>
      <c r="O1591" s="17">
        <f t="shared" si="98"/>
        <v>20.733499999999992</v>
      </c>
      <c r="P1591" s="7">
        <f t="shared" si="99"/>
        <v>0.60073594390600771</v>
      </c>
      <c r="Q1591" s="5">
        <f>YEAR(SalesDataTable[[#This Row],[Order Date]])</f>
        <v>2026</v>
      </c>
      <c r="R1591" s="7" t="str">
        <f>"Q"&amp;ROUNDUP(MONTH(SalesDataTable[[#This Row],[Order Date]])/3,0)</f>
        <v>Q3</v>
      </c>
      <c r="S1591" s="8">
        <f>MONTH(SalesDataTable[[#This Row],[Order Date]])</f>
        <v>8</v>
      </c>
      <c r="T1591" s="7" t="str">
        <f>TEXT(SalesDataTable[[#This Row],[Order Date]],"mmm")</f>
        <v>Aug</v>
      </c>
    </row>
    <row r="1592" spans="1:20" ht="15.6">
      <c r="A1592" s="2">
        <v>836</v>
      </c>
      <c r="B1592" s="3">
        <v>46241</v>
      </c>
      <c r="C1592" s="4" t="s">
        <v>6</v>
      </c>
      <c r="D1592" s="4" t="s">
        <v>49</v>
      </c>
      <c r="E1592" s="4" t="s">
        <v>28</v>
      </c>
      <c r="F1592" s="4" t="s">
        <v>13</v>
      </c>
      <c r="G1592" s="4" t="s">
        <v>14</v>
      </c>
      <c r="H1592" s="4" t="s">
        <v>32</v>
      </c>
      <c r="I1592" s="8">
        <v>5</v>
      </c>
      <c r="J1592" s="10">
        <v>45.94</v>
      </c>
      <c r="K1592" s="6">
        <v>0.05</v>
      </c>
      <c r="L1592" s="10">
        <v>18.059999999999999</v>
      </c>
      <c r="M1592" s="17">
        <f t="shared" si="96"/>
        <v>218.21499999999997</v>
      </c>
      <c r="N1592" s="17">
        <f t="shared" si="97"/>
        <v>90.3</v>
      </c>
      <c r="O1592" s="17">
        <f t="shared" si="98"/>
        <v>127.91499999999998</v>
      </c>
      <c r="P1592" s="7">
        <f t="shared" si="99"/>
        <v>0.5861879339183832</v>
      </c>
      <c r="Q1592" s="5">
        <f>YEAR(SalesDataTable[[#This Row],[Order Date]])</f>
        <v>2026</v>
      </c>
      <c r="R1592" s="7" t="str">
        <f>"Q"&amp;ROUNDUP(MONTH(SalesDataTable[[#This Row],[Order Date]])/3,0)</f>
        <v>Q3</v>
      </c>
      <c r="S1592" s="8">
        <f>MONTH(SalesDataTable[[#This Row],[Order Date]])</f>
        <v>8</v>
      </c>
      <c r="T1592" s="7" t="str">
        <f>TEXT(SalesDataTable[[#This Row],[Order Date]],"mmm")</f>
        <v>Aug</v>
      </c>
    </row>
    <row r="1593" spans="1:20" ht="15.6">
      <c r="A1593" s="2">
        <v>1266</v>
      </c>
      <c r="B1593" s="3">
        <v>46241</v>
      </c>
      <c r="C1593" s="4" t="s">
        <v>0</v>
      </c>
      <c r="D1593" s="4" t="s">
        <v>50</v>
      </c>
      <c r="E1593" s="4" t="s">
        <v>19</v>
      </c>
      <c r="F1593" s="4" t="s">
        <v>3</v>
      </c>
      <c r="G1593" s="4" t="s">
        <v>34</v>
      </c>
      <c r="H1593" s="4" t="s">
        <v>42</v>
      </c>
      <c r="I1593" s="8">
        <v>1</v>
      </c>
      <c r="J1593" s="10">
        <v>36.630000000000003</v>
      </c>
      <c r="K1593" s="6">
        <v>0</v>
      </c>
      <c r="L1593" s="10">
        <v>13.7</v>
      </c>
      <c r="M1593" s="17">
        <f t="shared" si="96"/>
        <v>36.630000000000003</v>
      </c>
      <c r="N1593" s="17">
        <f t="shared" si="97"/>
        <v>13.7</v>
      </c>
      <c r="O1593" s="17">
        <f t="shared" si="98"/>
        <v>22.930000000000003</v>
      </c>
      <c r="P1593" s="7">
        <f t="shared" si="99"/>
        <v>0.62598962598962604</v>
      </c>
      <c r="Q1593" s="5">
        <f>YEAR(SalesDataTable[[#This Row],[Order Date]])</f>
        <v>2026</v>
      </c>
      <c r="R1593" s="7" t="str">
        <f>"Q"&amp;ROUNDUP(MONTH(SalesDataTable[[#This Row],[Order Date]])/3,0)</f>
        <v>Q3</v>
      </c>
      <c r="S1593" s="8">
        <f>MONTH(SalesDataTable[[#This Row],[Order Date]])</f>
        <v>8</v>
      </c>
      <c r="T1593" s="7" t="str">
        <f>TEXT(SalesDataTable[[#This Row],[Order Date]],"mmm")</f>
        <v>Aug</v>
      </c>
    </row>
    <row r="1594" spans="1:20" ht="15.6">
      <c r="A1594" s="2">
        <v>2201</v>
      </c>
      <c r="B1594" s="3">
        <v>46241</v>
      </c>
      <c r="C1594" s="4" t="s">
        <v>6</v>
      </c>
      <c r="D1594" s="4" t="s">
        <v>7</v>
      </c>
      <c r="E1594" s="4" t="s">
        <v>2</v>
      </c>
      <c r="F1594" s="4" t="s">
        <v>3</v>
      </c>
      <c r="G1594" s="4" t="s">
        <v>9</v>
      </c>
      <c r="H1594" s="4" t="s">
        <v>17</v>
      </c>
      <c r="I1594" s="8">
        <v>1</v>
      </c>
      <c r="J1594" s="10">
        <v>141.38</v>
      </c>
      <c r="K1594" s="6">
        <v>0.05</v>
      </c>
      <c r="L1594" s="10">
        <v>77.14</v>
      </c>
      <c r="M1594" s="17">
        <f t="shared" si="96"/>
        <v>134.31099999999998</v>
      </c>
      <c r="N1594" s="17">
        <f t="shared" si="97"/>
        <v>77.14</v>
      </c>
      <c r="O1594" s="17">
        <f t="shared" si="98"/>
        <v>57.170999999999978</v>
      </c>
      <c r="P1594" s="7">
        <f t="shared" si="99"/>
        <v>0.42566133823737434</v>
      </c>
      <c r="Q1594" s="5">
        <f>YEAR(SalesDataTable[[#This Row],[Order Date]])</f>
        <v>2026</v>
      </c>
      <c r="R1594" s="7" t="str">
        <f>"Q"&amp;ROUNDUP(MONTH(SalesDataTable[[#This Row],[Order Date]])/3,0)</f>
        <v>Q3</v>
      </c>
      <c r="S1594" s="8">
        <f>MONTH(SalesDataTable[[#This Row],[Order Date]])</f>
        <v>8</v>
      </c>
      <c r="T1594" s="7" t="str">
        <f>TEXT(SalesDataTable[[#This Row],[Order Date]],"mmm")</f>
        <v>Aug</v>
      </c>
    </row>
    <row r="1595" spans="1:20" ht="15.6">
      <c r="A1595" s="2">
        <v>2382</v>
      </c>
      <c r="B1595" s="3">
        <v>46241</v>
      </c>
      <c r="C1595" s="4" t="s">
        <v>6</v>
      </c>
      <c r="D1595" s="4" t="s">
        <v>49</v>
      </c>
      <c r="E1595" s="4" t="s">
        <v>19</v>
      </c>
      <c r="F1595" s="4" t="s">
        <v>3</v>
      </c>
      <c r="G1595" s="4" t="s">
        <v>23</v>
      </c>
      <c r="H1595" s="4" t="s">
        <v>24</v>
      </c>
      <c r="I1595" s="8">
        <v>3</v>
      </c>
      <c r="J1595" s="10">
        <v>343.45</v>
      </c>
      <c r="K1595" s="6">
        <v>0.05</v>
      </c>
      <c r="L1595" s="10">
        <v>195.73</v>
      </c>
      <c r="M1595" s="17">
        <f t="shared" si="96"/>
        <v>978.83249999999987</v>
      </c>
      <c r="N1595" s="17">
        <f t="shared" si="97"/>
        <v>587.18999999999994</v>
      </c>
      <c r="O1595" s="17">
        <f t="shared" si="98"/>
        <v>391.64249999999993</v>
      </c>
      <c r="P1595" s="7">
        <f t="shared" si="99"/>
        <v>0.40011186796515236</v>
      </c>
      <c r="Q1595" s="5">
        <f>YEAR(SalesDataTable[[#This Row],[Order Date]])</f>
        <v>2026</v>
      </c>
      <c r="R1595" s="7" t="str">
        <f>"Q"&amp;ROUNDUP(MONTH(SalesDataTable[[#This Row],[Order Date]])/3,0)</f>
        <v>Q3</v>
      </c>
      <c r="S1595" s="8">
        <f>MONTH(SalesDataTable[[#This Row],[Order Date]])</f>
        <v>8</v>
      </c>
      <c r="T1595" s="7" t="str">
        <f>TEXT(SalesDataTable[[#This Row],[Order Date]],"mmm")</f>
        <v>Aug</v>
      </c>
    </row>
    <row r="1596" spans="1:20" ht="15.6">
      <c r="A1596" s="2">
        <v>1227</v>
      </c>
      <c r="B1596" s="3">
        <v>46242</v>
      </c>
      <c r="C1596" s="4" t="s">
        <v>20</v>
      </c>
      <c r="D1596" s="4" t="s">
        <v>33</v>
      </c>
      <c r="E1596" s="4" t="s">
        <v>2</v>
      </c>
      <c r="F1596" s="4" t="s">
        <v>3</v>
      </c>
      <c r="G1596" s="4" t="s">
        <v>4</v>
      </c>
      <c r="H1596" s="4" t="s">
        <v>30</v>
      </c>
      <c r="I1596" s="8">
        <v>1</v>
      </c>
      <c r="J1596" s="10">
        <v>104.69</v>
      </c>
      <c r="K1596" s="6">
        <v>0</v>
      </c>
      <c r="L1596" s="10">
        <v>49.06</v>
      </c>
      <c r="M1596" s="17">
        <f t="shared" si="96"/>
        <v>104.69</v>
      </c>
      <c r="N1596" s="17">
        <f t="shared" si="97"/>
        <v>49.06</v>
      </c>
      <c r="O1596" s="17">
        <f t="shared" si="98"/>
        <v>55.629999999999995</v>
      </c>
      <c r="P1596" s="7">
        <f t="shared" si="99"/>
        <v>0.53137835514375775</v>
      </c>
      <c r="Q1596" s="5">
        <f>YEAR(SalesDataTable[[#This Row],[Order Date]])</f>
        <v>2026</v>
      </c>
      <c r="R1596" s="7" t="str">
        <f>"Q"&amp;ROUNDUP(MONTH(SalesDataTable[[#This Row],[Order Date]])/3,0)</f>
        <v>Q3</v>
      </c>
      <c r="S1596" s="8">
        <f>MONTH(SalesDataTable[[#This Row],[Order Date]])</f>
        <v>8</v>
      </c>
      <c r="T1596" s="7" t="str">
        <f>TEXT(SalesDataTable[[#This Row],[Order Date]],"mmm")</f>
        <v>Aug</v>
      </c>
    </row>
    <row r="1597" spans="1:20" ht="15.6">
      <c r="A1597" s="2">
        <v>1843</v>
      </c>
      <c r="B1597" s="3">
        <v>46242</v>
      </c>
      <c r="C1597" s="4" t="s">
        <v>20</v>
      </c>
      <c r="D1597" s="4" t="s">
        <v>33</v>
      </c>
      <c r="E1597" s="4" t="s">
        <v>2</v>
      </c>
      <c r="F1597" s="4" t="s">
        <v>13</v>
      </c>
      <c r="G1597" s="4" t="s">
        <v>23</v>
      </c>
      <c r="H1597" s="4" t="s">
        <v>24</v>
      </c>
      <c r="I1597" s="8">
        <v>2</v>
      </c>
      <c r="J1597" s="10">
        <v>341.23</v>
      </c>
      <c r="K1597" s="6">
        <v>0.05</v>
      </c>
      <c r="L1597" s="10">
        <v>192.5</v>
      </c>
      <c r="M1597" s="17">
        <f t="shared" si="96"/>
        <v>648.33699999999999</v>
      </c>
      <c r="N1597" s="17">
        <f t="shared" si="97"/>
        <v>385</v>
      </c>
      <c r="O1597" s="17">
        <f t="shared" si="98"/>
        <v>263.33699999999999</v>
      </c>
      <c r="P1597" s="7">
        <f t="shared" si="99"/>
        <v>0.40617302421425894</v>
      </c>
      <c r="Q1597" s="5">
        <f>YEAR(SalesDataTable[[#This Row],[Order Date]])</f>
        <v>2026</v>
      </c>
      <c r="R1597" s="7" t="str">
        <f>"Q"&amp;ROUNDUP(MONTH(SalesDataTable[[#This Row],[Order Date]])/3,0)</f>
        <v>Q3</v>
      </c>
      <c r="S1597" s="8">
        <f>MONTH(SalesDataTable[[#This Row],[Order Date]])</f>
        <v>8</v>
      </c>
      <c r="T1597" s="7" t="str">
        <f>TEXT(SalesDataTable[[#This Row],[Order Date]],"mmm")</f>
        <v>Aug</v>
      </c>
    </row>
    <row r="1598" spans="1:20" ht="15.6">
      <c r="A1598" s="2">
        <v>2369</v>
      </c>
      <c r="B1598" s="3">
        <v>46242</v>
      </c>
      <c r="C1598" s="4" t="s">
        <v>20</v>
      </c>
      <c r="D1598" s="4" t="s">
        <v>33</v>
      </c>
      <c r="E1598" s="4" t="s">
        <v>19</v>
      </c>
      <c r="F1598" s="4" t="s">
        <v>13</v>
      </c>
      <c r="G1598" s="4" t="s">
        <v>23</v>
      </c>
      <c r="H1598" s="4" t="s">
        <v>51</v>
      </c>
      <c r="I1598" s="8">
        <v>1</v>
      </c>
      <c r="J1598" s="10">
        <v>125.95</v>
      </c>
      <c r="K1598" s="6">
        <v>0.05</v>
      </c>
      <c r="L1598" s="10">
        <v>61.9</v>
      </c>
      <c r="M1598" s="17">
        <f t="shared" si="96"/>
        <v>119.6525</v>
      </c>
      <c r="N1598" s="17">
        <f t="shared" si="97"/>
        <v>61.9</v>
      </c>
      <c r="O1598" s="17">
        <f t="shared" si="98"/>
        <v>57.752500000000005</v>
      </c>
      <c r="P1598" s="7">
        <f t="shared" si="99"/>
        <v>0.48266856104134892</v>
      </c>
      <c r="Q1598" s="5">
        <f>YEAR(SalesDataTable[[#This Row],[Order Date]])</f>
        <v>2026</v>
      </c>
      <c r="R1598" s="7" t="str">
        <f>"Q"&amp;ROUNDUP(MONTH(SalesDataTable[[#This Row],[Order Date]])/3,0)</f>
        <v>Q3</v>
      </c>
      <c r="S1598" s="8">
        <f>MONTH(SalesDataTable[[#This Row],[Order Date]])</f>
        <v>8</v>
      </c>
      <c r="T1598" s="7" t="str">
        <f>TEXT(SalesDataTable[[#This Row],[Order Date]],"mmm")</f>
        <v>Aug</v>
      </c>
    </row>
    <row r="1599" spans="1:20" ht="15.6">
      <c r="A1599" s="2">
        <v>2386</v>
      </c>
      <c r="B1599" s="3">
        <v>46242</v>
      </c>
      <c r="C1599" s="4" t="s">
        <v>6</v>
      </c>
      <c r="D1599" s="4" t="s">
        <v>7</v>
      </c>
      <c r="E1599" s="4" t="s">
        <v>2</v>
      </c>
      <c r="F1599" s="4" t="s">
        <v>3</v>
      </c>
      <c r="G1599" s="4" t="s">
        <v>9</v>
      </c>
      <c r="H1599" s="4" t="s">
        <v>10</v>
      </c>
      <c r="I1599" s="8">
        <v>6</v>
      </c>
      <c r="J1599" s="10">
        <v>91.9</v>
      </c>
      <c r="K1599" s="6">
        <v>0.05</v>
      </c>
      <c r="L1599" s="10">
        <v>44.69</v>
      </c>
      <c r="M1599" s="17">
        <f t="shared" si="96"/>
        <v>523.83000000000004</v>
      </c>
      <c r="N1599" s="17">
        <f t="shared" si="97"/>
        <v>268.14</v>
      </c>
      <c r="O1599" s="17">
        <f t="shared" si="98"/>
        <v>255.69000000000005</v>
      </c>
      <c r="P1599" s="7">
        <f t="shared" si="99"/>
        <v>0.48811637363266713</v>
      </c>
      <c r="Q1599" s="5">
        <f>YEAR(SalesDataTable[[#This Row],[Order Date]])</f>
        <v>2026</v>
      </c>
      <c r="R1599" s="7" t="str">
        <f>"Q"&amp;ROUNDUP(MONTH(SalesDataTable[[#This Row],[Order Date]])/3,0)</f>
        <v>Q3</v>
      </c>
      <c r="S1599" s="8">
        <f>MONTH(SalesDataTable[[#This Row],[Order Date]])</f>
        <v>8</v>
      </c>
      <c r="T1599" s="7" t="str">
        <f>TEXT(SalesDataTable[[#This Row],[Order Date]],"mmm")</f>
        <v>Aug</v>
      </c>
    </row>
    <row r="1600" spans="1:20" ht="15.6">
      <c r="A1600" s="2">
        <v>2579</v>
      </c>
      <c r="B1600" s="3">
        <v>46242</v>
      </c>
      <c r="C1600" s="4" t="s">
        <v>20</v>
      </c>
      <c r="D1600" s="4" t="s">
        <v>33</v>
      </c>
      <c r="E1600" s="4" t="s">
        <v>19</v>
      </c>
      <c r="F1600" s="4" t="s">
        <v>3</v>
      </c>
      <c r="G1600" s="4" t="s">
        <v>23</v>
      </c>
      <c r="H1600" s="4" t="s">
        <v>40</v>
      </c>
      <c r="I1600" s="8">
        <v>1</v>
      </c>
      <c r="J1600" s="10">
        <v>81.22</v>
      </c>
      <c r="K1600" s="6">
        <v>0</v>
      </c>
      <c r="L1600" s="10">
        <v>39.18</v>
      </c>
      <c r="M1600" s="17">
        <f t="shared" si="96"/>
        <v>81.22</v>
      </c>
      <c r="N1600" s="17">
        <f t="shared" si="97"/>
        <v>39.18</v>
      </c>
      <c r="O1600" s="17">
        <f t="shared" si="98"/>
        <v>42.04</v>
      </c>
      <c r="P1600" s="7">
        <f t="shared" si="99"/>
        <v>0.51760650086185667</v>
      </c>
      <c r="Q1600" s="5">
        <f>YEAR(SalesDataTable[[#This Row],[Order Date]])</f>
        <v>2026</v>
      </c>
      <c r="R1600" s="7" t="str">
        <f>"Q"&amp;ROUNDUP(MONTH(SalesDataTable[[#This Row],[Order Date]])/3,0)</f>
        <v>Q3</v>
      </c>
      <c r="S1600" s="8">
        <f>MONTH(SalesDataTable[[#This Row],[Order Date]])</f>
        <v>8</v>
      </c>
      <c r="T1600" s="7" t="str">
        <f>TEXT(SalesDataTable[[#This Row],[Order Date]],"mmm")</f>
        <v>Aug</v>
      </c>
    </row>
    <row r="1601" spans="1:20" ht="15.6">
      <c r="A1601" s="2">
        <v>3075</v>
      </c>
      <c r="B1601" s="3">
        <v>46242</v>
      </c>
      <c r="C1601" s="4" t="s">
        <v>0</v>
      </c>
      <c r="D1601" s="4" t="s">
        <v>1</v>
      </c>
      <c r="E1601" s="4" t="s">
        <v>2</v>
      </c>
      <c r="F1601" s="4" t="s">
        <v>16</v>
      </c>
      <c r="G1601" s="4" t="s">
        <v>9</v>
      </c>
      <c r="H1601" s="4" t="s">
        <v>46</v>
      </c>
      <c r="I1601" s="8">
        <v>2</v>
      </c>
      <c r="J1601" s="10">
        <v>72.31</v>
      </c>
      <c r="K1601" s="6">
        <v>0</v>
      </c>
      <c r="L1601" s="10">
        <v>31.75</v>
      </c>
      <c r="M1601" s="17">
        <f t="shared" si="96"/>
        <v>144.62</v>
      </c>
      <c r="N1601" s="17">
        <f t="shared" si="97"/>
        <v>63.5</v>
      </c>
      <c r="O1601" s="17">
        <f t="shared" si="98"/>
        <v>81.12</v>
      </c>
      <c r="P1601" s="7">
        <f t="shared" si="99"/>
        <v>0.56091826856589688</v>
      </c>
      <c r="Q1601" s="5">
        <f>YEAR(SalesDataTable[[#This Row],[Order Date]])</f>
        <v>2026</v>
      </c>
      <c r="R1601" s="7" t="str">
        <f>"Q"&amp;ROUNDUP(MONTH(SalesDataTable[[#This Row],[Order Date]])/3,0)</f>
        <v>Q3</v>
      </c>
      <c r="S1601" s="8">
        <f>MONTH(SalesDataTable[[#This Row],[Order Date]])</f>
        <v>8</v>
      </c>
      <c r="T1601" s="7" t="str">
        <f>TEXT(SalesDataTable[[#This Row],[Order Date]],"mmm")</f>
        <v>Aug</v>
      </c>
    </row>
    <row r="1602" spans="1:20" ht="15.6">
      <c r="A1602" s="2">
        <v>3982</v>
      </c>
      <c r="B1602" s="3">
        <v>46242</v>
      </c>
      <c r="C1602" s="4" t="s">
        <v>11</v>
      </c>
      <c r="D1602" s="4" t="s">
        <v>12</v>
      </c>
      <c r="E1602" s="4" t="s">
        <v>19</v>
      </c>
      <c r="F1602" s="4" t="s">
        <v>3</v>
      </c>
      <c r="G1602" s="4" t="s">
        <v>23</v>
      </c>
      <c r="H1602" s="4" t="s">
        <v>40</v>
      </c>
      <c r="I1602" s="8">
        <v>1</v>
      </c>
      <c r="J1602" s="10">
        <v>79.989999999999995</v>
      </c>
      <c r="K1602" s="6">
        <v>0.05</v>
      </c>
      <c r="L1602" s="10">
        <v>40.25</v>
      </c>
      <c r="M1602" s="17">
        <f t="shared" ref="M1602:M1665" si="100">I1602*J1602*(1-K1602)</f>
        <v>75.990499999999997</v>
      </c>
      <c r="N1602" s="17">
        <f t="shared" ref="N1602:N1665" si="101">I1602*L1602</f>
        <v>40.25</v>
      </c>
      <c r="O1602" s="17">
        <f t="shared" ref="O1602:O1665" si="102">M1602-N1602</f>
        <v>35.740499999999997</v>
      </c>
      <c r="P1602" s="7">
        <f t="shared" ref="P1602:P1665" si="103">IFERROR(O1602/M1602,0)</f>
        <v>0.47032852790809376</v>
      </c>
      <c r="Q1602" s="5">
        <f>YEAR(SalesDataTable[[#This Row],[Order Date]])</f>
        <v>2026</v>
      </c>
      <c r="R1602" s="7" t="str">
        <f>"Q"&amp;ROUNDUP(MONTH(SalesDataTable[[#This Row],[Order Date]])/3,0)</f>
        <v>Q3</v>
      </c>
      <c r="S1602" s="8">
        <f>MONTH(SalesDataTable[[#This Row],[Order Date]])</f>
        <v>8</v>
      </c>
      <c r="T1602" s="7" t="str">
        <f>TEXT(SalesDataTable[[#This Row],[Order Date]],"mmm")</f>
        <v>Aug</v>
      </c>
    </row>
    <row r="1603" spans="1:20" ht="15.6">
      <c r="A1603" s="2">
        <v>4530</v>
      </c>
      <c r="B1603" s="3">
        <v>46242</v>
      </c>
      <c r="C1603" s="4" t="s">
        <v>20</v>
      </c>
      <c r="D1603" s="4" t="s">
        <v>47</v>
      </c>
      <c r="E1603" s="4" t="s">
        <v>2</v>
      </c>
      <c r="F1603" s="4" t="s">
        <v>13</v>
      </c>
      <c r="G1603" s="4" t="s">
        <v>9</v>
      </c>
      <c r="H1603" s="4" t="s">
        <v>37</v>
      </c>
      <c r="I1603" s="8">
        <v>1</v>
      </c>
      <c r="J1603" s="10">
        <v>151.87</v>
      </c>
      <c r="K1603" s="6">
        <v>0.1</v>
      </c>
      <c r="L1603" s="10">
        <v>76.97</v>
      </c>
      <c r="M1603" s="17">
        <f t="shared" si="100"/>
        <v>136.68300000000002</v>
      </c>
      <c r="N1603" s="17">
        <f t="shared" si="101"/>
        <v>76.97</v>
      </c>
      <c r="O1603" s="17">
        <f t="shared" si="102"/>
        <v>59.713000000000022</v>
      </c>
      <c r="P1603" s="7">
        <f t="shared" si="103"/>
        <v>0.4368721786908395</v>
      </c>
      <c r="Q1603" s="5">
        <f>YEAR(SalesDataTable[[#This Row],[Order Date]])</f>
        <v>2026</v>
      </c>
      <c r="R1603" s="7" t="str">
        <f>"Q"&amp;ROUNDUP(MONTH(SalesDataTable[[#This Row],[Order Date]])/3,0)</f>
        <v>Q3</v>
      </c>
      <c r="S1603" s="8">
        <f>MONTH(SalesDataTable[[#This Row],[Order Date]])</f>
        <v>8</v>
      </c>
      <c r="T1603" s="7" t="str">
        <f>TEXT(SalesDataTable[[#This Row],[Order Date]],"mmm")</f>
        <v>Aug</v>
      </c>
    </row>
    <row r="1604" spans="1:20" ht="15.6">
      <c r="A1604" s="2">
        <v>4641</v>
      </c>
      <c r="B1604" s="3">
        <v>46242</v>
      </c>
      <c r="C1604" s="4" t="s">
        <v>20</v>
      </c>
      <c r="D1604" s="4" t="s">
        <v>33</v>
      </c>
      <c r="E1604" s="4" t="s">
        <v>28</v>
      </c>
      <c r="F1604" s="4" t="s">
        <v>13</v>
      </c>
      <c r="G1604" s="4" t="s">
        <v>9</v>
      </c>
      <c r="H1604" s="4" t="s">
        <v>37</v>
      </c>
      <c r="I1604" s="8">
        <v>1</v>
      </c>
      <c r="J1604" s="10">
        <v>156.55000000000001</v>
      </c>
      <c r="K1604" s="6">
        <v>0</v>
      </c>
      <c r="L1604" s="10">
        <v>80.430000000000007</v>
      </c>
      <c r="M1604" s="17">
        <f t="shared" si="100"/>
        <v>156.55000000000001</v>
      </c>
      <c r="N1604" s="17">
        <f t="shared" si="101"/>
        <v>80.430000000000007</v>
      </c>
      <c r="O1604" s="17">
        <f t="shared" si="102"/>
        <v>76.12</v>
      </c>
      <c r="P1604" s="7">
        <f t="shared" si="103"/>
        <v>0.48623442989460236</v>
      </c>
      <c r="Q1604" s="5">
        <f>YEAR(SalesDataTable[[#This Row],[Order Date]])</f>
        <v>2026</v>
      </c>
      <c r="R1604" s="7" t="str">
        <f>"Q"&amp;ROUNDUP(MONTH(SalesDataTable[[#This Row],[Order Date]])/3,0)</f>
        <v>Q3</v>
      </c>
      <c r="S1604" s="8">
        <f>MONTH(SalesDataTable[[#This Row],[Order Date]])</f>
        <v>8</v>
      </c>
      <c r="T1604" s="7" t="str">
        <f>TEXT(SalesDataTable[[#This Row],[Order Date]],"mmm")</f>
        <v>Aug</v>
      </c>
    </row>
    <row r="1605" spans="1:20" ht="15.6">
      <c r="A1605" s="2">
        <v>4778</v>
      </c>
      <c r="B1605" s="3">
        <v>46242</v>
      </c>
      <c r="C1605" s="4" t="s">
        <v>6</v>
      </c>
      <c r="D1605" s="4" t="s">
        <v>43</v>
      </c>
      <c r="E1605" s="4" t="s">
        <v>19</v>
      </c>
      <c r="F1605" s="4" t="s">
        <v>13</v>
      </c>
      <c r="G1605" s="4" t="s">
        <v>9</v>
      </c>
      <c r="H1605" s="4" t="s">
        <v>37</v>
      </c>
      <c r="I1605" s="8">
        <v>1</v>
      </c>
      <c r="J1605" s="10">
        <v>152.72</v>
      </c>
      <c r="K1605" s="6">
        <v>0</v>
      </c>
      <c r="L1605" s="10">
        <v>77.73</v>
      </c>
      <c r="M1605" s="17">
        <f t="shared" si="100"/>
        <v>152.72</v>
      </c>
      <c r="N1605" s="17">
        <f t="shared" si="101"/>
        <v>77.73</v>
      </c>
      <c r="O1605" s="17">
        <f t="shared" si="102"/>
        <v>74.989999999999995</v>
      </c>
      <c r="P1605" s="7">
        <f t="shared" si="103"/>
        <v>0.4910293347302252</v>
      </c>
      <c r="Q1605" s="5">
        <f>YEAR(SalesDataTable[[#This Row],[Order Date]])</f>
        <v>2026</v>
      </c>
      <c r="R1605" s="7" t="str">
        <f>"Q"&amp;ROUNDUP(MONTH(SalesDataTable[[#This Row],[Order Date]])/3,0)</f>
        <v>Q3</v>
      </c>
      <c r="S1605" s="8">
        <f>MONTH(SalesDataTable[[#This Row],[Order Date]])</f>
        <v>8</v>
      </c>
      <c r="T1605" s="7" t="str">
        <f>TEXT(SalesDataTable[[#This Row],[Order Date]],"mmm")</f>
        <v>Aug</v>
      </c>
    </row>
    <row r="1606" spans="1:20" ht="15.6">
      <c r="A1606" s="2">
        <v>5132</v>
      </c>
      <c r="B1606" s="3">
        <v>46242</v>
      </c>
      <c r="C1606" s="4" t="s">
        <v>6</v>
      </c>
      <c r="D1606" s="4" t="s">
        <v>43</v>
      </c>
      <c r="E1606" s="4" t="s">
        <v>2</v>
      </c>
      <c r="F1606" s="4" t="s">
        <v>16</v>
      </c>
      <c r="G1606" s="4" t="s">
        <v>4</v>
      </c>
      <c r="H1606" s="4" t="s">
        <v>26</v>
      </c>
      <c r="I1606" s="8">
        <v>1</v>
      </c>
      <c r="J1606" s="10">
        <v>40.51</v>
      </c>
      <c r="K1606" s="6">
        <v>0.05</v>
      </c>
      <c r="L1606" s="10">
        <v>16.29</v>
      </c>
      <c r="M1606" s="17">
        <f t="shared" si="100"/>
        <v>38.484499999999997</v>
      </c>
      <c r="N1606" s="17">
        <f t="shared" si="101"/>
        <v>16.29</v>
      </c>
      <c r="O1606" s="17">
        <f t="shared" si="102"/>
        <v>22.194499999999998</v>
      </c>
      <c r="P1606" s="7">
        <f t="shared" si="103"/>
        <v>0.57671270251659756</v>
      </c>
      <c r="Q1606" s="5">
        <f>YEAR(SalesDataTable[[#This Row],[Order Date]])</f>
        <v>2026</v>
      </c>
      <c r="R1606" s="7" t="str">
        <f>"Q"&amp;ROUNDUP(MONTH(SalesDataTable[[#This Row],[Order Date]])/3,0)</f>
        <v>Q3</v>
      </c>
      <c r="S1606" s="8">
        <f>MONTH(SalesDataTable[[#This Row],[Order Date]])</f>
        <v>8</v>
      </c>
      <c r="T1606" s="7" t="str">
        <f>TEXT(SalesDataTable[[#This Row],[Order Date]],"mmm")</f>
        <v>Aug</v>
      </c>
    </row>
    <row r="1607" spans="1:20" ht="15.6">
      <c r="A1607" s="2">
        <v>227</v>
      </c>
      <c r="B1607" s="3">
        <v>46243</v>
      </c>
      <c r="C1607" s="4" t="s">
        <v>20</v>
      </c>
      <c r="D1607" s="4" t="s">
        <v>31</v>
      </c>
      <c r="E1607" s="4" t="s">
        <v>28</v>
      </c>
      <c r="F1607" s="4" t="s">
        <v>3</v>
      </c>
      <c r="G1607" s="4" t="s">
        <v>34</v>
      </c>
      <c r="H1607" s="4" t="s">
        <v>35</v>
      </c>
      <c r="I1607" s="8">
        <v>3</v>
      </c>
      <c r="J1607" s="10">
        <v>40.61</v>
      </c>
      <c r="K1607" s="6">
        <v>0</v>
      </c>
      <c r="L1607" s="10">
        <v>14.72</v>
      </c>
      <c r="M1607" s="17">
        <f t="shared" si="100"/>
        <v>121.83</v>
      </c>
      <c r="N1607" s="17">
        <f t="shared" si="101"/>
        <v>44.160000000000004</v>
      </c>
      <c r="O1607" s="17">
        <f t="shared" si="102"/>
        <v>77.669999999999987</v>
      </c>
      <c r="P1607" s="7">
        <f t="shared" si="103"/>
        <v>0.63752770253632096</v>
      </c>
      <c r="Q1607" s="5">
        <f>YEAR(SalesDataTable[[#This Row],[Order Date]])</f>
        <v>2026</v>
      </c>
      <c r="R1607" s="7" t="str">
        <f>"Q"&amp;ROUNDUP(MONTH(SalesDataTable[[#This Row],[Order Date]])/3,0)</f>
        <v>Q3</v>
      </c>
      <c r="S1607" s="8">
        <f>MONTH(SalesDataTable[[#This Row],[Order Date]])</f>
        <v>8</v>
      </c>
      <c r="T1607" s="7" t="str">
        <f>TEXT(SalesDataTable[[#This Row],[Order Date]],"mmm")</f>
        <v>Aug</v>
      </c>
    </row>
    <row r="1608" spans="1:20" ht="15.6">
      <c r="A1608" s="2">
        <v>390</v>
      </c>
      <c r="B1608" s="3">
        <v>46243</v>
      </c>
      <c r="C1608" s="4" t="s">
        <v>11</v>
      </c>
      <c r="D1608" s="4" t="s">
        <v>25</v>
      </c>
      <c r="E1608" s="4" t="s">
        <v>19</v>
      </c>
      <c r="F1608" s="4" t="s">
        <v>13</v>
      </c>
      <c r="G1608" s="4" t="s">
        <v>9</v>
      </c>
      <c r="H1608" s="4" t="s">
        <v>10</v>
      </c>
      <c r="I1608" s="8">
        <v>1</v>
      </c>
      <c r="J1608" s="10">
        <v>93.41</v>
      </c>
      <c r="K1608" s="6">
        <v>0.05</v>
      </c>
      <c r="L1608" s="10">
        <v>44.7</v>
      </c>
      <c r="M1608" s="17">
        <f t="shared" si="100"/>
        <v>88.739499999999992</v>
      </c>
      <c r="N1608" s="17">
        <f t="shared" si="101"/>
        <v>44.7</v>
      </c>
      <c r="O1608" s="17">
        <f t="shared" si="102"/>
        <v>44.03949999999999</v>
      </c>
      <c r="P1608" s="7">
        <f t="shared" si="103"/>
        <v>0.49627843294136198</v>
      </c>
      <c r="Q1608" s="5">
        <f>YEAR(SalesDataTable[[#This Row],[Order Date]])</f>
        <v>2026</v>
      </c>
      <c r="R1608" s="7" t="str">
        <f>"Q"&amp;ROUNDUP(MONTH(SalesDataTable[[#This Row],[Order Date]])/3,0)</f>
        <v>Q3</v>
      </c>
      <c r="S1608" s="8">
        <f>MONTH(SalesDataTable[[#This Row],[Order Date]])</f>
        <v>8</v>
      </c>
      <c r="T1608" s="7" t="str">
        <f>TEXT(SalesDataTable[[#This Row],[Order Date]],"mmm")</f>
        <v>Aug</v>
      </c>
    </row>
    <row r="1609" spans="1:20" ht="15.6">
      <c r="A1609" s="2">
        <v>859</v>
      </c>
      <c r="B1609" s="3">
        <v>46243</v>
      </c>
      <c r="C1609" s="4" t="s">
        <v>0</v>
      </c>
      <c r="D1609" s="4" t="s">
        <v>1</v>
      </c>
      <c r="E1609" s="4" t="s">
        <v>19</v>
      </c>
      <c r="F1609" s="4" t="s">
        <v>13</v>
      </c>
      <c r="G1609" s="4" t="s">
        <v>9</v>
      </c>
      <c r="H1609" s="4" t="s">
        <v>10</v>
      </c>
      <c r="I1609" s="8">
        <v>2</v>
      </c>
      <c r="J1609" s="10">
        <v>90.23</v>
      </c>
      <c r="K1609" s="6">
        <v>0</v>
      </c>
      <c r="L1609" s="10">
        <v>44.22</v>
      </c>
      <c r="M1609" s="17">
        <f t="shared" si="100"/>
        <v>180.46</v>
      </c>
      <c r="N1609" s="17">
        <f t="shared" si="101"/>
        <v>88.44</v>
      </c>
      <c r="O1609" s="17">
        <f t="shared" si="102"/>
        <v>92.02000000000001</v>
      </c>
      <c r="P1609" s="7">
        <f t="shared" si="103"/>
        <v>0.50991909564446414</v>
      </c>
      <c r="Q1609" s="5">
        <f>YEAR(SalesDataTable[[#This Row],[Order Date]])</f>
        <v>2026</v>
      </c>
      <c r="R1609" s="7" t="str">
        <f>"Q"&amp;ROUNDUP(MONTH(SalesDataTable[[#This Row],[Order Date]])/3,0)</f>
        <v>Q3</v>
      </c>
      <c r="S1609" s="8">
        <f>MONTH(SalesDataTable[[#This Row],[Order Date]])</f>
        <v>8</v>
      </c>
      <c r="T1609" s="7" t="str">
        <f>TEXT(SalesDataTable[[#This Row],[Order Date]],"mmm")</f>
        <v>Aug</v>
      </c>
    </row>
    <row r="1610" spans="1:20" ht="15.6">
      <c r="A1610" s="2">
        <v>1468</v>
      </c>
      <c r="B1610" s="3">
        <v>46243</v>
      </c>
      <c r="C1610" s="4" t="s">
        <v>6</v>
      </c>
      <c r="D1610" s="4" t="s">
        <v>41</v>
      </c>
      <c r="E1610" s="4" t="s">
        <v>19</v>
      </c>
      <c r="F1610" s="4" t="s">
        <v>3</v>
      </c>
      <c r="G1610" s="4" t="s">
        <v>4</v>
      </c>
      <c r="H1610" s="4" t="s">
        <v>22</v>
      </c>
      <c r="I1610" s="8">
        <v>1</v>
      </c>
      <c r="J1610" s="10">
        <v>51.75</v>
      </c>
      <c r="K1610" s="6">
        <v>0</v>
      </c>
      <c r="L1610" s="10">
        <v>22.36</v>
      </c>
      <c r="M1610" s="17">
        <f t="shared" si="100"/>
        <v>51.75</v>
      </c>
      <c r="N1610" s="17">
        <f t="shared" si="101"/>
        <v>22.36</v>
      </c>
      <c r="O1610" s="17">
        <f t="shared" si="102"/>
        <v>29.39</v>
      </c>
      <c r="P1610" s="7">
        <f t="shared" si="103"/>
        <v>0.56792270531400968</v>
      </c>
      <c r="Q1610" s="5">
        <f>YEAR(SalesDataTable[[#This Row],[Order Date]])</f>
        <v>2026</v>
      </c>
      <c r="R1610" s="7" t="str">
        <f>"Q"&amp;ROUNDUP(MONTH(SalesDataTable[[#This Row],[Order Date]])/3,0)</f>
        <v>Q3</v>
      </c>
      <c r="S1610" s="8">
        <f>MONTH(SalesDataTable[[#This Row],[Order Date]])</f>
        <v>8</v>
      </c>
      <c r="T1610" s="7" t="str">
        <f>TEXT(SalesDataTable[[#This Row],[Order Date]],"mmm")</f>
        <v>Aug</v>
      </c>
    </row>
    <row r="1611" spans="1:20" ht="15.6">
      <c r="A1611" s="2">
        <v>2356</v>
      </c>
      <c r="B1611" s="3">
        <v>46243</v>
      </c>
      <c r="C1611" s="4" t="s">
        <v>20</v>
      </c>
      <c r="D1611" s="4" t="s">
        <v>47</v>
      </c>
      <c r="E1611" s="4" t="s">
        <v>19</v>
      </c>
      <c r="F1611" s="4" t="s">
        <v>13</v>
      </c>
      <c r="G1611" s="4" t="s">
        <v>4</v>
      </c>
      <c r="H1611" s="4" t="s">
        <v>30</v>
      </c>
      <c r="I1611" s="8">
        <v>3</v>
      </c>
      <c r="J1611" s="10">
        <v>102.91</v>
      </c>
      <c r="K1611" s="6">
        <v>0.1</v>
      </c>
      <c r="L1611" s="10">
        <v>50.23</v>
      </c>
      <c r="M1611" s="17">
        <f t="shared" si="100"/>
        <v>277.85700000000003</v>
      </c>
      <c r="N1611" s="17">
        <f t="shared" si="101"/>
        <v>150.69</v>
      </c>
      <c r="O1611" s="17">
        <f t="shared" si="102"/>
        <v>127.16700000000003</v>
      </c>
      <c r="P1611" s="7">
        <f t="shared" si="103"/>
        <v>0.45767067232425318</v>
      </c>
      <c r="Q1611" s="5">
        <f>YEAR(SalesDataTable[[#This Row],[Order Date]])</f>
        <v>2026</v>
      </c>
      <c r="R1611" s="7" t="str">
        <f>"Q"&amp;ROUNDUP(MONTH(SalesDataTable[[#This Row],[Order Date]])/3,0)</f>
        <v>Q3</v>
      </c>
      <c r="S1611" s="8">
        <f>MONTH(SalesDataTable[[#This Row],[Order Date]])</f>
        <v>8</v>
      </c>
      <c r="T1611" s="7" t="str">
        <f>TEXT(SalesDataTable[[#This Row],[Order Date]],"mmm")</f>
        <v>Aug</v>
      </c>
    </row>
    <row r="1612" spans="1:20" ht="15.6">
      <c r="A1612" s="2">
        <v>3556</v>
      </c>
      <c r="B1612" s="3">
        <v>46243</v>
      </c>
      <c r="C1612" s="4" t="s">
        <v>11</v>
      </c>
      <c r="D1612" s="4" t="s">
        <v>52</v>
      </c>
      <c r="E1612" s="4" t="s">
        <v>2</v>
      </c>
      <c r="F1612" s="4" t="s">
        <v>13</v>
      </c>
      <c r="G1612" s="4" t="s">
        <v>4</v>
      </c>
      <c r="H1612" s="4" t="s">
        <v>5</v>
      </c>
      <c r="I1612" s="8">
        <v>4</v>
      </c>
      <c r="J1612" s="10">
        <v>82.63</v>
      </c>
      <c r="K1612" s="6">
        <v>0.1</v>
      </c>
      <c r="L1612" s="10">
        <v>43.78</v>
      </c>
      <c r="M1612" s="17">
        <f t="shared" si="100"/>
        <v>297.46800000000002</v>
      </c>
      <c r="N1612" s="17">
        <f t="shared" si="101"/>
        <v>175.12</v>
      </c>
      <c r="O1612" s="17">
        <f t="shared" si="102"/>
        <v>122.34800000000001</v>
      </c>
      <c r="P1612" s="7">
        <f t="shared" si="103"/>
        <v>0.41129802197211129</v>
      </c>
      <c r="Q1612" s="5">
        <f>YEAR(SalesDataTable[[#This Row],[Order Date]])</f>
        <v>2026</v>
      </c>
      <c r="R1612" s="7" t="str">
        <f>"Q"&amp;ROUNDUP(MONTH(SalesDataTable[[#This Row],[Order Date]])/3,0)</f>
        <v>Q3</v>
      </c>
      <c r="S1612" s="8">
        <f>MONTH(SalesDataTable[[#This Row],[Order Date]])</f>
        <v>8</v>
      </c>
      <c r="T1612" s="7" t="str">
        <f>TEXT(SalesDataTable[[#This Row],[Order Date]],"mmm")</f>
        <v>Aug</v>
      </c>
    </row>
    <row r="1613" spans="1:20" ht="15.6">
      <c r="A1613" s="2">
        <v>925</v>
      </c>
      <c r="B1613" s="3">
        <v>46244</v>
      </c>
      <c r="C1613" s="4" t="s">
        <v>0</v>
      </c>
      <c r="D1613" s="4" t="s">
        <v>1</v>
      </c>
      <c r="E1613" s="4" t="s">
        <v>19</v>
      </c>
      <c r="F1613" s="4" t="s">
        <v>3</v>
      </c>
      <c r="G1613" s="4" t="s">
        <v>23</v>
      </c>
      <c r="H1613" s="4" t="s">
        <v>29</v>
      </c>
      <c r="I1613" s="8">
        <v>1</v>
      </c>
      <c r="J1613" s="10">
        <v>196.39</v>
      </c>
      <c r="K1613" s="6">
        <v>0</v>
      </c>
      <c r="L1613" s="10">
        <v>102.92</v>
      </c>
      <c r="M1613" s="17">
        <f t="shared" si="100"/>
        <v>196.39</v>
      </c>
      <c r="N1613" s="17">
        <f t="shared" si="101"/>
        <v>102.92</v>
      </c>
      <c r="O1613" s="17">
        <f t="shared" si="102"/>
        <v>93.469999999999985</v>
      </c>
      <c r="P1613" s="7">
        <f t="shared" si="103"/>
        <v>0.47594073017974436</v>
      </c>
      <c r="Q1613" s="5">
        <f>YEAR(SalesDataTable[[#This Row],[Order Date]])</f>
        <v>2026</v>
      </c>
      <c r="R1613" s="7" t="str">
        <f>"Q"&amp;ROUNDUP(MONTH(SalesDataTable[[#This Row],[Order Date]])/3,0)</f>
        <v>Q3</v>
      </c>
      <c r="S1613" s="8">
        <f>MONTH(SalesDataTable[[#This Row],[Order Date]])</f>
        <v>8</v>
      </c>
      <c r="T1613" s="7" t="str">
        <f>TEXT(SalesDataTable[[#This Row],[Order Date]],"mmm")</f>
        <v>Aug</v>
      </c>
    </row>
    <row r="1614" spans="1:20" ht="15.6">
      <c r="A1614" s="2">
        <v>1563</v>
      </c>
      <c r="B1614" s="3">
        <v>46244</v>
      </c>
      <c r="C1614" s="4" t="s">
        <v>11</v>
      </c>
      <c r="D1614" s="4" t="s">
        <v>39</v>
      </c>
      <c r="E1614" s="4" t="s">
        <v>28</v>
      </c>
      <c r="F1614" s="4" t="s">
        <v>16</v>
      </c>
      <c r="G1614" s="4" t="s">
        <v>14</v>
      </c>
      <c r="H1614" s="4" t="s">
        <v>15</v>
      </c>
      <c r="I1614" s="8">
        <v>2</v>
      </c>
      <c r="J1614" s="10">
        <v>36.25</v>
      </c>
      <c r="K1614" s="6">
        <v>0</v>
      </c>
      <c r="L1614" s="10">
        <v>13.77</v>
      </c>
      <c r="M1614" s="17">
        <f t="shared" si="100"/>
        <v>72.5</v>
      </c>
      <c r="N1614" s="17">
        <f t="shared" si="101"/>
        <v>27.54</v>
      </c>
      <c r="O1614" s="17">
        <f t="shared" si="102"/>
        <v>44.96</v>
      </c>
      <c r="P1614" s="7">
        <f t="shared" si="103"/>
        <v>0.62013793103448278</v>
      </c>
      <c r="Q1614" s="5">
        <f>YEAR(SalesDataTable[[#This Row],[Order Date]])</f>
        <v>2026</v>
      </c>
      <c r="R1614" s="7" t="str">
        <f>"Q"&amp;ROUNDUP(MONTH(SalesDataTable[[#This Row],[Order Date]])/3,0)</f>
        <v>Q3</v>
      </c>
      <c r="S1614" s="8">
        <f>MONTH(SalesDataTable[[#This Row],[Order Date]])</f>
        <v>8</v>
      </c>
      <c r="T1614" s="7" t="str">
        <f>TEXT(SalesDataTable[[#This Row],[Order Date]],"mmm")</f>
        <v>Aug</v>
      </c>
    </row>
    <row r="1615" spans="1:20" ht="15.6">
      <c r="A1615" s="2">
        <v>1634</v>
      </c>
      <c r="B1615" s="3">
        <v>46244</v>
      </c>
      <c r="C1615" s="4" t="s">
        <v>6</v>
      </c>
      <c r="D1615" s="4" t="s">
        <v>7</v>
      </c>
      <c r="E1615" s="4" t="s">
        <v>19</v>
      </c>
      <c r="F1615" s="4" t="s">
        <v>3</v>
      </c>
      <c r="G1615" s="4" t="s">
        <v>23</v>
      </c>
      <c r="H1615" s="4" t="s">
        <v>29</v>
      </c>
      <c r="I1615" s="8">
        <v>2</v>
      </c>
      <c r="J1615" s="10">
        <v>199.85</v>
      </c>
      <c r="K1615" s="6">
        <v>0.05</v>
      </c>
      <c r="L1615" s="10">
        <v>104.34</v>
      </c>
      <c r="M1615" s="17">
        <f t="shared" si="100"/>
        <v>379.71499999999997</v>
      </c>
      <c r="N1615" s="17">
        <f t="shared" si="101"/>
        <v>208.68</v>
      </c>
      <c r="O1615" s="17">
        <f t="shared" si="102"/>
        <v>171.03499999999997</v>
      </c>
      <c r="P1615" s="7">
        <f t="shared" si="103"/>
        <v>0.45042992770893953</v>
      </c>
      <c r="Q1615" s="5">
        <f>YEAR(SalesDataTable[[#This Row],[Order Date]])</f>
        <v>2026</v>
      </c>
      <c r="R1615" s="7" t="str">
        <f>"Q"&amp;ROUNDUP(MONTH(SalesDataTable[[#This Row],[Order Date]])/3,0)</f>
        <v>Q3</v>
      </c>
      <c r="S1615" s="8">
        <f>MONTH(SalesDataTable[[#This Row],[Order Date]])</f>
        <v>8</v>
      </c>
      <c r="T1615" s="7" t="str">
        <f>TEXT(SalesDataTable[[#This Row],[Order Date]],"mmm")</f>
        <v>Aug</v>
      </c>
    </row>
    <row r="1616" spans="1:20" ht="15.6">
      <c r="A1616" s="2">
        <v>2187</v>
      </c>
      <c r="B1616" s="3">
        <v>46244</v>
      </c>
      <c r="C1616" s="4" t="s">
        <v>11</v>
      </c>
      <c r="D1616" s="4" t="s">
        <v>12</v>
      </c>
      <c r="E1616" s="4" t="s">
        <v>19</v>
      </c>
      <c r="F1616" s="4" t="s">
        <v>13</v>
      </c>
      <c r="G1616" s="4" t="s">
        <v>14</v>
      </c>
      <c r="H1616" s="4" t="s">
        <v>32</v>
      </c>
      <c r="I1616" s="8">
        <v>1</v>
      </c>
      <c r="J1616" s="10">
        <v>46.32</v>
      </c>
      <c r="K1616" s="6">
        <v>0.05</v>
      </c>
      <c r="L1616" s="10">
        <v>18.34</v>
      </c>
      <c r="M1616" s="17">
        <f t="shared" si="100"/>
        <v>44.003999999999998</v>
      </c>
      <c r="N1616" s="17">
        <f t="shared" si="101"/>
        <v>18.34</v>
      </c>
      <c r="O1616" s="17">
        <f t="shared" si="102"/>
        <v>25.663999999999998</v>
      </c>
      <c r="P1616" s="7">
        <f t="shared" si="103"/>
        <v>0.58321970729933637</v>
      </c>
      <c r="Q1616" s="5">
        <f>YEAR(SalesDataTable[[#This Row],[Order Date]])</f>
        <v>2026</v>
      </c>
      <c r="R1616" s="7" t="str">
        <f>"Q"&amp;ROUNDUP(MONTH(SalesDataTable[[#This Row],[Order Date]])/3,0)</f>
        <v>Q3</v>
      </c>
      <c r="S1616" s="8">
        <f>MONTH(SalesDataTable[[#This Row],[Order Date]])</f>
        <v>8</v>
      </c>
      <c r="T1616" s="7" t="str">
        <f>TEXT(SalesDataTable[[#This Row],[Order Date]],"mmm")</f>
        <v>Aug</v>
      </c>
    </row>
    <row r="1617" spans="1:20" ht="15.6">
      <c r="A1617" s="2">
        <v>2773</v>
      </c>
      <c r="B1617" s="3">
        <v>46244</v>
      </c>
      <c r="C1617" s="4" t="s">
        <v>6</v>
      </c>
      <c r="D1617" s="4" t="s">
        <v>49</v>
      </c>
      <c r="E1617" s="4" t="s">
        <v>2</v>
      </c>
      <c r="F1617" s="4" t="s">
        <v>13</v>
      </c>
      <c r="G1617" s="4" t="s">
        <v>9</v>
      </c>
      <c r="H1617" s="4" t="s">
        <v>37</v>
      </c>
      <c r="I1617" s="8">
        <v>4</v>
      </c>
      <c r="J1617" s="10">
        <v>151.06</v>
      </c>
      <c r="K1617" s="6">
        <v>0</v>
      </c>
      <c r="L1617" s="10">
        <v>77.67</v>
      </c>
      <c r="M1617" s="17">
        <f t="shared" si="100"/>
        <v>604.24</v>
      </c>
      <c r="N1617" s="17">
        <f t="shared" si="101"/>
        <v>310.68</v>
      </c>
      <c r="O1617" s="17">
        <f t="shared" si="102"/>
        <v>293.56</v>
      </c>
      <c r="P1617" s="7">
        <f t="shared" si="103"/>
        <v>0.48583344366476894</v>
      </c>
      <c r="Q1617" s="5">
        <f>YEAR(SalesDataTable[[#This Row],[Order Date]])</f>
        <v>2026</v>
      </c>
      <c r="R1617" s="7" t="str">
        <f>"Q"&amp;ROUNDUP(MONTH(SalesDataTable[[#This Row],[Order Date]])/3,0)</f>
        <v>Q3</v>
      </c>
      <c r="S1617" s="8">
        <f>MONTH(SalesDataTable[[#This Row],[Order Date]])</f>
        <v>8</v>
      </c>
      <c r="T1617" s="7" t="str">
        <f>TEXT(SalesDataTable[[#This Row],[Order Date]],"mmm")</f>
        <v>Aug</v>
      </c>
    </row>
    <row r="1618" spans="1:20" ht="15.6">
      <c r="A1618" s="2">
        <v>5040</v>
      </c>
      <c r="B1618" s="3">
        <v>46244</v>
      </c>
      <c r="C1618" s="4" t="s">
        <v>20</v>
      </c>
      <c r="D1618" s="4" t="s">
        <v>31</v>
      </c>
      <c r="E1618" s="4" t="s">
        <v>2</v>
      </c>
      <c r="F1618" s="4" t="s">
        <v>3</v>
      </c>
      <c r="G1618" s="4" t="s">
        <v>9</v>
      </c>
      <c r="H1618" s="4" t="s">
        <v>46</v>
      </c>
      <c r="I1618" s="8">
        <v>1</v>
      </c>
      <c r="J1618" s="10">
        <v>72.39</v>
      </c>
      <c r="K1618" s="6">
        <v>0.1</v>
      </c>
      <c r="L1618" s="10">
        <v>31.64</v>
      </c>
      <c r="M1618" s="17">
        <f t="shared" si="100"/>
        <v>65.150999999999996</v>
      </c>
      <c r="N1618" s="17">
        <f t="shared" si="101"/>
        <v>31.64</v>
      </c>
      <c r="O1618" s="17">
        <f t="shared" si="102"/>
        <v>33.510999999999996</v>
      </c>
      <c r="P1618" s="7">
        <f t="shared" si="103"/>
        <v>0.51435895074519189</v>
      </c>
      <c r="Q1618" s="5">
        <f>YEAR(SalesDataTable[[#This Row],[Order Date]])</f>
        <v>2026</v>
      </c>
      <c r="R1618" s="7" t="str">
        <f>"Q"&amp;ROUNDUP(MONTH(SalesDataTable[[#This Row],[Order Date]])/3,0)</f>
        <v>Q3</v>
      </c>
      <c r="S1618" s="8">
        <f>MONTH(SalesDataTable[[#This Row],[Order Date]])</f>
        <v>8</v>
      </c>
      <c r="T1618" s="7" t="str">
        <f>TEXT(SalesDataTable[[#This Row],[Order Date]],"mmm")</f>
        <v>Aug</v>
      </c>
    </row>
    <row r="1619" spans="1:20" ht="15.6">
      <c r="A1619" s="2">
        <v>415</v>
      </c>
      <c r="B1619" s="3">
        <v>46245</v>
      </c>
      <c r="C1619" s="4" t="s">
        <v>0</v>
      </c>
      <c r="D1619" s="4" t="s">
        <v>36</v>
      </c>
      <c r="E1619" s="4" t="s">
        <v>19</v>
      </c>
      <c r="F1619" s="4" t="s">
        <v>3</v>
      </c>
      <c r="G1619" s="4" t="s">
        <v>9</v>
      </c>
      <c r="H1619" s="4" t="s">
        <v>46</v>
      </c>
      <c r="I1619" s="8">
        <v>1</v>
      </c>
      <c r="J1619" s="10">
        <v>72.650000000000006</v>
      </c>
      <c r="K1619" s="6">
        <v>0</v>
      </c>
      <c r="L1619" s="10">
        <v>31.72</v>
      </c>
      <c r="M1619" s="17">
        <f t="shared" si="100"/>
        <v>72.650000000000006</v>
      </c>
      <c r="N1619" s="17">
        <f t="shared" si="101"/>
        <v>31.72</v>
      </c>
      <c r="O1619" s="17">
        <f t="shared" si="102"/>
        <v>40.930000000000007</v>
      </c>
      <c r="P1619" s="7">
        <f t="shared" si="103"/>
        <v>0.56338609772883697</v>
      </c>
      <c r="Q1619" s="5">
        <f>YEAR(SalesDataTable[[#This Row],[Order Date]])</f>
        <v>2026</v>
      </c>
      <c r="R1619" s="7" t="str">
        <f>"Q"&amp;ROUNDUP(MONTH(SalesDataTable[[#This Row],[Order Date]])/3,0)</f>
        <v>Q3</v>
      </c>
      <c r="S1619" s="8">
        <f>MONTH(SalesDataTable[[#This Row],[Order Date]])</f>
        <v>8</v>
      </c>
      <c r="T1619" s="7" t="str">
        <f>TEXT(SalesDataTable[[#This Row],[Order Date]],"mmm")</f>
        <v>Aug</v>
      </c>
    </row>
    <row r="1620" spans="1:20" ht="15.6">
      <c r="A1620" s="2">
        <v>1111</v>
      </c>
      <c r="B1620" s="3">
        <v>46245</v>
      </c>
      <c r="C1620" s="4" t="s">
        <v>20</v>
      </c>
      <c r="D1620" s="4" t="s">
        <v>47</v>
      </c>
      <c r="E1620" s="4" t="s">
        <v>2</v>
      </c>
      <c r="F1620" s="4" t="s">
        <v>13</v>
      </c>
      <c r="G1620" s="4" t="s">
        <v>23</v>
      </c>
      <c r="H1620" s="4" t="s">
        <v>29</v>
      </c>
      <c r="I1620" s="8">
        <v>1</v>
      </c>
      <c r="J1620" s="10">
        <v>198.44</v>
      </c>
      <c r="K1620" s="6">
        <v>0</v>
      </c>
      <c r="L1620" s="10">
        <v>106.79</v>
      </c>
      <c r="M1620" s="17">
        <f t="shared" si="100"/>
        <v>198.44</v>
      </c>
      <c r="N1620" s="17">
        <f t="shared" si="101"/>
        <v>106.79</v>
      </c>
      <c r="O1620" s="17">
        <f t="shared" si="102"/>
        <v>91.649999999999991</v>
      </c>
      <c r="P1620" s="7">
        <f t="shared" si="103"/>
        <v>0.46185244910300338</v>
      </c>
      <c r="Q1620" s="5">
        <f>YEAR(SalesDataTable[[#This Row],[Order Date]])</f>
        <v>2026</v>
      </c>
      <c r="R1620" s="7" t="str">
        <f>"Q"&amp;ROUNDUP(MONTH(SalesDataTable[[#This Row],[Order Date]])/3,0)</f>
        <v>Q3</v>
      </c>
      <c r="S1620" s="8">
        <f>MONTH(SalesDataTable[[#This Row],[Order Date]])</f>
        <v>8</v>
      </c>
      <c r="T1620" s="7" t="str">
        <f>TEXT(SalesDataTable[[#This Row],[Order Date]],"mmm")</f>
        <v>Aug</v>
      </c>
    </row>
    <row r="1621" spans="1:20" ht="15.6">
      <c r="A1621" s="2">
        <v>1243</v>
      </c>
      <c r="B1621" s="3">
        <v>46245</v>
      </c>
      <c r="C1621" s="4" t="s">
        <v>11</v>
      </c>
      <c r="D1621" s="4" t="s">
        <v>52</v>
      </c>
      <c r="E1621" s="4" t="s">
        <v>2</v>
      </c>
      <c r="F1621" s="4" t="s">
        <v>3</v>
      </c>
      <c r="G1621" s="4" t="s">
        <v>23</v>
      </c>
      <c r="H1621" s="4" t="s">
        <v>29</v>
      </c>
      <c r="I1621" s="8">
        <v>1</v>
      </c>
      <c r="J1621" s="10">
        <v>193.67</v>
      </c>
      <c r="K1621" s="6">
        <v>0</v>
      </c>
      <c r="L1621" s="10">
        <v>103.79</v>
      </c>
      <c r="M1621" s="17">
        <f t="shared" si="100"/>
        <v>193.67</v>
      </c>
      <c r="N1621" s="17">
        <f t="shared" si="101"/>
        <v>103.79</v>
      </c>
      <c r="O1621" s="17">
        <f t="shared" si="102"/>
        <v>89.879999999999981</v>
      </c>
      <c r="P1621" s="7">
        <f t="shared" si="103"/>
        <v>0.46408839779005517</v>
      </c>
      <c r="Q1621" s="5">
        <f>YEAR(SalesDataTable[[#This Row],[Order Date]])</f>
        <v>2026</v>
      </c>
      <c r="R1621" s="7" t="str">
        <f>"Q"&amp;ROUNDUP(MONTH(SalesDataTable[[#This Row],[Order Date]])/3,0)</f>
        <v>Q3</v>
      </c>
      <c r="S1621" s="8">
        <f>MONTH(SalesDataTable[[#This Row],[Order Date]])</f>
        <v>8</v>
      </c>
      <c r="T1621" s="7" t="str">
        <f>TEXT(SalesDataTable[[#This Row],[Order Date]],"mmm")</f>
        <v>Aug</v>
      </c>
    </row>
    <row r="1622" spans="1:20" ht="15.6">
      <c r="A1622" s="2">
        <v>1326</v>
      </c>
      <c r="B1622" s="3">
        <v>46245</v>
      </c>
      <c r="C1622" s="4" t="s">
        <v>20</v>
      </c>
      <c r="D1622" s="4" t="s">
        <v>33</v>
      </c>
      <c r="E1622" s="4" t="s">
        <v>2</v>
      </c>
      <c r="F1622" s="4" t="s">
        <v>3</v>
      </c>
      <c r="G1622" s="4" t="s">
        <v>14</v>
      </c>
      <c r="H1622" s="4" t="s">
        <v>48</v>
      </c>
      <c r="I1622" s="8">
        <v>5</v>
      </c>
      <c r="J1622" s="10">
        <v>166.03</v>
      </c>
      <c r="K1622" s="6">
        <v>0</v>
      </c>
      <c r="L1622" s="10">
        <v>87.46</v>
      </c>
      <c r="M1622" s="17">
        <f t="shared" si="100"/>
        <v>830.15</v>
      </c>
      <c r="N1622" s="17">
        <f t="shared" si="101"/>
        <v>437.29999999999995</v>
      </c>
      <c r="O1622" s="17">
        <f t="shared" si="102"/>
        <v>392.85</v>
      </c>
      <c r="P1622" s="7">
        <f t="shared" si="103"/>
        <v>0.47322772992832624</v>
      </c>
      <c r="Q1622" s="5">
        <f>YEAR(SalesDataTable[[#This Row],[Order Date]])</f>
        <v>2026</v>
      </c>
      <c r="R1622" s="7" t="str">
        <f>"Q"&amp;ROUNDUP(MONTH(SalesDataTable[[#This Row],[Order Date]])/3,0)</f>
        <v>Q3</v>
      </c>
      <c r="S1622" s="8">
        <f>MONTH(SalesDataTable[[#This Row],[Order Date]])</f>
        <v>8</v>
      </c>
      <c r="T1622" s="7" t="str">
        <f>TEXT(SalesDataTable[[#This Row],[Order Date]],"mmm")</f>
        <v>Aug</v>
      </c>
    </row>
    <row r="1623" spans="1:20" ht="15.6">
      <c r="A1623" s="2">
        <v>1682</v>
      </c>
      <c r="B1623" s="3">
        <v>46245</v>
      </c>
      <c r="C1623" s="4" t="s">
        <v>0</v>
      </c>
      <c r="D1623" s="4" t="s">
        <v>1</v>
      </c>
      <c r="E1623" s="4" t="s">
        <v>2</v>
      </c>
      <c r="F1623" s="4" t="s">
        <v>16</v>
      </c>
      <c r="G1623" s="4" t="s">
        <v>23</v>
      </c>
      <c r="H1623" s="4" t="s">
        <v>40</v>
      </c>
      <c r="I1623" s="8">
        <v>2</v>
      </c>
      <c r="J1623" s="10">
        <v>81.569999999999993</v>
      </c>
      <c r="K1623" s="6">
        <v>0</v>
      </c>
      <c r="L1623" s="10">
        <v>40.36</v>
      </c>
      <c r="M1623" s="17">
        <f t="shared" si="100"/>
        <v>163.13999999999999</v>
      </c>
      <c r="N1623" s="17">
        <f t="shared" si="101"/>
        <v>80.72</v>
      </c>
      <c r="O1623" s="17">
        <f t="shared" si="102"/>
        <v>82.419999999999987</v>
      </c>
      <c r="P1623" s="7">
        <f t="shared" si="103"/>
        <v>0.50521024886600463</v>
      </c>
      <c r="Q1623" s="5">
        <f>YEAR(SalesDataTable[[#This Row],[Order Date]])</f>
        <v>2026</v>
      </c>
      <c r="R1623" s="7" t="str">
        <f>"Q"&amp;ROUNDUP(MONTH(SalesDataTable[[#This Row],[Order Date]])/3,0)</f>
        <v>Q3</v>
      </c>
      <c r="S1623" s="8">
        <f>MONTH(SalesDataTable[[#This Row],[Order Date]])</f>
        <v>8</v>
      </c>
      <c r="T1623" s="7" t="str">
        <f>TEXT(SalesDataTable[[#This Row],[Order Date]],"mmm")</f>
        <v>Aug</v>
      </c>
    </row>
    <row r="1624" spans="1:20" ht="15.6">
      <c r="A1624" s="2">
        <v>2618</v>
      </c>
      <c r="B1624" s="3">
        <v>46245</v>
      </c>
      <c r="C1624" s="4" t="s">
        <v>0</v>
      </c>
      <c r="D1624" s="4" t="s">
        <v>50</v>
      </c>
      <c r="E1624" s="4" t="s">
        <v>19</v>
      </c>
      <c r="F1624" s="4" t="s">
        <v>16</v>
      </c>
      <c r="G1624" s="4" t="s">
        <v>9</v>
      </c>
      <c r="H1624" s="4" t="s">
        <v>17</v>
      </c>
      <c r="I1624" s="8">
        <v>2</v>
      </c>
      <c r="J1624" s="10">
        <v>143.86000000000001</v>
      </c>
      <c r="K1624" s="6">
        <v>0</v>
      </c>
      <c r="L1624" s="10">
        <v>81.23</v>
      </c>
      <c r="M1624" s="17">
        <f t="shared" si="100"/>
        <v>287.72000000000003</v>
      </c>
      <c r="N1624" s="17">
        <f t="shared" si="101"/>
        <v>162.46</v>
      </c>
      <c r="O1624" s="17">
        <f t="shared" si="102"/>
        <v>125.26000000000002</v>
      </c>
      <c r="P1624" s="7">
        <f t="shared" si="103"/>
        <v>0.43535381621020441</v>
      </c>
      <c r="Q1624" s="5">
        <f>YEAR(SalesDataTable[[#This Row],[Order Date]])</f>
        <v>2026</v>
      </c>
      <c r="R1624" s="7" t="str">
        <f>"Q"&amp;ROUNDUP(MONTH(SalesDataTable[[#This Row],[Order Date]])/3,0)</f>
        <v>Q3</v>
      </c>
      <c r="S1624" s="8">
        <f>MONTH(SalesDataTable[[#This Row],[Order Date]])</f>
        <v>8</v>
      </c>
      <c r="T1624" s="7" t="str">
        <f>TEXT(SalesDataTable[[#This Row],[Order Date]],"mmm")</f>
        <v>Aug</v>
      </c>
    </row>
    <row r="1625" spans="1:20" ht="15.6">
      <c r="A1625" s="2">
        <v>3319</v>
      </c>
      <c r="B1625" s="3">
        <v>46245</v>
      </c>
      <c r="C1625" s="4" t="s">
        <v>6</v>
      </c>
      <c r="D1625" s="4" t="s">
        <v>49</v>
      </c>
      <c r="E1625" s="4" t="s">
        <v>2</v>
      </c>
      <c r="F1625" s="4" t="s">
        <v>3</v>
      </c>
      <c r="G1625" s="4" t="s">
        <v>9</v>
      </c>
      <c r="H1625" s="4" t="s">
        <v>10</v>
      </c>
      <c r="I1625" s="8">
        <v>3</v>
      </c>
      <c r="J1625" s="10">
        <v>93.53</v>
      </c>
      <c r="K1625" s="6">
        <v>0</v>
      </c>
      <c r="L1625" s="10">
        <v>46.19</v>
      </c>
      <c r="M1625" s="17">
        <f t="shared" si="100"/>
        <v>280.59000000000003</v>
      </c>
      <c r="N1625" s="17">
        <f t="shared" si="101"/>
        <v>138.57</v>
      </c>
      <c r="O1625" s="17">
        <f t="shared" si="102"/>
        <v>142.02000000000004</v>
      </c>
      <c r="P1625" s="7">
        <f t="shared" si="103"/>
        <v>0.5061477600769807</v>
      </c>
      <c r="Q1625" s="5">
        <f>YEAR(SalesDataTable[[#This Row],[Order Date]])</f>
        <v>2026</v>
      </c>
      <c r="R1625" s="7" t="str">
        <f>"Q"&amp;ROUNDUP(MONTH(SalesDataTable[[#This Row],[Order Date]])/3,0)</f>
        <v>Q3</v>
      </c>
      <c r="S1625" s="8">
        <f>MONTH(SalesDataTable[[#This Row],[Order Date]])</f>
        <v>8</v>
      </c>
      <c r="T1625" s="7" t="str">
        <f>TEXT(SalesDataTable[[#This Row],[Order Date]],"mmm")</f>
        <v>Aug</v>
      </c>
    </row>
    <row r="1626" spans="1:20" ht="15.6">
      <c r="A1626" s="2">
        <v>4600</v>
      </c>
      <c r="B1626" s="3">
        <v>46245</v>
      </c>
      <c r="C1626" s="4" t="s">
        <v>20</v>
      </c>
      <c r="D1626" s="4" t="s">
        <v>21</v>
      </c>
      <c r="E1626" s="4" t="s">
        <v>8</v>
      </c>
      <c r="F1626" s="4" t="s">
        <v>16</v>
      </c>
      <c r="G1626" s="4" t="s">
        <v>14</v>
      </c>
      <c r="H1626" s="4" t="s">
        <v>48</v>
      </c>
      <c r="I1626" s="8">
        <v>10</v>
      </c>
      <c r="J1626" s="10">
        <v>162.38</v>
      </c>
      <c r="K1626" s="6">
        <v>0.05</v>
      </c>
      <c r="L1626" s="10">
        <v>85.82</v>
      </c>
      <c r="M1626" s="17">
        <f t="shared" si="100"/>
        <v>1542.61</v>
      </c>
      <c r="N1626" s="17">
        <f t="shared" si="101"/>
        <v>858.19999999999993</v>
      </c>
      <c r="O1626" s="17">
        <f t="shared" si="102"/>
        <v>684.41</v>
      </c>
      <c r="P1626" s="7">
        <f t="shared" si="103"/>
        <v>0.44367014345816508</v>
      </c>
      <c r="Q1626" s="5">
        <f>YEAR(SalesDataTable[[#This Row],[Order Date]])</f>
        <v>2026</v>
      </c>
      <c r="R1626" s="7" t="str">
        <f>"Q"&amp;ROUNDUP(MONTH(SalesDataTable[[#This Row],[Order Date]])/3,0)</f>
        <v>Q3</v>
      </c>
      <c r="S1626" s="8">
        <f>MONTH(SalesDataTable[[#This Row],[Order Date]])</f>
        <v>8</v>
      </c>
      <c r="T1626" s="7" t="str">
        <f>TEXT(SalesDataTable[[#This Row],[Order Date]],"mmm")</f>
        <v>Aug</v>
      </c>
    </row>
    <row r="1627" spans="1:20" ht="15.6">
      <c r="A1627" s="2">
        <v>5168</v>
      </c>
      <c r="B1627" s="3">
        <v>46245</v>
      </c>
      <c r="C1627" s="4" t="s">
        <v>0</v>
      </c>
      <c r="D1627" s="4" t="s">
        <v>50</v>
      </c>
      <c r="E1627" s="4" t="s">
        <v>28</v>
      </c>
      <c r="F1627" s="4" t="s">
        <v>16</v>
      </c>
      <c r="G1627" s="4" t="s">
        <v>34</v>
      </c>
      <c r="H1627" s="4" t="s">
        <v>38</v>
      </c>
      <c r="I1627" s="8">
        <v>1</v>
      </c>
      <c r="J1627" s="10">
        <v>122.52</v>
      </c>
      <c r="K1627" s="6">
        <v>0.05</v>
      </c>
      <c r="L1627" s="10">
        <v>69.66</v>
      </c>
      <c r="M1627" s="17">
        <f t="shared" si="100"/>
        <v>116.39399999999999</v>
      </c>
      <c r="N1627" s="17">
        <f t="shared" si="101"/>
        <v>69.66</v>
      </c>
      <c r="O1627" s="17">
        <f t="shared" si="102"/>
        <v>46.733999999999995</v>
      </c>
      <c r="P1627" s="7">
        <f t="shared" si="103"/>
        <v>0.40151554203824935</v>
      </c>
      <c r="Q1627" s="5">
        <f>YEAR(SalesDataTable[[#This Row],[Order Date]])</f>
        <v>2026</v>
      </c>
      <c r="R1627" s="7" t="str">
        <f>"Q"&amp;ROUNDUP(MONTH(SalesDataTable[[#This Row],[Order Date]])/3,0)</f>
        <v>Q3</v>
      </c>
      <c r="S1627" s="8">
        <f>MONTH(SalesDataTable[[#This Row],[Order Date]])</f>
        <v>8</v>
      </c>
      <c r="T1627" s="7" t="str">
        <f>TEXT(SalesDataTable[[#This Row],[Order Date]],"mmm")</f>
        <v>Aug</v>
      </c>
    </row>
    <row r="1628" spans="1:20" ht="15.6">
      <c r="A1628" s="2">
        <v>245</v>
      </c>
      <c r="B1628" s="3">
        <v>46246</v>
      </c>
      <c r="C1628" s="4" t="s">
        <v>20</v>
      </c>
      <c r="D1628" s="4" t="s">
        <v>47</v>
      </c>
      <c r="E1628" s="4" t="s">
        <v>28</v>
      </c>
      <c r="F1628" s="4" t="s">
        <v>3</v>
      </c>
      <c r="G1628" s="4" t="s">
        <v>9</v>
      </c>
      <c r="H1628" s="4" t="s">
        <v>17</v>
      </c>
      <c r="I1628" s="8">
        <v>1</v>
      </c>
      <c r="J1628" s="10">
        <v>142.84</v>
      </c>
      <c r="K1628" s="6">
        <v>0</v>
      </c>
      <c r="L1628" s="10">
        <v>77.7</v>
      </c>
      <c r="M1628" s="17">
        <f t="shared" si="100"/>
        <v>142.84</v>
      </c>
      <c r="N1628" s="17">
        <f t="shared" si="101"/>
        <v>77.7</v>
      </c>
      <c r="O1628" s="17">
        <f t="shared" si="102"/>
        <v>65.14</v>
      </c>
      <c r="P1628" s="7">
        <f t="shared" si="103"/>
        <v>0.4560347241669</v>
      </c>
      <c r="Q1628" s="5">
        <f>YEAR(SalesDataTable[[#This Row],[Order Date]])</f>
        <v>2026</v>
      </c>
      <c r="R1628" s="7" t="str">
        <f>"Q"&amp;ROUNDUP(MONTH(SalesDataTable[[#This Row],[Order Date]])/3,0)</f>
        <v>Q3</v>
      </c>
      <c r="S1628" s="8">
        <f>MONTH(SalesDataTable[[#This Row],[Order Date]])</f>
        <v>8</v>
      </c>
      <c r="T1628" s="7" t="str">
        <f>TEXT(SalesDataTable[[#This Row],[Order Date]],"mmm")</f>
        <v>Aug</v>
      </c>
    </row>
    <row r="1629" spans="1:20" ht="15.6">
      <c r="A1629" s="2">
        <v>322</v>
      </c>
      <c r="B1629" s="3">
        <v>46246</v>
      </c>
      <c r="C1629" s="4" t="s">
        <v>6</v>
      </c>
      <c r="D1629" s="4" t="s">
        <v>49</v>
      </c>
      <c r="E1629" s="4" t="s">
        <v>19</v>
      </c>
      <c r="F1629" s="4" t="s">
        <v>3</v>
      </c>
      <c r="G1629" s="4" t="s">
        <v>9</v>
      </c>
      <c r="H1629" s="4" t="s">
        <v>46</v>
      </c>
      <c r="I1629" s="8">
        <v>3</v>
      </c>
      <c r="J1629" s="10">
        <v>72.349999999999994</v>
      </c>
      <c r="K1629" s="6">
        <v>0</v>
      </c>
      <c r="L1629" s="10">
        <v>32.119999999999997</v>
      </c>
      <c r="M1629" s="17">
        <f t="shared" si="100"/>
        <v>217.04999999999998</v>
      </c>
      <c r="N1629" s="17">
        <f t="shared" si="101"/>
        <v>96.359999999999985</v>
      </c>
      <c r="O1629" s="17">
        <f t="shared" si="102"/>
        <v>120.69</v>
      </c>
      <c r="P1629" s="7">
        <f t="shared" si="103"/>
        <v>0.55604699378023503</v>
      </c>
      <c r="Q1629" s="5">
        <f>YEAR(SalesDataTable[[#This Row],[Order Date]])</f>
        <v>2026</v>
      </c>
      <c r="R1629" s="7" t="str">
        <f>"Q"&amp;ROUNDUP(MONTH(SalesDataTable[[#This Row],[Order Date]])/3,0)</f>
        <v>Q3</v>
      </c>
      <c r="S1629" s="8">
        <f>MONTH(SalesDataTable[[#This Row],[Order Date]])</f>
        <v>8</v>
      </c>
      <c r="T1629" s="7" t="str">
        <f>TEXT(SalesDataTable[[#This Row],[Order Date]],"mmm")</f>
        <v>Aug</v>
      </c>
    </row>
    <row r="1630" spans="1:20" ht="15.6">
      <c r="A1630" s="2">
        <v>1101</v>
      </c>
      <c r="B1630" s="3">
        <v>46246</v>
      </c>
      <c r="C1630" s="4" t="s">
        <v>20</v>
      </c>
      <c r="D1630" s="4" t="s">
        <v>21</v>
      </c>
      <c r="E1630" s="4" t="s">
        <v>2</v>
      </c>
      <c r="F1630" s="4" t="s">
        <v>13</v>
      </c>
      <c r="G1630" s="4" t="s">
        <v>34</v>
      </c>
      <c r="H1630" s="4" t="s">
        <v>35</v>
      </c>
      <c r="I1630" s="8">
        <v>3</v>
      </c>
      <c r="J1630" s="10">
        <v>40.14</v>
      </c>
      <c r="K1630" s="6">
        <v>0.05</v>
      </c>
      <c r="L1630" s="10">
        <v>14.53</v>
      </c>
      <c r="M1630" s="17">
        <f t="shared" si="100"/>
        <v>114.399</v>
      </c>
      <c r="N1630" s="17">
        <f t="shared" si="101"/>
        <v>43.589999999999996</v>
      </c>
      <c r="O1630" s="17">
        <f t="shared" si="102"/>
        <v>70.808999999999997</v>
      </c>
      <c r="P1630" s="7">
        <f t="shared" si="103"/>
        <v>0.61896520074476169</v>
      </c>
      <c r="Q1630" s="5">
        <f>YEAR(SalesDataTable[[#This Row],[Order Date]])</f>
        <v>2026</v>
      </c>
      <c r="R1630" s="7" t="str">
        <f>"Q"&amp;ROUNDUP(MONTH(SalesDataTable[[#This Row],[Order Date]])/3,0)</f>
        <v>Q3</v>
      </c>
      <c r="S1630" s="8">
        <f>MONTH(SalesDataTable[[#This Row],[Order Date]])</f>
        <v>8</v>
      </c>
      <c r="T1630" s="7" t="str">
        <f>TEXT(SalesDataTable[[#This Row],[Order Date]],"mmm")</f>
        <v>Aug</v>
      </c>
    </row>
    <row r="1631" spans="1:20" ht="15.6">
      <c r="A1631" s="2">
        <v>1564</v>
      </c>
      <c r="B1631" s="3">
        <v>46246</v>
      </c>
      <c r="C1631" s="4" t="s">
        <v>20</v>
      </c>
      <c r="D1631" s="4" t="s">
        <v>47</v>
      </c>
      <c r="E1631" s="4" t="s">
        <v>2</v>
      </c>
      <c r="F1631" s="4" t="s">
        <v>13</v>
      </c>
      <c r="G1631" s="4" t="s">
        <v>34</v>
      </c>
      <c r="H1631" s="4" t="s">
        <v>45</v>
      </c>
      <c r="I1631" s="8">
        <v>2</v>
      </c>
      <c r="J1631" s="10">
        <v>51.84</v>
      </c>
      <c r="K1631" s="6">
        <v>0</v>
      </c>
      <c r="L1631" s="10">
        <v>21.62</v>
      </c>
      <c r="M1631" s="17">
        <f t="shared" si="100"/>
        <v>103.68</v>
      </c>
      <c r="N1631" s="17">
        <f t="shared" si="101"/>
        <v>43.24</v>
      </c>
      <c r="O1631" s="17">
        <f t="shared" si="102"/>
        <v>60.440000000000005</v>
      </c>
      <c r="P1631" s="7">
        <f t="shared" si="103"/>
        <v>0.58294753086419759</v>
      </c>
      <c r="Q1631" s="5">
        <f>YEAR(SalesDataTable[[#This Row],[Order Date]])</f>
        <v>2026</v>
      </c>
      <c r="R1631" s="7" t="str">
        <f>"Q"&amp;ROUNDUP(MONTH(SalesDataTable[[#This Row],[Order Date]])/3,0)</f>
        <v>Q3</v>
      </c>
      <c r="S1631" s="8">
        <f>MONTH(SalesDataTable[[#This Row],[Order Date]])</f>
        <v>8</v>
      </c>
      <c r="T1631" s="7" t="str">
        <f>TEXT(SalesDataTable[[#This Row],[Order Date]],"mmm")</f>
        <v>Aug</v>
      </c>
    </row>
    <row r="1632" spans="1:20" ht="15.6">
      <c r="A1632" s="2">
        <v>3712</v>
      </c>
      <c r="B1632" s="3">
        <v>46246</v>
      </c>
      <c r="C1632" s="4" t="s">
        <v>20</v>
      </c>
      <c r="D1632" s="4" t="s">
        <v>33</v>
      </c>
      <c r="E1632" s="4" t="s">
        <v>2</v>
      </c>
      <c r="F1632" s="4" t="s">
        <v>13</v>
      </c>
      <c r="G1632" s="4" t="s">
        <v>4</v>
      </c>
      <c r="H1632" s="4" t="s">
        <v>5</v>
      </c>
      <c r="I1632" s="8">
        <v>3</v>
      </c>
      <c r="J1632" s="10">
        <v>82.32</v>
      </c>
      <c r="K1632" s="6">
        <v>0.15</v>
      </c>
      <c r="L1632" s="10">
        <v>41.95</v>
      </c>
      <c r="M1632" s="17">
        <f t="shared" si="100"/>
        <v>209.91599999999997</v>
      </c>
      <c r="N1632" s="17">
        <f t="shared" si="101"/>
        <v>125.85000000000001</v>
      </c>
      <c r="O1632" s="17">
        <f t="shared" si="102"/>
        <v>84.06599999999996</v>
      </c>
      <c r="P1632" s="7">
        <f t="shared" si="103"/>
        <v>0.40047447550448739</v>
      </c>
      <c r="Q1632" s="5">
        <f>YEAR(SalesDataTable[[#This Row],[Order Date]])</f>
        <v>2026</v>
      </c>
      <c r="R1632" s="7" t="str">
        <f>"Q"&amp;ROUNDUP(MONTH(SalesDataTable[[#This Row],[Order Date]])/3,0)</f>
        <v>Q3</v>
      </c>
      <c r="S1632" s="8">
        <f>MONTH(SalesDataTable[[#This Row],[Order Date]])</f>
        <v>8</v>
      </c>
      <c r="T1632" s="7" t="str">
        <f>TEXT(SalesDataTable[[#This Row],[Order Date]],"mmm")</f>
        <v>Aug</v>
      </c>
    </row>
    <row r="1633" spans="1:20" ht="15.6">
      <c r="A1633" s="2">
        <v>771</v>
      </c>
      <c r="B1633" s="3">
        <v>46247</v>
      </c>
      <c r="C1633" s="4" t="s">
        <v>11</v>
      </c>
      <c r="D1633" s="4" t="s">
        <v>25</v>
      </c>
      <c r="E1633" s="4" t="s">
        <v>2</v>
      </c>
      <c r="F1633" s="4" t="s">
        <v>3</v>
      </c>
      <c r="G1633" s="4" t="s">
        <v>9</v>
      </c>
      <c r="H1633" s="4" t="s">
        <v>10</v>
      </c>
      <c r="I1633" s="8">
        <v>1</v>
      </c>
      <c r="J1633" s="10">
        <v>91.78</v>
      </c>
      <c r="K1633" s="6">
        <v>0</v>
      </c>
      <c r="L1633" s="10">
        <v>46.15</v>
      </c>
      <c r="M1633" s="17">
        <f t="shared" si="100"/>
        <v>91.78</v>
      </c>
      <c r="N1633" s="17">
        <f t="shared" si="101"/>
        <v>46.15</v>
      </c>
      <c r="O1633" s="17">
        <f t="shared" si="102"/>
        <v>45.63</v>
      </c>
      <c r="P1633" s="7">
        <f t="shared" si="103"/>
        <v>0.49716713881019831</v>
      </c>
      <c r="Q1633" s="5">
        <f>YEAR(SalesDataTable[[#This Row],[Order Date]])</f>
        <v>2026</v>
      </c>
      <c r="R1633" s="7" t="str">
        <f>"Q"&amp;ROUNDUP(MONTH(SalesDataTable[[#This Row],[Order Date]])/3,0)</f>
        <v>Q3</v>
      </c>
      <c r="S1633" s="8">
        <f>MONTH(SalesDataTable[[#This Row],[Order Date]])</f>
        <v>8</v>
      </c>
      <c r="T1633" s="7" t="str">
        <f>TEXT(SalesDataTable[[#This Row],[Order Date]],"mmm")</f>
        <v>Aug</v>
      </c>
    </row>
    <row r="1634" spans="1:20" ht="15.6">
      <c r="A1634" s="2">
        <v>2749</v>
      </c>
      <c r="B1634" s="3">
        <v>46247</v>
      </c>
      <c r="C1634" s="4" t="s">
        <v>6</v>
      </c>
      <c r="D1634" s="4" t="s">
        <v>49</v>
      </c>
      <c r="E1634" s="4" t="s">
        <v>2</v>
      </c>
      <c r="F1634" s="4" t="s">
        <v>16</v>
      </c>
      <c r="G1634" s="4" t="s">
        <v>9</v>
      </c>
      <c r="H1634" s="4" t="s">
        <v>10</v>
      </c>
      <c r="I1634" s="8">
        <v>2</v>
      </c>
      <c r="J1634" s="10">
        <v>93.13</v>
      </c>
      <c r="K1634" s="6">
        <v>0</v>
      </c>
      <c r="L1634" s="10">
        <v>45.68</v>
      </c>
      <c r="M1634" s="17">
        <f t="shared" si="100"/>
        <v>186.26</v>
      </c>
      <c r="N1634" s="17">
        <f t="shared" si="101"/>
        <v>91.36</v>
      </c>
      <c r="O1634" s="17">
        <f t="shared" si="102"/>
        <v>94.899999999999991</v>
      </c>
      <c r="P1634" s="7">
        <f t="shared" si="103"/>
        <v>0.50950284548480618</v>
      </c>
      <c r="Q1634" s="5">
        <f>YEAR(SalesDataTable[[#This Row],[Order Date]])</f>
        <v>2026</v>
      </c>
      <c r="R1634" s="7" t="str">
        <f>"Q"&amp;ROUNDUP(MONTH(SalesDataTable[[#This Row],[Order Date]])/3,0)</f>
        <v>Q3</v>
      </c>
      <c r="S1634" s="8">
        <f>MONTH(SalesDataTable[[#This Row],[Order Date]])</f>
        <v>8</v>
      </c>
      <c r="T1634" s="7" t="str">
        <f>TEXT(SalesDataTable[[#This Row],[Order Date]],"mmm")</f>
        <v>Aug</v>
      </c>
    </row>
    <row r="1635" spans="1:20" ht="15.6">
      <c r="A1635" s="2">
        <v>4252</v>
      </c>
      <c r="B1635" s="3">
        <v>46247</v>
      </c>
      <c r="C1635" s="4" t="s">
        <v>6</v>
      </c>
      <c r="D1635" s="4" t="s">
        <v>43</v>
      </c>
      <c r="E1635" s="4" t="s">
        <v>2</v>
      </c>
      <c r="F1635" s="4" t="s">
        <v>3</v>
      </c>
      <c r="G1635" s="4" t="s">
        <v>14</v>
      </c>
      <c r="H1635" s="4" t="s">
        <v>15</v>
      </c>
      <c r="I1635" s="8">
        <v>1</v>
      </c>
      <c r="J1635" s="10">
        <v>36.67</v>
      </c>
      <c r="K1635" s="6">
        <v>0.1</v>
      </c>
      <c r="L1635" s="10">
        <v>13.18</v>
      </c>
      <c r="M1635" s="17">
        <f t="shared" si="100"/>
        <v>33.003</v>
      </c>
      <c r="N1635" s="17">
        <f t="shared" si="101"/>
        <v>13.18</v>
      </c>
      <c r="O1635" s="17">
        <f t="shared" si="102"/>
        <v>19.823</v>
      </c>
      <c r="P1635" s="7">
        <f t="shared" si="103"/>
        <v>0.60064236584552921</v>
      </c>
      <c r="Q1635" s="5">
        <f>YEAR(SalesDataTable[[#This Row],[Order Date]])</f>
        <v>2026</v>
      </c>
      <c r="R1635" s="7" t="str">
        <f>"Q"&amp;ROUNDUP(MONTH(SalesDataTable[[#This Row],[Order Date]])/3,0)</f>
        <v>Q3</v>
      </c>
      <c r="S1635" s="8">
        <f>MONTH(SalesDataTable[[#This Row],[Order Date]])</f>
        <v>8</v>
      </c>
      <c r="T1635" s="7" t="str">
        <f>TEXT(SalesDataTable[[#This Row],[Order Date]],"mmm")</f>
        <v>Aug</v>
      </c>
    </row>
    <row r="1636" spans="1:20" ht="15.6">
      <c r="A1636" s="2">
        <v>4665</v>
      </c>
      <c r="B1636" s="3">
        <v>46247</v>
      </c>
      <c r="C1636" s="4" t="s">
        <v>20</v>
      </c>
      <c r="D1636" s="4" t="s">
        <v>33</v>
      </c>
      <c r="E1636" s="4" t="s">
        <v>8</v>
      </c>
      <c r="F1636" s="4" t="s">
        <v>3</v>
      </c>
      <c r="G1636" s="4" t="s">
        <v>34</v>
      </c>
      <c r="H1636" s="4" t="s">
        <v>45</v>
      </c>
      <c r="I1636" s="8">
        <v>4</v>
      </c>
      <c r="J1636" s="10">
        <v>51.25</v>
      </c>
      <c r="K1636" s="6">
        <v>0.1</v>
      </c>
      <c r="L1636" s="10">
        <v>21.77</v>
      </c>
      <c r="M1636" s="17">
        <f t="shared" si="100"/>
        <v>184.5</v>
      </c>
      <c r="N1636" s="17">
        <f t="shared" si="101"/>
        <v>87.08</v>
      </c>
      <c r="O1636" s="17">
        <f t="shared" si="102"/>
        <v>97.42</v>
      </c>
      <c r="P1636" s="7">
        <f t="shared" si="103"/>
        <v>0.52802168021680218</v>
      </c>
      <c r="Q1636" s="5">
        <f>YEAR(SalesDataTable[[#This Row],[Order Date]])</f>
        <v>2026</v>
      </c>
      <c r="R1636" s="7" t="str">
        <f>"Q"&amp;ROUNDUP(MONTH(SalesDataTable[[#This Row],[Order Date]])/3,0)</f>
        <v>Q3</v>
      </c>
      <c r="S1636" s="8">
        <f>MONTH(SalesDataTable[[#This Row],[Order Date]])</f>
        <v>8</v>
      </c>
      <c r="T1636" s="7" t="str">
        <f>TEXT(SalesDataTable[[#This Row],[Order Date]],"mmm")</f>
        <v>Aug</v>
      </c>
    </row>
    <row r="1637" spans="1:20" ht="15.6">
      <c r="A1637" s="2">
        <v>4767</v>
      </c>
      <c r="B1637" s="3">
        <v>46247</v>
      </c>
      <c r="C1637" s="4" t="s">
        <v>20</v>
      </c>
      <c r="D1637" s="4" t="s">
        <v>33</v>
      </c>
      <c r="E1637" s="4" t="s">
        <v>28</v>
      </c>
      <c r="F1637" s="4" t="s">
        <v>16</v>
      </c>
      <c r="G1637" s="4" t="s">
        <v>34</v>
      </c>
      <c r="H1637" s="4" t="s">
        <v>35</v>
      </c>
      <c r="I1637" s="8">
        <v>1</v>
      </c>
      <c r="J1637" s="10">
        <v>39.61</v>
      </c>
      <c r="K1637" s="6">
        <v>0.1</v>
      </c>
      <c r="L1637" s="10">
        <v>14.85</v>
      </c>
      <c r="M1637" s="17">
        <f t="shared" si="100"/>
        <v>35.649000000000001</v>
      </c>
      <c r="N1637" s="17">
        <f t="shared" si="101"/>
        <v>14.85</v>
      </c>
      <c r="O1637" s="17">
        <f t="shared" si="102"/>
        <v>20.798999999999999</v>
      </c>
      <c r="P1637" s="7">
        <f t="shared" si="103"/>
        <v>0.58343852562484222</v>
      </c>
      <c r="Q1637" s="5">
        <f>YEAR(SalesDataTable[[#This Row],[Order Date]])</f>
        <v>2026</v>
      </c>
      <c r="R1637" s="7" t="str">
        <f>"Q"&amp;ROUNDUP(MONTH(SalesDataTable[[#This Row],[Order Date]])/3,0)</f>
        <v>Q3</v>
      </c>
      <c r="S1637" s="8">
        <f>MONTH(SalesDataTable[[#This Row],[Order Date]])</f>
        <v>8</v>
      </c>
      <c r="T1637" s="7" t="str">
        <f>TEXT(SalesDataTable[[#This Row],[Order Date]],"mmm")</f>
        <v>Aug</v>
      </c>
    </row>
    <row r="1638" spans="1:20" ht="15.6">
      <c r="A1638" s="2">
        <v>4832</v>
      </c>
      <c r="B1638" s="3">
        <v>46247</v>
      </c>
      <c r="C1638" s="4" t="s">
        <v>0</v>
      </c>
      <c r="D1638" s="4" t="s">
        <v>50</v>
      </c>
      <c r="E1638" s="4" t="s">
        <v>28</v>
      </c>
      <c r="F1638" s="4" t="s">
        <v>3</v>
      </c>
      <c r="G1638" s="4" t="s">
        <v>4</v>
      </c>
      <c r="H1638" s="4" t="s">
        <v>5</v>
      </c>
      <c r="I1638" s="8">
        <v>2</v>
      </c>
      <c r="J1638" s="10">
        <v>81.59</v>
      </c>
      <c r="K1638" s="6">
        <v>0.15</v>
      </c>
      <c r="L1638" s="10">
        <v>43.9</v>
      </c>
      <c r="M1638" s="17">
        <f t="shared" si="100"/>
        <v>138.703</v>
      </c>
      <c r="N1638" s="17">
        <f t="shared" si="101"/>
        <v>87.8</v>
      </c>
      <c r="O1638" s="17">
        <f t="shared" si="102"/>
        <v>50.903000000000006</v>
      </c>
      <c r="P1638" s="7">
        <f t="shared" si="103"/>
        <v>0.3669927831409559</v>
      </c>
      <c r="Q1638" s="5">
        <f>YEAR(SalesDataTable[[#This Row],[Order Date]])</f>
        <v>2026</v>
      </c>
      <c r="R1638" s="7" t="str">
        <f>"Q"&amp;ROUNDUP(MONTH(SalesDataTable[[#This Row],[Order Date]])/3,0)</f>
        <v>Q3</v>
      </c>
      <c r="S1638" s="8">
        <f>MONTH(SalesDataTable[[#This Row],[Order Date]])</f>
        <v>8</v>
      </c>
      <c r="T1638" s="7" t="str">
        <f>TEXT(SalesDataTable[[#This Row],[Order Date]],"mmm")</f>
        <v>Aug</v>
      </c>
    </row>
    <row r="1639" spans="1:20" ht="15.6">
      <c r="A1639" s="2">
        <v>747</v>
      </c>
      <c r="B1639" s="3">
        <v>46248</v>
      </c>
      <c r="C1639" s="4" t="s">
        <v>6</v>
      </c>
      <c r="D1639" s="4" t="s">
        <v>7</v>
      </c>
      <c r="E1639" s="4" t="s">
        <v>19</v>
      </c>
      <c r="F1639" s="4" t="s">
        <v>13</v>
      </c>
      <c r="G1639" s="4" t="s">
        <v>34</v>
      </c>
      <c r="H1639" s="4" t="s">
        <v>38</v>
      </c>
      <c r="I1639" s="8">
        <v>3</v>
      </c>
      <c r="J1639" s="10">
        <v>122.96</v>
      </c>
      <c r="K1639" s="6">
        <v>0.1</v>
      </c>
      <c r="L1639" s="10">
        <v>67.62</v>
      </c>
      <c r="M1639" s="17">
        <f t="shared" si="100"/>
        <v>331.99200000000002</v>
      </c>
      <c r="N1639" s="17">
        <f t="shared" si="101"/>
        <v>202.86</v>
      </c>
      <c r="O1639" s="17">
        <f t="shared" si="102"/>
        <v>129.13200000000001</v>
      </c>
      <c r="P1639" s="7">
        <f t="shared" si="103"/>
        <v>0.38896117978746475</v>
      </c>
      <c r="Q1639" s="5">
        <f>YEAR(SalesDataTable[[#This Row],[Order Date]])</f>
        <v>2026</v>
      </c>
      <c r="R1639" s="7" t="str">
        <f>"Q"&amp;ROUNDUP(MONTH(SalesDataTable[[#This Row],[Order Date]])/3,0)</f>
        <v>Q3</v>
      </c>
      <c r="S1639" s="8">
        <f>MONTH(SalesDataTable[[#This Row],[Order Date]])</f>
        <v>8</v>
      </c>
      <c r="T1639" s="7" t="str">
        <f>TEXT(SalesDataTable[[#This Row],[Order Date]],"mmm")</f>
        <v>Aug</v>
      </c>
    </row>
    <row r="1640" spans="1:20" ht="15.6">
      <c r="A1640" s="2">
        <v>2281</v>
      </c>
      <c r="B1640" s="3">
        <v>46248</v>
      </c>
      <c r="C1640" s="4" t="s">
        <v>6</v>
      </c>
      <c r="D1640" s="4" t="s">
        <v>41</v>
      </c>
      <c r="E1640" s="4" t="s">
        <v>19</v>
      </c>
      <c r="F1640" s="4" t="s">
        <v>3</v>
      </c>
      <c r="G1640" s="4" t="s">
        <v>9</v>
      </c>
      <c r="H1640" s="4" t="s">
        <v>46</v>
      </c>
      <c r="I1640" s="8">
        <v>1</v>
      </c>
      <c r="J1640" s="10">
        <v>70.91</v>
      </c>
      <c r="K1640" s="6">
        <v>0</v>
      </c>
      <c r="L1640" s="10">
        <v>33.11</v>
      </c>
      <c r="M1640" s="17">
        <f t="shared" si="100"/>
        <v>70.91</v>
      </c>
      <c r="N1640" s="17">
        <f t="shared" si="101"/>
        <v>33.11</v>
      </c>
      <c r="O1640" s="17">
        <f t="shared" si="102"/>
        <v>37.799999999999997</v>
      </c>
      <c r="P1640" s="7">
        <f t="shared" si="103"/>
        <v>0.53307008884501483</v>
      </c>
      <c r="Q1640" s="5">
        <f>YEAR(SalesDataTable[[#This Row],[Order Date]])</f>
        <v>2026</v>
      </c>
      <c r="R1640" s="7" t="str">
        <f>"Q"&amp;ROUNDUP(MONTH(SalesDataTable[[#This Row],[Order Date]])/3,0)</f>
        <v>Q3</v>
      </c>
      <c r="S1640" s="8">
        <f>MONTH(SalesDataTable[[#This Row],[Order Date]])</f>
        <v>8</v>
      </c>
      <c r="T1640" s="7" t="str">
        <f>TEXT(SalesDataTable[[#This Row],[Order Date]],"mmm")</f>
        <v>Aug</v>
      </c>
    </row>
    <row r="1641" spans="1:20" ht="15.6">
      <c r="A1641" s="2">
        <v>2414</v>
      </c>
      <c r="B1641" s="3">
        <v>46248</v>
      </c>
      <c r="C1641" s="4" t="s">
        <v>6</v>
      </c>
      <c r="D1641" s="4" t="s">
        <v>27</v>
      </c>
      <c r="E1641" s="4" t="s">
        <v>8</v>
      </c>
      <c r="F1641" s="4" t="s">
        <v>16</v>
      </c>
      <c r="G1641" s="4" t="s">
        <v>4</v>
      </c>
      <c r="H1641" s="4" t="s">
        <v>22</v>
      </c>
      <c r="I1641" s="8">
        <v>6</v>
      </c>
      <c r="J1641" s="10">
        <v>50.94</v>
      </c>
      <c r="K1641" s="6">
        <v>0.1</v>
      </c>
      <c r="L1641" s="10">
        <v>22.76</v>
      </c>
      <c r="M1641" s="17">
        <f t="shared" si="100"/>
        <v>275.07600000000002</v>
      </c>
      <c r="N1641" s="17">
        <f t="shared" si="101"/>
        <v>136.56</v>
      </c>
      <c r="O1641" s="17">
        <f t="shared" si="102"/>
        <v>138.51600000000002</v>
      </c>
      <c r="P1641" s="7">
        <f t="shared" si="103"/>
        <v>0.50355538105832576</v>
      </c>
      <c r="Q1641" s="5">
        <f>YEAR(SalesDataTable[[#This Row],[Order Date]])</f>
        <v>2026</v>
      </c>
      <c r="R1641" s="7" t="str">
        <f>"Q"&amp;ROUNDUP(MONTH(SalesDataTable[[#This Row],[Order Date]])/3,0)</f>
        <v>Q3</v>
      </c>
      <c r="S1641" s="8">
        <f>MONTH(SalesDataTable[[#This Row],[Order Date]])</f>
        <v>8</v>
      </c>
      <c r="T1641" s="7" t="str">
        <f>TEXT(SalesDataTable[[#This Row],[Order Date]],"mmm")</f>
        <v>Aug</v>
      </c>
    </row>
    <row r="1642" spans="1:20" ht="15.6">
      <c r="A1642" s="2">
        <v>3162</v>
      </c>
      <c r="B1642" s="3">
        <v>46248</v>
      </c>
      <c r="C1642" s="4" t="s">
        <v>6</v>
      </c>
      <c r="D1642" s="4" t="s">
        <v>7</v>
      </c>
      <c r="E1642" s="4" t="s">
        <v>2</v>
      </c>
      <c r="F1642" s="4" t="s">
        <v>13</v>
      </c>
      <c r="G1642" s="4" t="s">
        <v>9</v>
      </c>
      <c r="H1642" s="4" t="s">
        <v>17</v>
      </c>
      <c r="I1642" s="8">
        <v>1</v>
      </c>
      <c r="J1642" s="10">
        <v>144.96</v>
      </c>
      <c r="K1642" s="6">
        <v>0.05</v>
      </c>
      <c r="L1642" s="10">
        <v>77.959999999999994</v>
      </c>
      <c r="M1642" s="17">
        <f t="shared" si="100"/>
        <v>137.71199999999999</v>
      </c>
      <c r="N1642" s="17">
        <f t="shared" si="101"/>
        <v>77.959999999999994</v>
      </c>
      <c r="O1642" s="17">
        <f t="shared" si="102"/>
        <v>59.751999999999995</v>
      </c>
      <c r="P1642" s="7">
        <f t="shared" si="103"/>
        <v>0.43389101893807364</v>
      </c>
      <c r="Q1642" s="5">
        <f>YEAR(SalesDataTable[[#This Row],[Order Date]])</f>
        <v>2026</v>
      </c>
      <c r="R1642" s="7" t="str">
        <f>"Q"&amp;ROUNDUP(MONTH(SalesDataTable[[#This Row],[Order Date]])/3,0)</f>
        <v>Q3</v>
      </c>
      <c r="S1642" s="8">
        <f>MONTH(SalesDataTable[[#This Row],[Order Date]])</f>
        <v>8</v>
      </c>
      <c r="T1642" s="7" t="str">
        <f>TEXT(SalesDataTable[[#This Row],[Order Date]],"mmm")</f>
        <v>Aug</v>
      </c>
    </row>
    <row r="1643" spans="1:20" ht="15.6">
      <c r="A1643" s="2">
        <v>3200</v>
      </c>
      <c r="B1643" s="3">
        <v>46248</v>
      </c>
      <c r="C1643" s="4" t="s">
        <v>20</v>
      </c>
      <c r="D1643" s="4" t="s">
        <v>33</v>
      </c>
      <c r="E1643" s="4" t="s">
        <v>19</v>
      </c>
      <c r="F1643" s="4" t="s">
        <v>13</v>
      </c>
      <c r="G1643" s="4" t="s">
        <v>9</v>
      </c>
      <c r="H1643" s="4" t="s">
        <v>37</v>
      </c>
      <c r="I1643" s="8">
        <v>1</v>
      </c>
      <c r="J1643" s="10">
        <v>152.97</v>
      </c>
      <c r="K1643" s="6">
        <v>0</v>
      </c>
      <c r="L1643" s="10">
        <v>79.66</v>
      </c>
      <c r="M1643" s="17">
        <f t="shared" si="100"/>
        <v>152.97</v>
      </c>
      <c r="N1643" s="17">
        <f t="shared" si="101"/>
        <v>79.66</v>
      </c>
      <c r="O1643" s="17">
        <f t="shared" si="102"/>
        <v>73.31</v>
      </c>
      <c r="P1643" s="7">
        <f t="shared" si="103"/>
        <v>0.47924429626724196</v>
      </c>
      <c r="Q1643" s="5">
        <f>YEAR(SalesDataTable[[#This Row],[Order Date]])</f>
        <v>2026</v>
      </c>
      <c r="R1643" s="7" t="str">
        <f>"Q"&amp;ROUNDUP(MONTH(SalesDataTable[[#This Row],[Order Date]])/3,0)</f>
        <v>Q3</v>
      </c>
      <c r="S1643" s="8">
        <f>MONTH(SalesDataTable[[#This Row],[Order Date]])</f>
        <v>8</v>
      </c>
      <c r="T1643" s="7" t="str">
        <f>TEXT(SalesDataTable[[#This Row],[Order Date]],"mmm")</f>
        <v>Aug</v>
      </c>
    </row>
    <row r="1644" spans="1:20" ht="15.6">
      <c r="A1644" s="2">
        <v>3521</v>
      </c>
      <c r="B1644" s="3">
        <v>46248</v>
      </c>
      <c r="C1644" s="4" t="s">
        <v>11</v>
      </c>
      <c r="D1644" s="4" t="s">
        <v>52</v>
      </c>
      <c r="E1644" s="4" t="s">
        <v>2</v>
      </c>
      <c r="F1644" s="4" t="s">
        <v>16</v>
      </c>
      <c r="G1644" s="4" t="s">
        <v>14</v>
      </c>
      <c r="H1644" s="4" t="s">
        <v>32</v>
      </c>
      <c r="I1644" s="8">
        <v>2</v>
      </c>
      <c r="J1644" s="10">
        <v>45.79</v>
      </c>
      <c r="K1644" s="6">
        <v>0</v>
      </c>
      <c r="L1644" s="10">
        <v>18.23</v>
      </c>
      <c r="M1644" s="17">
        <f t="shared" si="100"/>
        <v>91.58</v>
      </c>
      <c r="N1644" s="17">
        <f t="shared" si="101"/>
        <v>36.46</v>
      </c>
      <c r="O1644" s="17">
        <f t="shared" si="102"/>
        <v>55.12</v>
      </c>
      <c r="P1644" s="7">
        <f t="shared" si="103"/>
        <v>0.60187813933173184</v>
      </c>
      <c r="Q1644" s="5">
        <f>YEAR(SalesDataTable[[#This Row],[Order Date]])</f>
        <v>2026</v>
      </c>
      <c r="R1644" s="7" t="str">
        <f>"Q"&amp;ROUNDUP(MONTH(SalesDataTable[[#This Row],[Order Date]])/3,0)</f>
        <v>Q3</v>
      </c>
      <c r="S1644" s="8">
        <f>MONTH(SalesDataTable[[#This Row],[Order Date]])</f>
        <v>8</v>
      </c>
      <c r="T1644" s="7" t="str">
        <f>TEXT(SalesDataTable[[#This Row],[Order Date]],"mmm")</f>
        <v>Aug</v>
      </c>
    </row>
    <row r="1645" spans="1:20" ht="15.6">
      <c r="A1645" s="2">
        <v>4447</v>
      </c>
      <c r="B1645" s="3">
        <v>46248</v>
      </c>
      <c r="C1645" s="4" t="s">
        <v>6</v>
      </c>
      <c r="D1645" s="4" t="s">
        <v>27</v>
      </c>
      <c r="E1645" s="4" t="s">
        <v>2</v>
      </c>
      <c r="F1645" s="4" t="s">
        <v>13</v>
      </c>
      <c r="G1645" s="4" t="s">
        <v>14</v>
      </c>
      <c r="H1645" s="4" t="s">
        <v>48</v>
      </c>
      <c r="I1645" s="8">
        <v>1</v>
      </c>
      <c r="J1645" s="10">
        <v>161.31</v>
      </c>
      <c r="K1645" s="6">
        <v>0</v>
      </c>
      <c r="L1645" s="10">
        <v>87.81</v>
      </c>
      <c r="M1645" s="17">
        <f t="shared" si="100"/>
        <v>161.31</v>
      </c>
      <c r="N1645" s="17">
        <f t="shared" si="101"/>
        <v>87.81</v>
      </c>
      <c r="O1645" s="17">
        <f t="shared" si="102"/>
        <v>73.5</v>
      </c>
      <c r="P1645" s="7">
        <f t="shared" si="103"/>
        <v>0.45564441138181139</v>
      </c>
      <c r="Q1645" s="5">
        <f>YEAR(SalesDataTable[[#This Row],[Order Date]])</f>
        <v>2026</v>
      </c>
      <c r="R1645" s="7" t="str">
        <f>"Q"&amp;ROUNDUP(MONTH(SalesDataTable[[#This Row],[Order Date]])/3,0)</f>
        <v>Q3</v>
      </c>
      <c r="S1645" s="8">
        <f>MONTH(SalesDataTable[[#This Row],[Order Date]])</f>
        <v>8</v>
      </c>
      <c r="T1645" s="7" t="str">
        <f>TEXT(SalesDataTable[[#This Row],[Order Date]],"mmm")</f>
        <v>Aug</v>
      </c>
    </row>
    <row r="1646" spans="1:20" ht="15.6">
      <c r="A1646" s="2">
        <v>421</v>
      </c>
      <c r="B1646" s="3">
        <v>46249</v>
      </c>
      <c r="C1646" s="4" t="s">
        <v>20</v>
      </c>
      <c r="D1646" s="4" t="s">
        <v>31</v>
      </c>
      <c r="E1646" s="4" t="s">
        <v>2</v>
      </c>
      <c r="F1646" s="4" t="s">
        <v>13</v>
      </c>
      <c r="G1646" s="4" t="s">
        <v>34</v>
      </c>
      <c r="H1646" s="4" t="s">
        <v>42</v>
      </c>
      <c r="I1646" s="8">
        <v>2</v>
      </c>
      <c r="J1646" s="10">
        <v>35.97</v>
      </c>
      <c r="K1646" s="6">
        <v>0.05</v>
      </c>
      <c r="L1646" s="10">
        <v>14.28</v>
      </c>
      <c r="M1646" s="17">
        <f t="shared" si="100"/>
        <v>68.342999999999989</v>
      </c>
      <c r="N1646" s="17">
        <f t="shared" si="101"/>
        <v>28.56</v>
      </c>
      <c r="O1646" s="17">
        <f t="shared" si="102"/>
        <v>39.782999999999987</v>
      </c>
      <c r="P1646" s="7">
        <f t="shared" si="103"/>
        <v>0.58210789693165343</v>
      </c>
      <c r="Q1646" s="5">
        <f>YEAR(SalesDataTable[[#This Row],[Order Date]])</f>
        <v>2026</v>
      </c>
      <c r="R1646" s="7" t="str">
        <f>"Q"&amp;ROUNDUP(MONTH(SalesDataTable[[#This Row],[Order Date]])/3,0)</f>
        <v>Q3</v>
      </c>
      <c r="S1646" s="8">
        <f>MONTH(SalesDataTable[[#This Row],[Order Date]])</f>
        <v>8</v>
      </c>
      <c r="T1646" s="7" t="str">
        <f>TEXT(SalesDataTable[[#This Row],[Order Date]],"mmm")</f>
        <v>Aug</v>
      </c>
    </row>
    <row r="1647" spans="1:20" ht="15.6">
      <c r="A1647" s="2">
        <v>962</v>
      </c>
      <c r="B1647" s="3">
        <v>46249</v>
      </c>
      <c r="C1647" s="4" t="s">
        <v>0</v>
      </c>
      <c r="D1647" s="4" t="s">
        <v>1</v>
      </c>
      <c r="E1647" s="4" t="s">
        <v>19</v>
      </c>
      <c r="F1647" s="4" t="s">
        <v>13</v>
      </c>
      <c r="G1647" s="4" t="s">
        <v>34</v>
      </c>
      <c r="H1647" s="4" t="s">
        <v>35</v>
      </c>
      <c r="I1647" s="8">
        <v>2</v>
      </c>
      <c r="J1647" s="10">
        <v>39.729999999999997</v>
      </c>
      <c r="K1647" s="6">
        <v>0</v>
      </c>
      <c r="L1647" s="10">
        <v>14.95</v>
      </c>
      <c r="M1647" s="17">
        <f t="shared" si="100"/>
        <v>79.459999999999994</v>
      </c>
      <c r="N1647" s="17">
        <f t="shared" si="101"/>
        <v>29.9</v>
      </c>
      <c r="O1647" s="17">
        <f t="shared" si="102"/>
        <v>49.559999999999995</v>
      </c>
      <c r="P1647" s="7">
        <f t="shared" si="103"/>
        <v>0.62371004278882458</v>
      </c>
      <c r="Q1647" s="5">
        <f>YEAR(SalesDataTable[[#This Row],[Order Date]])</f>
        <v>2026</v>
      </c>
      <c r="R1647" s="7" t="str">
        <f>"Q"&amp;ROUNDUP(MONTH(SalesDataTable[[#This Row],[Order Date]])/3,0)</f>
        <v>Q3</v>
      </c>
      <c r="S1647" s="8">
        <f>MONTH(SalesDataTable[[#This Row],[Order Date]])</f>
        <v>8</v>
      </c>
      <c r="T1647" s="7" t="str">
        <f>TEXT(SalesDataTable[[#This Row],[Order Date]],"mmm")</f>
        <v>Aug</v>
      </c>
    </row>
    <row r="1648" spans="1:20" ht="15.6">
      <c r="A1648" s="2">
        <v>1386</v>
      </c>
      <c r="B1648" s="3">
        <v>46249</v>
      </c>
      <c r="C1648" s="4" t="s">
        <v>6</v>
      </c>
      <c r="D1648" s="4" t="s">
        <v>43</v>
      </c>
      <c r="E1648" s="4" t="s">
        <v>2</v>
      </c>
      <c r="F1648" s="4" t="s">
        <v>16</v>
      </c>
      <c r="G1648" s="4" t="s">
        <v>14</v>
      </c>
      <c r="H1648" s="4" t="s">
        <v>15</v>
      </c>
      <c r="I1648" s="8">
        <v>2</v>
      </c>
      <c r="J1648" s="10">
        <v>36.049999999999997</v>
      </c>
      <c r="K1648" s="6">
        <v>0</v>
      </c>
      <c r="L1648" s="10">
        <v>13.8</v>
      </c>
      <c r="M1648" s="17">
        <f t="shared" si="100"/>
        <v>72.099999999999994</v>
      </c>
      <c r="N1648" s="17">
        <f t="shared" si="101"/>
        <v>27.6</v>
      </c>
      <c r="O1648" s="17">
        <f t="shared" si="102"/>
        <v>44.499999999999993</v>
      </c>
      <c r="P1648" s="7">
        <f t="shared" si="103"/>
        <v>0.61719833564493753</v>
      </c>
      <c r="Q1648" s="5">
        <f>YEAR(SalesDataTable[[#This Row],[Order Date]])</f>
        <v>2026</v>
      </c>
      <c r="R1648" s="7" t="str">
        <f>"Q"&amp;ROUNDUP(MONTH(SalesDataTable[[#This Row],[Order Date]])/3,0)</f>
        <v>Q3</v>
      </c>
      <c r="S1648" s="8">
        <f>MONTH(SalesDataTable[[#This Row],[Order Date]])</f>
        <v>8</v>
      </c>
      <c r="T1648" s="7" t="str">
        <f>TEXT(SalesDataTable[[#This Row],[Order Date]],"mmm")</f>
        <v>Aug</v>
      </c>
    </row>
    <row r="1649" spans="1:20" ht="15.6">
      <c r="A1649" s="2">
        <v>3083</v>
      </c>
      <c r="B1649" s="3">
        <v>46249</v>
      </c>
      <c r="C1649" s="4" t="s">
        <v>20</v>
      </c>
      <c r="D1649" s="4" t="s">
        <v>31</v>
      </c>
      <c r="E1649" s="4" t="s">
        <v>2</v>
      </c>
      <c r="F1649" s="4" t="s">
        <v>13</v>
      </c>
      <c r="G1649" s="4" t="s">
        <v>23</v>
      </c>
      <c r="H1649" s="4" t="s">
        <v>29</v>
      </c>
      <c r="I1649" s="8">
        <v>1</v>
      </c>
      <c r="J1649" s="10">
        <v>194.36</v>
      </c>
      <c r="K1649" s="6">
        <v>0</v>
      </c>
      <c r="L1649" s="10">
        <v>106.01</v>
      </c>
      <c r="M1649" s="17">
        <f t="shared" si="100"/>
        <v>194.36</v>
      </c>
      <c r="N1649" s="17">
        <f t="shared" si="101"/>
        <v>106.01</v>
      </c>
      <c r="O1649" s="17">
        <f t="shared" si="102"/>
        <v>88.350000000000009</v>
      </c>
      <c r="P1649" s="7">
        <f t="shared" si="103"/>
        <v>0.45456884132537562</v>
      </c>
      <c r="Q1649" s="5">
        <f>YEAR(SalesDataTable[[#This Row],[Order Date]])</f>
        <v>2026</v>
      </c>
      <c r="R1649" s="7" t="str">
        <f>"Q"&amp;ROUNDUP(MONTH(SalesDataTable[[#This Row],[Order Date]])/3,0)</f>
        <v>Q3</v>
      </c>
      <c r="S1649" s="8">
        <f>MONTH(SalesDataTable[[#This Row],[Order Date]])</f>
        <v>8</v>
      </c>
      <c r="T1649" s="7" t="str">
        <f>TEXT(SalesDataTable[[#This Row],[Order Date]],"mmm")</f>
        <v>Aug</v>
      </c>
    </row>
    <row r="1650" spans="1:20" ht="15.6">
      <c r="A1650" s="2">
        <v>3174</v>
      </c>
      <c r="B1650" s="3">
        <v>46249</v>
      </c>
      <c r="C1650" s="4" t="s">
        <v>20</v>
      </c>
      <c r="D1650" s="4" t="s">
        <v>21</v>
      </c>
      <c r="E1650" s="4" t="s">
        <v>19</v>
      </c>
      <c r="F1650" s="4" t="s">
        <v>3</v>
      </c>
      <c r="G1650" s="4" t="s">
        <v>23</v>
      </c>
      <c r="H1650" s="4" t="s">
        <v>29</v>
      </c>
      <c r="I1650" s="8">
        <v>1</v>
      </c>
      <c r="J1650" s="10">
        <v>192.67</v>
      </c>
      <c r="K1650" s="6">
        <v>0.05</v>
      </c>
      <c r="L1650" s="10">
        <v>103.37</v>
      </c>
      <c r="M1650" s="17">
        <f t="shared" si="100"/>
        <v>183.03649999999999</v>
      </c>
      <c r="N1650" s="17">
        <f t="shared" si="101"/>
        <v>103.37</v>
      </c>
      <c r="O1650" s="17">
        <f t="shared" si="102"/>
        <v>79.666499999999985</v>
      </c>
      <c r="P1650" s="7">
        <f t="shared" si="103"/>
        <v>0.43524925356417976</v>
      </c>
      <c r="Q1650" s="5">
        <f>YEAR(SalesDataTable[[#This Row],[Order Date]])</f>
        <v>2026</v>
      </c>
      <c r="R1650" s="7" t="str">
        <f>"Q"&amp;ROUNDUP(MONTH(SalesDataTable[[#This Row],[Order Date]])/3,0)</f>
        <v>Q3</v>
      </c>
      <c r="S1650" s="8">
        <f>MONTH(SalesDataTable[[#This Row],[Order Date]])</f>
        <v>8</v>
      </c>
      <c r="T1650" s="7" t="str">
        <f>TEXT(SalesDataTable[[#This Row],[Order Date]],"mmm")</f>
        <v>Aug</v>
      </c>
    </row>
    <row r="1651" spans="1:20" ht="15.6">
      <c r="A1651" s="2">
        <v>4045</v>
      </c>
      <c r="B1651" s="3">
        <v>46249</v>
      </c>
      <c r="C1651" s="4" t="s">
        <v>11</v>
      </c>
      <c r="D1651" s="4" t="s">
        <v>52</v>
      </c>
      <c r="E1651" s="4" t="s">
        <v>2</v>
      </c>
      <c r="F1651" s="4" t="s">
        <v>13</v>
      </c>
      <c r="G1651" s="4" t="s">
        <v>9</v>
      </c>
      <c r="H1651" s="4" t="s">
        <v>10</v>
      </c>
      <c r="I1651" s="8">
        <v>3</v>
      </c>
      <c r="J1651" s="10">
        <v>92.12</v>
      </c>
      <c r="K1651" s="6">
        <v>0.1</v>
      </c>
      <c r="L1651" s="10">
        <v>44.1</v>
      </c>
      <c r="M1651" s="17">
        <f t="shared" si="100"/>
        <v>248.72400000000002</v>
      </c>
      <c r="N1651" s="17">
        <f t="shared" si="101"/>
        <v>132.30000000000001</v>
      </c>
      <c r="O1651" s="17">
        <f t="shared" si="102"/>
        <v>116.42400000000001</v>
      </c>
      <c r="P1651" s="7">
        <f t="shared" si="103"/>
        <v>0.46808510638297873</v>
      </c>
      <c r="Q1651" s="5">
        <f>YEAR(SalesDataTable[[#This Row],[Order Date]])</f>
        <v>2026</v>
      </c>
      <c r="R1651" s="7" t="str">
        <f>"Q"&amp;ROUNDUP(MONTH(SalesDataTable[[#This Row],[Order Date]])/3,0)</f>
        <v>Q3</v>
      </c>
      <c r="S1651" s="8">
        <f>MONTH(SalesDataTable[[#This Row],[Order Date]])</f>
        <v>8</v>
      </c>
      <c r="T1651" s="7" t="str">
        <f>TEXT(SalesDataTable[[#This Row],[Order Date]],"mmm")</f>
        <v>Aug</v>
      </c>
    </row>
    <row r="1652" spans="1:20" ht="15.6">
      <c r="A1652" s="2">
        <v>4850</v>
      </c>
      <c r="B1652" s="3">
        <v>46249</v>
      </c>
      <c r="C1652" s="4" t="s">
        <v>6</v>
      </c>
      <c r="D1652" s="4" t="s">
        <v>7</v>
      </c>
      <c r="E1652" s="4" t="s">
        <v>19</v>
      </c>
      <c r="F1652" s="4" t="s">
        <v>16</v>
      </c>
      <c r="G1652" s="4" t="s">
        <v>23</v>
      </c>
      <c r="H1652" s="4" t="s">
        <v>29</v>
      </c>
      <c r="I1652" s="8">
        <v>1</v>
      </c>
      <c r="J1652" s="10">
        <v>192.82</v>
      </c>
      <c r="K1652" s="6">
        <v>0</v>
      </c>
      <c r="L1652" s="10">
        <v>104.98</v>
      </c>
      <c r="M1652" s="17">
        <f t="shared" si="100"/>
        <v>192.82</v>
      </c>
      <c r="N1652" s="17">
        <f t="shared" si="101"/>
        <v>104.98</v>
      </c>
      <c r="O1652" s="17">
        <f t="shared" si="102"/>
        <v>87.839999999999989</v>
      </c>
      <c r="P1652" s="7">
        <f t="shared" si="103"/>
        <v>0.45555440307022088</v>
      </c>
      <c r="Q1652" s="5">
        <f>YEAR(SalesDataTable[[#This Row],[Order Date]])</f>
        <v>2026</v>
      </c>
      <c r="R1652" s="7" t="str">
        <f>"Q"&amp;ROUNDUP(MONTH(SalesDataTable[[#This Row],[Order Date]])/3,0)</f>
        <v>Q3</v>
      </c>
      <c r="S1652" s="8">
        <f>MONTH(SalesDataTable[[#This Row],[Order Date]])</f>
        <v>8</v>
      </c>
      <c r="T1652" s="7" t="str">
        <f>TEXT(SalesDataTable[[#This Row],[Order Date]],"mmm")</f>
        <v>Aug</v>
      </c>
    </row>
    <row r="1653" spans="1:20" ht="15.6">
      <c r="A1653" s="2">
        <v>71</v>
      </c>
      <c r="B1653" s="3">
        <v>46250</v>
      </c>
      <c r="C1653" s="4" t="s">
        <v>11</v>
      </c>
      <c r="D1653" s="4" t="s">
        <v>52</v>
      </c>
      <c r="E1653" s="4" t="s">
        <v>2</v>
      </c>
      <c r="F1653" s="4" t="s">
        <v>13</v>
      </c>
      <c r="G1653" s="4" t="s">
        <v>4</v>
      </c>
      <c r="H1653" s="4" t="s">
        <v>5</v>
      </c>
      <c r="I1653" s="8">
        <v>3</v>
      </c>
      <c r="J1653" s="10">
        <v>80.099999999999994</v>
      </c>
      <c r="K1653" s="6">
        <v>0</v>
      </c>
      <c r="L1653" s="10">
        <v>42.41</v>
      </c>
      <c r="M1653" s="17">
        <f t="shared" si="100"/>
        <v>240.29999999999998</v>
      </c>
      <c r="N1653" s="17">
        <f t="shared" si="101"/>
        <v>127.22999999999999</v>
      </c>
      <c r="O1653" s="17">
        <f t="shared" si="102"/>
        <v>113.07</v>
      </c>
      <c r="P1653" s="7">
        <f t="shared" si="103"/>
        <v>0.47053682896379528</v>
      </c>
      <c r="Q1653" s="5">
        <f>YEAR(SalesDataTable[[#This Row],[Order Date]])</f>
        <v>2026</v>
      </c>
      <c r="R1653" s="7" t="str">
        <f>"Q"&amp;ROUNDUP(MONTH(SalesDataTable[[#This Row],[Order Date]])/3,0)</f>
        <v>Q3</v>
      </c>
      <c r="S1653" s="8">
        <f>MONTH(SalesDataTable[[#This Row],[Order Date]])</f>
        <v>8</v>
      </c>
      <c r="T1653" s="7" t="str">
        <f>TEXT(SalesDataTable[[#This Row],[Order Date]],"mmm")</f>
        <v>Aug</v>
      </c>
    </row>
    <row r="1654" spans="1:20" ht="15.6">
      <c r="A1654" s="2">
        <v>627</v>
      </c>
      <c r="B1654" s="3">
        <v>46250</v>
      </c>
      <c r="C1654" s="4" t="s">
        <v>20</v>
      </c>
      <c r="D1654" s="4" t="s">
        <v>31</v>
      </c>
      <c r="E1654" s="4" t="s">
        <v>28</v>
      </c>
      <c r="F1654" s="4" t="s">
        <v>13</v>
      </c>
      <c r="G1654" s="4" t="s">
        <v>4</v>
      </c>
      <c r="H1654" s="4" t="s">
        <v>5</v>
      </c>
      <c r="I1654" s="8">
        <v>6</v>
      </c>
      <c r="J1654" s="10">
        <v>83.26</v>
      </c>
      <c r="K1654" s="6">
        <v>0</v>
      </c>
      <c r="L1654" s="10">
        <v>43.8</v>
      </c>
      <c r="M1654" s="17">
        <f t="shared" si="100"/>
        <v>499.56000000000006</v>
      </c>
      <c r="N1654" s="17">
        <f t="shared" si="101"/>
        <v>262.79999999999995</v>
      </c>
      <c r="O1654" s="17">
        <f t="shared" si="102"/>
        <v>236.7600000000001</v>
      </c>
      <c r="P1654" s="7">
        <f t="shared" si="103"/>
        <v>0.47393706461686297</v>
      </c>
      <c r="Q1654" s="5">
        <f>YEAR(SalesDataTable[[#This Row],[Order Date]])</f>
        <v>2026</v>
      </c>
      <c r="R1654" s="7" t="str">
        <f>"Q"&amp;ROUNDUP(MONTH(SalesDataTable[[#This Row],[Order Date]])/3,0)</f>
        <v>Q3</v>
      </c>
      <c r="S1654" s="8">
        <f>MONTH(SalesDataTable[[#This Row],[Order Date]])</f>
        <v>8</v>
      </c>
      <c r="T1654" s="7" t="str">
        <f>TEXT(SalesDataTable[[#This Row],[Order Date]],"mmm")</f>
        <v>Aug</v>
      </c>
    </row>
    <row r="1655" spans="1:20" ht="15.6">
      <c r="A1655" s="2">
        <v>959</v>
      </c>
      <c r="B1655" s="3">
        <v>46250</v>
      </c>
      <c r="C1655" s="4" t="s">
        <v>6</v>
      </c>
      <c r="D1655" s="4" t="s">
        <v>7</v>
      </c>
      <c r="E1655" s="4" t="s">
        <v>19</v>
      </c>
      <c r="F1655" s="4" t="s">
        <v>3</v>
      </c>
      <c r="G1655" s="4" t="s">
        <v>34</v>
      </c>
      <c r="H1655" s="4" t="s">
        <v>35</v>
      </c>
      <c r="I1655" s="8">
        <v>4</v>
      </c>
      <c r="J1655" s="10">
        <v>40.46</v>
      </c>
      <c r="K1655" s="6">
        <v>0</v>
      </c>
      <c r="L1655" s="10">
        <v>15.12</v>
      </c>
      <c r="M1655" s="17">
        <f t="shared" si="100"/>
        <v>161.84</v>
      </c>
      <c r="N1655" s="17">
        <f t="shared" si="101"/>
        <v>60.48</v>
      </c>
      <c r="O1655" s="17">
        <f t="shared" si="102"/>
        <v>101.36000000000001</v>
      </c>
      <c r="P1655" s="7">
        <f t="shared" si="103"/>
        <v>0.62629757785467133</v>
      </c>
      <c r="Q1655" s="5">
        <f>YEAR(SalesDataTable[[#This Row],[Order Date]])</f>
        <v>2026</v>
      </c>
      <c r="R1655" s="7" t="str">
        <f>"Q"&amp;ROUNDUP(MONTH(SalesDataTable[[#This Row],[Order Date]])/3,0)</f>
        <v>Q3</v>
      </c>
      <c r="S1655" s="8">
        <f>MONTH(SalesDataTable[[#This Row],[Order Date]])</f>
        <v>8</v>
      </c>
      <c r="T1655" s="7" t="str">
        <f>TEXT(SalesDataTable[[#This Row],[Order Date]],"mmm")</f>
        <v>Aug</v>
      </c>
    </row>
    <row r="1656" spans="1:20" ht="15.6">
      <c r="A1656" s="2">
        <v>967</v>
      </c>
      <c r="B1656" s="3">
        <v>46250</v>
      </c>
      <c r="C1656" s="4" t="s">
        <v>11</v>
      </c>
      <c r="D1656" s="4" t="s">
        <v>52</v>
      </c>
      <c r="E1656" s="4" t="s">
        <v>8</v>
      </c>
      <c r="F1656" s="4" t="s">
        <v>3</v>
      </c>
      <c r="G1656" s="4" t="s">
        <v>4</v>
      </c>
      <c r="H1656" s="4" t="s">
        <v>5</v>
      </c>
      <c r="I1656" s="8">
        <v>5</v>
      </c>
      <c r="J1656" s="10">
        <v>81.55</v>
      </c>
      <c r="K1656" s="6">
        <v>0.2</v>
      </c>
      <c r="L1656" s="10">
        <v>42.09</v>
      </c>
      <c r="M1656" s="17">
        <f t="shared" si="100"/>
        <v>326.20000000000005</v>
      </c>
      <c r="N1656" s="17">
        <f t="shared" si="101"/>
        <v>210.45000000000002</v>
      </c>
      <c r="O1656" s="17">
        <f t="shared" si="102"/>
        <v>115.75000000000003</v>
      </c>
      <c r="P1656" s="7">
        <f t="shared" si="103"/>
        <v>0.3548436541998774</v>
      </c>
      <c r="Q1656" s="5">
        <f>YEAR(SalesDataTable[[#This Row],[Order Date]])</f>
        <v>2026</v>
      </c>
      <c r="R1656" s="7" t="str">
        <f>"Q"&amp;ROUNDUP(MONTH(SalesDataTable[[#This Row],[Order Date]])/3,0)</f>
        <v>Q3</v>
      </c>
      <c r="S1656" s="8">
        <f>MONTH(SalesDataTable[[#This Row],[Order Date]])</f>
        <v>8</v>
      </c>
      <c r="T1656" s="7" t="str">
        <f>TEXT(SalesDataTable[[#This Row],[Order Date]],"mmm")</f>
        <v>Aug</v>
      </c>
    </row>
    <row r="1657" spans="1:20" ht="15.6">
      <c r="A1657" s="2">
        <v>1267</v>
      </c>
      <c r="B1657" s="3">
        <v>46250</v>
      </c>
      <c r="C1657" s="4" t="s">
        <v>6</v>
      </c>
      <c r="D1657" s="4" t="s">
        <v>43</v>
      </c>
      <c r="E1657" s="4" t="s">
        <v>19</v>
      </c>
      <c r="F1657" s="4" t="s">
        <v>13</v>
      </c>
      <c r="G1657" s="4" t="s">
        <v>23</v>
      </c>
      <c r="H1657" s="4" t="s">
        <v>40</v>
      </c>
      <c r="I1657" s="8">
        <v>2</v>
      </c>
      <c r="J1657" s="10">
        <v>83.56</v>
      </c>
      <c r="K1657" s="6">
        <v>0</v>
      </c>
      <c r="L1657" s="10">
        <v>39.119999999999997</v>
      </c>
      <c r="M1657" s="17">
        <f t="shared" si="100"/>
        <v>167.12</v>
      </c>
      <c r="N1657" s="17">
        <f t="shared" si="101"/>
        <v>78.239999999999995</v>
      </c>
      <c r="O1657" s="17">
        <f t="shared" si="102"/>
        <v>88.88000000000001</v>
      </c>
      <c r="P1657" s="7">
        <f t="shared" si="103"/>
        <v>0.53183341311632359</v>
      </c>
      <c r="Q1657" s="5">
        <f>YEAR(SalesDataTable[[#This Row],[Order Date]])</f>
        <v>2026</v>
      </c>
      <c r="R1657" s="7" t="str">
        <f>"Q"&amp;ROUNDUP(MONTH(SalesDataTable[[#This Row],[Order Date]])/3,0)</f>
        <v>Q3</v>
      </c>
      <c r="S1657" s="8">
        <f>MONTH(SalesDataTable[[#This Row],[Order Date]])</f>
        <v>8</v>
      </c>
      <c r="T1657" s="7" t="str">
        <f>TEXT(SalesDataTable[[#This Row],[Order Date]],"mmm")</f>
        <v>Aug</v>
      </c>
    </row>
    <row r="1658" spans="1:20" ht="15.6">
      <c r="A1658" s="2">
        <v>1394</v>
      </c>
      <c r="B1658" s="3">
        <v>46250</v>
      </c>
      <c r="C1658" s="4" t="s">
        <v>11</v>
      </c>
      <c r="D1658" s="4" t="s">
        <v>39</v>
      </c>
      <c r="E1658" s="4" t="s">
        <v>2</v>
      </c>
      <c r="F1658" s="4" t="s">
        <v>3</v>
      </c>
      <c r="G1658" s="4" t="s">
        <v>23</v>
      </c>
      <c r="H1658" s="4" t="s">
        <v>51</v>
      </c>
      <c r="I1658" s="8">
        <v>3</v>
      </c>
      <c r="J1658" s="10">
        <v>125.75</v>
      </c>
      <c r="K1658" s="6">
        <v>0</v>
      </c>
      <c r="L1658" s="10">
        <v>62.05</v>
      </c>
      <c r="M1658" s="17">
        <f t="shared" si="100"/>
        <v>377.25</v>
      </c>
      <c r="N1658" s="17">
        <f t="shared" si="101"/>
        <v>186.14999999999998</v>
      </c>
      <c r="O1658" s="17">
        <f t="shared" si="102"/>
        <v>191.10000000000002</v>
      </c>
      <c r="P1658" s="7">
        <f t="shared" si="103"/>
        <v>0.50656063618290259</v>
      </c>
      <c r="Q1658" s="5">
        <f>YEAR(SalesDataTable[[#This Row],[Order Date]])</f>
        <v>2026</v>
      </c>
      <c r="R1658" s="7" t="str">
        <f>"Q"&amp;ROUNDUP(MONTH(SalesDataTable[[#This Row],[Order Date]])/3,0)</f>
        <v>Q3</v>
      </c>
      <c r="S1658" s="8">
        <f>MONTH(SalesDataTable[[#This Row],[Order Date]])</f>
        <v>8</v>
      </c>
      <c r="T1658" s="7" t="str">
        <f>TEXT(SalesDataTable[[#This Row],[Order Date]],"mmm")</f>
        <v>Aug</v>
      </c>
    </row>
    <row r="1659" spans="1:20" ht="15.6">
      <c r="A1659" s="2">
        <v>1652</v>
      </c>
      <c r="B1659" s="3">
        <v>46250</v>
      </c>
      <c r="C1659" s="4" t="s">
        <v>0</v>
      </c>
      <c r="D1659" s="4" t="s">
        <v>1</v>
      </c>
      <c r="E1659" s="4" t="s">
        <v>2</v>
      </c>
      <c r="F1659" s="4" t="s">
        <v>3</v>
      </c>
      <c r="G1659" s="4" t="s">
        <v>14</v>
      </c>
      <c r="H1659" s="4" t="s">
        <v>15</v>
      </c>
      <c r="I1659" s="8">
        <v>1</v>
      </c>
      <c r="J1659" s="10">
        <v>35.619999999999997</v>
      </c>
      <c r="K1659" s="6">
        <v>0.1</v>
      </c>
      <c r="L1659" s="10">
        <v>13.55</v>
      </c>
      <c r="M1659" s="17">
        <f t="shared" si="100"/>
        <v>32.058</v>
      </c>
      <c r="N1659" s="17">
        <f t="shared" si="101"/>
        <v>13.55</v>
      </c>
      <c r="O1659" s="17">
        <f t="shared" si="102"/>
        <v>18.507999999999999</v>
      </c>
      <c r="P1659" s="7">
        <f t="shared" si="103"/>
        <v>0.57732859192713204</v>
      </c>
      <c r="Q1659" s="5">
        <f>YEAR(SalesDataTable[[#This Row],[Order Date]])</f>
        <v>2026</v>
      </c>
      <c r="R1659" s="7" t="str">
        <f>"Q"&amp;ROUNDUP(MONTH(SalesDataTable[[#This Row],[Order Date]])/3,0)</f>
        <v>Q3</v>
      </c>
      <c r="S1659" s="8">
        <f>MONTH(SalesDataTable[[#This Row],[Order Date]])</f>
        <v>8</v>
      </c>
      <c r="T1659" s="7" t="str">
        <f>TEXT(SalesDataTable[[#This Row],[Order Date]],"mmm")</f>
        <v>Aug</v>
      </c>
    </row>
    <row r="1660" spans="1:20" ht="15.6">
      <c r="A1660" s="2">
        <v>2126</v>
      </c>
      <c r="B1660" s="3">
        <v>46250</v>
      </c>
      <c r="C1660" s="4" t="s">
        <v>6</v>
      </c>
      <c r="D1660" s="4" t="s">
        <v>49</v>
      </c>
      <c r="E1660" s="4" t="s">
        <v>2</v>
      </c>
      <c r="F1660" s="4" t="s">
        <v>16</v>
      </c>
      <c r="G1660" s="4" t="s">
        <v>4</v>
      </c>
      <c r="H1660" s="4" t="s">
        <v>30</v>
      </c>
      <c r="I1660" s="8">
        <v>2</v>
      </c>
      <c r="J1660" s="10">
        <v>104.02</v>
      </c>
      <c r="K1660" s="6">
        <v>0</v>
      </c>
      <c r="L1660" s="10">
        <v>50.26</v>
      </c>
      <c r="M1660" s="17">
        <f t="shared" si="100"/>
        <v>208.04</v>
      </c>
      <c r="N1660" s="17">
        <f t="shared" si="101"/>
        <v>100.52</v>
      </c>
      <c r="O1660" s="17">
        <f t="shared" si="102"/>
        <v>107.52</v>
      </c>
      <c r="P1660" s="7">
        <f t="shared" si="103"/>
        <v>0.51682368775235532</v>
      </c>
      <c r="Q1660" s="5">
        <f>YEAR(SalesDataTable[[#This Row],[Order Date]])</f>
        <v>2026</v>
      </c>
      <c r="R1660" s="7" t="str">
        <f>"Q"&amp;ROUNDUP(MONTH(SalesDataTable[[#This Row],[Order Date]])/3,0)</f>
        <v>Q3</v>
      </c>
      <c r="S1660" s="8">
        <f>MONTH(SalesDataTable[[#This Row],[Order Date]])</f>
        <v>8</v>
      </c>
      <c r="T1660" s="7" t="str">
        <f>TEXT(SalesDataTable[[#This Row],[Order Date]],"mmm")</f>
        <v>Aug</v>
      </c>
    </row>
    <row r="1661" spans="1:20" ht="15.6">
      <c r="A1661" s="2">
        <v>2282</v>
      </c>
      <c r="B1661" s="3">
        <v>46250</v>
      </c>
      <c r="C1661" s="4" t="s">
        <v>6</v>
      </c>
      <c r="D1661" s="4" t="s">
        <v>27</v>
      </c>
      <c r="E1661" s="4" t="s">
        <v>8</v>
      </c>
      <c r="F1661" s="4" t="s">
        <v>16</v>
      </c>
      <c r="G1661" s="4" t="s">
        <v>9</v>
      </c>
      <c r="H1661" s="4" t="s">
        <v>10</v>
      </c>
      <c r="I1661" s="8">
        <v>8</v>
      </c>
      <c r="J1661" s="10">
        <v>92.71</v>
      </c>
      <c r="K1661" s="6">
        <v>0.1</v>
      </c>
      <c r="L1661" s="10">
        <v>44.83</v>
      </c>
      <c r="M1661" s="17">
        <f t="shared" si="100"/>
        <v>667.51199999999994</v>
      </c>
      <c r="N1661" s="17">
        <f t="shared" si="101"/>
        <v>358.64</v>
      </c>
      <c r="O1661" s="17">
        <f t="shared" si="102"/>
        <v>308.87199999999996</v>
      </c>
      <c r="P1661" s="7">
        <f t="shared" si="103"/>
        <v>0.46272126943036229</v>
      </c>
      <c r="Q1661" s="5">
        <f>YEAR(SalesDataTable[[#This Row],[Order Date]])</f>
        <v>2026</v>
      </c>
      <c r="R1661" s="7" t="str">
        <f>"Q"&amp;ROUNDUP(MONTH(SalesDataTable[[#This Row],[Order Date]])/3,0)</f>
        <v>Q3</v>
      </c>
      <c r="S1661" s="8">
        <f>MONTH(SalesDataTable[[#This Row],[Order Date]])</f>
        <v>8</v>
      </c>
      <c r="T1661" s="7" t="str">
        <f>TEXT(SalesDataTable[[#This Row],[Order Date]],"mmm")</f>
        <v>Aug</v>
      </c>
    </row>
    <row r="1662" spans="1:20" ht="15.6">
      <c r="A1662" s="2">
        <v>2426</v>
      </c>
      <c r="B1662" s="3">
        <v>46250</v>
      </c>
      <c r="C1662" s="4" t="s">
        <v>6</v>
      </c>
      <c r="D1662" s="4" t="s">
        <v>43</v>
      </c>
      <c r="E1662" s="4" t="s">
        <v>2</v>
      </c>
      <c r="F1662" s="4" t="s">
        <v>13</v>
      </c>
      <c r="G1662" s="4" t="s">
        <v>9</v>
      </c>
      <c r="H1662" s="4" t="s">
        <v>10</v>
      </c>
      <c r="I1662" s="8">
        <v>1</v>
      </c>
      <c r="J1662" s="10">
        <v>90.58</v>
      </c>
      <c r="K1662" s="6">
        <v>0</v>
      </c>
      <c r="L1662" s="10">
        <v>44.53</v>
      </c>
      <c r="M1662" s="17">
        <f t="shared" si="100"/>
        <v>90.58</v>
      </c>
      <c r="N1662" s="17">
        <f t="shared" si="101"/>
        <v>44.53</v>
      </c>
      <c r="O1662" s="17">
        <f t="shared" si="102"/>
        <v>46.05</v>
      </c>
      <c r="P1662" s="7">
        <f t="shared" si="103"/>
        <v>0.50839037315080593</v>
      </c>
      <c r="Q1662" s="5">
        <f>YEAR(SalesDataTable[[#This Row],[Order Date]])</f>
        <v>2026</v>
      </c>
      <c r="R1662" s="7" t="str">
        <f>"Q"&amp;ROUNDUP(MONTH(SalesDataTable[[#This Row],[Order Date]])/3,0)</f>
        <v>Q3</v>
      </c>
      <c r="S1662" s="8">
        <f>MONTH(SalesDataTable[[#This Row],[Order Date]])</f>
        <v>8</v>
      </c>
      <c r="T1662" s="7" t="str">
        <f>TEXT(SalesDataTable[[#This Row],[Order Date]],"mmm")</f>
        <v>Aug</v>
      </c>
    </row>
    <row r="1663" spans="1:20" ht="15.6">
      <c r="A1663" s="2">
        <v>2534</v>
      </c>
      <c r="B1663" s="3">
        <v>46250</v>
      </c>
      <c r="C1663" s="4" t="s">
        <v>6</v>
      </c>
      <c r="D1663" s="4" t="s">
        <v>49</v>
      </c>
      <c r="E1663" s="4" t="s">
        <v>2</v>
      </c>
      <c r="F1663" s="4" t="s">
        <v>13</v>
      </c>
      <c r="G1663" s="4" t="s">
        <v>23</v>
      </c>
      <c r="H1663" s="4" t="s">
        <v>51</v>
      </c>
      <c r="I1663" s="8">
        <v>1</v>
      </c>
      <c r="J1663" s="10">
        <v>120.22</v>
      </c>
      <c r="K1663" s="6">
        <v>0</v>
      </c>
      <c r="L1663" s="10">
        <v>62.31</v>
      </c>
      <c r="M1663" s="17">
        <f t="shared" si="100"/>
        <v>120.22</v>
      </c>
      <c r="N1663" s="17">
        <f t="shared" si="101"/>
        <v>62.31</v>
      </c>
      <c r="O1663" s="17">
        <f t="shared" si="102"/>
        <v>57.91</v>
      </c>
      <c r="P1663" s="7">
        <f t="shared" si="103"/>
        <v>0.48170021627017134</v>
      </c>
      <c r="Q1663" s="5">
        <f>YEAR(SalesDataTable[[#This Row],[Order Date]])</f>
        <v>2026</v>
      </c>
      <c r="R1663" s="7" t="str">
        <f>"Q"&amp;ROUNDUP(MONTH(SalesDataTable[[#This Row],[Order Date]])/3,0)</f>
        <v>Q3</v>
      </c>
      <c r="S1663" s="8">
        <f>MONTH(SalesDataTable[[#This Row],[Order Date]])</f>
        <v>8</v>
      </c>
      <c r="T1663" s="7" t="str">
        <f>TEXT(SalesDataTable[[#This Row],[Order Date]],"mmm")</f>
        <v>Aug</v>
      </c>
    </row>
    <row r="1664" spans="1:20" ht="15.6">
      <c r="A1664" s="2">
        <v>2948</v>
      </c>
      <c r="B1664" s="3">
        <v>46250</v>
      </c>
      <c r="C1664" s="4" t="s">
        <v>11</v>
      </c>
      <c r="D1664" s="4" t="s">
        <v>12</v>
      </c>
      <c r="E1664" s="4" t="s">
        <v>19</v>
      </c>
      <c r="F1664" s="4" t="s">
        <v>13</v>
      </c>
      <c r="G1664" s="4" t="s">
        <v>14</v>
      </c>
      <c r="H1664" s="4" t="s">
        <v>15</v>
      </c>
      <c r="I1664" s="8">
        <v>3</v>
      </c>
      <c r="J1664" s="10">
        <v>36.35</v>
      </c>
      <c r="K1664" s="6">
        <v>0</v>
      </c>
      <c r="L1664" s="10">
        <v>13.42</v>
      </c>
      <c r="M1664" s="17">
        <f t="shared" si="100"/>
        <v>109.05000000000001</v>
      </c>
      <c r="N1664" s="17">
        <f t="shared" si="101"/>
        <v>40.26</v>
      </c>
      <c r="O1664" s="17">
        <f t="shared" si="102"/>
        <v>68.79000000000002</v>
      </c>
      <c r="P1664" s="7">
        <f t="shared" si="103"/>
        <v>0.63081155433287495</v>
      </c>
      <c r="Q1664" s="5">
        <f>YEAR(SalesDataTable[[#This Row],[Order Date]])</f>
        <v>2026</v>
      </c>
      <c r="R1664" s="7" t="str">
        <f>"Q"&amp;ROUNDUP(MONTH(SalesDataTable[[#This Row],[Order Date]])/3,0)</f>
        <v>Q3</v>
      </c>
      <c r="S1664" s="8">
        <f>MONTH(SalesDataTable[[#This Row],[Order Date]])</f>
        <v>8</v>
      </c>
      <c r="T1664" s="7" t="str">
        <f>TEXT(SalesDataTable[[#This Row],[Order Date]],"mmm")</f>
        <v>Aug</v>
      </c>
    </row>
    <row r="1665" spans="1:20" ht="15.6">
      <c r="A1665" s="2">
        <v>3141</v>
      </c>
      <c r="B1665" s="3">
        <v>46250</v>
      </c>
      <c r="C1665" s="4" t="s">
        <v>6</v>
      </c>
      <c r="D1665" s="4" t="s">
        <v>43</v>
      </c>
      <c r="E1665" s="4" t="s">
        <v>28</v>
      </c>
      <c r="F1665" s="4" t="s">
        <v>3</v>
      </c>
      <c r="G1665" s="4" t="s">
        <v>23</v>
      </c>
      <c r="H1665" s="4" t="s">
        <v>29</v>
      </c>
      <c r="I1665" s="8">
        <v>2</v>
      </c>
      <c r="J1665" s="10">
        <v>195.28</v>
      </c>
      <c r="K1665" s="6">
        <v>0</v>
      </c>
      <c r="L1665" s="10">
        <v>102.24</v>
      </c>
      <c r="M1665" s="17">
        <f t="shared" si="100"/>
        <v>390.56</v>
      </c>
      <c r="N1665" s="17">
        <f t="shared" si="101"/>
        <v>204.48</v>
      </c>
      <c r="O1665" s="17">
        <f t="shared" si="102"/>
        <v>186.08</v>
      </c>
      <c r="P1665" s="7">
        <f t="shared" si="103"/>
        <v>0.4764440802949611</v>
      </c>
      <c r="Q1665" s="5">
        <f>YEAR(SalesDataTable[[#This Row],[Order Date]])</f>
        <v>2026</v>
      </c>
      <c r="R1665" s="7" t="str">
        <f>"Q"&amp;ROUNDUP(MONTH(SalesDataTable[[#This Row],[Order Date]])/3,0)</f>
        <v>Q3</v>
      </c>
      <c r="S1665" s="8">
        <f>MONTH(SalesDataTable[[#This Row],[Order Date]])</f>
        <v>8</v>
      </c>
      <c r="T1665" s="7" t="str">
        <f>TEXT(SalesDataTable[[#This Row],[Order Date]],"mmm")</f>
        <v>Aug</v>
      </c>
    </row>
    <row r="1666" spans="1:20" ht="15.6">
      <c r="A1666" s="2">
        <v>3935</v>
      </c>
      <c r="B1666" s="3">
        <v>46250</v>
      </c>
      <c r="C1666" s="4" t="s">
        <v>11</v>
      </c>
      <c r="D1666" s="4" t="s">
        <v>52</v>
      </c>
      <c r="E1666" s="4" t="s">
        <v>28</v>
      </c>
      <c r="F1666" s="4" t="s">
        <v>3</v>
      </c>
      <c r="G1666" s="4" t="s">
        <v>14</v>
      </c>
      <c r="H1666" s="4" t="s">
        <v>32</v>
      </c>
      <c r="I1666" s="8">
        <v>4</v>
      </c>
      <c r="J1666" s="10">
        <v>46.05</v>
      </c>
      <c r="K1666" s="6">
        <v>0</v>
      </c>
      <c r="L1666" s="10">
        <v>18.75</v>
      </c>
      <c r="M1666" s="17">
        <f t="shared" ref="M1666:M1729" si="104">I1666*J1666*(1-K1666)</f>
        <v>184.2</v>
      </c>
      <c r="N1666" s="17">
        <f t="shared" ref="N1666:N1729" si="105">I1666*L1666</f>
        <v>75</v>
      </c>
      <c r="O1666" s="17">
        <f t="shared" ref="O1666:O1729" si="106">M1666-N1666</f>
        <v>109.19999999999999</v>
      </c>
      <c r="P1666" s="7">
        <f t="shared" ref="P1666:P1729" si="107">IFERROR(O1666/M1666,0)</f>
        <v>0.5928338762214983</v>
      </c>
      <c r="Q1666" s="5">
        <f>YEAR(SalesDataTable[[#This Row],[Order Date]])</f>
        <v>2026</v>
      </c>
      <c r="R1666" s="7" t="str">
        <f>"Q"&amp;ROUNDUP(MONTH(SalesDataTable[[#This Row],[Order Date]])/3,0)</f>
        <v>Q3</v>
      </c>
      <c r="S1666" s="8">
        <f>MONTH(SalesDataTable[[#This Row],[Order Date]])</f>
        <v>8</v>
      </c>
      <c r="T1666" s="7" t="str">
        <f>TEXT(SalesDataTable[[#This Row],[Order Date]],"mmm")</f>
        <v>Aug</v>
      </c>
    </row>
    <row r="1667" spans="1:20" ht="15.6">
      <c r="A1667" s="2">
        <v>4636</v>
      </c>
      <c r="B1667" s="3">
        <v>46250</v>
      </c>
      <c r="C1667" s="4" t="s">
        <v>0</v>
      </c>
      <c r="D1667" s="4" t="s">
        <v>1</v>
      </c>
      <c r="E1667" s="4" t="s">
        <v>19</v>
      </c>
      <c r="F1667" s="4" t="s">
        <v>3</v>
      </c>
      <c r="G1667" s="4" t="s">
        <v>23</v>
      </c>
      <c r="H1667" s="4" t="s">
        <v>40</v>
      </c>
      <c r="I1667" s="8">
        <v>1</v>
      </c>
      <c r="J1667" s="10">
        <v>81.040000000000006</v>
      </c>
      <c r="K1667" s="6">
        <v>0.1</v>
      </c>
      <c r="L1667" s="10">
        <v>39.29</v>
      </c>
      <c r="M1667" s="17">
        <f t="shared" si="104"/>
        <v>72.936000000000007</v>
      </c>
      <c r="N1667" s="17">
        <f t="shared" si="105"/>
        <v>39.29</v>
      </c>
      <c r="O1667" s="17">
        <f t="shared" si="106"/>
        <v>33.646000000000008</v>
      </c>
      <c r="P1667" s="7">
        <f t="shared" si="107"/>
        <v>0.46130854447735009</v>
      </c>
      <c r="Q1667" s="5">
        <f>YEAR(SalesDataTable[[#This Row],[Order Date]])</f>
        <v>2026</v>
      </c>
      <c r="R1667" s="7" t="str">
        <f>"Q"&amp;ROUNDUP(MONTH(SalesDataTable[[#This Row],[Order Date]])/3,0)</f>
        <v>Q3</v>
      </c>
      <c r="S1667" s="8">
        <f>MONTH(SalesDataTable[[#This Row],[Order Date]])</f>
        <v>8</v>
      </c>
      <c r="T1667" s="7" t="str">
        <f>TEXT(SalesDataTable[[#This Row],[Order Date]],"mmm")</f>
        <v>Aug</v>
      </c>
    </row>
    <row r="1668" spans="1:20" ht="15.6">
      <c r="A1668" s="2">
        <v>4895</v>
      </c>
      <c r="B1668" s="3">
        <v>46250</v>
      </c>
      <c r="C1668" s="4" t="s">
        <v>0</v>
      </c>
      <c r="D1668" s="4" t="s">
        <v>50</v>
      </c>
      <c r="E1668" s="4" t="s">
        <v>19</v>
      </c>
      <c r="F1668" s="4" t="s">
        <v>16</v>
      </c>
      <c r="G1668" s="4" t="s">
        <v>23</v>
      </c>
      <c r="H1668" s="4" t="s">
        <v>29</v>
      </c>
      <c r="I1668" s="8">
        <v>1</v>
      </c>
      <c r="J1668" s="10">
        <v>191.12</v>
      </c>
      <c r="K1668" s="6">
        <v>0.05</v>
      </c>
      <c r="L1668" s="10">
        <v>106.14</v>
      </c>
      <c r="M1668" s="17">
        <f t="shared" si="104"/>
        <v>181.56399999999999</v>
      </c>
      <c r="N1668" s="17">
        <f t="shared" si="105"/>
        <v>106.14</v>
      </c>
      <c r="O1668" s="17">
        <f t="shared" si="106"/>
        <v>75.423999999999992</v>
      </c>
      <c r="P1668" s="7">
        <f t="shared" si="107"/>
        <v>0.41541274702033443</v>
      </c>
      <c r="Q1668" s="5">
        <f>YEAR(SalesDataTable[[#This Row],[Order Date]])</f>
        <v>2026</v>
      </c>
      <c r="R1668" s="7" t="str">
        <f>"Q"&amp;ROUNDUP(MONTH(SalesDataTable[[#This Row],[Order Date]])/3,0)</f>
        <v>Q3</v>
      </c>
      <c r="S1668" s="8">
        <f>MONTH(SalesDataTable[[#This Row],[Order Date]])</f>
        <v>8</v>
      </c>
      <c r="T1668" s="7" t="str">
        <f>TEXT(SalesDataTable[[#This Row],[Order Date]],"mmm")</f>
        <v>Aug</v>
      </c>
    </row>
    <row r="1669" spans="1:20" ht="15.6">
      <c r="A1669" s="2">
        <v>5029</v>
      </c>
      <c r="B1669" s="3">
        <v>46250</v>
      </c>
      <c r="C1669" s="4" t="s">
        <v>0</v>
      </c>
      <c r="D1669" s="4" t="s">
        <v>50</v>
      </c>
      <c r="E1669" s="4" t="s">
        <v>2</v>
      </c>
      <c r="F1669" s="4" t="s">
        <v>13</v>
      </c>
      <c r="G1669" s="4" t="s">
        <v>9</v>
      </c>
      <c r="H1669" s="4" t="s">
        <v>37</v>
      </c>
      <c r="I1669" s="8">
        <v>1</v>
      </c>
      <c r="J1669" s="10">
        <v>156.19</v>
      </c>
      <c r="K1669" s="6">
        <v>0</v>
      </c>
      <c r="L1669" s="10">
        <v>79.239999999999995</v>
      </c>
      <c r="M1669" s="17">
        <f t="shared" si="104"/>
        <v>156.19</v>
      </c>
      <c r="N1669" s="17">
        <f t="shared" si="105"/>
        <v>79.239999999999995</v>
      </c>
      <c r="O1669" s="17">
        <f t="shared" si="106"/>
        <v>76.95</v>
      </c>
      <c r="P1669" s="7">
        <f t="shared" si="107"/>
        <v>0.49266918496702738</v>
      </c>
      <c r="Q1669" s="5">
        <f>YEAR(SalesDataTable[[#This Row],[Order Date]])</f>
        <v>2026</v>
      </c>
      <c r="R1669" s="7" t="str">
        <f>"Q"&amp;ROUNDUP(MONTH(SalesDataTable[[#This Row],[Order Date]])/3,0)</f>
        <v>Q3</v>
      </c>
      <c r="S1669" s="8">
        <f>MONTH(SalesDataTable[[#This Row],[Order Date]])</f>
        <v>8</v>
      </c>
      <c r="T1669" s="7" t="str">
        <f>TEXT(SalesDataTable[[#This Row],[Order Date]],"mmm")</f>
        <v>Aug</v>
      </c>
    </row>
    <row r="1670" spans="1:20" ht="15.6">
      <c r="A1670" s="2">
        <v>1965</v>
      </c>
      <c r="B1670" s="3">
        <v>46251</v>
      </c>
      <c r="C1670" s="4" t="s">
        <v>6</v>
      </c>
      <c r="D1670" s="4" t="s">
        <v>41</v>
      </c>
      <c r="E1670" s="4" t="s">
        <v>2</v>
      </c>
      <c r="F1670" s="4" t="s">
        <v>3</v>
      </c>
      <c r="G1670" s="4" t="s">
        <v>14</v>
      </c>
      <c r="H1670" s="4" t="s">
        <v>15</v>
      </c>
      <c r="I1670" s="8">
        <v>4</v>
      </c>
      <c r="J1670" s="10">
        <v>36.93</v>
      </c>
      <c r="K1670" s="6">
        <v>0</v>
      </c>
      <c r="L1670" s="10">
        <v>13.36</v>
      </c>
      <c r="M1670" s="17">
        <f t="shared" si="104"/>
        <v>147.72</v>
      </c>
      <c r="N1670" s="17">
        <f t="shared" si="105"/>
        <v>53.44</v>
      </c>
      <c r="O1670" s="17">
        <f t="shared" si="106"/>
        <v>94.28</v>
      </c>
      <c r="P1670" s="7">
        <f t="shared" si="107"/>
        <v>0.63823449769834828</v>
      </c>
      <c r="Q1670" s="5">
        <f>YEAR(SalesDataTable[[#This Row],[Order Date]])</f>
        <v>2026</v>
      </c>
      <c r="R1670" s="7" t="str">
        <f>"Q"&amp;ROUNDUP(MONTH(SalesDataTable[[#This Row],[Order Date]])/3,0)</f>
        <v>Q3</v>
      </c>
      <c r="S1670" s="8">
        <f>MONTH(SalesDataTable[[#This Row],[Order Date]])</f>
        <v>8</v>
      </c>
      <c r="T1670" s="7" t="str">
        <f>TEXT(SalesDataTable[[#This Row],[Order Date]],"mmm")</f>
        <v>Aug</v>
      </c>
    </row>
    <row r="1671" spans="1:20" ht="15.6">
      <c r="A1671" s="2">
        <v>3647</v>
      </c>
      <c r="B1671" s="3">
        <v>46251</v>
      </c>
      <c r="C1671" s="4" t="s">
        <v>6</v>
      </c>
      <c r="D1671" s="4" t="s">
        <v>43</v>
      </c>
      <c r="E1671" s="4" t="s">
        <v>19</v>
      </c>
      <c r="F1671" s="4" t="s">
        <v>3</v>
      </c>
      <c r="G1671" s="4" t="s">
        <v>4</v>
      </c>
      <c r="H1671" s="4" t="s">
        <v>30</v>
      </c>
      <c r="I1671" s="8">
        <v>3</v>
      </c>
      <c r="J1671" s="10">
        <v>104.96</v>
      </c>
      <c r="K1671" s="6">
        <v>0.05</v>
      </c>
      <c r="L1671" s="10">
        <v>51.66</v>
      </c>
      <c r="M1671" s="17">
        <f t="shared" si="104"/>
        <v>299.13599999999997</v>
      </c>
      <c r="N1671" s="17">
        <f t="shared" si="105"/>
        <v>154.97999999999999</v>
      </c>
      <c r="O1671" s="17">
        <f t="shared" si="106"/>
        <v>144.15599999999998</v>
      </c>
      <c r="P1671" s="7">
        <f t="shared" si="107"/>
        <v>0.48190789473684209</v>
      </c>
      <c r="Q1671" s="5">
        <f>YEAR(SalesDataTable[[#This Row],[Order Date]])</f>
        <v>2026</v>
      </c>
      <c r="R1671" s="7" t="str">
        <f>"Q"&amp;ROUNDUP(MONTH(SalesDataTable[[#This Row],[Order Date]])/3,0)</f>
        <v>Q3</v>
      </c>
      <c r="S1671" s="8">
        <f>MONTH(SalesDataTable[[#This Row],[Order Date]])</f>
        <v>8</v>
      </c>
      <c r="T1671" s="7" t="str">
        <f>TEXT(SalesDataTable[[#This Row],[Order Date]],"mmm")</f>
        <v>Aug</v>
      </c>
    </row>
    <row r="1672" spans="1:20" ht="15.6">
      <c r="A1672" s="2">
        <v>3918</v>
      </c>
      <c r="B1672" s="3">
        <v>46251</v>
      </c>
      <c r="C1672" s="4" t="s">
        <v>6</v>
      </c>
      <c r="D1672" s="4" t="s">
        <v>7</v>
      </c>
      <c r="E1672" s="4" t="s">
        <v>28</v>
      </c>
      <c r="F1672" s="4" t="s">
        <v>13</v>
      </c>
      <c r="G1672" s="4" t="s">
        <v>14</v>
      </c>
      <c r="H1672" s="4" t="s">
        <v>48</v>
      </c>
      <c r="I1672" s="8">
        <v>3</v>
      </c>
      <c r="J1672" s="10">
        <v>168.51</v>
      </c>
      <c r="K1672" s="6">
        <v>0</v>
      </c>
      <c r="L1672" s="10">
        <v>85.34</v>
      </c>
      <c r="M1672" s="17">
        <f t="shared" si="104"/>
        <v>505.53</v>
      </c>
      <c r="N1672" s="17">
        <f t="shared" si="105"/>
        <v>256.02</v>
      </c>
      <c r="O1672" s="17">
        <f t="shared" si="106"/>
        <v>249.51</v>
      </c>
      <c r="P1672" s="7">
        <f t="shared" si="107"/>
        <v>0.49356121298439265</v>
      </c>
      <c r="Q1672" s="5">
        <f>YEAR(SalesDataTable[[#This Row],[Order Date]])</f>
        <v>2026</v>
      </c>
      <c r="R1672" s="7" t="str">
        <f>"Q"&amp;ROUNDUP(MONTH(SalesDataTable[[#This Row],[Order Date]])/3,0)</f>
        <v>Q3</v>
      </c>
      <c r="S1672" s="8">
        <f>MONTH(SalesDataTable[[#This Row],[Order Date]])</f>
        <v>8</v>
      </c>
      <c r="T1672" s="7" t="str">
        <f>TEXT(SalesDataTable[[#This Row],[Order Date]],"mmm")</f>
        <v>Aug</v>
      </c>
    </row>
    <row r="1673" spans="1:20" ht="15.6">
      <c r="A1673" s="2">
        <v>4256</v>
      </c>
      <c r="B1673" s="3">
        <v>46251</v>
      </c>
      <c r="C1673" s="4" t="s">
        <v>6</v>
      </c>
      <c r="D1673" s="4" t="s">
        <v>43</v>
      </c>
      <c r="E1673" s="4" t="s">
        <v>19</v>
      </c>
      <c r="F1673" s="4" t="s">
        <v>13</v>
      </c>
      <c r="G1673" s="4" t="s">
        <v>14</v>
      </c>
      <c r="H1673" s="4" t="s">
        <v>32</v>
      </c>
      <c r="I1673" s="8">
        <v>1</v>
      </c>
      <c r="J1673" s="10">
        <v>46.44</v>
      </c>
      <c r="K1673" s="6">
        <v>0.05</v>
      </c>
      <c r="L1673" s="10">
        <v>18.59</v>
      </c>
      <c r="M1673" s="17">
        <f t="shared" si="104"/>
        <v>44.117999999999995</v>
      </c>
      <c r="N1673" s="17">
        <f t="shared" si="105"/>
        <v>18.59</v>
      </c>
      <c r="O1673" s="17">
        <f t="shared" si="106"/>
        <v>25.527999999999995</v>
      </c>
      <c r="P1673" s="7">
        <f t="shared" si="107"/>
        <v>0.57863003762636556</v>
      </c>
      <c r="Q1673" s="5">
        <f>YEAR(SalesDataTable[[#This Row],[Order Date]])</f>
        <v>2026</v>
      </c>
      <c r="R1673" s="7" t="str">
        <f>"Q"&amp;ROUNDUP(MONTH(SalesDataTable[[#This Row],[Order Date]])/3,0)</f>
        <v>Q3</v>
      </c>
      <c r="S1673" s="8">
        <f>MONTH(SalesDataTable[[#This Row],[Order Date]])</f>
        <v>8</v>
      </c>
      <c r="T1673" s="7" t="str">
        <f>TEXT(SalesDataTable[[#This Row],[Order Date]],"mmm")</f>
        <v>Aug</v>
      </c>
    </row>
    <row r="1674" spans="1:20" ht="15.6">
      <c r="A1674" s="2">
        <v>5087</v>
      </c>
      <c r="B1674" s="3">
        <v>46251</v>
      </c>
      <c r="C1674" s="4" t="s">
        <v>0</v>
      </c>
      <c r="D1674" s="4" t="s">
        <v>1</v>
      </c>
      <c r="E1674" s="4" t="s">
        <v>2</v>
      </c>
      <c r="F1674" s="4" t="s">
        <v>13</v>
      </c>
      <c r="G1674" s="4" t="s">
        <v>9</v>
      </c>
      <c r="H1674" s="4" t="s">
        <v>46</v>
      </c>
      <c r="I1674" s="8">
        <v>1</v>
      </c>
      <c r="J1674" s="10">
        <v>69.900000000000006</v>
      </c>
      <c r="K1674" s="6">
        <v>0.1</v>
      </c>
      <c r="L1674" s="10">
        <v>31.43</v>
      </c>
      <c r="M1674" s="17">
        <f t="shared" si="104"/>
        <v>62.910000000000004</v>
      </c>
      <c r="N1674" s="17">
        <f t="shared" si="105"/>
        <v>31.43</v>
      </c>
      <c r="O1674" s="17">
        <f t="shared" si="106"/>
        <v>31.480000000000004</v>
      </c>
      <c r="P1674" s="7">
        <f t="shared" si="107"/>
        <v>0.50039739310125575</v>
      </c>
      <c r="Q1674" s="5">
        <f>YEAR(SalesDataTable[[#This Row],[Order Date]])</f>
        <v>2026</v>
      </c>
      <c r="R1674" s="7" t="str">
        <f>"Q"&amp;ROUNDUP(MONTH(SalesDataTable[[#This Row],[Order Date]])/3,0)</f>
        <v>Q3</v>
      </c>
      <c r="S1674" s="8">
        <f>MONTH(SalesDataTable[[#This Row],[Order Date]])</f>
        <v>8</v>
      </c>
      <c r="T1674" s="7" t="str">
        <f>TEXT(SalesDataTable[[#This Row],[Order Date]],"mmm")</f>
        <v>Aug</v>
      </c>
    </row>
    <row r="1675" spans="1:20" ht="15.6">
      <c r="A1675" s="2">
        <v>1921</v>
      </c>
      <c r="B1675" s="3">
        <v>46252</v>
      </c>
      <c r="C1675" s="4" t="s">
        <v>20</v>
      </c>
      <c r="D1675" s="4" t="s">
        <v>47</v>
      </c>
      <c r="E1675" s="4" t="s">
        <v>2</v>
      </c>
      <c r="F1675" s="4" t="s">
        <v>13</v>
      </c>
      <c r="G1675" s="4" t="s">
        <v>4</v>
      </c>
      <c r="H1675" s="4" t="s">
        <v>26</v>
      </c>
      <c r="I1675" s="8">
        <v>2</v>
      </c>
      <c r="J1675" s="10">
        <v>39.83</v>
      </c>
      <c r="K1675" s="6">
        <v>0</v>
      </c>
      <c r="L1675" s="10">
        <v>17.18</v>
      </c>
      <c r="M1675" s="17">
        <f t="shared" si="104"/>
        <v>79.66</v>
      </c>
      <c r="N1675" s="17">
        <f t="shared" si="105"/>
        <v>34.36</v>
      </c>
      <c r="O1675" s="17">
        <f t="shared" si="106"/>
        <v>45.3</v>
      </c>
      <c r="P1675" s="7">
        <f t="shared" si="107"/>
        <v>0.56866683404468987</v>
      </c>
      <c r="Q1675" s="5">
        <f>YEAR(SalesDataTable[[#This Row],[Order Date]])</f>
        <v>2026</v>
      </c>
      <c r="R1675" s="7" t="str">
        <f>"Q"&amp;ROUNDUP(MONTH(SalesDataTable[[#This Row],[Order Date]])/3,0)</f>
        <v>Q3</v>
      </c>
      <c r="S1675" s="8">
        <f>MONTH(SalesDataTable[[#This Row],[Order Date]])</f>
        <v>8</v>
      </c>
      <c r="T1675" s="7" t="str">
        <f>TEXT(SalesDataTable[[#This Row],[Order Date]],"mmm")</f>
        <v>Aug</v>
      </c>
    </row>
    <row r="1676" spans="1:20" ht="15.6">
      <c r="A1676" s="2">
        <v>1966</v>
      </c>
      <c r="B1676" s="3">
        <v>46252</v>
      </c>
      <c r="C1676" s="4" t="s">
        <v>0</v>
      </c>
      <c r="D1676" s="4" t="s">
        <v>36</v>
      </c>
      <c r="E1676" s="4" t="s">
        <v>2</v>
      </c>
      <c r="F1676" s="4" t="s">
        <v>13</v>
      </c>
      <c r="G1676" s="4" t="s">
        <v>14</v>
      </c>
      <c r="H1676" s="4" t="s">
        <v>15</v>
      </c>
      <c r="I1676" s="8">
        <v>2</v>
      </c>
      <c r="J1676" s="10">
        <v>36.020000000000003</v>
      </c>
      <c r="K1676" s="6">
        <v>0</v>
      </c>
      <c r="L1676" s="10">
        <v>13.87</v>
      </c>
      <c r="M1676" s="17">
        <f t="shared" si="104"/>
        <v>72.040000000000006</v>
      </c>
      <c r="N1676" s="17">
        <f t="shared" si="105"/>
        <v>27.74</v>
      </c>
      <c r="O1676" s="17">
        <f t="shared" si="106"/>
        <v>44.300000000000011</v>
      </c>
      <c r="P1676" s="7">
        <f t="shared" si="107"/>
        <v>0.61493614658523055</v>
      </c>
      <c r="Q1676" s="5">
        <f>YEAR(SalesDataTable[[#This Row],[Order Date]])</f>
        <v>2026</v>
      </c>
      <c r="R1676" s="7" t="str">
        <f>"Q"&amp;ROUNDUP(MONTH(SalesDataTable[[#This Row],[Order Date]])/3,0)</f>
        <v>Q3</v>
      </c>
      <c r="S1676" s="8">
        <f>MONTH(SalesDataTable[[#This Row],[Order Date]])</f>
        <v>8</v>
      </c>
      <c r="T1676" s="7" t="str">
        <f>TEXT(SalesDataTable[[#This Row],[Order Date]],"mmm")</f>
        <v>Aug</v>
      </c>
    </row>
    <row r="1677" spans="1:20" ht="15.6">
      <c r="A1677" s="2">
        <v>2431</v>
      </c>
      <c r="B1677" s="3">
        <v>46252</v>
      </c>
      <c r="C1677" s="4" t="s">
        <v>0</v>
      </c>
      <c r="D1677" s="4" t="s">
        <v>50</v>
      </c>
      <c r="E1677" s="4" t="s">
        <v>28</v>
      </c>
      <c r="F1677" s="4" t="s">
        <v>16</v>
      </c>
      <c r="G1677" s="4" t="s">
        <v>34</v>
      </c>
      <c r="H1677" s="4" t="s">
        <v>38</v>
      </c>
      <c r="I1677" s="8">
        <v>3</v>
      </c>
      <c r="J1677" s="10">
        <v>125.31</v>
      </c>
      <c r="K1677" s="6">
        <v>0</v>
      </c>
      <c r="L1677" s="10">
        <v>67.64</v>
      </c>
      <c r="M1677" s="17">
        <f t="shared" si="104"/>
        <v>375.93</v>
      </c>
      <c r="N1677" s="17">
        <f t="shared" si="105"/>
        <v>202.92000000000002</v>
      </c>
      <c r="O1677" s="17">
        <f t="shared" si="106"/>
        <v>173.01</v>
      </c>
      <c r="P1677" s="7">
        <f t="shared" si="107"/>
        <v>0.46021865772883247</v>
      </c>
      <c r="Q1677" s="5">
        <f>YEAR(SalesDataTable[[#This Row],[Order Date]])</f>
        <v>2026</v>
      </c>
      <c r="R1677" s="7" t="str">
        <f>"Q"&amp;ROUNDUP(MONTH(SalesDataTable[[#This Row],[Order Date]])/3,0)</f>
        <v>Q3</v>
      </c>
      <c r="S1677" s="8">
        <f>MONTH(SalesDataTable[[#This Row],[Order Date]])</f>
        <v>8</v>
      </c>
      <c r="T1677" s="7" t="str">
        <f>TEXT(SalesDataTable[[#This Row],[Order Date]],"mmm")</f>
        <v>Aug</v>
      </c>
    </row>
    <row r="1678" spans="1:20" ht="15.6">
      <c r="A1678" s="2">
        <v>3676</v>
      </c>
      <c r="B1678" s="3">
        <v>46252</v>
      </c>
      <c r="C1678" s="4" t="s">
        <v>6</v>
      </c>
      <c r="D1678" s="4" t="s">
        <v>43</v>
      </c>
      <c r="E1678" s="4" t="s">
        <v>2</v>
      </c>
      <c r="F1678" s="4" t="s">
        <v>3</v>
      </c>
      <c r="G1678" s="4" t="s">
        <v>9</v>
      </c>
      <c r="H1678" s="4" t="s">
        <v>10</v>
      </c>
      <c r="I1678" s="8">
        <v>3</v>
      </c>
      <c r="J1678" s="10">
        <v>92.5</v>
      </c>
      <c r="K1678" s="6">
        <v>0.1</v>
      </c>
      <c r="L1678" s="10">
        <v>46.38</v>
      </c>
      <c r="M1678" s="17">
        <f t="shared" si="104"/>
        <v>249.75</v>
      </c>
      <c r="N1678" s="17">
        <f t="shared" si="105"/>
        <v>139.14000000000001</v>
      </c>
      <c r="O1678" s="17">
        <f t="shared" si="106"/>
        <v>110.60999999999999</v>
      </c>
      <c r="P1678" s="7">
        <f t="shared" si="107"/>
        <v>0.4428828828828828</v>
      </c>
      <c r="Q1678" s="5">
        <f>YEAR(SalesDataTable[[#This Row],[Order Date]])</f>
        <v>2026</v>
      </c>
      <c r="R1678" s="7" t="str">
        <f>"Q"&amp;ROUNDUP(MONTH(SalesDataTable[[#This Row],[Order Date]])/3,0)</f>
        <v>Q3</v>
      </c>
      <c r="S1678" s="8">
        <f>MONTH(SalesDataTable[[#This Row],[Order Date]])</f>
        <v>8</v>
      </c>
      <c r="T1678" s="7" t="str">
        <f>TEXT(SalesDataTable[[#This Row],[Order Date]],"mmm")</f>
        <v>Aug</v>
      </c>
    </row>
    <row r="1679" spans="1:20" ht="15.6">
      <c r="A1679" s="2">
        <v>3972</v>
      </c>
      <c r="B1679" s="3">
        <v>46252</v>
      </c>
      <c r="C1679" s="4" t="s">
        <v>6</v>
      </c>
      <c r="D1679" s="4" t="s">
        <v>7</v>
      </c>
      <c r="E1679" s="4" t="s">
        <v>8</v>
      </c>
      <c r="F1679" s="4" t="s">
        <v>16</v>
      </c>
      <c r="G1679" s="4" t="s">
        <v>4</v>
      </c>
      <c r="H1679" s="4" t="s">
        <v>30</v>
      </c>
      <c r="I1679" s="8">
        <v>5</v>
      </c>
      <c r="J1679" s="10">
        <v>100.48</v>
      </c>
      <c r="K1679" s="6">
        <v>0.1</v>
      </c>
      <c r="L1679" s="10">
        <v>49.67</v>
      </c>
      <c r="M1679" s="17">
        <f t="shared" si="104"/>
        <v>452.16</v>
      </c>
      <c r="N1679" s="17">
        <f t="shared" si="105"/>
        <v>248.35000000000002</v>
      </c>
      <c r="O1679" s="17">
        <f t="shared" si="106"/>
        <v>203.81</v>
      </c>
      <c r="P1679" s="7">
        <f t="shared" si="107"/>
        <v>0.45074752300070769</v>
      </c>
      <c r="Q1679" s="5">
        <f>YEAR(SalesDataTable[[#This Row],[Order Date]])</f>
        <v>2026</v>
      </c>
      <c r="R1679" s="7" t="str">
        <f>"Q"&amp;ROUNDUP(MONTH(SalesDataTable[[#This Row],[Order Date]])/3,0)</f>
        <v>Q3</v>
      </c>
      <c r="S1679" s="8">
        <f>MONTH(SalesDataTable[[#This Row],[Order Date]])</f>
        <v>8</v>
      </c>
      <c r="T1679" s="7" t="str">
        <f>TEXT(SalesDataTable[[#This Row],[Order Date]],"mmm")</f>
        <v>Aug</v>
      </c>
    </row>
    <row r="1680" spans="1:20" ht="15.6">
      <c r="A1680" s="2">
        <v>4056</v>
      </c>
      <c r="B1680" s="3">
        <v>46252</v>
      </c>
      <c r="C1680" s="4" t="s">
        <v>0</v>
      </c>
      <c r="D1680" s="4" t="s">
        <v>50</v>
      </c>
      <c r="E1680" s="4" t="s">
        <v>28</v>
      </c>
      <c r="F1680" s="4" t="s">
        <v>13</v>
      </c>
      <c r="G1680" s="4" t="s">
        <v>23</v>
      </c>
      <c r="H1680" s="4" t="s">
        <v>40</v>
      </c>
      <c r="I1680" s="8">
        <v>2</v>
      </c>
      <c r="J1680" s="10">
        <v>79.78</v>
      </c>
      <c r="K1680" s="6">
        <v>0</v>
      </c>
      <c r="L1680" s="10">
        <v>38.770000000000003</v>
      </c>
      <c r="M1680" s="17">
        <f t="shared" si="104"/>
        <v>159.56</v>
      </c>
      <c r="N1680" s="17">
        <f t="shared" si="105"/>
        <v>77.540000000000006</v>
      </c>
      <c r="O1680" s="17">
        <f t="shared" si="106"/>
        <v>82.02</v>
      </c>
      <c r="P1680" s="7">
        <f t="shared" si="107"/>
        <v>0.51403860616695907</v>
      </c>
      <c r="Q1680" s="5">
        <f>YEAR(SalesDataTable[[#This Row],[Order Date]])</f>
        <v>2026</v>
      </c>
      <c r="R1680" s="7" t="str">
        <f>"Q"&amp;ROUNDUP(MONTH(SalesDataTable[[#This Row],[Order Date]])/3,0)</f>
        <v>Q3</v>
      </c>
      <c r="S1680" s="8">
        <f>MONTH(SalesDataTable[[#This Row],[Order Date]])</f>
        <v>8</v>
      </c>
      <c r="T1680" s="7" t="str">
        <f>TEXT(SalesDataTable[[#This Row],[Order Date]],"mmm")</f>
        <v>Aug</v>
      </c>
    </row>
    <row r="1681" spans="1:20" ht="15.6">
      <c r="A1681" s="2">
        <v>4471</v>
      </c>
      <c r="B1681" s="3">
        <v>46252</v>
      </c>
      <c r="C1681" s="4" t="s">
        <v>11</v>
      </c>
      <c r="D1681" s="4" t="s">
        <v>39</v>
      </c>
      <c r="E1681" s="4" t="s">
        <v>8</v>
      </c>
      <c r="F1681" s="4" t="s">
        <v>16</v>
      </c>
      <c r="G1681" s="4" t="s">
        <v>9</v>
      </c>
      <c r="H1681" s="4" t="s">
        <v>17</v>
      </c>
      <c r="I1681" s="8">
        <v>4</v>
      </c>
      <c r="J1681" s="10">
        <v>144.44</v>
      </c>
      <c r="K1681" s="6">
        <v>0.1</v>
      </c>
      <c r="L1681" s="10">
        <v>77.66</v>
      </c>
      <c r="M1681" s="17">
        <f t="shared" si="104"/>
        <v>519.98400000000004</v>
      </c>
      <c r="N1681" s="17">
        <f t="shared" si="105"/>
        <v>310.64</v>
      </c>
      <c r="O1681" s="17">
        <f t="shared" si="106"/>
        <v>209.34400000000005</v>
      </c>
      <c r="P1681" s="7">
        <f t="shared" si="107"/>
        <v>0.4025970029847073</v>
      </c>
      <c r="Q1681" s="5">
        <f>YEAR(SalesDataTable[[#This Row],[Order Date]])</f>
        <v>2026</v>
      </c>
      <c r="R1681" s="7" t="str">
        <f>"Q"&amp;ROUNDUP(MONTH(SalesDataTable[[#This Row],[Order Date]])/3,0)</f>
        <v>Q3</v>
      </c>
      <c r="S1681" s="8">
        <f>MONTH(SalesDataTable[[#This Row],[Order Date]])</f>
        <v>8</v>
      </c>
      <c r="T1681" s="7" t="str">
        <f>TEXT(SalesDataTable[[#This Row],[Order Date]],"mmm")</f>
        <v>Aug</v>
      </c>
    </row>
    <row r="1682" spans="1:20" ht="15.6">
      <c r="A1682" s="2">
        <v>1054</v>
      </c>
      <c r="B1682" s="3">
        <v>46253</v>
      </c>
      <c r="C1682" s="4" t="s">
        <v>6</v>
      </c>
      <c r="D1682" s="4" t="s">
        <v>7</v>
      </c>
      <c r="E1682" s="4" t="s">
        <v>2</v>
      </c>
      <c r="F1682" s="4" t="s">
        <v>3</v>
      </c>
      <c r="G1682" s="4" t="s">
        <v>9</v>
      </c>
      <c r="H1682" s="4" t="s">
        <v>37</v>
      </c>
      <c r="I1682" s="8">
        <v>3</v>
      </c>
      <c r="J1682" s="10">
        <v>157.41999999999999</v>
      </c>
      <c r="K1682" s="6">
        <v>0</v>
      </c>
      <c r="L1682" s="10">
        <v>77.989999999999995</v>
      </c>
      <c r="M1682" s="17">
        <f t="shared" si="104"/>
        <v>472.26</v>
      </c>
      <c r="N1682" s="17">
        <f t="shared" si="105"/>
        <v>233.96999999999997</v>
      </c>
      <c r="O1682" s="17">
        <f t="shared" si="106"/>
        <v>238.29000000000002</v>
      </c>
      <c r="P1682" s="7">
        <f t="shared" si="107"/>
        <v>0.5045737517469191</v>
      </c>
      <c r="Q1682" s="5">
        <f>YEAR(SalesDataTable[[#This Row],[Order Date]])</f>
        <v>2026</v>
      </c>
      <c r="R1682" s="7" t="str">
        <f>"Q"&amp;ROUNDUP(MONTH(SalesDataTable[[#This Row],[Order Date]])/3,0)</f>
        <v>Q3</v>
      </c>
      <c r="S1682" s="8">
        <f>MONTH(SalesDataTable[[#This Row],[Order Date]])</f>
        <v>8</v>
      </c>
      <c r="T1682" s="7" t="str">
        <f>TEXT(SalesDataTable[[#This Row],[Order Date]],"mmm")</f>
        <v>Aug</v>
      </c>
    </row>
    <row r="1683" spans="1:20" ht="15.6">
      <c r="A1683" s="2">
        <v>1854</v>
      </c>
      <c r="B1683" s="3">
        <v>46253</v>
      </c>
      <c r="C1683" s="4" t="s">
        <v>6</v>
      </c>
      <c r="D1683" s="4" t="s">
        <v>49</v>
      </c>
      <c r="E1683" s="4" t="s">
        <v>28</v>
      </c>
      <c r="F1683" s="4" t="s">
        <v>16</v>
      </c>
      <c r="G1683" s="4" t="s">
        <v>9</v>
      </c>
      <c r="H1683" s="4" t="s">
        <v>10</v>
      </c>
      <c r="I1683" s="8">
        <v>1</v>
      </c>
      <c r="J1683" s="10">
        <v>90.37</v>
      </c>
      <c r="K1683" s="6">
        <v>0.05</v>
      </c>
      <c r="L1683" s="10">
        <v>45.89</v>
      </c>
      <c r="M1683" s="17">
        <f t="shared" si="104"/>
        <v>85.851500000000001</v>
      </c>
      <c r="N1683" s="17">
        <f t="shared" si="105"/>
        <v>45.89</v>
      </c>
      <c r="O1683" s="17">
        <f t="shared" si="106"/>
        <v>39.961500000000001</v>
      </c>
      <c r="P1683" s="7">
        <f t="shared" si="107"/>
        <v>0.46547235633623174</v>
      </c>
      <c r="Q1683" s="5">
        <f>YEAR(SalesDataTable[[#This Row],[Order Date]])</f>
        <v>2026</v>
      </c>
      <c r="R1683" s="7" t="str">
        <f>"Q"&amp;ROUNDUP(MONTH(SalesDataTable[[#This Row],[Order Date]])/3,0)</f>
        <v>Q3</v>
      </c>
      <c r="S1683" s="8">
        <f>MONTH(SalesDataTable[[#This Row],[Order Date]])</f>
        <v>8</v>
      </c>
      <c r="T1683" s="7" t="str">
        <f>TEXT(SalesDataTable[[#This Row],[Order Date]],"mmm")</f>
        <v>Aug</v>
      </c>
    </row>
    <row r="1684" spans="1:20" ht="15.6">
      <c r="A1684" s="2">
        <v>2140</v>
      </c>
      <c r="B1684" s="3">
        <v>46253</v>
      </c>
      <c r="C1684" s="4" t="s">
        <v>6</v>
      </c>
      <c r="D1684" s="4" t="s">
        <v>27</v>
      </c>
      <c r="E1684" s="4" t="s">
        <v>8</v>
      </c>
      <c r="F1684" s="4" t="s">
        <v>16</v>
      </c>
      <c r="G1684" s="4" t="s">
        <v>4</v>
      </c>
      <c r="H1684" s="4" t="s">
        <v>30</v>
      </c>
      <c r="I1684" s="8">
        <v>15</v>
      </c>
      <c r="J1684" s="10">
        <v>104.79</v>
      </c>
      <c r="K1684" s="6">
        <v>0.15</v>
      </c>
      <c r="L1684" s="10">
        <v>49.67</v>
      </c>
      <c r="M1684" s="17">
        <f t="shared" si="104"/>
        <v>1336.0725</v>
      </c>
      <c r="N1684" s="17">
        <f t="shared" si="105"/>
        <v>745.05000000000007</v>
      </c>
      <c r="O1684" s="17">
        <f t="shared" si="106"/>
        <v>591.02249999999992</v>
      </c>
      <c r="P1684" s="7">
        <f t="shared" si="107"/>
        <v>0.44235810556687599</v>
      </c>
      <c r="Q1684" s="5">
        <f>YEAR(SalesDataTable[[#This Row],[Order Date]])</f>
        <v>2026</v>
      </c>
      <c r="R1684" s="7" t="str">
        <f>"Q"&amp;ROUNDUP(MONTH(SalesDataTable[[#This Row],[Order Date]])/3,0)</f>
        <v>Q3</v>
      </c>
      <c r="S1684" s="8">
        <f>MONTH(SalesDataTable[[#This Row],[Order Date]])</f>
        <v>8</v>
      </c>
      <c r="T1684" s="7" t="str">
        <f>TEXT(SalesDataTable[[#This Row],[Order Date]],"mmm")</f>
        <v>Aug</v>
      </c>
    </row>
    <row r="1685" spans="1:20" ht="15.6">
      <c r="A1685" s="2">
        <v>2328</v>
      </c>
      <c r="B1685" s="3">
        <v>46253</v>
      </c>
      <c r="C1685" s="4" t="s">
        <v>11</v>
      </c>
      <c r="D1685" s="4" t="s">
        <v>12</v>
      </c>
      <c r="E1685" s="4" t="s">
        <v>2</v>
      </c>
      <c r="F1685" s="4" t="s">
        <v>3</v>
      </c>
      <c r="G1685" s="4" t="s">
        <v>14</v>
      </c>
      <c r="H1685" s="4" t="s">
        <v>44</v>
      </c>
      <c r="I1685" s="8">
        <v>1</v>
      </c>
      <c r="J1685" s="10">
        <v>130.94</v>
      </c>
      <c r="K1685" s="6">
        <v>0</v>
      </c>
      <c r="L1685" s="10">
        <v>66.06</v>
      </c>
      <c r="M1685" s="17">
        <f t="shared" si="104"/>
        <v>130.94</v>
      </c>
      <c r="N1685" s="17">
        <f t="shared" si="105"/>
        <v>66.06</v>
      </c>
      <c r="O1685" s="17">
        <f t="shared" si="106"/>
        <v>64.88</v>
      </c>
      <c r="P1685" s="7">
        <f t="shared" si="107"/>
        <v>0.49549411944402011</v>
      </c>
      <c r="Q1685" s="5">
        <f>YEAR(SalesDataTable[[#This Row],[Order Date]])</f>
        <v>2026</v>
      </c>
      <c r="R1685" s="7" t="str">
        <f>"Q"&amp;ROUNDUP(MONTH(SalesDataTable[[#This Row],[Order Date]])/3,0)</f>
        <v>Q3</v>
      </c>
      <c r="S1685" s="8">
        <f>MONTH(SalesDataTable[[#This Row],[Order Date]])</f>
        <v>8</v>
      </c>
      <c r="T1685" s="7" t="str">
        <f>TEXT(SalesDataTable[[#This Row],[Order Date]],"mmm")</f>
        <v>Aug</v>
      </c>
    </row>
    <row r="1686" spans="1:20" ht="15.6">
      <c r="A1686" s="2">
        <v>4215</v>
      </c>
      <c r="B1686" s="3">
        <v>46253</v>
      </c>
      <c r="C1686" s="4" t="s">
        <v>6</v>
      </c>
      <c r="D1686" s="4" t="s">
        <v>27</v>
      </c>
      <c r="E1686" s="4" t="s">
        <v>2</v>
      </c>
      <c r="F1686" s="4" t="s">
        <v>3</v>
      </c>
      <c r="G1686" s="4" t="s">
        <v>4</v>
      </c>
      <c r="H1686" s="4" t="s">
        <v>26</v>
      </c>
      <c r="I1686" s="8">
        <v>1</v>
      </c>
      <c r="J1686" s="10">
        <v>40.42</v>
      </c>
      <c r="K1686" s="6">
        <v>0.05</v>
      </c>
      <c r="L1686" s="10">
        <v>16.62</v>
      </c>
      <c r="M1686" s="17">
        <f t="shared" si="104"/>
        <v>38.399000000000001</v>
      </c>
      <c r="N1686" s="17">
        <f t="shared" si="105"/>
        <v>16.62</v>
      </c>
      <c r="O1686" s="17">
        <f t="shared" si="106"/>
        <v>21.779</v>
      </c>
      <c r="P1686" s="7">
        <f t="shared" si="107"/>
        <v>0.5671762285476184</v>
      </c>
      <c r="Q1686" s="5">
        <f>YEAR(SalesDataTable[[#This Row],[Order Date]])</f>
        <v>2026</v>
      </c>
      <c r="R1686" s="7" t="str">
        <f>"Q"&amp;ROUNDUP(MONTH(SalesDataTable[[#This Row],[Order Date]])/3,0)</f>
        <v>Q3</v>
      </c>
      <c r="S1686" s="8">
        <f>MONTH(SalesDataTable[[#This Row],[Order Date]])</f>
        <v>8</v>
      </c>
      <c r="T1686" s="7" t="str">
        <f>TEXT(SalesDataTable[[#This Row],[Order Date]],"mmm")</f>
        <v>Aug</v>
      </c>
    </row>
    <row r="1687" spans="1:20" ht="15.6">
      <c r="A1687" s="2">
        <v>4563</v>
      </c>
      <c r="B1687" s="3">
        <v>46253</v>
      </c>
      <c r="C1687" s="4" t="s">
        <v>6</v>
      </c>
      <c r="D1687" s="4" t="s">
        <v>41</v>
      </c>
      <c r="E1687" s="4" t="s">
        <v>28</v>
      </c>
      <c r="F1687" s="4" t="s">
        <v>3</v>
      </c>
      <c r="G1687" s="4" t="s">
        <v>23</v>
      </c>
      <c r="H1687" s="4" t="s">
        <v>24</v>
      </c>
      <c r="I1687" s="8">
        <v>1</v>
      </c>
      <c r="J1687" s="10">
        <v>338.45</v>
      </c>
      <c r="K1687" s="6">
        <v>0.15</v>
      </c>
      <c r="L1687" s="10">
        <v>197.2</v>
      </c>
      <c r="M1687" s="17">
        <f t="shared" si="104"/>
        <v>287.6825</v>
      </c>
      <c r="N1687" s="17">
        <f t="shared" si="105"/>
        <v>197.2</v>
      </c>
      <c r="O1687" s="17">
        <f t="shared" si="106"/>
        <v>90.482500000000016</v>
      </c>
      <c r="P1687" s="7">
        <f t="shared" si="107"/>
        <v>0.31452208598020392</v>
      </c>
      <c r="Q1687" s="5">
        <f>YEAR(SalesDataTable[[#This Row],[Order Date]])</f>
        <v>2026</v>
      </c>
      <c r="R1687" s="7" t="str">
        <f>"Q"&amp;ROUNDUP(MONTH(SalesDataTable[[#This Row],[Order Date]])/3,0)</f>
        <v>Q3</v>
      </c>
      <c r="S1687" s="8">
        <f>MONTH(SalesDataTable[[#This Row],[Order Date]])</f>
        <v>8</v>
      </c>
      <c r="T1687" s="7" t="str">
        <f>TEXT(SalesDataTable[[#This Row],[Order Date]],"mmm")</f>
        <v>Aug</v>
      </c>
    </row>
    <row r="1688" spans="1:20" ht="15.6">
      <c r="A1688" s="2">
        <v>4775</v>
      </c>
      <c r="B1688" s="3">
        <v>46253</v>
      </c>
      <c r="C1688" s="4" t="s">
        <v>11</v>
      </c>
      <c r="D1688" s="4" t="s">
        <v>39</v>
      </c>
      <c r="E1688" s="4" t="s">
        <v>28</v>
      </c>
      <c r="F1688" s="4" t="s">
        <v>3</v>
      </c>
      <c r="G1688" s="4" t="s">
        <v>4</v>
      </c>
      <c r="H1688" s="4" t="s">
        <v>30</v>
      </c>
      <c r="I1688" s="8">
        <v>1</v>
      </c>
      <c r="J1688" s="10">
        <v>103.92</v>
      </c>
      <c r="K1688" s="6">
        <v>0.05</v>
      </c>
      <c r="L1688" s="10">
        <v>50.71</v>
      </c>
      <c r="M1688" s="17">
        <f t="shared" si="104"/>
        <v>98.724000000000004</v>
      </c>
      <c r="N1688" s="17">
        <f t="shared" si="105"/>
        <v>50.71</v>
      </c>
      <c r="O1688" s="17">
        <f t="shared" si="106"/>
        <v>48.014000000000003</v>
      </c>
      <c r="P1688" s="7">
        <f t="shared" si="107"/>
        <v>0.48634577205137558</v>
      </c>
      <c r="Q1688" s="5">
        <f>YEAR(SalesDataTable[[#This Row],[Order Date]])</f>
        <v>2026</v>
      </c>
      <c r="R1688" s="7" t="str">
        <f>"Q"&amp;ROUNDUP(MONTH(SalesDataTable[[#This Row],[Order Date]])/3,0)</f>
        <v>Q3</v>
      </c>
      <c r="S1688" s="8">
        <f>MONTH(SalesDataTable[[#This Row],[Order Date]])</f>
        <v>8</v>
      </c>
      <c r="T1688" s="7" t="str">
        <f>TEXT(SalesDataTable[[#This Row],[Order Date]],"mmm")</f>
        <v>Aug</v>
      </c>
    </row>
    <row r="1689" spans="1:20" ht="15.6">
      <c r="A1689" s="2">
        <v>247</v>
      </c>
      <c r="B1689" s="3">
        <v>46254</v>
      </c>
      <c r="C1689" s="4" t="s">
        <v>0</v>
      </c>
      <c r="D1689" s="4" t="s">
        <v>36</v>
      </c>
      <c r="E1689" s="4" t="s">
        <v>2</v>
      </c>
      <c r="F1689" s="4" t="s">
        <v>13</v>
      </c>
      <c r="G1689" s="4" t="s">
        <v>4</v>
      </c>
      <c r="H1689" s="4" t="s">
        <v>22</v>
      </c>
      <c r="I1689" s="8">
        <v>6</v>
      </c>
      <c r="J1689" s="10">
        <v>51.67</v>
      </c>
      <c r="K1689" s="6">
        <v>0.1</v>
      </c>
      <c r="L1689" s="10">
        <v>23.1</v>
      </c>
      <c r="M1689" s="17">
        <f t="shared" si="104"/>
        <v>279.01799999999997</v>
      </c>
      <c r="N1689" s="17">
        <f t="shared" si="105"/>
        <v>138.60000000000002</v>
      </c>
      <c r="O1689" s="17">
        <f t="shared" si="106"/>
        <v>140.41799999999995</v>
      </c>
      <c r="P1689" s="7">
        <f t="shared" si="107"/>
        <v>0.50325785433197845</v>
      </c>
      <c r="Q1689" s="5">
        <f>YEAR(SalesDataTable[[#This Row],[Order Date]])</f>
        <v>2026</v>
      </c>
      <c r="R1689" s="7" t="str">
        <f>"Q"&amp;ROUNDUP(MONTH(SalesDataTable[[#This Row],[Order Date]])/3,0)</f>
        <v>Q3</v>
      </c>
      <c r="S1689" s="8">
        <f>MONTH(SalesDataTable[[#This Row],[Order Date]])</f>
        <v>8</v>
      </c>
      <c r="T1689" s="7" t="str">
        <f>TEXT(SalesDataTable[[#This Row],[Order Date]],"mmm")</f>
        <v>Aug</v>
      </c>
    </row>
    <row r="1690" spans="1:20" ht="15.6">
      <c r="A1690" s="2">
        <v>827</v>
      </c>
      <c r="B1690" s="3">
        <v>46254</v>
      </c>
      <c r="C1690" s="4" t="s">
        <v>6</v>
      </c>
      <c r="D1690" s="4" t="s">
        <v>43</v>
      </c>
      <c r="E1690" s="4" t="s">
        <v>8</v>
      </c>
      <c r="F1690" s="4" t="s">
        <v>3</v>
      </c>
      <c r="G1690" s="4" t="s">
        <v>14</v>
      </c>
      <c r="H1690" s="4" t="s">
        <v>48</v>
      </c>
      <c r="I1690" s="8">
        <v>4</v>
      </c>
      <c r="J1690" s="10">
        <v>166.02</v>
      </c>
      <c r="K1690" s="6">
        <v>0.1</v>
      </c>
      <c r="L1690" s="10">
        <v>87.99</v>
      </c>
      <c r="M1690" s="17">
        <f t="shared" si="104"/>
        <v>597.67200000000003</v>
      </c>
      <c r="N1690" s="17">
        <f t="shared" si="105"/>
        <v>351.96</v>
      </c>
      <c r="O1690" s="17">
        <f t="shared" si="106"/>
        <v>245.71200000000005</v>
      </c>
      <c r="P1690" s="7">
        <f t="shared" si="107"/>
        <v>0.4111151266915633</v>
      </c>
      <c r="Q1690" s="5">
        <f>YEAR(SalesDataTable[[#This Row],[Order Date]])</f>
        <v>2026</v>
      </c>
      <c r="R1690" s="7" t="str">
        <f>"Q"&amp;ROUNDUP(MONTH(SalesDataTable[[#This Row],[Order Date]])/3,0)</f>
        <v>Q3</v>
      </c>
      <c r="S1690" s="8">
        <f>MONTH(SalesDataTable[[#This Row],[Order Date]])</f>
        <v>8</v>
      </c>
      <c r="T1690" s="7" t="str">
        <f>TEXT(SalesDataTable[[#This Row],[Order Date]],"mmm")</f>
        <v>Aug</v>
      </c>
    </row>
    <row r="1691" spans="1:20" ht="15.6">
      <c r="A1691" s="2">
        <v>1156</v>
      </c>
      <c r="B1691" s="3">
        <v>46254</v>
      </c>
      <c r="C1691" s="4" t="s">
        <v>11</v>
      </c>
      <c r="D1691" s="4" t="s">
        <v>25</v>
      </c>
      <c r="E1691" s="4" t="s">
        <v>19</v>
      </c>
      <c r="F1691" s="4" t="s">
        <v>13</v>
      </c>
      <c r="G1691" s="4" t="s">
        <v>4</v>
      </c>
      <c r="H1691" s="4" t="s">
        <v>22</v>
      </c>
      <c r="I1691" s="8">
        <v>2</v>
      </c>
      <c r="J1691" s="10">
        <v>50.59</v>
      </c>
      <c r="K1691" s="6">
        <v>0.1</v>
      </c>
      <c r="L1691" s="10">
        <v>22.68</v>
      </c>
      <c r="M1691" s="17">
        <f t="shared" si="104"/>
        <v>91.062000000000012</v>
      </c>
      <c r="N1691" s="17">
        <f t="shared" si="105"/>
        <v>45.36</v>
      </c>
      <c r="O1691" s="17">
        <f t="shared" si="106"/>
        <v>45.702000000000012</v>
      </c>
      <c r="P1691" s="7">
        <f t="shared" si="107"/>
        <v>0.5018778414706464</v>
      </c>
      <c r="Q1691" s="5">
        <f>YEAR(SalesDataTable[[#This Row],[Order Date]])</f>
        <v>2026</v>
      </c>
      <c r="R1691" s="7" t="str">
        <f>"Q"&amp;ROUNDUP(MONTH(SalesDataTable[[#This Row],[Order Date]])/3,0)</f>
        <v>Q3</v>
      </c>
      <c r="S1691" s="8">
        <f>MONTH(SalesDataTable[[#This Row],[Order Date]])</f>
        <v>8</v>
      </c>
      <c r="T1691" s="7" t="str">
        <f>TEXT(SalesDataTable[[#This Row],[Order Date]],"mmm")</f>
        <v>Aug</v>
      </c>
    </row>
    <row r="1692" spans="1:20" ht="15.6">
      <c r="A1692" s="2">
        <v>1543</v>
      </c>
      <c r="B1692" s="3">
        <v>46254</v>
      </c>
      <c r="C1692" s="4" t="s">
        <v>20</v>
      </c>
      <c r="D1692" s="4" t="s">
        <v>31</v>
      </c>
      <c r="E1692" s="4" t="s">
        <v>19</v>
      </c>
      <c r="F1692" s="4" t="s">
        <v>3</v>
      </c>
      <c r="G1692" s="4" t="s">
        <v>9</v>
      </c>
      <c r="H1692" s="4" t="s">
        <v>37</v>
      </c>
      <c r="I1692" s="8">
        <v>1</v>
      </c>
      <c r="J1692" s="10">
        <v>155.83000000000001</v>
      </c>
      <c r="K1692" s="6">
        <v>0</v>
      </c>
      <c r="L1692" s="10">
        <v>77.260000000000005</v>
      </c>
      <c r="M1692" s="17">
        <f t="shared" si="104"/>
        <v>155.83000000000001</v>
      </c>
      <c r="N1692" s="17">
        <f t="shared" si="105"/>
        <v>77.260000000000005</v>
      </c>
      <c r="O1692" s="17">
        <f t="shared" si="106"/>
        <v>78.570000000000007</v>
      </c>
      <c r="P1692" s="7">
        <f t="shared" si="107"/>
        <v>0.50420329846627732</v>
      </c>
      <c r="Q1692" s="5">
        <f>YEAR(SalesDataTable[[#This Row],[Order Date]])</f>
        <v>2026</v>
      </c>
      <c r="R1692" s="7" t="str">
        <f>"Q"&amp;ROUNDUP(MONTH(SalesDataTable[[#This Row],[Order Date]])/3,0)</f>
        <v>Q3</v>
      </c>
      <c r="S1692" s="8">
        <f>MONTH(SalesDataTable[[#This Row],[Order Date]])</f>
        <v>8</v>
      </c>
      <c r="T1692" s="7" t="str">
        <f>TEXT(SalesDataTable[[#This Row],[Order Date]],"mmm")</f>
        <v>Aug</v>
      </c>
    </row>
    <row r="1693" spans="1:20" ht="15.6">
      <c r="A1693" s="2">
        <v>2613</v>
      </c>
      <c r="B1693" s="3">
        <v>46254</v>
      </c>
      <c r="C1693" s="4" t="s">
        <v>20</v>
      </c>
      <c r="D1693" s="4" t="s">
        <v>21</v>
      </c>
      <c r="E1693" s="4" t="s">
        <v>2</v>
      </c>
      <c r="F1693" s="4" t="s">
        <v>13</v>
      </c>
      <c r="G1693" s="4" t="s">
        <v>34</v>
      </c>
      <c r="H1693" s="4" t="s">
        <v>42</v>
      </c>
      <c r="I1693" s="8">
        <v>1</v>
      </c>
      <c r="J1693" s="10">
        <v>36.380000000000003</v>
      </c>
      <c r="K1693" s="6">
        <v>0.05</v>
      </c>
      <c r="L1693" s="10">
        <v>14.2</v>
      </c>
      <c r="M1693" s="17">
        <f t="shared" si="104"/>
        <v>34.561</v>
      </c>
      <c r="N1693" s="17">
        <f t="shared" si="105"/>
        <v>14.2</v>
      </c>
      <c r="O1693" s="17">
        <f t="shared" si="106"/>
        <v>20.361000000000001</v>
      </c>
      <c r="P1693" s="7">
        <f t="shared" si="107"/>
        <v>0.58913225890454557</v>
      </c>
      <c r="Q1693" s="5">
        <f>YEAR(SalesDataTable[[#This Row],[Order Date]])</f>
        <v>2026</v>
      </c>
      <c r="R1693" s="7" t="str">
        <f>"Q"&amp;ROUNDUP(MONTH(SalesDataTable[[#This Row],[Order Date]])/3,0)</f>
        <v>Q3</v>
      </c>
      <c r="S1693" s="8">
        <f>MONTH(SalesDataTable[[#This Row],[Order Date]])</f>
        <v>8</v>
      </c>
      <c r="T1693" s="7" t="str">
        <f>TEXT(SalesDataTable[[#This Row],[Order Date]],"mmm")</f>
        <v>Aug</v>
      </c>
    </row>
    <row r="1694" spans="1:20" ht="15.6">
      <c r="A1694" s="2">
        <v>3002</v>
      </c>
      <c r="B1694" s="3">
        <v>46254</v>
      </c>
      <c r="C1694" s="4" t="s">
        <v>6</v>
      </c>
      <c r="D1694" s="4" t="s">
        <v>43</v>
      </c>
      <c r="E1694" s="4" t="s">
        <v>19</v>
      </c>
      <c r="F1694" s="4" t="s">
        <v>13</v>
      </c>
      <c r="G1694" s="4" t="s">
        <v>23</v>
      </c>
      <c r="H1694" s="4" t="s">
        <v>51</v>
      </c>
      <c r="I1694" s="8">
        <v>2</v>
      </c>
      <c r="J1694" s="10">
        <v>124.09</v>
      </c>
      <c r="K1694" s="6">
        <v>0</v>
      </c>
      <c r="L1694" s="10">
        <v>60.39</v>
      </c>
      <c r="M1694" s="17">
        <f t="shared" si="104"/>
        <v>248.18</v>
      </c>
      <c r="N1694" s="17">
        <f t="shared" si="105"/>
        <v>120.78</v>
      </c>
      <c r="O1694" s="17">
        <f t="shared" si="106"/>
        <v>127.4</v>
      </c>
      <c r="P1694" s="7">
        <f t="shared" si="107"/>
        <v>0.513337094044645</v>
      </c>
      <c r="Q1694" s="5">
        <f>YEAR(SalesDataTable[[#This Row],[Order Date]])</f>
        <v>2026</v>
      </c>
      <c r="R1694" s="7" t="str">
        <f>"Q"&amp;ROUNDUP(MONTH(SalesDataTable[[#This Row],[Order Date]])/3,0)</f>
        <v>Q3</v>
      </c>
      <c r="S1694" s="8">
        <f>MONTH(SalesDataTable[[#This Row],[Order Date]])</f>
        <v>8</v>
      </c>
      <c r="T1694" s="7" t="str">
        <f>TEXT(SalesDataTable[[#This Row],[Order Date]],"mmm")</f>
        <v>Aug</v>
      </c>
    </row>
    <row r="1695" spans="1:20" ht="15.6">
      <c r="A1695" s="2">
        <v>3103</v>
      </c>
      <c r="B1695" s="3">
        <v>46254</v>
      </c>
      <c r="C1695" s="4" t="s">
        <v>20</v>
      </c>
      <c r="D1695" s="4" t="s">
        <v>33</v>
      </c>
      <c r="E1695" s="4" t="s">
        <v>2</v>
      </c>
      <c r="F1695" s="4" t="s">
        <v>13</v>
      </c>
      <c r="G1695" s="4" t="s">
        <v>9</v>
      </c>
      <c r="H1695" s="4" t="s">
        <v>17</v>
      </c>
      <c r="I1695" s="8">
        <v>1</v>
      </c>
      <c r="J1695" s="10">
        <v>141.97999999999999</v>
      </c>
      <c r="K1695" s="6">
        <v>0.05</v>
      </c>
      <c r="L1695" s="10">
        <v>79.510000000000005</v>
      </c>
      <c r="M1695" s="17">
        <f t="shared" si="104"/>
        <v>134.88099999999997</v>
      </c>
      <c r="N1695" s="17">
        <f t="shared" si="105"/>
        <v>79.510000000000005</v>
      </c>
      <c r="O1695" s="17">
        <f t="shared" si="106"/>
        <v>55.370999999999967</v>
      </c>
      <c r="P1695" s="7">
        <f t="shared" si="107"/>
        <v>0.41051741905828082</v>
      </c>
      <c r="Q1695" s="5">
        <f>YEAR(SalesDataTable[[#This Row],[Order Date]])</f>
        <v>2026</v>
      </c>
      <c r="R1695" s="7" t="str">
        <f>"Q"&amp;ROUNDUP(MONTH(SalesDataTable[[#This Row],[Order Date]])/3,0)</f>
        <v>Q3</v>
      </c>
      <c r="S1695" s="8">
        <f>MONTH(SalesDataTable[[#This Row],[Order Date]])</f>
        <v>8</v>
      </c>
      <c r="T1695" s="7" t="str">
        <f>TEXT(SalesDataTable[[#This Row],[Order Date]],"mmm")</f>
        <v>Aug</v>
      </c>
    </row>
    <row r="1696" spans="1:20" ht="15.6">
      <c r="A1696" s="2">
        <v>3234</v>
      </c>
      <c r="B1696" s="3">
        <v>46254</v>
      </c>
      <c r="C1696" s="4" t="s">
        <v>20</v>
      </c>
      <c r="D1696" s="4" t="s">
        <v>47</v>
      </c>
      <c r="E1696" s="4" t="s">
        <v>19</v>
      </c>
      <c r="F1696" s="4" t="s">
        <v>13</v>
      </c>
      <c r="G1696" s="4" t="s">
        <v>23</v>
      </c>
      <c r="H1696" s="4" t="s">
        <v>51</v>
      </c>
      <c r="I1696" s="8">
        <v>5</v>
      </c>
      <c r="J1696" s="10">
        <v>121.93</v>
      </c>
      <c r="K1696" s="6">
        <v>0.15</v>
      </c>
      <c r="L1696" s="10">
        <v>62.28</v>
      </c>
      <c r="M1696" s="17">
        <f t="shared" si="104"/>
        <v>518.2025000000001</v>
      </c>
      <c r="N1696" s="17">
        <f t="shared" si="105"/>
        <v>311.39999999999998</v>
      </c>
      <c r="O1696" s="17">
        <f t="shared" si="106"/>
        <v>206.80250000000012</v>
      </c>
      <c r="P1696" s="7">
        <f t="shared" si="107"/>
        <v>0.39907661580173792</v>
      </c>
      <c r="Q1696" s="5">
        <f>YEAR(SalesDataTable[[#This Row],[Order Date]])</f>
        <v>2026</v>
      </c>
      <c r="R1696" s="7" t="str">
        <f>"Q"&amp;ROUNDUP(MONTH(SalesDataTable[[#This Row],[Order Date]])/3,0)</f>
        <v>Q3</v>
      </c>
      <c r="S1696" s="8">
        <f>MONTH(SalesDataTable[[#This Row],[Order Date]])</f>
        <v>8</v>
      </c>
      <c r="T1696" s="7" t="str">
        <f>TEXT(SalesDataTable[[#This Row],[Order Date]],"mmm")</f>
        <v>Aug</v>
      </c>
    </row>
    <row r="1697" spans="1:20" ht="15.6">
      <c r="A1697" s="2">
        <v>3281</v>
      </c>
      <c r="B1697" s="3">
        <v>46254</v>
      </c>
      <c r="C1697" s="4" t="s">
        <v>20</v>
      </c>
      <c r="D1697" s="4" t="s">
        <v>21</v>
      </c>
      <c r="E1697" s="4" t="s">
        <v>2</v>
      </c>
      <c r="F1697" s="4" t="s">
        <v>13</v>
      </c>
      <c r="G1697" s="4" t="s">
        <v>14</v>
      </c>
      <c r="H1697" s="4" t="s">
        <v>15</v>
      </c>
      <c r="I1697" s="8">
        <v>1</v>
      </c>
      <c r="J1697" s="10">
        <v>35.58</v>
      </c>
      <c r="K1697" s="6">
        <v>0.15</v>
      </c>
      <c r="L1697" s="10">
        <v>13.94</v>
      </c>
      <c r="M1697" s="17">
        <f t="shared" si="104"/>
        <v>30.242999999999999</v>
      </c>
      <c r="N1697" s="17">
        <f t="shared" si="105"/>
        <v>13.94</v>
      </c>
      <c r="O1697" s="17">
        <f t="shared" si="106"/>
        <v>16.302999999999997</v>
      </c>
      <c r="P1697" s="7">
        <f t="shared" si="107"/>
        <v>0.53906689151208542</v>
      </c>
      <c r="Q1697" s="5">
        <f>YEAR(SalesDataTable[[#This Row],[Order Date]])</f>
        <v>2026</v>
      </c>
      <c r="R1697" s="7" t="str">
        <f>"Q"&amp;ROUNDUP(MONTH(SalesDataTable[[#This Row],[Order Date]])/3,0)</f>
        <v>Q3</v>
      </c>
      <c r="S1697" s="8">
        <f>MONTH(SalesDataTable[[#This Row],[Order Date]])</f>
        <v>8</v>
      </c>
      <c r="T1697" s="7" t="str">
        <f>TEXT(SalesDataTable[[#This Row],[Order Date]],"mmm")</f>
        <v>Aug</v>
      </c>
    </row>
    <row r="1698" spans="1:20" ht="15.6">
      <c r="A1698" s="2">
        <v>3870</v>
      </c>
      <c r="B1698" s="3">
        <v>46254</v>
      </c>
      <c r="C1698" s="4" t="s">
        <v>11</v>
      </c>
      <c r="D1698" s="4" t="s">
        <v>25</v>
      </c>
      <c r="E1698" s="4" t="s">
        <v>28</v>
      </c>
      <c r="F1698" s="4" t="s">
        <v>3</v>
      </c>
      <c r="G1698" s="4" t="s">
        <v>9</v>
      </c>
      <c r="H1698" s="4" t="s">
        <v>37</v>
      </c>
      <c r="I1698" s="8">
        <v>1</v>
      </c>
      <c r="J1698" s="10">
        <v>157.84</v>
      </c>
      <c r="K1698" s="6">
        <v>0</v>
      </c>
      <c r="L1698" s="10">
        <v>77.87</v>
      </c>
      <c r="M1698" s="17">
        <f t="shared" si="104"/>
        <v>157.84</v>
      </c>
      <c r="N1698" s="17">
        <f t="shared" si="105"/>
        <v>77.87</v>
      </c>
      <c r="O1698" s="17">
        <f t="shared" si="106"/>
        <v>79.97</v>
      </c>
      <c r="P1698" s="7">
        <f t="shared" si="107"/>
        <v>0.50665230613279266</v>
      </c>
      <c r="Q1698" s="5">
        <f>YEAR(SalesDataTable[[#This Row],[Order Date]])</f>
        <v>2026</v>
      </c>
      <c r="R1698" s="7" t="str">
        <f>"Q"&amp;ROUNDUP(MONTH(SalesDataTable[[#This Row],[Order Date]])/3,0)</f>
        <v>Q3</v>
      </c>
      <c r="S1698" s="8">
        <f>MONTH(SalesDataTable[[#This Row],[Order Date]])</f>
        <v>8</v>
      </c>
      <c r="T1698" s="7" t="str">
        <f>TEXT(SalesDataTable[[#This Row],[Order Date]],"mmm")</f>
        <v>Aug</v>
      </c>
    </row>
    <row r="1699" spans="1:20" ht="15.6">
      <c r="A1699" s="2">
        <v>3938</v>
      </c>
      <c r="B1699" s="3">
        <v>46254</v>
      </c>
      <c r="C1699" s="4" t="s">
        <v>6</v>
      </c>
      <c r="D1699" s="4" t="s">
        <v>43</v>
      </c>
      <c r="E1699" s="4" t="s">
        <v>2</v>
      </c>
      <c r="F1699" s="4" t="s">
        <v>13</v>
      </c>
      <c r="G1699" s="4" t="s">
        <v>23</v>
      </c>
      <c r="H1699" s="4" t="s">
        <v>24</v>
      </c>
      <c r="I1699" s="8">
        <v>1</v>
      </c>
      <c r="J1699" s="10">
        <v>336.35</v>
      </c>
      <c r="K1699" s="6">
        <v>0</v>
      </c>
      <c r="L1699" s="10">
        <v>195.07</v>
      </c>
      <c r="M1699" s="17">
        <f t="shared" si="104"/>
        <v>336.35</v>
      </c>
      <c r="N1699" s="17">
        <f t="shared" si="105"/>
        <v>195.07</v>
      </c>
      <c r="O1699" s="17">
        <f t="shared" si="106"/>
        <v>141.28000000000003</v>
      </c>
      <c r="P1699" s="7">
        <f t="shared" si="107"/>
        <v>0.42003865021554931</v>
      </c>
      <c r="Q1699" s="5">
        <f>YEAR(SalesDataTable[[#This Row],[Order Date]])</f>
        <v>2026</v>
      </c>
      <c r="R1699" s="7" t="str">
        <f>"Q"&amp;ROUNDUP(MONTH(SalesDataTable[[#This Row],[Order Date]])/3,0)</f>
        <v>Q3</v>
      </c>
      <c r="S1699" s="8">
        <f>MONTH(SalesDataTable[[#This Row],[Order Date]])</f>
        <v>8</v>
      </c>
      <c r="T1699" s="7" t="str">
        <f>TEXT(SalesDataTable[[#This Row],[Order Date]],"mmm")</f>
        <v>Aug</v>
      </c>
    </row>
    <row r="1700" spans="1:20" ht="15.6">
      <c r="A1700" s="2">
        <v>4237</v>
      </c>
      <c r="B1700" s="3">
        <v>46254</v>
      </c>
      <c r="C1700" s="4" t="s">
        <v>20</v>
      </c>
      <c r="D1700" s="4" t="s">
        <v>47</v>
      </c>
      <c r="E1700" s="4" t="s">
        <v>8</v>
      </c>
      <c r="F1700" s="4" t="s">
        <v>3</v>
      </c>
      <c r="G1700" s="4" t="s">
        <v>9</v>
      </c>
      <c r="H1700" s="4" t="s">
        <v>37</v>
      </c>
      <c r="I1700" s="8">
        <v>3</v>
      </c>
      <c r="J1700" s="10">
        <v>153.03</v>
      </c>
      <c r="K1700" s="6">
        <v>0.15</v>
      </c>
      <c r="L1700" s="10">
        <v>78.239999999999995</v>
      </c>
      <c r="M1700" s="17">
        <f t="shared" si="104"/>
        <v>390.22650000000004</v>
      </c>
      <c r="N1700" s="17">
        <f t="shared" si="105"/>
        <v>234.71999999999997</v>
      </c>
      <c r="O1700" s="17">
        <f t="shared" si="106"/>
        <v>155.50650000000007</v>
      </c>
      <c r="P1700" s="7">
        <f t="shared" si="107"/>
        <v>0.39850317700104954</v>
      </c>
      <c r="Q1700" s="5">
        <f>YEAR(SalesDataTable[[#This Row],[Order Date]])</f>
        <v>2026</v>
      </c>
      <c r="R1700" s="7" t="str">
        <f>"Q"&amp;ROUNDUP(MONTH(SalesDataTable[[#This Row],[Order Date]])/3,0)</f>
        <v>Q3</v>
      </c>
      <c r="S1700" s="8">
        <f>MONTH(SalesDataTable[[#This Row],[Order Date]])</f>
        <v>8</v>
      </c>
      <c r="T1700" s="7" t="str">
        <f>TEXT(SalesDataTable[[#This Row],[Order Date]],"mmm")</f>
        <v>Aug</v>
      </c>
    </row>
    <row r="1701" spans="1:20" ht="15.6">
      <c r="A1701" s="2">
        <v>4970</v>
      </c>
      <c r="B1701" s="3">
        <v>46254</v>
      </c>
      <c r="C1701" s="4" t="s">
        <v>6</v>
      </c>
      <c r="D1701" s="4" t="s">
        <v>49</v>
      </c>
      <c r="E1701" s="4" t="s">
        <v>2</v>
      </c>
      <c r="F1701" s="4" t="s">
        <v>3</v>
      </c>
      <c r="G1701" s="4" t="s">
        <v>4</v>
      </c>
      <c r="H1701" s="4" t="s">
        <v>30</v>
      </c>
      <c r="I1701" s="8">
        <v>2</v>
      </c>
      <c r="J1701" s="10">
        <v>105.01</v>
      </c>
      <c r="K1701" s="6">
        <v>0.15</v>
      </c>
      <c r="L1701" s="10">
        <v>50.56</v>
      </c>
      <c r="M1701" s="17">
        <f t="shared" si="104"/>
        <v>178.517</v>
      </c>
      <c r="N1701" s="17">
        <f t="shared" si="105"/>
        <v>101.12</v>
      </c>
      <c r="O1701" s="17">
        <f t="shared" si="106"/>
        <v>77.396999999999991</v>
      </c>
      <c r="P1701" s="7">
        <f t="shared" si="107"/>
        <v>0.43355534766996978</v>
      </c>
      <c r="Q1701" s="5">
        <f>YEAR(SalesDataTable[[#This Row],[Order Date]])</f>
        <v>2026</v>
      </c>
      <c r="R1701" s="7" t="str">
        <f>"Q"&amp;ROUNDUP(MONTH(SalesDataTable[[#This Row],[Order Date]])/3,0)</f>
        <v>Q3</v>
      </c>
      <c r="S1701" s="8">
        <f>MONTH(SalesDataTable[[#This Row],[Order Date]])</f>
        <v>8</v>
      </c>
      <c r="T1701" s="7" t="str">
        <f>TEXT(SalesDataTable[[#This Row],[Order Date]],"mmm")</f>
        <v>Aug</v>
      </c>
    </row>
    <row r="1702" spans="1:20" ht="15.6">
      <c r="A1702" s="2">
        <v>515</v>
      </c>
      <c r="B1702" s="3">
        <v>46255</v>
      </c>
      <c r="C1702" s="4" t="s">
        <v>0</v>
      </c>
      <c r="D1702" s="4" t="s">
        <v>1</v>
      </c>
      <c r="E1702" s="4" t="s">
        <v>19</v>
      </c>
      <c r="F1702" s="4" t="s">
        <v>3</v>
      </c>
      <c r="G1702" s="4" t="s">
        <v>14</v>
      </c>
      <c r="H1702" s="4" t="s">
        <v>32</v>
      </c>
      <c r="I1702" s="8">
        <v>2</v>
      </c>
      <c r="J1702" s="10">
        <v>45.47</v>
      </c>
      <c r="K1702" s="6">
        <v>0</v>
      </c>
      <c r="L1702" s="10">
        <v>18.27</v>
      </c>
      <c r="M1702" s="17">
        <f t="shared" si="104"/>
        <v>90.94</v>
      </c>
      <c r="N1702" s="17">
        <f t="shared" si="105"/>
        <v>36.54</v>
      </c>
      <c r="O1702" s="17">
        <f t="shared" si="106"/>
        <v>54.4</v>
      </c>
      <c r="P1702" s="7">
        <f t="shared" si="107"/>
        <v>0.5981966131515285</v>
      </c>
      <c r="Q1702" s="5">
        <f>YEAR(SalesDataTable[[#This Row],[Order Date]])</f>
        <v>2026</v>
      </c>
      <c r="R1702" s="7" t="str">
        <f>"Q"&amp;ROUNDUP(MONTH(SalesDataTable[[#This Row],[Order Date]])/3,0)</f>
        <v>Q3</v>
      </c>
      <c r="S1702" s="8">
        <f>MONTH(SalesDataTable[[#This Row],[Order Date]])</f>
        <v>8</v>
      </c>
      <c r="T1702" s="7" t="str">
        <f>TEXT(SalesDataTable[[#This Row],[Order Date]],"mmm")</f>
        <v>Aug</v>
      </c>
    </row>
    <row r="1703" spans="1:20" ht="15.6">
      <c r="A1703" s="2">
        <v>661</v>
      </c>
      <c r="B1703" s="3">
        <v>46255</v>
      </c>
      <c r="C1703" s="4" t="s">
        <v>0</v>
      </c>
      <c r="D1703" s="4" t="s">
        <v>50</v>
      </c>
      <c r="E1703" s="4" t="s">
        <v>19</v>
      </c>
      <c r="F1703" s="4" t="s">
        <v>13</v>
      </c>
      <c r="G1703" s="4" t="s">
        <v>14</v>
      </c>
      <c r="H1703" s="4" t="s">
        <v>32</v>
      </c>
      <c r="I1703" s="8">
        <v>2</v>
      </c>
      <c r="J1703" s="10">
        <v>47.58</v>
      </c>
      <c r="K1703" s="6">
        <v>0.1</v>
      </c>
      <c r="L1703" s="10">
        <v>18.47</v>
      </c>
      <c r="M1703" s="17">
        <f t="shared" si="104"/>
        <v>85.644000000000005</v>
      </c>
      <c r="N1703" s="17">
        <f t="shared" si="105"/>
        <v>36.94</v>
      </c>
      <c r="O1703" s="17">
        <f t="shared" si="106"/>
        <v>48.704000000000008</v>
      </c>
      <c r="P1703" s="7">
        <f t="shared" si="107"/>
        <v>0.56867965064686377</v>
      </c>
      <c r="Q1703" s="5">
        <f>YEAR(SalesDataTable[[#This Row],[Order Date]])</f>
        <v>2026</v>
      </c>
      <c r="R1703" s="7" t="str">
        <f>"Q"&amp;ROUNDUP(MONTH(SalesDataTable[[#This Row],[Order Date]])/3,0)</f>
        <v>Q3</v>
      </c>
      <c r="S1703" s="8">
        <f>MONTH(SalesDataTable[[#This Row],[Order Date]])</f>
        <v>8</v>
      </c>
      <c r="T1703" s="7" t="str">
        <f>TEXT(SalesDataTable[[#This Row],[Order Date]],"mmm")</f>
        <v>Aug</v>
      </c>
    </row>
    <row r="1704" spans="1:20" ht="15.6">
      <c r="A1704" s="2">
        <v>1443</v>
      </c>
      <c r="B1704" s="3">
        <v>46255</v>
      </c>
      <c r="C1704" s="4" t="s">
        <v>20</v>
      </c>
      <c r="D1704" s="4" t="s">
        <v>21</v>
      </c>
      <c r="E1704" s="4" t="s">
        <v>2</v>
      </c>
      <c r="F1704" s="4" t="s">
        <v>13</v>
      </c>
      <c r="G1704" s="4" t="s">
        <v>9</v>
      </c>
      <c r="H1704" s="4" t="s">
        <v>37</v>
      </c>
      <c r="I1704" s="8">
        <v>5</v>
      </c>
      <c r="J1704" s="10">
        <v>155.65</v>
      </c>
      <c r="K1704" s="6">
        <v>0</v>
      </c>
      <c r="L1704" s="10">
        <v>79.13</v>
      </c>
      <c r="M1704" s="17">
        <f t="shared" si="104"/>
        <v>778.25</v>
      </c>
      <c r="N1704" s="17">
        <f t="shared" si="105"/>
        <v>395.65</v>
      </c>
      <c r="O1704" s="17">
        <f t="shared" si="106"/>
        <v>382.6</v>
      </c>
      <c r="P1704" s="7">
        <f t="shared" si="107"/>
        <v>0.49161580469000965</v>
      </c>
      <c r="Q1704" s="5">
        <f>YEAR(SalesDataTable[[#This Row],[Order Date]])</f>
        <v>2026</v>
      </c>
      <c r="R1704" s="7" t="str">
        <f>"Q"&amp;ROUNDUP(MONTH(SalesDataTable[[#This Row],[Order Date]])/3,0)</f>
        <v>Q3</v>
      </c>
      <c r="S1704" s="8">
        <f>MONTH(SalesDataTable[[#This Row],[Order Date]])</f>
        <v>8</v>
      </c>
      <c r="T1704" s="7" t="str">
        <f>TEXT(SalesDataTable[[#This Row],[Order Date]],"mmm")</f>
        <v>Aug</v>
      </c>
    </row>
    <row r="1705" spans="1:20" ht="15.6">
      <c r="A1705" s="2">
        <v>1446</v>
      </c>
      <c r="B1705" s="3">
        <v>46255</v>
      </c>
      <c r="C1705" s="4" t="s">
        <v>20</v>
      </c>
      <c r="D1705" s="4" t="s">
        <v>47</v>
      </c>
      <c r="E1705" s="4" t="s">
        <v>19</v>
      </c>
      <c r="F1705" s="4" t="s">
        <v>3</v>
      </c>
      <c r="G1705" s="4" t="s">
        <v>23</v>
      </c>
      <c r="H1705" s="4" t="s">
        <v>29</v>
      </c>
      <c r="I1705" s="8">
        <v>1</v>
      </c>
      <c r="J1705" s="10">
        <v>195.15</v>
      </c>
      <c r="K1705" s="6">
        <v>0</v>
      </c>
      <c r="L1705" s="10">
        <v>101.99</v>
      </c>
      <c r="M1705" s="17">
        <f t="shared" si="104"/>
        <v>195.15</v>
      </c>
      <c r="N1705" s="17">
        <f t="shared" si="105"/>
        <v>101.99</v>
      </c>
      <c r="O1705" s="17">
        <f t="shared" si="106"/>
        <v>93.160000000000011</v>
      </c>
      <c r="P1705" s="7">
        <f t="shared" si="107"/>
        <v>0.47737637714578535</v>
      </c>
      <c r="Q1705" s="5">
        <f>YEAR(SalesDataTable[[#This Row],[Order Date]])</f>
        <v>2026</v>
      </c>
      <c r="R1705" s="7" t="str">
        <f>"Q"&amp;ROUNDUP(MONTH(SalesDataTable[[#This Row],[Order Date]])/3,0)</f>
        <v>Q3</v>
      </c>
      <c r="S1705" s="8">
        <f>MONTH(SalesDataTable[[#This Row],[Order Date]])</f>
        <v>8</v>
      </c>
      <c r="T1705" s="7" t="str">
        <f>TEXT(SalesDataTable[[#This Row],[Order Date]],"mmm")</f>
        <v>Aug</v>
      </c>
    </row>
    <row r="1706" spans="1:20" ht="15.6">
      <c r="A1706" s="2">
        <v>1524</v>
      </c>
      <c r="B1706" s="3">
        <v>46255</v>
      </c>
      <c r="C1706" s="4" t="s">
        <v>6</v>
      </c>
      <c r="D1706" s="4" t="s">
        <v>27</v>
      </c>
      <c r="E1706" s="4" t="s">
        <v>28</v>
      </c>
      <c r="F1706" s="4" t="s">
        <v>13</v>
      </c>
      <c r="G1706" s="4" t="s">
        <v>4</v>
      </c>
      <c r="H1706" s="4" t="s">
        <v>5</v>
      </c>
      <c r="I1706" s="8">
        <v>1</v>
      </c>
      <c r="J1706" s="10">
        <v>81.569999999999993</v>
      </c>
      <c r="K1706" s="6">
        <v>0</v>
      </c>
      <c r="L1706" s="10">
        <v>43.79</v>
      </c>
      <c r="M1706" s="17">
        <f t="shared" si="104"/>
        <v>81.569999999999993</v>
      </c>
      <c r="N1706" s="17">
        <f t="shared" si="105"/>
        <v>43.79</v>
      </c>
      <c r="O1706" s="17">
        <f t="shared" si="106"/>
        <v>37.779999999999994</v>
      </c>
      <c r="P1706" s="7">
        <f t="shared" si="107"/>
        <v>0.4631604756650729</v>
      </c>
      <c r="Q1706" s="5">
        <f>YEAR(SalesDataTable[[#This Row],[Order Date]])</f>
        <v>2026</v>
      </c>
      <c r="R1706" s="7" t="str">
        <f>"Q"&amp;ROUNDUP(MONTH(SalesDataTable[[#This Row],[Order Date]])/3,0)</f>
        <v>Q3</v>
      </c>
      <c r="S1706" s="8">
        <f>MONTH(SalesDataTable[[#This Row],[Order Date]])</f>
        <v>8</v>
      </c>
      <c r="T1706" s="7" t="str">
        <f>TEXT(SalesDataTable[[#This Row],[Order Date]],"mmm")</f>
        <v>Aug</v>
      </c>
    </row>
    <row r="1707" spans="1:20" ht="15.6">
      <c r="A1707" s="2">
        <v>1946</v>
      </c>
      <c r="B1707" s="3">
        <v>46255</v>
      </c>
      <c r="C1707" s="4" t="s">
        <v>0</v>
      </c>
      <c r="D1707" s="4" t="s">
        <v>50</v>
      </c>
      <c r="E1707" s="4" t="s">
        <v>19</v>
      </c>
      <c r="F1707" s="4" t="s">
        <v>13</v>
      </c>
      <c r="G1707" s="4" t="s">
        <v>23</v>
      </c>
      <c r="H1707" s="4" t="s">
        <v>51</v>
      </c>
      <c r="I1707" s="8">
        <v>5</v>
      </c>
      <c r="J1707" s="10">
        <v>125.44</v>
      </c>
      <c r="K1707" s="6">
        <v>0</v>
      </c>
      <c r="L1707" s="10">
        <v>59.58</v>
      </c>
      <c r="M1707" s="17">
        <f t="shared" si="104"/>
        <v>627.20000000000005</v>
      </c>
      <c r="N1707" s="17">
        <f t="shared" si="105"/>
        <v>297.89999999999998</v>
      </c>
      <c r="O1707" s="17">
        <f t="shared" si="106"/>
        <v>329.30000000000007</v>
      </c>
      <c r="P1707" s="7">
        <f t="shared" si="107"/>
        <v>0.52503188775510212</v>
      </c>
      <c r="Q1707" s="5">
        <f>YEAR(SalesDataTable[[#This Row],[Order Date]])</f>
        <v>2026</v>
      </c>
      <c r="R1707" s="7" t="str">
        <f>"Q"&amp;ROUNDUP(MONTH(SalesDataTable[[#This Row],[Order Date]])/3,0)</f>
        <v>Q3</v>
      </c>
      <c r="S1707" s="8">
        <f>MONTH(SalesDataTable[[#This Row],[Order Date]])</f>
        <v>8</v>
      </c>
      <c r="T1707" s="7" t="str">
        <f>TEXT(SalesDataTable[[#This Row],[Order Date]],"mmm")</f>
        <v>Aug</v>
      </c>
    </row>
    <row r="1708" spans="1:20" ht="15.6">
      <c r="A1708" s="2">
        <v>2285</v>
      </c>
      <c r="B1708" s="3">
        <v>46255</v>
      </c>
      <c r="C1708" s="4" t="s">
        <v>6</v>
      </c>
      <c r="D1708" s="4" t="s">
        <v>41</v>
      </c>
      <c r="E1708" s="4" t="s">
        <v>2</v>
      </c>
      <c r="F1708" s="4" t="s">
        <v>16</v>
      </c>
      <c r="G1708" s="4" t="s">
        <v>9</v>
      </c>
      <c r="H1708" s="4" t="s">
        <v>37</v>
      </c>
      <c r="I1708" s="8">
        <v>2</v>
      </c>
      <c r="J1708" s="10">
        <v>155.11000000000001</v>
      </c>
      <c r="K1708" s="6">
        <v>0.05</v>
      </c>
      <c r="L1708" s="10">
        <v>80.13</v>
      </c>
      <c r="M1708" s="17">
        <f t="shared" si="104"/>
        <v>294.709</v>
      </c>
      <c r="N1708" s="17">
        <f t="shared" si="105"/>
        <v>160.26</v>
      </c>
      <c r="O1708" s="17">
        <f t="shared" si="106"/>
        <v>134.44900000000001</v>
      </c>
      <c r="P1708" s="7">
        <f t="shared" si="107"/>
        <v>0.45620934548995795</v>
      </c>
      <c r="Q1708" s="5">
        <f>YEAR(SalesDataTable[[#This Row],[Order Date]])</f>
        <v>2026</v>
      </c>
      <c r="R1708" s="7" t="str">
        <f>"Q"&amp;ROUNDUP(MONTH(SalesDataTable[[#This Row],[Order Date]])/3,0)</f>
        <v>Q3</v>
      </c>
      <c r="S1708" s="8">
        <f>MONTH(SalesDataTable[[#This Row],[Order Date]])</f>
        <v>8</v>
      </c>
      <c r="T1708" s="7" t="str">
        <f>TEXT(SalesDataTable[[#This Row],[Order Date]],"mmm")</f>
        <v>Aug</v>
      </c>
    </row>
    <row r="1709" spans="1:20" ht="15.6">
      <c r="A1709" s="2">
        <v>2978</v>
      </c>
      <c r="B1709" s="3">
        <v>46255</v>
      </c>
      <c r="C1709" s="4" t="s">
        <v>11</v>
      </c>
      <c r="D1709" s="4" t="s">
        <v>39</v>
      </c>
      <c r="E1709" s="4" t="s">
        <v>19</v>
      </c>
      <c r="F1709" s="4" t="s">
        <v>13</v>
      </c>
      <c r="G1709" s="4" t="s">
        <v>4</v>
      </c>
      <c r="H1709" s="4" t="s">
        <v>5</v>
      </c>
      <c r="I1709" s="8">
        <v>1</v>
      </c>
      <c r="J1709" s="10">
        <v>80.7</v>
      </c>
      <c r="K1709" s="6">
        <v>0</v>
      </c>
      <c r="L1709" s="10">
        <v>41.98</v>
      </c>
      <c r="M1709" s="17">
        <f t="shared" si="104"/>
        <v>80.7</v>
      </c>
      <c r="N1709" s="17">
        <f t="shared" si="105"/>
        <v>41.98</v>
      </c>
      <c r="O1709" s="17">
        <f t="shared" si="106"/>
        <v>38.720000000000006</v>
      </c>
      <c r="P1709" s="7">
        <f t="shared" si="107"/>
        <v>0.47980173482032223</v>
      </c>
      <c r="Q1709" s="5">
        <f>YEAR(SalesDataTable[[#This Row],[Order Date]])</f>
        <v>2026</v>
      </c>
      <c r="R1709" s="7" t="str">
        <f>"Q"&amp;ROUNDUP(MONTH(SalesDataTable[[#This Row],[Order Date]])/3,0)</f>
        <v>Q3</v>
      </c>
      <c r="S1709" s="8">
        <f>MONTH(SalesDataTable[[#This Row],[Order Date]])</f>
        <v>8</v>
      </c>
      <c r="T1709" s="7" t="str">
        <f>TEXT(SalesDataTable[[#This Row],[Order Date]],"mmm")</f>
        <v>Aug</v>
      </c>
    </row>
    <row r="1710" spans="1:20" ht="15.6">
      <c r="A1710" s="2">
        <v>3842</v>
      </c>
      <c r="B1710" s="3">
        <v>46255</v>
      </c>
      <c r="C1710" s="4" t="s">
        <v>20</v>
      </c>
      <c r="D1710" s="4" t="s">
        <v>33</v>
      </c>
      <c r="E1710" s="4" t="s">
        <v>8</v>
      </c>
      <c r="F1710" s="4" t="s">
        <v>3</v>
      </c>
      <c r="G1710" s="4" t="s">
        <v>9</v>
      </c>
      <c r="H1710" s="4" t="s">
        <v>37</v>
      </c>
      <c r="I1710" s="8">
        <v>10</v>
      </c>
      <c r="J1710" s="10">
        <v>156.72</v>
      </c>
      <c r="K1710" s="6">
        <v>0.15</v>
      </c>
      <c r="L1710" s="10">
        <v>78.12</v>
      </c>
      <c r="M1710" s="17">
        <f t="shared" si="104"/>
        <v>1332.12</v>
      </c>
      <c r="N1710" s="17">
        <f t="shared" si="105"/>
        <v>781.2</v>
      </c>
      <c r="O1710" s="17">
        <f t="shared" si="106"/>
        <v>550.91999999999985</v>
      </c>
      <c r="P1710" s="7">
        <f t="shared" si="107"/>
        <v>0.41356634537429054</v>
      </c>
      <c r="Q1710" s="5">
        <f>YEAR(SalesDataTable[[#This Row],[Order Date]])</f>
        <v>2026</v>
      </c>
      <c r="R1710" s="7" t="str">
        <f>"Q"&amp;ROUNDUP(MONTH(SalesDataTable[[#This Row],[Order Date]])/3,0)</f>
        <v>Q3</v>
      </c>
      <c r="S1710" s="8">
        <f>MONTH(SalesDataTable[[#This Row],[Order Date]])</f>
        <v>8</v>
      </c>
      <c r="T1710" s="7" t="str">
        <f>TEXT(SalesDataTable[[#This Row],[Order Date]],"mmm")</f>
        <v>Aug</v>
      </c>
    </row>
    <row r="1711" spans="1:20" ht="15.6">
      <c r="A1711" s="2">
        <v>4220</v>
      </c>
      <c r="B1711" s="3">
        <v>46255</v>
      </c>
      <c r="C1711" s="4" t="s">
        <v>6</v>
      </c>
      <c r="D1711" s="4" t="s">
        <v>49</v>
      </c>
      <c r="E1711" s="4" t="s">
        <v>8</v>
      </c>
      <c r="F1711" s="4" t="s">
        <v>16</v>
      </c>
      <c r="G1711" s="4" t="s">
        <v>14</v>
      </c>
      <c r="H1711" s="4" t="s">
        <v>48</v>
      </c>
      <c r="I1711" s="8">
        <v>5</v>
      </c>
      <c r="J1711" s="10">
        <v>162.76</v>
      </c>
      <c r="K1711" s="6">
        <v>0.15</v>
      </c>
      <c r="L1711" s="10">
        <v>85.32</v>
      </c>
      <c r="M1711" s="17">
        <f t="shared" si="104"/>
        <v>691.7299999999999</v>
      </c>
      <c r="N1711" s="17">
        <f t="shared" si="105"/>
        <v>426.59999999999997</v>
      </c>
      <c r="O1711" s="17">
        <f t="shared" si="106"/>
        <v>265.12999999999994</v>
      </c>
      <c r="P1711" s="7">
        <f t="shared" si="107"/>
        <v>0.38328538591647027</v>
      </c>
      <c r="Q1711" s="5">
        <f>YEAR(SalesDataTable[[#This Row],[Order Date]])</f>
        <v>2026</v>
      </c>
      <c r="R1711" s="7" t="str">
        <f>"Q"&amp;ROUNDUP(MONTH(SalesDataTable[[#This Row],[Order Date]])/3,0)</f>
        <v>Q3</v>
      </c>
      <c r="S1711" s="8">
        <f>MONTH(SalesDataTable[[#This Row],[Order Date]])</f>
        <v>8</v>
      </c>
      <c r="T1711" s="7" t="str">
        <f>TEXT(SalesDataTable[[#This Row],[Order Date]],"mmm")</f>
        <v>Aug</v>
      </c>
    </row>
    <row r="1712" spans="1:20" ht="15.6">
      <c r="A1712" s="2">
        <v>478</v>
      </c>
      <c r="B1712" s="3">
        <v>46256</v>
      </c>
      <c r="C1712" s="4" t="s">
        <v>20</v>
      </c>
      <c r="D1712" s="4" t="s">
        <v>33</v>
      </c>
      <c r="E1712" s="4" t="s">
        <v>19</v>
      </c>
      <c r="F1712" s="4" t="s">
        <v>16</v>
      </c>
      <c r="G1712" s="4" t="s">
        <v>34</v>
      </c>
      <c r="H1712" s="4" t="s">
        <v>35</v>
      </c>
      <c r="I1712" s="8">
        <v>2</v>
      </c>
      <c r="J1712" s="10">
        <v>40.22</v>
      </c>
      <c r="K1712" s="6">
        <v>0</v>
      </c>
      <c r="L1712" s="10">
        <v>14.45</v>
      </c>
      <c r="M1712" s="17">
        <f t="shared" si="104"/>
        <v>80.44</v>
      </c>
      <c r="N1712" s="17">
        <f t="shared" si="105"/>
        <v>28.9</v>
      </c>
      <c r="O1712" s="17">
        <f t="shared" si="106"/>
        <v>51.54</v>
      </c>
      <c r="P1712" s="7">
        <f t="shared" si="107"/>
        <v>0.64072600696171056</v>
      </c>
      <c r="Q1712" s="5">
        <f>YEAR(SalesDataTable[[#This Row],[Order Date]])</f>
        <v>2026</v>
      </c>
      <c r="R1712" s="7" t="str">
        <f>"Q"&amp;ROUNDUP(MONTH(SalesDataTable[[#This Row],[Order Date]])/3,0)</f>
        <v>Q3</v>
      </c>
      <c r="S1712" s="8">
        <f>MONTH(SalesDataTable[[#This Row],[Order Date]])</f>
        <v>8</v>
      </c>
      <c r="T1712" s="7" t="str">
        <f>TEXT(SalesDataTable[[#This Row],[Order Date]],"mmm")</f>
        <v>Aug</v>
      </c>
    </row>
    <row r="1713" spans="1:20" ht="15.6">
      <c r="A1713" s="2">
        <v>491</v>
      </c>
      <c r="B1713" s="3">
        <v>46256</v>
      </c>
      <c r="C1713" s="4" t="s">
        <v>0</v>
      </c>
      <c r="D1713" s="4" t="s">
        <v>36</v>
      </c>
      <c r="E1713" s="4" t="s">
        <v>28</v>
      </c>
      <c r="F1713" s="4" t="s">
        <v>13</v>
      </c>
      <c r="G1713" s="4" t="s">
        <v>14</v>
      </c>
      <c r="H1713" s="4" t="s">
        <v>32</v>
      </c>
      <c r="I1713" s="8">
        <v>1</v>
      </c>
      <c r="J1713" s="10">
        <v>45.42</v>
      </c>
      <c r="K1713" s="6">
        <v>0.15</v>
      </c>
      <c r="L1713" s="10">
        <v>18.079999999999998</v>
      </c>
      <c r="M1713" s="17">
        <f t="shared" si="104"/>
        <v>38.606999999999999</v>
      </c>
      <c r="N1713" s="17">
        <f t="shared" si="105"/>
        <v>18.079999999999998</v>
      </c>
      <c r="O1713" s="17">
        <f t="shared" si="106"/>
        <v>20.527000000000001</v>
      </c>
      <c r="P1713" s="7">
        <f t="shared" si="107"/>
        <v>0.53169114409304019</v>
      </c>
      <c r="Q1713" s="5">
        <f>YEAR(SalesDataTable[[#This Row],[Order Date]])</f>
        <v>2026</v>
      </c>
      <c r="R1713" s="7" t="str">
        <f>"Q"&amp;ROUNDUP(MONTH(SalesDataTable[[#This Row],[Order Date]])/3,0)</f>
        <v>Q3</v>
      </c>
      <c r="S1713" s="8">
        <f>MONTH(SalesDataTable[[#This Row],[Order Date]])</f>
        <v>8</v>
      </c>
      <c r="T1713" s="7" t="str">
        <f>TEXT(SalesDataTable[[#This Row],[Order Date]],"mmm")</f>
        <v>Aug</v>
      </c>
    </row>
    <row r="1714" spans="1:20" ht="15.6">
      <c r="A1714" s="2">
        <v>862</v>
      </c>
      <c r="B1714" s="3">
        <v>46256</v>
      </c>
      <c r="C1714" s="4" t="s">
        <v>0</v>
      </c>
      <c r="D1714" s="4" t="s">
        <v>36</v>
      </c>
      <c r="E1714" s="4" t="s">
        <v>2</v>
      </c>
      <c r="F1714" s="4" t="s">
        <v>3</v>
      </c>
      <c r="G1714" s="4" t="s">
        <v>9</v>
      </c>
      <c r="H1714" s="4" t="s">
        <v>10</v>
      </c>
      <c r="I1714" s="8">
        <v>1</v>
      </c>
      <c r="J1714" s="10">
        <v>93.55</v>
      </c>
      <c r="K1714" s="6">
        <v>0</v>
      </c>
      <c r="L1714" s="10">
        <v>44.89</v>
      </c>
      <c r="M1714" s="17">
        <f t="shared" si="104"/>
        <v>93.55</v>
      </c>
      <c r="N1714" s="17">
        <f t="shared" si="105"/>
        <v>44.89</v>
      </c>
      <c r="O1714" s="17">
        <f t="shared" si="106"/>
        <v>48.66</v>
      </c>
      <c r="P1714" s="7">
        <f t="shared" si="107"/>
        <v>0.5201496525921967</v>
      </c>
      <c r="Q1714" s="5">
        <f>YEAR(SalesDataTable[[#This Row],[Order Date]])</f>
        <v>2026</v>
      </c>
      <c r="R1714" s="7" t="str">
        <f>"Q"&amp;ROUNDUP(MONTH(SalesDataTable[[#This Row],[Order Date]])/3,0)</f>
        <v>Q3</v>
      </c>
      <c r="S1714" s="8">
        <f>MONTH(SalesDataTable[[#This Row],[Order Date]])</f>
        <v>8</v>
      </c>
      <c r="T1714" s="7" t="str">
        <f>TEXT(SalesDataTable[[#This Row],[Order Date]],"mmm")</f>
        <v>Aug</v>
      </c>
    </row>
    <row r="1715" spans="1:20" ht="15.6">
      <c r="A1715" s="2">
        <v>957</v>
      </c>
      <c r="B1715" s="3">
        <v>46256</v>
      </c>
      <c r="C1715" s="4" t="s">
        <v>11</v>
      </c>
      <c r="D1715" s="4" t="s">
        <v>12</v>
      </c>
      <c r="E1715" s="4" t="s">
        <v>2</v>
      </c>
      <c r="F1715" s="4" t="s">
        <v>3</v>
      </c>
      <c r="G1715" s="4" t="s">
        <v>9</v>
      </c>
      <c r="H1715" s="4" t="s">
        <v>17</v>
      </c>
      <c r="I1715" s="8">
        <v>2</v>
      </c>
      <c r="J1715" s="10">
        <v>146.85</v>
      </c>
      <c r="K1715" s="6">
        <v>0</v>
      </c>
      <c r="L1715" s="10">
        <v>81.010000000000005</v>
      </c>
      <c r="M1715" s="17">
        <f t="shared" si="104"/>
        <v>293.7</v>
      </c>
      <c r="N1715" s="17">
        <f t="shared" si="105"/>
        <v>162.02000000000001</v>
      </c>
      <c r="O1715" s="17">
        <f t="shared" si="106"/>
        <v>131.67999999999998</v>
      </c>
      <c r="P1715" s="7">
        <f t="shared" si="107"/>
        <v>0.44834865509022809</v>
      </c>
      <c r="Q1715" s="5">
        <f>YEAR(SalesDataTable[[#This Row],[Order Date]])</f>
        <v>2026</v>
      </c>
      <c r="R1715" s="7" t="str">
        <f>"Q"&amp;ROUNDUP(MONTH(SalesDataTable[[#This Row],[Order Date]])/3,0)</f>
        <v>Q3</v>
      </c>
      <c r="S1715" s="8">
        <f>MONTH(SalesDataTable[[#This Row],[Order Date]])</f>
        <v>8</v>
      </c>
      <c r="T1715" s="7" t="str">
        <f>TEXT(SalesDataTable[[#This Row],[Order Date]],"mmm")</f>
        <v>Aug</v>
      </c>
    </row>
    <row r="1716" spans="1:20" ht="15.6">
      <c r="A1716" s="2">
        <v>1728</v>
      </c>
      <c r="B1716" s="3">
        <v>46256</v>
      </c>
      <c r="C1716" s="4" t="s">
        <v>0</v>
      </c>
      <c r="D1716" s="4" t="s">
        <v>36</v>
      </c>
      <c r="E1716" s="4" t="s">
        <v>8</v>
      </c>
      <c r="F1716" s="4" t="s">
        <v>16</v>
      </c>
      <c r="G1716" s="4" t="s">
        <v>4</v>
      </c>
      <c r="H1716" s="4" t="s">
        <v>30</v>
      </c>
      <c r="I1716" s="8">
        <v>6</v>
      </c>
      <c r="J1716" s="10">
        <v>101.54</v>
      </c>
      <c r="K1716" s="6">
        <v>0.1</v>
      </c>
      <c r="L1716" s="10">
        <v>50</v>
      </c>
      <c r="M1716" s="17">
        <f t="shared" si="104"/>
        <v>548.31600000000003</v>
      </c>
      <c r="N1716" s="17">
        <f t="shared" si="105"/>
        <v>300</v>
      </c>
      <c r="O1716" s="17">
        <f t="shared" si="106"/>
        <v>248.31600000000003</v>
      </c>
      <c r="P1716" s="7">
        <f t="shared" si="107"/>
        <v>0.45287024270676035</v>
      </c>
      <c r="Q1716" s="5">
        <f>YEAR(SalesDataTable[[#This Row],[Order Date]])</f>
        <v>2026</v>
      </c>
      <c r="R1716" s="7" t="str">
        <f>"Q"&amp;ROUNDUP(MONTH(SalesDataTable[[#This Row],[Order Date]])/3,0)</f>
        <v>Q3</v>
      </c>
      <c r="S1716" s="8">
        <f>MONTH(SalesDataTable[[#This Row],[Order Date]])</f>
        <v>8</v>
      </c>
      <c r="T1716" s="7" t="str">
        <f>TEXT(SalesDataTable[[#This Row],[Order Date]],"mmm")</f>
        <v>Aug</v>
      </c>
    </row>
    <row r="1717" spans="1:20" ht="15.6">
      <c r="A1717" s="2">
        <v>2743</v>
      </c>
      <c r="B1717" s="3">
        <v>46256</v>
      </c>
      <c r="C1717" s="4" t="s">
        <v>20</v>
      </c>
      <c r="D1717" s="4" t="s">
        <v>31</v>
      </c>
      <c r="E1717" s="4" t="s">
        <v>2</v>
      </c>
      <c r="F1717" s="4" t="s">
        <v>16</v>
      </c>
      <c r="G1717" s="4" t="s">
        <v>34</v>
      </c>
      <c r="H1717" s="4" t="s">
        <v>38</v>
      </c>
      <c r="I1717" s="8">
        <v>1</v>
      </c>
      <c r="J1717" s="10">
        <v>125.14</v>
      </c>
      <c r="K1717" s="6">
        <v>0</v>
      </c>
      <c r="L1717" s="10">
        <v>69.44</v>
      </c>
      <c r="M1717" s="17">
        <f t="shared" si="104"/>
        <v>125.14</v>
      </c>
      <c r="N1717" s="17">
        <f t="shared" si="105"/>
        <v>69.44</v>
      </c>
      <c r="O1717" s="17">
        <f t="shared" si="106"/>
        <v>55.7</v>
      </c>
      <c r="P1717" s="7">
        <f t="shared" si="107"/>
        <v>0.4451014863353045</v>
      </c>
      <c r="Q1717" s="5">
        <f>YEAR(SalesDataTable[[#This Row],[Order Date]])</f>
        <v>2026</v>
      </c>
      <c r="R1717" s="7" t="str">
        <f>"Q"&amp;ROUNDUP(MONTH(SalesDataTable[[#This Row],[Order Date]])/3,0)</f>
        <v>Q3</v>
      </c>
      <c r="S1717" s="8">
        <f>MONTH(SalesDataTable[[#This Row],[Order Date]])</f>
        <v>8</v>
      </c>
      <c r="T1717" s="7" t="str">
        <f>TEXT(SalesDataTable[[#This Row],[Order Date]],"mmm")</f>
        <v>Aug</v>
      </c>
    </row>
    <row r="1718" spans="1:20" ht="15.6">
      <c r="A1718" s="2">
        <v>3098</v>
      </c>
      <c r="B1718" s="3">
        <v>46256</v>
      </c>
      <c r="C1718" s="4" t="s">
        <v>6</v>
      </c>
      <c r="D1718" s="4" t="s">
        <v>27</v>
      </c>
      <c r="E1718" s="4" t="s">
        <v>2</v>
      </c>
      <c r="F1718" s="4" t="s">
        <v>13</v>
      </c>
      <c r="G1718" s="4" t="s">
        <v>4</v>
      </c>
      <c r="H1718" s="4" t="s">
        <v>5</v>
      </c>
      <c r="I1718" s="8">
        <v>2</v>
      </c>
      <c r="J1718" s="10">
        <v>80.239999999999995</v>
      </c>
      <c r="K1718" s="6">
        <v>0.1</v>
      </c>
      <c r="L1718" s="10">
        <v>42.09</v>
      </c>
      <c r="M1718" s="17">
        <f t="shared" si="104"/>
        <v>144.43199999999999</v>
      </c>
      <c r="N1718" s="17">
        <f t="shared" si="105"/>
        <v>84.18</v>
      </c>
      <c r="O1718" s="17">
        <f t="shared" si="106"/>
        <v>60.251999999999981</v>
      </c>
      <c r="P1718" s="7">
        <f t="shared" si="107"/>
        <v>0.41716517115320695</v>
      </c>
      <c r="Q1718" s="5">
        <f>YEAR(SalesDataTable[[#This Row],[Order Date]])</f>
        <v>2026</v>
      </c>
      <c r="R1718" s="7" t="str">
        <f>"Q"&amp;ROUNDUP(MONTH(SalesDataTable[[#This Row],[Order Date]])/3,0)</f>
        <v>Q3</v>
      </c>
      <c r="S1718" s="8">
        <f>MONTH(SalesDataTable[[#This Row],[Order Date]])</f>
        <v>8</v>
      </c>
      <c r="T1718" s="7" t="str">
        <f>TEXT(SalesDataTable[[#This Row],[Order Date]],"mmm")</f>
        <v>Aug</v>
      </c>
    </row>
    <row r="1719" spans="1:20" ht="15.6">
      <c r="A1719" s="2">
        <v>3606</v>
      </c>
      <c r="B1719" s="3">
        <v>46256</v>
      </c>
      <c r="C1719" s="4" t="s">
        <v>20</v>
      </c>
      <c r="D1719" s="4" t="s">
        <v>21</v>
      </c>
      <c r="E1719" s="4" t="s">
        <v>2</v>
      </c>
      <c r="F1719" s="4" t="s">
        <v>16</v>
      </c>
      <c r="G1719" s="4" t="s">
        <v>9</v>
      </c>
      <c r="H1719" s="4" t="s">
        <v>17</v>
      </c>
      <c r="I1719" s="8">
        <v>1</v>
      </c>
      <c r="J1719" s="10">
        <v>147.24</v>
      </c>
      <c r="K1719" s="6">
        <v>0</v>
      </c>
      <c r="L1719" s="10">
        <v>79.11</v>
      </c>
      <c r="M1719" s="17">
        <f t="shared" si="104"/>
        <v>147.24</v>
      </c>
      <c r="N1719" s="17">
        <f t="shared" si="105"/>
        <v>79.11</v>
      </c>
      <c r="O1719" s="17">
        <f t="shared" si="106"/>
        <v>68.13000000000001</v>
      </c>
      <c r="P1719" s="7">
        <f t="shared" si="107"/>
        <v>0.46271393643031788</v>
      </c>
      <c r="Q1719" s="5">
        <f>YEAR(SalesDataTable[[#This Row],[Order Date]])</f>
        <v>2026</v>
      </c>
      <c r="R1719" s="7" t="str">
        <f>"Q"&amp;ROUNDUP(MONTH(SalesDataTable[[#This Row],[Order Date]])/3,0)</f>
        <v>Q3</v>
      </c>
      <c r="S1719" s="8">
        <f>MONTH(SalesDataTable[[#This Row],[Order Date]])</f>
        <v>8</v>
      </c>
      <c r="T1719" s="7" t="str">
        <f>TEXT(SalesDataTable[[#This Row],[Order Date]],"mmm")</f>
        <v>Aug</v>
      </c>
    </row>
    <row r="1720" spans="1:20" ht="15.6">
      <c r="A1720" s="2">
        <v>3815</v>
      </c>
      <c r="B1720" s="3">
        <v>46256</v>
      </c>
      <c r="C1720" s="4" t="s">
        <v>11</v>
      </c>
      <c r="D1720" s="4" t="s">
        <v>12</v>
      </c>
      <c r="E1720" s="4" t="s">
        <v>2</v>
      </c>
      <c r="F1720" s="4" t="s">
        <v>3</v>
      </c>
      <c r="G1720" s="4" t="s">
        <v>23</v>
      </c>
      <c r="H1720" s="4" t="s">
        <v>29</v>
      </c>
      <c r="I1720" s="8">
        <v>2</v>
      </c>
      <c r="J1720" s="10">
        <v>199.53</v>
      </c>
      <c r="K1720" s="6">
        <v>0.05</v>
      </c>
      <c r="L1720" s="10">
        <v>105.87</v>
      </c>
      <c r="M1720" s="17">
        <f t="shared" si="104"/>
        <v>379.10699999999997</v>
      </c>
      <c r="N1720" s="17">
        <f t="shared" si="105"/>
        <v>211.74</v>
      </c>
      <c r="O1720" s="17">
        <f t="shared" si="106"/>
        <v>167.36699999999996</v>
      </c>
      <c r="P1720" s="7">
        <f t="shared" si="107"/>
        <v>0.44147694450379438</v>
      </c>
      <c r="Q1720" s="5">
        <f>YEAR(SalesDataTable[[#This Row],[Order Date]])</f>
        <v>2026</v>
      </c>
      <c r="R1720" s="7" t="str">
        <f>"Q"&amp;ROUNDUP(MONTH(SalesDataTable[[#This Row],[Order Date]])/3,0)</f>
        <v>Q3</v>
      </c>
      <c r="S1720" s="8">
        <f>MONTH(SalesDataTable[[#This Row],[Order Date]])</f>
        <v>8</v>
      </c>
      <c r="T1720" s="7" t="str">
        <f>TEXT(SalesDataTable[[#This Row],[Order Date]],"mmm")</f>
        <v>Aug</v>
      </c>
    </row>
    <row r="1721" spans="1:20" ht="15.6">
      <c r="A1721" s="2">
        <v>3979</v>
      </c>
      <c r="B1721" s="3">
        <v>46256</v>
      </c>
      <c r="C1721" s="4" t="s">
        <v>11</v>
      </c>
      <c r="D1721" s="4" t="s">
        <v>25</v>
      </c>
      <c r="E1721" s="4" t="s">
        <v>2</v>
      </c>
      <c r="F1721" s="4" t="s">
        <v>16</v>
      </c>
      <c r="G1721" s="4" t="s">
        <v>34</v>
      </c>
      <c r="H1721" s="4" t="s">
        <v>35</v>
      </c>
      <c r="I1721" s="8">
        <v>1</v>
      </c>
      <c r="J1721" s="10">
        <v>40.19</v>
      </c>
      <c r="K1721" s="6">
        <v>0.05</v>
      </c>
      <c r="L1721" s="10">
        <v>14.73</v>
      </c>
      <c r="M1721" s="17">
        <f t="shared" si="104"/>
        <v>38.180499999999995</v>
      </c>
      <c r="N1721" s="17">
        <f t="shared" si="105"/>
        <v>14.73</v>
      </c>
      <c r="O1721" s="17">
        <f t="shared" si="106"/>
        <v>23.450499999999995</v>
      </c>
      <c r="P1721" s="7">
        <f t="shared" si="107"/>
        <v>0.61420096646193734</v>
      </c>
      <c r="Q1721" s="5">
        <f>YEAR(SalesDataTable[[#This Row],[Order Date]])</f>
        <v>2026</v>
      </c>
      <c r="R1721" s="7" t="str">
        <f>"Q"&amp;ROUNDUP(MONTH(SalesDataTable[[#This Row],[Order Date]])/3,0)</f>
        <v>Q3</v>
      </c>
      <c r="S1721" s="8">
        <f>MONTH(SalesDataTable[[#This Row],[Order Date]])</f>
        <v>8</v>
      </c>
      <c r="T1721" s="7" t="str">
        <f>TEXT(SalesDataTable[[#This Row],[Order Date]],"mmm")</f>
        <v>Aug</v>
      </c>
    </row>
    <row r="1722" spans="1:20" ht="15.6">
      <c r="A1722" s="2">
        <v>4160</v>
      </c>
      <c r="B1722" s="3">
        <v>46256</v>
      </c>
      <c r="C1722" s="4" t="s">
        <v>20</v>
      </c>
      <c r="D1722" s="4" t="s">
        <v>31</v>
      </c>
      <c r="E1722" s="4" t="s">
        <v>28</v>
      </c>
      <c r="F1722" s="4" t="s">
        <v>16</v>
      </c>
      <c r="G1722" s="4" t="s">
        <v>34</v>
      </c>
      <c r="H1722" s="4" t="s">
        <v>38</v>
      </c>
      <c r="I1722" s="8">
        <v>4</v>
      </c>
      <c r="J1722" s="10">
        <v>123.31</v>
      </c>
      <c r="K1722" s="6">
        <v>0</v>
      </c>
      <c r="L1722" s="10">
        <v>69.02</v>
      </c>
      <c r="M1722" s="17">
        <f t="shared" si="104"/>
        <v>493.24</v>
      </c>
      <c r="N1722" s="17">
        <f t="shared" si="105"/>
        <v>276.08</v>
      </c>
      <c r="O1722" s="17">
        <f t="shared" si="106"/>
        <v>217.16000000000003</v>
      </c>
      <c r="P1722" s="7">
        <f t="shared" si="107"/>
        <v>0.44027248398345636</v>
      </c>
      <c r="Q1722" s="5">
        <f>YEAR(SalesDataTable[[#This Row],[Order Date]])</f>
        <v>2026</v>
      </c>
      <c r="R1722" s="7" t="str">
        <f>"Q"&amp;ROUNDUP(MONTH(SalesDataTable[[#This Row],[Order Date]])/3,0)</f>
        <v>Q3</v>
      </c>
      <c r="S1722" s="8">
        <f>MONTH(SalesDataTable[[#This Row],[Order Date]])</f>
        <v>8</v>
      </c>
      <c r="T1722" s="7" t="str">
        <f>TEXT(SalesDataTable[[#This Row],[Order Date]],"mmm")</f>
        <v>Aug</v>
      </c>
    </row>
    <row r="1723" spans="1:20" ht="15.6">
      <c r="A1723" s="2">
        <v>4172</v>
      </c>
      <c r="B1723" s="3">
        <v>46256</v>
      </c>
      <c r="C1723" s="4" t="s">
        <v>20</v>
      </c>
      <c r="D1723" s="4" t="s">
        <v>33</v>
      </c>
      <c r="E1723" s="4" t="s">
        <v>28</v>
      </c>
      <c r="F1723" s="4" t="s">
        <v>13</v>
      </c>
      <c r="G1723" s="4" t="s">
        <v>4</v>
      </c>
      <c r="H1723" s="4" t="s">
        <v>26</v>
      </c>
      <c r="I1723" s="8">
        <v>1</v>
      </c>
      <c r="J1723" s="10">
        <v>40.19</v>
      </c>
      <c r="K1723" s="6">
        <v>0.05</v>
      </c>
      <c r="L1723" s="10">
        <v>16.78</v>
      </c>
      <c r="M1723" s="17">
        <f t="shared" si="104"/>
        <v>38.180499999999995</v>
      </c>
      <c r="N1723" s="17">
        <f t="shared" si="105"/>
        <v>16.78</v>
      </c>
      <c r="O1723" s="17">
        <f t="shared" si="106"/>
        <v>21.400499999999994</v>
      </c>
      <c r="P1723" s="7">
        <f t="shared" si="107"/>
        <v>0.56050863660769235</v>
      </c>
      <c r="Q1723" s="5">
        <f>YEAR(SalesDataTable[[#This Row],[Order Date]])</f>
        <v>2026</v>
      </c>
      <c r="R1723" s="7" t="str">
        <f>"Q"&amp;ROUNDUP(MONTH(SalesDataTable[[#This Row],[Order Date]])/3,0)</f>
        <v>Q3</v>
      </c>
      <c r="S1723" s="8">
        <f>MONTH(SalesDataTable[[#This Row],[Order Date]])</f>
        <v>8</v>
      </c>
      <c r="T1723" s="7" t="str">
        <f>TEXT(SalesDataTable[[#This Row],[Order Date]],"mmm")</f>
        <v>Aug</v>
      </c>
    </row>
    <row r="1724" spans="1:20" ht="15.6">
      <c r="A1724" s="2">
        <v>4265</v>
      </c>
      <c r="B1724" s="3">
        <v>46256</v>
      </c>
      <c r="C1724" s="4" t="s">
        <v>11</v>
      </c>
      <c r="D1724" s="4" t="s">
        <v>52</v>
      </c>
      <c r="E1724" s="4" t="s">
        <v>2</v>
      </c>
      <c r="F1724" s="4" t="s">
        <v>3</v>
      </c>
      <c r="G1724" s="4" t="s">
        <v>4</v>
      </c>
      <c r="H1724" s="4" t="s">
        <v>26</v>
      </c>
      <c r="I1724" s="8">
        <v>1</v>
      </c>
      <c r="J1724" s="10">
        <v>40.98</v>
      </c>
      <c r="K1724" s="6">
        <v>0.05</v>
      </c>
      <c r="L1724" s="10">
        <v>16.600000000000001</v>
      </c>
      <c r="M1724" s="17">
        <f t="shared" si="104"/>
        <v>38.930999999999997</v>
      </c>
      <c r="N1724" s="17">
        <f t="shared" si="105"/>
        <v>16.600000000000001</v>
      </c>
      <c r="O1724" s="17">
        <f t="shared" si="106"/>
        <v>22.330999999999996</v>
      </c>
      <c r="P1724" s="7">
        <f t="shared" si="107"/>
        <v>0.57360458246641488</v>
      </c>
      <c r="Q1724" s="5">
        <f>YEAR(SalesDataTable[[#This Row],[Order Date]])</f>
        <v>2026</v>
      </c>
      <c r="R1724" s="7" t="str">
        <f>"Q"&amp;ROUNDUP(MONTH(SalesDataTable[[#This Row],[Order Date]])/3,0)</f>
        <v>Q3</v>
      </c>
      <c r="S1724" s="8">
        <f>MONTH(SalesDataTable[[#This Row],[Order Date]])</f>
        <v>8</v>
      </c>
      <c r="T1724" s="7" t="str">
        <f>TEXT(SalesDataTable[[#This Row],[Order Date]],"mmm")</f>
        <v>Aug</v>
      </c>
    </row>
    <row r="1725" spans="1:20" ht="15.6">
      <c r="A1725" s="2">
        <v>4321</v>
      </c>
      <c r="B1725" s="3">
        <v>46256</v>
      </c>
      <c r="C1725" s="4" t="s">
        <v>20</v>
      </c>
      <c r="D1725" s="4" t="s">
        <v>47</v>
      </c>
      <c r="E1725" s="4" t="s">
        <v>2</v>
      </c>
      <c r="F1725" s="4" t="s">
        <v>13</v>
      </c>
      <c r="G1725" s="4" t="s">
        <v>14</v>
      </c>
      <c r="H1725" s="4" t="s">
        <v>15</v>
      </c>
      <c r="I1725" s="8">
        <v>3</v>
      </c>
      <c r="J1725" s="10">
        <v>35.380000000000003</v>
      </c>
      <c r="K1725" s="6">
        <v>0</v>
      </c>
      <c r="L1725" s="10">
        <v>13.91</v>
      </c>
      <c r="M1725" s="17">
        <f t="shared" si="104"/>
        <v>106.14000000000001</v>
      </c>
      <c r="N1725" s="17">
        <f t="shared" si="105"/>
        <v>41.730000000000004</v>
      </c>
      <c r="O1725" s="17">
        <f t="shared" si="106"/>
        <v>64.410000000000011</v>
      </c>
      <c r="P1725" s="7">
        <f t="shared" si="107"/>
        <v>0.60684002261164505</v>
      </c>
      <c r="Q1725" s="5">
        <f>YEAR(SalesDataTable[[#This Row],[Order Date]])</f>
        <v>2026</v>
      </c>
      <c r="R1725" s="7" t="str">
        <f>"Q"&amp;ROUNDUP(MONTH(SalesDataTable[[#This Row],[Order Date]])/3,0)</f>
        <v>Q3</v>
      </c>
      <c r="S1725" s="8">
        <f>MONTH(SalesDataTable[[#This Row],[Order Date]])</f>
        <v>8</v>
      </c>
      <c r="T1725" s="7" t="str">
        <f>TEXT(SalesDataTable[[#This Row],[Order Date]],"mmm")</f>
        <v>Aug</v>
      </c>
    </row>
    <row r="1726" spans="1:20" ht="15.6">
      <c r="A1726" s="2">
        <v>4975</v>
      </c>
      <c r="B1726" s="3">
        <v>46256</v>
      </c>
      <c r="C1726" s="4" t="s">
        <v>11</v>
      </c>
      <c r="D1726" s="4" t="s">
        <v>39</v>
      </c>
      <c r="E1726" s="4" t="s">
        <v>19</v>
      </c>
      <c r="F1726" s="4" t="s">
        <v>13</v>
      </c>
      <c r="G1726" s="4" t="s">
        <v>14</v>
      </c>
      <c r="H1726" s="4" t="s">
        <v>44</v>
      </c>
      <c r="I1726" s="8">
        <v>4</v>
      </c>
      <c r="J1726" s="10">
        <v>134.49</v>
      </c>
      <c r="K1726" s="6">
        <v>0</v>
      </c>
      <c r="L1726" s="10">
        <v>68.17</v>
      </c>
      <c r="M1726" s="17">
        <f t="shared" si="104"/>
        <v>537.96</v>
      </c>
      <c r="N1726" s="17">
        <f t="shared" si="105"/>
        <v>272.68</v>
      </c>
      <c r="O1726" s="17">
        <f t="shared" si="106"/>
        <v>265.28000000000003</v>
      </c>
      <c r="P1726" s="7">
        <f t="shared" si="107"/>
        <v>0.49312216521674473</v>
      </c>
      <c r="Q1726" s="5">
        <f>YEAR(SalesDataTable[[#This Row],[Order Date]])</f>
        <v>2026</v>
      </c>
      <c r="R1726" s="7" t="str">
        <f>"Q"&amp;ROUNDUP(MONTH(SalesDataTable[[#This Row],[Order Date]])/3,0)</f>
        <v>Q3</v>
      </c>
      <c r="S1726" s="8">
        <f>MONTH(SalesDataTable[[#This Row],[Order Date]])</f>
        <v>8</v>
      </c>
      <c r="T1726" s="7" t="str">
        <f>TEXT(SalesDataTable[[#This Row],[Order Date]],"mmm")</f>
        <v>Aug</v>
      </c>
    </row>
    <row r="1727" spans="1:20" ht="15.6">
      <c r="A1727" s="2">
        <v>991</v>
      </c>
      <c r="B1727" s="3">
        <v>46257</v>
      </c>
      <c r="C1727" s="4" t="s">
        <v>11</v>
      </c>
      <c r="D1727" s="4" t="s">
        <v>18</v>
      </c>
      <c r="E1727" s="4" t="s">
        <v>8</v>
      </c>
      <c r="F1727" s="4" t="s">
        <v>16</v>
      </c>
      <c r="G1727" s="4" t="s">
        <v>9</v>
      </c>
      <c r="H1727" s="4" t="s">
        <v>17</v>
      </c>
      <c r="I1727" s="8">
        <v>4</v>
      </c>
      <c r="J1727" s="10">
        <v>145.30000000000001</v>
      </c>
      <c r="K1727" s="6">
        <v>0.15</v>
      </c>
      <c r="L1727" s="10">
        <v>77.040000000000006</v>
      </c>
      <c r="M1727" s="17">
        <f t="shared" si="104"/>
        <v>494.02000000000004</v>
      </c>
      <c r="N1727" s="17">
        <f t="shared" si="105"/>
        <v>308.16000000000003</v>
      </c>
      <c r="O1727" s="17">
        <f t="shared" si="106"/>
        <v>185.86</v>
      </c>
      <c r="P1727" s="7">
        <f t="shared" si="107"/>
        <v>0.37621958625156876</v>
      </c>
      <c r="Q1727" s="5">
        <f>YEAR(SalesDataTable[[#This Row],[Order Date]])</f>
        <v>2026</v>
      </c>
      <c r="R1727" s="7" t="str">
        <f>"Q"&amp;ROUNDUP(MONTH(SalesDataTable[[#This Row],[Order Date]])/3,0)</f>
        <v>Q3</v>
      </c>
      <c r="S1727" s="8">
        <f>MONTH(SalesDataTable[[#This Row],[Order Date]])</f>
        <v>8</v>
      </c>
      <c r="T1727" s="7" t="str">
        <f>TEXT(SalesDataTable[[#This Row],[Order Date]],"mmm")</f>
        <v>Aug</v>
      </c>
    </row>
    <row r="1728" spans="1:20" ht="15.6">
      <c r="A1728" s="2">
        <v>1008</v>
      </c>
      <c r="B1728" s="3">
        <v>46257</v>
      </c>
      <c r="C1728" s="4" t="s">
        <v>20</v>
      </c>
      <c r="D1728" s="4" t="s">
        <v>21</v>
      </c>
      <c r="E1728" s="4" t="s">
        <v>8</v>
      </c>
      <c r="F1728" s="4" t="s">
        <v>16</v>
      </c>
      <c r="G1728" s="4" t="s">
        <v>14</v>
      </c>
      <c r="H1728" s="4" t="s">
        <v>48</v>
      </c>
      <c r="I1728" s="8">
        <v>10</v>
      </c>
      <c r="J1728" s="10">
        <v>164.55</v>
      </c>
      <c r="K1728" s="6">
        <v>0.1</v>
      </c>
      <c r="L1728" s="10">
        <v>88.23</v>
      </c>
      <c r="M1728" s="17">
        <f t="shared" si="104"/>
        <v>1480.95</v>
      </c>
      <c r="N1728" s="17">
        <f t="shared" si="105"/>
        <v>882.30000000000007</v>
      </c>
      <c r="O1728" s="17">
        <f t="shared" si="106"/>
        <v>598.65</v>
      </c>
      <c r="P1728" s="7">
        <f t="shared" si="107"/>
        <v>0.40423376886458012</v>
      </c>
      <c r="Q1728" s="5">
        <f>YEAR(SalesDataTable[[#This Row],[Order Date]])</f>
        <v>2026</v>
      </c>
      <c r="R1728" s="7" t="str">
        <f>"Q"&amp;ROUNDUP(MONTH(SalesDataTable[[#This Row],[Order Date]])/3,0)</f>
        <v>Q3</v>
      </c>
      <c r="S1728" s="8">
        <f>MONTH(SalesDataTable[[#This Row],[Order Date]])</f>
        <v>8</v>
      </c>
      <c r="T1728" s="7" t="str">
        <f>TEXT(SalesDataTable[[#This Row],[Order Date]],"mmm")</f>
        <v>Aug</v>
      </c>
    </row>
    <row r="1729" spans="1:20" ht="15.6">
      <c r="A1729" s="2">
        <v>1083</v>
      </c>
      <c r="B1729" s="3">
        <v>46257</v>
      </c>
      <c r="C1729" s="4" t="s">
        <v>0</v>
      </c>
      <c r="D1729" s="4" t="s">
        <v>50</v>
      </c>
      <c r="E1729" s="4" t="s">
        <v>19</v>
      </c>
      <c r="F1729" s="4" t="s">
        <v>13</v>
      </c>
      <c r="G1729" s="4" t="s">
        <v>4</v>
      </c>
      <c r="H1729" s="4" t="s">
        <v>26</v>
      </c>
      <c r="I1729" s="8">
        <v>1</v>
      </c>
      <c r="J1729" s="10">
        <v>39.590000000000003</v>
      </c>
      <c r="K1729" s="6">
        <v>0</v>
      </c>
      <c r="L1729" s="10">
        <v>16.899999999999999</v>
      </c>
      <c r="M1729" s="17">
        <f t="shared" si="104"/>
        <v>39.590000000000003</v>
      </c>
      <c r="N1729" s="17">
        <f t="shared" si="105"/>
        <v>16.899999999999999</v>
      </c>
      <c r="O1729" s="17">
        <f t="shared" si="106"/>
        <v>22.690000000000005</v>
      </c>
      <c r="P1729" s="7">
        <f t="shared" si="107"/>
        <v>0.57312452639555456</v>
      </c>
      <c r="Q1729" s="5">
        <f>YEAR(SalesDataTable[[#This Row],[Order Date]])</f>
        <v>2026</v>
      </c>
      <c r="R1729" s="7" t="str">
        <f>"Q"&amp;ROUNDUP(MONTH(SalesDataTable[[#This Row],[Order Date]])/3,0)</f>
        <v>Q3</v>
      </c>
      <c r="S1729" s="8">
        <f>MONTH(SalesDataTable[[#This Row],[Order Date]])</f>
        <v>8</v>
      </c>
      <c r="T1729" s="7" t="str">
        <f>TEXT(SalesDataTable[[#This Row],[Order Date]],"mmm")</f>
        <v>Aug</v>
      </c>
    </row>
    <row r="1730" spans="1:20" ht="15.6">
      <c r="A1730" s="2">
        <v>1553</v>
      </c>
      <c r="B1730" s="3">
        <v>46257</v>
      </c>
      <c r="C1730" s="4" t="s">
        <v>11</v>
      </c>
      <c r="D1730" s="4" t="s">
        <v>12</v>
      </c>
      <c r="E1730" s="4" t="s">
        <v>8</v>
      </c>
      <c r="F1730" s="4" t="s">
        <v>16</v>
      </c>
      <c r="G1730" s="4" t="s">
        <v>34</v>
      </c>
      <c r="H1730" s="4" t="s">
        <v>45</v>
      </c>
      <c r="I1730" s="8">
        <v>5</v>
      </c>
      <c r="J1730" s="10">
        <v>51.62</v>
      </c>
      <c r="K1730" s="6">
        <v>0.15</v>
      </c>
      <c r="L1730" s="10">
        <v>22.6</v>
      </c>
      <c r="M1730" s="17">
        <f t="shared" ref="M1730:M1793" si="108">I1730*J1730*(1-K1730)</f>
        <v>219.38499999999996</v>
      </c>
      <c r="N1730" s="17">
        <f t="shared" ref="N1730:N1793" si="109">I1730*L1730</f>
        <v>113</v>
      </c>
      <c r="O1730" s="17">
        <f t="shared" ref="O1730:O1793" si="110">M1730-N1730</f>
        <v>106.38499999999996</v>
      </c>
      <c r="P1730" s="7">
        <f t="shared" ref="P1730:P1793" si="111">IFERROR(O1730/M1730,0)</f>
        <v>0.48492376415889865</v>
      </c>
      <c r="Q1730" s="5">
        <f>YEAR(SalesDataTable[[#This Row],[Order Date]])</f>
        <v>2026</v>
      </c>
      <c r="R1730" s="7" t="str">
        <f>"Q"&amp;ROUNDUP(MONTH(SalesDataTable[[#This Row],[Order Date]])/3,0)</f>
        <v>Q3</v>
      </c>
      <c r="S1730" s="8">
        <f>MONTH(SalesDataTable[[#This Row],[Order Date]])</f>
        <v>8</v>
      </c>
      <c r="T1730" s="7" t="str">
        <f>TEXT(SalesDataTable[[#This Row],[Order Date]],"mmm")</f>
        <v>Aug</v>
      </c>
    </row>
    <row r="1731" spans="1:20" ht="15.6">
      <c r="A1731" s="2">
        <v>1579</v>
      </c>
      <c r="B1731" s="3">
        <v>46257</v>
      </c>
      <c r="C1731" s="4" t="s">
        <v>20</v>
      </c>
      <c r="D1731" s="4" t="s">
        <v>31</v>
      </c>
      <c r="E1731" s="4" t="s">
        <v>19</v>
      </c>
      <c r="F1731" s="4" t="s">
        <v>3</v>
      </c>
      <c r="G1731" s="4" t="s">
        <v>9</v>
      </c>
      <c r="H1731" s="4" t="s">
        <v>10</v>
      </c>
      <c r="I1731" s="8">
        <v>3</v>
      </c>
      <c r="J1731" s="10">
        <v>90.71</v>
      </c>
      <c r="K1731" s="6">
        <v>0</v>
      </c>
      <c r="L1731" s="10">
        <v>45.57</v>
      </c>
      <c r="M1731" s="17">
        <f t="shared" si="108"/>
        <v>272.13</v>
      </c>
      <c r="N1731" s="17">
        <f t="shared" si="109"/>
        <v>136.71</v>
      </c>
      <c r="O1731" s="17">
        <f t="shared" si="110"/>
        <v>135.41999999999999</v>
      </c>
      <c r="P1731" s="7">
        <f t="shared" si="111"/>
        <v>0.49762980928232825</v>
      </c>
      <c r="Q1731" s="5">
        <f>YEAR(SalesDataTable[[#This Row],[Order Date]])</f>
        <v>2026</v>
      </c>
      <c r="R1731" s="7" t="str">
        <f>"Q"&amp;ROUNDUP(MONTH(SalesDataTable[[#This Row],[Order Date]])/3,0)</f>
        <v>Q3</v>
      </c>
      <c r="S1731" s="8">
        <f>MONTH(SalesDataTable[[#This Row],[Order Date]])</f>
        <v>8</v>
      </c>
      <c r="T1731" s="7" t="str">
        <f>TEXT(SalesDataTable[[#This Row],[Order Date]],"mmm")</f>
        <v>Aug</v>
      </c>
    </row>
    <row r="1732" spans="1:20" ht="15.6">
      <c r="A1732" s="2">
        <v>1732</v>
      </c>
      <c r="B1732" s="3">
        <v>46257</v>
      </c>
      <c r="C1732" s="4" t="s">
        <v>6</v>
      </c>
      <c r="D1732" s="4" t="s">
        <v>7</v>
      </c>
      <c r="E1732" s="4" t="s">
        <v>19</v>
      </c>
      <c r="F1732" s="4" t="s">
        <v>13</v>
      </c>
      <c r="G1732" s="4" t="s">
        <v>4</v>
      </c>
      <c r="H1732" s="4" t="s">
        <v>26</v>
      </c>
      <c r="I1732" s="8">
        <v>4</v>
      </c>
      <c r="J1732" s="10">
        <v>41.09</v>
      </c>
      <c r="K1732" s="6">
        <v>0</v>
      </c>
      <c r="L1732" s="10">
        <v>17</v>
      </c>
      <c r="M1732" s="17">
        <f t="shared" si="108"/>
        <v>164.36</v>
      </c>
      <c r="N1732" s="17">
        <f t="shared" si="109"/>
        <v>68</v>
      </c>
      <c r="O1732" s="17">
        <f t="shared" si="110"/>
        <v>96.360000000000014</v>
      </c>
      <c r="P1732" s="7">
        <f t="shared" si="111"/>
        <v>0.58627403261134103</v>
      </c>
      <c r="Q1732" s="5">
        <f>YEAR(SalesDataTable[[#This Row],[Order Date]])</f>
        <v>2026</v>
      </c>
      <c r="R1732" s="7" t="str">
        <f>"Q"&amp;ROUNDUP(MONTH(SalesDataTable[[#This Row],[Order Date]])/3,0)</f>
        <v>Q3</v>
      </c>
      <c r="S1732" s="8">
        <f>MONTH(SalesDataTable[[#This Row],[Order Date]])</f>
        <v>8</v>
      </c>
      <c r="T1732" s="7" t="str">
        <f>TEXT(SalesDataTable[[#This Row],[Order Date]],"mmm")</f>
        <v>Aug</v>
      </c>
    </row>
    <row r="1733" spans="1:20" ht="15.6">
      <c r="A1733" s="2">
        <v>2083</v>
      </c>
      <c r="B1733" s="3">
        <v>46257</v>
      </c>
      <c r="C1733" s="4" t="s">
        <v>6</v>
      </c>
      <c r="D1733" s="4" t="s">
        <v>49</v>
      </c>
      <c r="E1733" s="4" t="s">
        <v>2</v>
      </c>
      <c r="F1733" s="4" t="s">
        <v>13</v>
      </c>
      <c r="G1733" s="4" t="s">
        <v>9</v>
      </c>
      <c r="H1733" s="4" t="s">
        <v>10</v>
      </c>
      <c r="I1733" s="8">
        <v>1</v>
      </c>
      <c r="J1733" s="10">
        <v>91.37</v>
      </c>
      <c r="K1733" s="6">
        <v>0</v>
      </c>
      <c r="L1733" s="10">
        <v>46.73</v>
      </c>
      <c r="M1733" s="17">
        <f t="shared" si="108"/>
        <v>91.37</v>
      </c>
      <c r="N1733" s="17">
        <f t="shared" si="109"/>
        <v>46.73</v>
      </c>
      <c r="O1733" s="17">
        <f t="shared" si="110"/>
        <v>44.640000000000008</v>
      </c>
      <c r="P1733" s="7">
        <f t="shared" si="111"/>
        <v>0.48856298566269024</v>
      </c>
      <c r="Q1733" s="5">
        <f>YEAR(SalesDataTable[[#This Row],[Order Date]])</f>
        <v>2026</v>
      </c>
      <c r="R1733" s="7" t="str">
        <f>"Q"&amp;ROUNDUP(MONTH(SalesDataTable[[#This Row],[Order Date]])/3,0)</f>
        <v>Q3</v>
      </c>
      <c r="S1733" s="8">
        <f>MONTH(SalesDataTable[[#This Row],[Order Date]])</f>
        <v>8</v>
      </c>
      <c r="T1733" s="7" t="str">
        <f>TEXT(SalesDataTable[[#This Row],[Order Date]],"mmm")</f>
        <v>Aug</v>
      </c>
    </row>
    <row r="1734" spans="1:20" ht="15.6">
      <c r="A1734" s="2">
        <v>2176</v>
      </c>
      <c r="B1734" s="3">
        <v>46257</v>
      </c>
      <c r="C1734" s="4" t="s">
        <v>6</v>
      </c>
      <c r="D1734" s="4" t="s">
        <v>41</v>
      </c>
      <c r="E1734" s="4" t="s">
        <v>2</v>
      </c>
      <c r="F1734" s="4" t="s">
        <v>13</v>
      </c>
      <c r="G1734" s="4" t="s">
        <v>14</v>
      </c>
      <c r="H1734" s="4" t="s">
        <v>32</v>
      </c>
      <c r="I1734" s="8">
        <v>1</v>
      </c>
      <c r="J1734" s="10">
        <v>46.92</v>
      </c>
      <c r="K1734" s="6">
        <v>0</v>
      </c>
      <c r="L1734" s="10">
        <v>18.3</v>
      </c>
      <c r="M1734" s="17">
        <f t="shared" si="108"/>
        <v>46.92</v>
      </c>
      <c r="N1734" s="17">
        <f t="shared" si="109"/>
        <v>18.3</v>
      </c>
      <c r="O1734" s="17">
        <f t="shared" si="110"/>
        <v>28.62</v>
      </c>
      <c r="P1734" s="7">
        <f t="shared" si="111"/>
        <v>0.60997442455242967</v>
      </c>
      <c r="Q1734" s="5">
        <f>YEAR(SalesDataTable[[#This Row],[Order Date]])</f>
        <v>2026</v>
      </c>
      <c r="R1734" s="7" t="str">
        <f>"Q"&amp;ROUNDUP(MONTH(SalesDataTable[[#This Row],[Order Date]])/3,0)</f>
        <v>Q3</v>
      </c>
      <c r="S1734" s="8">
        <f>MONTH(SalesDataTable[[#This Row],[Order Date]])</f>
        <v>8</v>
      </c>
      <c r="T1734" s="7" t="str">
        <f>TEXT(SalesDataTable[[#This Row],[Order Date]],"mmm")</f>
        <v>Aug</v>
      </c>
    </row>
    <row r="1735" spans="1:20" ht="15.6">
      <c r="A1735" s="2">
        <v>2723</v>
      </c>
      <c r="B1735" s="3">
        <v>46257</v>
      </c>
      <c r="C1735" s="4" t="s">
        <v>0</v>
      </c>
      <c r="D1735" s="4" t="s">
        <v>1</v>
      </c>
      <c r="E1735" s="4" t="s">
        <v>2</v>
      </c>
      <c r="F1735" s="4" t="s">
        <v>13</v>
      </c>
      <c r="G1735" s="4" t="s">
        <v>4</v>
      </c>
      <c r="H1735" s="4" t="s">
        <v>30</v>
      </c>
      <c r="I1735" s="8">
        <v>1</v>
      </c>
      <c r="J1735" s="10">
        <v>100.29</v>
      </c>
      <c r="K1735" s="6">
        <v>0.05</v>
      </c>
      <c r="L1735" s="10">
        <v>49.82</v>
      </c>
      <c r="M1735" s="17">
        <f t="shared" si="108"/>
        <v>95.275500000000008</v>
      </c>
      <c r="N1735" s="17">
        <f t="shared" si="109"/>
        <v>49.82</v>
      </c>
      <c r="O1735" s="17">
        <f t="shared" si="110"/>
        <v>45.455500000000008</v>
      </c>
      <c r="P1735" s="7">
        <f t="shared" si="111"/>
        <v>0.47709537079312103</v>
      </c>
      <c r="Q1735" s="5">
        <f>YEAR(SalesDataTable[[#This Row],[Order Date]])</f>
        <v>2026</v>
      </c>
      <c r="R1735" s="7" t="str">
        <f>"Q"&amp;ROUNDUP(MONTH(SalesDataTable[[#This Row],[Order Date]])/3,0)</f>
        <v>Q3</v>
      </c>
      <c r="S1735" s="8">
        <f>MONTH(SalesDataTable[[#This Row],[Order Date]])</f>
        <v>8</v>
      </c>
      <c r="T1735" s="7" t="str">
        <f>TEXT(SalesDataTable[[#This Row],[Order Date]],"mmm")</f>
        <v>Aug</v>
      </c>
    </row>
    <row r="1736" spans="1:20" ht="15.6">
      <c r="A1736" s="2">
        <v>3299</v>
      </c>
      <c r="B1736" s="3">
        <v>46257</v>
      </c>
      <c r="C1736" s="4" t="s">
        <v>0</v>
      </c>
      <c r="D1736" s="4" t="s">
        <v>36</v>
      </c>
      <c r="E1736" s="4" t="s">
        <v>2</v>
      </c>
      <c r="F1736" s="4" t="s">
        <v>13</v>
      </c>
      <c r="G1736" s="4" t="s">
        <v>9</v>
      </c>
      <c r="H1736" s="4" t="s">
        <v>17</v>
      </c>
      <c r="I1736" s="8">
        <v>1</v>
      </c>
      <c r="J1736" s="10">
        <v>147.11000000000001</v>
      </c>
      <c r="K1736" s="6">
        <v>0.15</v>
      </c>
      <c r="L1736" s="10">
        <v>79.599999999999994</v>
      </c>
      <c r="M1736" s="17">
        <f t="shared" si="108"/>
        <v>125.04350000000001</v>
      </c>
      <c r="N1736" s="17">
        <f t="shared" si="109"/>
        <v>79.599999999999994</v>
      </c>
      <c r="O1736" s="17">
        <f t="shared" si="110"/>
        <v>45.443500000000014</v>
      </c>
      <c r="P1736" s="7">
        <f t="shared" si="111"/>
        <v>0.36342152930780097</v>
      </c>
      <c r="Q1736" s="5">
        <f>YEAR(SalesDataTable[[#This Row],[Order Date]])</f>
        <v>2026</v>
      </c>
      <c r="R1736" s="7" t="str">
        <f>"Q"&amp;ROUNDUP(MONTH(SalesDataTable[[#This Row],[Order Date]])/3,0)</f>
        <v>Q3</v>
      </c>
      <c r="S1736" s="8">
        <f>MONTH(SalesDataTable[[#This Row],[Order Date]])</f>
        <v>8</v>
      </c>
      <c r="T1736" s="7" t="str">
        <f>TEXT(SalesDataTable[[#This Row],[Order Date]],"mmm")</f>
        <v>Aug</v>
      </c>
    </row>
    <row r="1737" spans="1:20" ht="15.6">
      <c r="A1737" s="2">
        <v>3398</v>
      </c>
      <c r="B1737" s="3">
        <v>46257</v>
      </c>
      <c r="C1737" s="4" t="s">
        <v>6</v>
      </c>
      <c r="D1737" s="4" t="s">
        <v>43</v>
      </c>
      <c r="E1737" s="4" t="s">
        <v>2</v>
      </c>
      <c r="F1737" s="4" t="s">
        <v>13</v>
      </c>
      <c r="G1737" s="4" t="s">
        <v>9</v>
      </c>
      <c r="H1737" s="4" t="s">
        <v>37</v>
      </c>
      <c r="I1737" s="8">
        <v>2</v>
      </c>
      <c r="J1737" s="10">
        <v>156.44999999999999</v>
      </c>
      <c r="K1737" s="6">
        <v>0</v>
      </c>
      <c r="L1737" s="10">
        <v>80.13</v>
      </c>
      <c r="M1737" s="17">
        <f t="shared" si="108"/>
        <v>312.89999999999998</v>
      </c>
      <c r="N1737" s="17">
        <f t="shared" si="109"/>
        <v>160.26</v>
      </c>
      <c r="O1737" s="17">
        <f t="shared" si="110"/>
        <v>152.63999999999999</v>
      </c>
      <c r="P1737" s="7">
        <f t="shared" si="111"/>
        <v>0.487823585810163</v>
      </c>
      <c r="Q1737" s="5">
        <f>YEAR(SalesDataTable[[#This Row],[Order Date]])</f>
        <v>2026</v>
      </c>
      <c r="R1737" s="7" t="str">
        <f>"Q"&amp;ROUNDUP(MONTH(SalesDataTable[[#This Row],[Order Date]])/3,0)</f>
        <v>Q3</v>
      </c>
      <c r="S1737" s="8">
        <f>MONTH(SalesDataTable[[#This Row],[Order Date]])</f>
        <v>8</v>
      </c>
      <c r="T1737" s="7" t="str">
        <f>TEXT(SalesDataTable[[#This Row],[Order Date]],"mmm")</f>
        <v>Aug</v>
      </c>
    </row>
    <row r="1738" spans="1:20" ht="15.6">
      <c r="A1738" s="2">
        <v>4012</v>
      </c>
      <c r="B1738" s="3">
        <v>46257</v>
      </c>
      <c r="C1738" s="4" t="s">
        <v>6</v>
      </c>
      <c r="D1738" s="4" t="s">
        <v>49</v>
      </c>
      <c r="E1738" s="4" t="s">
        <v>2</v>
      </c>
      <c r="F1738" s="4" t="s">
        <v>13</v>
      </c>
      <c r="G1738" s="4" t="s">
        <v>9</v>
      </c>
      <c r="H1738" s="4" t="s">
        <v>46</v>
      </c>
      <c r="I1738" s="8">
        <v>2</v>
      </c>
      <c r="J1738" s="10">
        <v>72.97</v>
      </c>
      <c r="K1738" s="6">
        <v>0</v>
      </c>
      <c r="L1738" s="10">
        <v>33.25</v>
      </c>
      <c r="M1738" s="17">
        <f t="shared" si="108"/>
        <v>145.94</v>
      </c>
      <c r="N1738" s="17">
        <f t="shared" si="109"/>
        <v>66.5</v>
      </c>
      <c r="O1738" s="17">
        <f t="shared" si="110"/>
        <v>79.44</v>
      </c>
      <c r="P1738" s="7">
        <f t="shared" si="111"/>
        <v>0.54433328765245992</v>
      </c>
      <c r="Q1738" s="5">
        <f>YEAR(SalesDataTable[[#This Row],[Order Date]])</f>
        <v>2026</v>
      </c>
      <c r="R1738" s="7" t="str">
        <f>"Q"&amp;ROUNDUP(MONTH(SalesDataTable[[#This Row],[Order Date]])/3,0)</f>
        <v>Q3</v>
      </c>
      <c r="S1738" s="8">
        <f>MONTH(SalesDataTable[[#This Row],[Order Date]])</f>
        <v>8</v>
      </c>
      <c r="T1738" s="7" t="str">
        <f>TEXT(SalesDataTable[[#This Row],[Order Date]],"mmm")</f>
        <v>Aug</v>
      </c>
    </row>
    <row r="1739" spans="1:20" ht="15.6">
      <c r="A1739" s="2">
        <v>4064</v>
      </c>
      <c r="B1739" s="3">
        <v>46257</v>
      </c>
      <c r="C1739" s="4" t="s">
        <v>20</v>
      </c>
      <c r="D1739" s="4" t="s">
        <v>31</v>
      </c>
      <c r="E1739" s="4" t="s">
        <v>28</v>
      </c>
      <c r="F1739" s="4" t="s">
        <v>3</v>
      </c>
      <c r="G1739" s="4" t="s">
        <v>34</v>
      </c>
      <c r="H1739" s="4" t="s">
        <v>45</v>
      </c>
      <c r="I1739" s="8">
        <v>2</v>
      </c>
      <c r="J1739" s="10">
        <v>51.63</v>
      </c>
      <c r="K1739" s="6">
        <v>0</v>
      </c>
      <c r="L1739" s="10">
        <v>21.39</v>
      </c>
      <c r="M1739" s="17">
        <f t="shared" si="108"/>
        <v>103.26</v>
      </c>
      <c r="N1739" s="17">
        <f t="shared" si="109"/>
        <v>42.78</v>
      </c>
      <c r="O1739" s="17">
        <f t="shared" si="110"/>
        <v>60.480000000000004</v>
      </c>
      <c r="P1739" s="7">
        <f t="shared" si="111"/>
        <v>0.58570598489250436</v>
      </c>
      <c r="Q1739" s="5">
        <f>YEAR(SalesDataTable[[#This Row],[Order Date]])</f>
        <v>2026</v>
      </c>
      <c r="R1739" s="7" t="str">
        <f>"Q"&amp;ROUNDUP(MONTH(SalesDataTable[[#This Row],[Order Date]])/3,0)</f>
        <v>Q3</v>
      </c>
      <c r="S1739" s="8">
        <f>MONTH(SalesDataTable[[#This Row],[Order Date]])</f>
        <v>8</v>
      </c>
      <c r="T1739" s="7" t="str">
        <f>TEXT(SalesDataTable[[#This Row],[Order Date]],"mmm")</f>
        <v>Aug</v>
      </c>
    </row>
    <row r="1740" spans="1:20" ht="15.6">
      <c r="A1740" s="2">
        <v>4671</v>
      </c>
      <c r="B1740" s="3">
        <v>46257</v>
      </c>
      <c r="C1740" s="4" t="s">
        <v>6</v>
      </c>
      <c r="D1740" s="4" t="s">
        <v>43</v>
      </c>
      <c r="E1740" s="4" t="s">
        <v>8</v>
      </c>
      <c r="F1740" s="4" t="s">
        <v>3</v>
      </c>
      <c r="G1740" s="4" t="s">
        <v>4</v>
      </c>
      <c r="H1740" s="4" t="s">
        <v>30</v>
      </c>
      <c r="I1740" s="8">
        <v>8</v>
      </c>
      <c r="J1740" s="10">
        <v>100.06</v>
      </c>
      <c r="K1740" s="6">
        <v>0.05</v>
      </c>
      <c r="L1740" s="10">
        <v>49.39</v>
      </c>
      <c r="M1740" s="17">
        <f t="shared" si="108"/>
        <v>760.45600000000002</v>
      </c>
      <c r="N1740" s="17">
        <f t="shared" si="109"/>
        <v>395.12</v>
      </c>
      <c r="O1740" s="17">
        <f t="shared" si="110"/>
        <v>365.33600000000001</v>
      </c>
      <c r="P1740" s="7">
        <f t="shared" si="111"/>
        <v>0.48041701295012468</v>
      </c>
      <c r="Q1740" s="5">
        <f>YEAR(SalesDataTable[[#This Row],[Order Date]])</f>
        <v>2026</v>
      </c>
      <c r="R1740" s="7" t="str">
        <f>"Q"&amp;ROUNDUP(MONTH(SalesDataTable[[#This Row],[Order Date]])/3,0)</f>
        <v>Q3</v>
      </c>
      <c r="S1740" s="8">
        <f>MONTH(SalesDataTable[[#This Row],[Order Date]])</f>
        <v>8</v>
      </c>
      <c r="T1740" s="7" t="str">
        <f>TEXT(SalesDataTable[[#This Row],[Order Date]],"mmm")</f>
        <v>Aug</v>
      </c>
    </row>
    <row r="1741" spans="1:20" ht="15.6">
      <c r="A1741" s="2">
        <v>1914</v>
      </c>
      <c r="B1741" s="3">
        <v>46258</v>
      </c>
      <c r="C1741" s="4" t="s">
        <v>20</v>
      </c>
      <c r="D1741" s="4" t="s">
        <v>33</v>
      </c>
      <c r="E1741" s="4" t="s">
        <v>19</v>
      </c>
      <c r="F1741" s="4" t="s">
        <v>3</v>
      </c>
      <c r="G1741" s="4" t="s">
        <v>23</v>
      </c>
      <c r="H1741" s="4" t="s">
        <v>40</v>
      </c>
      <c r="I1741" s="8">
        <v>4</v>
      </c>
      <c r="J1741" s="10">
        <v>83.2</v>
      </c>
      <c r="K1741" s="6">
        <v>0</v>
      </c>
      <c r="L1741" s="10">
        <v>39.99</v>
      </c>
      <c r="M1741" s="17">
        <f t="shared" si="108"/>
        <v>332.8</v>
      </c>
      <c r="N1741" s="17">
        <f t="shared" si="109"/>
        <v>159.96</v>
      </c>
      <c r="O1741" s="17">
        <f t="shared" si="110"/>
        <v>172.84</v>
      </c>
      <c r="P1741" s="7">
        <f t="shared" si="111"/>
        <v>0.5193509615384615</v>
      </c>
      <c r="Q1741" s="5">
        <f>YEAR(SalesDataTable[[#This Row],[Order Date]])</f>
        <v>2026</v>
      </c>
      <c r="R1741" s="7" t="str">
        <f>"Q"&amp;ROUNDUP(MONTH(SalesDataTable[[#This Row],[Order Date]])/3,0)</f>
        <v>Q3</v>
      </c>
      <c r="S1741" s="8">
        <f>MONTH(SalesDataTable[[#This Row],[Order Date]])</f>
        <v>8</v>
      </c>
      <c r="T1741" s="7" t="str">
        <f>TEXT(SalesDataTable[[#This Row],[Order Date]],"mmm")</f>
        <v>Aug</v>
      </c>
    </row>
    <row r="1742" spans="1:20" ht="15.6">
      <c r="A1742" s="2">
        <v>1973</v>
      </c>
      <c r="B1742" s="3">
        <v>46258</v>
      </c>
      <c r="C1742" s="4" t="s">
        <v>0</v>
      </c>
      <c r="D1742" s="4" t="s">
        <v>1</v>
      </c>
      <c r="E1742" s="4" t="s">
        <v>2</v>
      </c>
      <c r="F1742" s="4" t="s">
        <v>13</v>
      </c>
      <c r="G1742" s="4" t="s">
        <v>34</v>
      </c>
      <c r="H1742" s="4" t="s">
        <v>45</v>
      </c>
      <c r="I1742" s="8">
        <v>3</v>
      </c>
      <c r="J1742" s="10">
        <v>51.29</v>
      </c>
      <c r="K1742" s="6">
        <v>0</v>
      </c>
      <c r="L1742" s="10">
        <v>22.08</v>
      </c>
      <c r="M1742" s="17">
        <f t="shared" si="108"/>
        <v>153.87</v>
      </c>
      <c r="N1742" s="17">
        <f t="shared" si="109"/>
        <v>66.239999999999995</v>
      </c>
      <c r="O1742" s="17">
        <f t="shared" si="110"/>
        <v>87.63000000000001</v>
      </c>
      <c r="P1742" s="7">
        <f t="shared" si="111"/>
        <v>0.56950672645739919</v>
      </c>
      <c r="Q1742" s="5">
        <f>YEAR(SalesDataTable[[#This Row],[Order Date]])</f>
        <v>2026</v>
      </c>
      <c r="R1742" s="7" t="str">
        <f>"Q"&amp;ROUNDUP(MONTH(SalesDataTable[[#This Row],[Order Date]])/3,0)</f>
        <v>Q3</v>
      </c>
      <c r="S1742" s="8">
        <f>MONTH(SalesDataTable[[#This Row],[Order Date]])</f>
        <v>8</v>
      </c>
      <c r="T1742" s="7" t="str">
        <f>TEXT(SalesDataTable[[#This Row],[Order Date]],"mmm")</f>
        <v>Aug</v>
      </c>
    </row>
    <row r="1743" spans="1:20" ht="15.6">
      <c r="A1743" s="2">
        <v>2564</v>
      </c>
      <c r="B1743" s="3">
        <v>46258</v>
      </c>
      <c r="C1743" s="4" t="s">
        <v>11</v>
      </c>
      <c r="D1743" s="4" t="s">
        <v>18</v>
      </c>
      <c r="E1743" s="4" t="s">
        <v>2</v>
      </c>
      <c r="F1743" s="4" t="s">
        <v>3</v>
      </c>
      <c r="G1743" s="4" t="s">
        <v>23</v>
      </c>
      <c r="H1743" s="4" t="s">
        <v>29</v>
      </c>
      <c r="I1743" s="8">
        <v>1</v>
      </c>
      <c r="J1743" s="10">
        <v>200.2</v>
      </c>
      <c r="K1743" s="6">
        <v>0</v>
      </c>
      <c r="L1743" s="10">
        <v>103.38</v>
      </c>
      <c r="M1743" s="17">
        <f t="shared" si="108"/>
        <v>200.2</v>
      </c>
      <c r="N1743" s="17">
        <f t="shared" si="109"/>
        <v>103.38</v>
      </c>
      <c r="O1743" s="17">
        <f t="shared" si="110"/>
        <v>96.82</v>
      </c>
      <c r="P1743" s="7">
        <f t="shared" si="111"/>
        <v>0.48361638361638359</v>
      </c>
      <c r="Q1743" s="5">
        <f>YEAR(SalesDataTable[[#This Row],[Order Date]])</f>
        <v>2026</v>
      </c>
      <c r="R1743" s="7" t="str">
        <f>"Q"&amp;ROUNDUP(MONTH(SalesDataTable[[#This Row],[Order Date]])/3,0)</f>
        <v>Q3</v>
      </c>
      <c r="S1743" s="8">
        <f>MONTH(SalesDataTable[[#This Row],[Order Date]])</f>
        <v>8</v>
      </c>
      <c r="T1743" s="7" t="str">
        <f>TEXT(SalesDataTable[[#This Row],[Order Date]],"mmm")</f>
        <v>Aug</v>
      </c>
    </row>
    <row r="1744" spans="1:20" ht="15.6">
      <c r="A1744" s="2">
        <v>2791</v>
      </c>
      <c r="B1744" s="3">
        <v>46258</v>
      </c>
      <c r="C1744" s="4" t="s">
        <v>0</v>
      </c>
      <c r="D1744" s="4" t="s">
        <v>50</v>
      </c>
      <c r="E1744" s="4" t="s">
        <v>19</v>
      </c>
      <c r="F1744" s="4" t="s">
        <v>16</v>
      </c>
      <c r="G1744" s="4" t="s">
        <v>34</v>
      </c>
      <c r="H1744" s="4" t="s">
        <v>42</v>
      </c>
      <c r="I1744" s="8">
        <v>2</v>
      </c>
      <c r="J1744" s="10">
        <v>36.869999999999997</v>
      </c>
      <c r="K1744" s="6">
        <v>0</v>
      </c>
      <c r="L1744" s="10">
        <v>13.71</v>
      </c>
      <c r="M1744" s="17">
        <f t="shared" si="108"/>
        <v>73.739999999999995</v>
      </c>
      <c r="N1744" s="17">
        <f t="shared" si="109"/>
        <v>27.42</v>
      </c>
      <c r="O1744" s="17">
        <f t="shared" si="110"/>
        <v>46.319999999999993</v>
      </c>
      <c r="P1744" s="7">
        <f t="shared" si="111"/>
        <v>0.62815296989422287</v>
      </c>
      <c r="Q1744" s="5">
        <f>YEAR(SalesDataTable[[#This Row],[Order Date]])</f>
        <v>2026</v>
      </c>
      <c r="R1744" s="7" t="str">
        <f>"Q"&amp;ROUNDUP(MONTH(SalesDataTable[[#This Row],[Order Date]])/3,0)</f>
        <v>Q3</v>
      </c>
      <c r="S1744" s="8">
        <f>MONTH(SalesDataTable[[#This Row],[Order Date]])</f>
        <v>8</v>
      </c>
      <c r="T1744" s="7" t="str">
        <f>TEXT(SalesDataTable[[#This Row],[Order Date]],"mmm")</f>
        <v>Aug</v>
      </c>
    </row>
    <row r="1745" spans="1:20" ht="15.6">
      <c r="A1745" s="2">
        <v>3559</v>
      </c>
      <c r="B1745" s="3">
        <v>46258</v>
      </c>
      <c r="C1745" s="4" t="s">
        <v>20</v>
      </c>
      <c r="D1745" s="4" t="s">
        <v>33</v>
      </c>
      <c r="E1745" s="4" t="s">
        <v>2</v>
      </c>
      <c r="F1745" s="4" t="s">
        <v>3</v>
      </c>
      <c r="G1745" s="4" t="s">
        <v>34</v>
      </c>
      <c r="H1745" s="4" t="s">
        <v>42</v>
      </c>
      <c r="I1745" s="8">
        <v>1</v>
      </c>
      <c r="J1745" s="10">
        <v>36.28</v>
      </c>
      <c r="K1745" s="6">
        <v>0.1</v>
      </c>
      <c r="L1745" s="10">
        <v>14.16</v>
      </c>
      <c r="M1745" s="17">
        <f t="shared" si="108"/>
        <v>32.652000000000001</v>
      </c>
      <c r="N1745" s="17">
        <f t="shared" si="109"/>
        <v>14.16</v>
      </c>
      <c r="O1745" s="17">
        <f t="shared" si="110"/>
        <v>18.492000000000001</v>
      </c>
      <c r="P1745" s="7">
        <f t="shared" si="111"/>
        <v>0.56633590591694227</v>
      </c>
      <c r="Q1745" s="5">
        <f>YEAR(SalesDataTable[[#This Row],[Order Date]])</f>
        <v>2026</v>
      </c>
      <c r="R1745" s="7" t="str">
        <f>"Q"&amp;ROUNDUP(MONTH(SalesDataTable[[#This Row],[Order Date]])/3,0)</f>
        <v>Q3</v>
      </c>
      <c r="S1745" s="8">
        <f>MONTH(SalesDataTable[[#This Row],[Order Date]])</f>
        <v>8</v>
      </c>
      <c r="T1745" s="7" t="str">
        <f>TEXT(SalesDataTable[[#This Row],[Order Date]],"mmm")</f>
        <v>Aug</v>
      </c>
    </row>
    <row r="1746" spans="1:20" ht="15.6">
      <c r="A1746" s="2">
        <v>3839</v>
      </c>
      <c r="B1746" s="3">
        <v>46258</v>
      </c>
      <c r="C1746" s="4" t="s">
        <v>0</v>
      </c>
      <c r="D1746" s="4" t="s">
        <v>50</v>
      </c>
      <c r="E1746" s="4" t="s">
        <v>28</v>
      </c>
      <c r="F1746" s="4" t="s">
        <v>3</v>
      </c>
      <c r="G1746" s="4" t="s">
        <v>9</v>
      </c>
      <c r="H1746" s="4" t="s">
        <v>10</v>
      </c>
      <c r="I1746" s="8">
        <v>2</v>
      </c>
      <c r="J1746" s="10">
        <v>93.88</v>
      </c>
      <c r="K1746" s="6">
        <v>0.05</v>
      </c>
      <c r="L1746" s="10">
        <v>46.57</v>
      </c>
      <c r="M1746" s="17">
        <f t="shared" si="108"/>
        <v>178.37199999999999</v>
      </c>
      <c r="N1746" s="17">
        <f t="shared" si="109"/>
        <v>93.14</v>
      </c>
      <c r="O1746" s="17">
        <f t="shared" si="110"/>
        <v>85.231999999999985</v>
      </c>
      <c r="P1746" s="7">
        <f t="shared" si="111"/>
        <v>0.47783284371986628</v>
      </c>
      <c r="Q1746" s="5">
        <f>YEAR(SalesDataTable[[#This Row],[Order Date]])</f>
        <v>2026</v>
      </c>
      <c r="R1746" s="7" t="str">
        <f>"Q"&amp;ROUNDUP(MONTH(SalesDataTable[[#This Row],[Order Date]])/3,0)</f>
        <v>Q3</v>
      </c>
      <c r="S1746" s="8">
        <f>MONTH(SalesDataTable[[#This Row],[Order Date]])</f>
        <v>8</v>
      </c>
      <c r="T1746" s="7" t="str">
        <f>TEXT(SalesDataTable[[#This Row],[Order Date]],"mmm")</f>
        <v>Aug</v>
      </c>
    </row>
    <row r="1747" spans="1:20" ht="15.6">
      <c r="A1747" s="2">
        <v>4133</v>
      </c>
      <c r="B1747" s="3">
        <v>46258</v>
      </c>
      <c r="C1747" s="4" t="s">
        <v>20</v>
      </c>
      <c r="D1747" s="4" t="s">
        <v>21</v>
      </c>
      <c r="E1747" s="4" t="s">
        <v>2</v>
      </c>
      <c r="F1747" s="4" t="s">
        <v>13</v>
      </c>
      <c r="G1747" s="4" t="s">
        <v>23</v>
      </c>
      <c r="H1747" s="4" t="s">
        <v>29</v>
      </c>
      <c r="I1747" s="8">
        <v>1</v>
      </c>
      <c r="J1747" s="10">
        <v>192.67</v>
      </c>
      <c r="K1747" s="6">
        <v>0.05</v>
      </c>
      <c r="L1747" s="10">
        <v>101.04</v>
      </c>
      <c r="M1747" s="17">
        <f t="shared" si="108"/>
        <v>183.03649999999999</v>
      </c>
      <c r="N1747" s="17">
        <f t="shared" si="109"/>
        <v>101.04</v>
      </c>
      <c r="O1747" s="17">
        <f t="shared" si="110"/>
        <v>81.996499999999983</v>
      </c>
      <c r="P1747" s="7">
        <f t="shared" si="111"/>
        <v>0.44797895501716867</v>
      </c>
      <c r="Q1747" s="5">
        <f>YEAR(SalesDataTable[[#This Row],[Order Date]])</f>
        <v>2026</v>
      </c>
      <c r="R1747" s="7" t="str">
        <f>"Q"&amp;ROUNDUP(MONTH(SalesDataTable[[#This Row],[Order Date]])/3,0)</f>
        <v>Q3</v>
      </c>
      <c r="S1747" s="8">
        <f>MONTH(SalesDataTable[[#This Row],[Order Date]])</f>
        <v>8</v>
      </c>
      <c r="T1747" s="7" t="str">
        <f>TEXT(SalesDataTable[[#This Row],[Order Date]],"mmm")</f>
        <v>Aug</v>
      </c>
    </row>
    <row r="1748" spans="1:20" ht="15.6">
      <c r="A1748" s="2">
        <v>4765</v>
      </c>
      <c r="B1748" s="3">
        <v>46258</v>
      </c>
      <c r="C1748" s="4" t="s">
        <v>0</v>
      </c>
      <c r="D1748" s="4" t="s">
        <v>50</v>
      </c>
      <c r="E1748" s="4" t="s">
        <v>2</v>
      </c>
      <c r="F1748" s="4" t="s">
        <v>13</v>
      </c>
      <c r="G1748" s="4" t="s">
        <v>4</v>
      </c>
      <c r="H1748" s="4" t="s">
        <v>5</v>
      </c>
      <c r="I1748" s="8">
        <v>1</v>
      </c>
      <c r="J1748" s="10">
        <v>80.099999999999994</v>
      </c>
      <c r="K1748" s="6">
        <v>0.05</v>
      </c>
      <c r="L1748" s="10">
        <v>43.49</v>
      </c>
      <c r="M1748" s="17">
        <f t="shared" si="108"/>
        <v>76.094999999999985</v>
      </c>
      <c r="N1748" s="17">
        <f t="shared" si="109"/>
        <v>43.49</v>
      </c>
      <c r="O1748" s="17">
        <f t="shared" si="110"/>
        <v>32.604999999999983</v>
      </c>
      <c r="P1748" s="7">
        <f t="shared" si="111"/>
        <v>0.42847756094355727</v>
      </c>
      <c r="Q1748" s="5">
        <f>YEAR(SalesDataTable[[#This Row],[Order Date]])</f>
        <v>2026</v>
      </c>
      <c r="R1748" s="7" t="str">
        <f>"Q"&amp;ROUNDUP(MONTH(SalesDataTable[[#This Row],[Order Date]])/3,0)</f>
        <v>Q3</v>
      </c>
      <c r="S1748" s="8">
        <f>MONTH(SalesDataTable[[#This Row],[Order Date]])</f>
        <v>8</v>
      </c>
      <c r="T1748" s="7" t="str">
        <f>TEXT(SalesDataTable[[#This Row],[Order Date]],"mmm")</f>
        <v>Aug</v>
      </c>
    </row>
    <row r="1749" spans="1:20" ht="15.6">
      <c r="A1749" s="2">
        <v>1868</v>
      </c>
      <c r="B1749" s="3">
        <v>46259</v>
      </c>
      <c r="C1749" s="4" t="s">
        <v>20</v>
      </c>
      <c r="D1749" s="4" t="s">
        <v>33</v>
      </c>
      <c r="E1749" s="4" t="s">
        <v>28</v>
      </c>
      <c r="F1749" s="4" t="s">
        <v>3</v>
      </c>
      <c r="G1749" s="4" t="s">
        <v>9</v>
      </c>
      <c r="H1749" s="4" t="s">
        <v>17</v>
      </c>
      <c r="I1749" s="8">
        <v>1</v>
      </c>
      <c r="J1749" s="10">
        <v>145.02000000000001</v>
      </c>
      <c r="K1749" s="6">
        <v>0</v>
      </c>
      <c r="L1749" s="10">
        <v>78.959999999999994</v>
      </c>
      <c r="M1749" s="17">
        <f t="shared" si="108"/>
        <v>145.02000000000001</v>
      </c>
      <c r="N1749" s="17">
        <f t="shared" si="109"/>
        <v>78.959999999999994</v>
      </c>
      <c r="O1749" s="17">
        <f t="shared" si="110"/>
        <v>66.060000000000016</v>
      </c>
      <c r="P1749" s="7">
        <f t="shared" si="111"/>
        <v>0.4555233760860572</v>
      </c>
      <c r="Q1749" s="5">
        <f>YEAR(SalesDataTable[[#This Row],[Order Date]])</f>
        <v>2026</v>
      </c>
      <c r="R1749" s="7" t="str">
        <f>"Q"&amp;ROUNDUP(MONTH(SalesDataTable[[#This Row],[Order Date]])/3,0)</f>
        <v>Q3</v>
      </c>
      <c r="S1749" s="8">
        <f>MONTH(SalesDataTable[[#This Row],[Order Date]])</f>
        <v>8</v>
      </c>
      <c r="T1749" s="7" t="str">
        <f>TEXT(SalesDataTable[[#This Row],[Order Date]],"mmm")</f>
        <v>Aug</v>
      </c>
    </row>
    <row r="1750" spans="1:20" ht="15.6">
      <c r="A1750" s="2">
        <v>987</v>
      </c>
      <c r="B1750" s="3">
        <v>46260</v>
      </c>
      <c r="C1750" s="4" t="s">
        <v>6</v>
      </c>
      <c r="D1750" s="4" t="s">
        <v>41</v>
      </c>
      <c r="E1750" s="4" t="s">
        <v>28</v>
      </c>
      <c r="F1750" s="4" t="s">
        <v>3</v>
      </c>
      <c r="G1750" s="4" t="s">
        <v>14</v>
      </c>
      <c r="H1750" s="4" t="s">
        <v>15</v>
      </c>
      <c r="I1750" s="8">
        <v>1</v>
      </c>
      <c r="J1750" s="10">
        <v>37</v>
      </c>
      <c r="K1750" s="6">
        <v>0.15</v>
      </c>
      <c r="L1750" s="10">
        <v>13.68</v>
      </c>
      <c r="M1750" s="17">
        <f t="shared" si="108"/>
        <v>31.45</v>
      </c>
      <c r="N1750" s="17">
        <f t="shared" si="109"/>
        <v>13.68</v>
      </c>
      <c r="O1750" s="17">
        <f t="shared" si="110"/>
        <v>17.77</v>
      </c>
      <c r="P1750" s="7">
        <f t="shared" si="111"/>
        <v>0.56502384737678857</v>
      </c>
      <c r="Q1750" s="5">
        <f>YEAR(SalesDataTable[[#This Row],[Order Date]])</f>
        <v>2026</v>
      </c>
      <c r="R1750" s="7" t="str">
        <f>"Q"&amp;ROUNDUP(MONTH(SalesDataTable[[#This Row],[Order Date]])/3,0)</f>
        <v>Q3</v>
      </c>
      <c r="S1750" s="8">
        <f>MONTH(SalesDataTable[[#This Row],[Order Date]])</f>
        <v>8</v>
      </c>
      <c r="T1750" s="7" t="str">
        <f>TEXT(SalesDataTable[[#This Row],[Order Date]],"mmm")</f>
        <v>Aug</v>
      </c>
    </row>
    <row r="1751" spans="1:20" ht="15.6">
      <c r="A1751" s="2">
        <v>2503</v>
      </c>
      <c r="B1751" s="3">
        <v>46260</v>
      </c>
      <c r="C1751" s="4" t="s">
        <v>6</v>
      </c>
      <c r="D1751" s="4" t="s">
        <v>27</v>
      </c>
      <c r="E1751" s="4" t="s">
        <v>2</v>
      </c>
      <c r="F1751" s="4" t="s">
        <v>3</v>
      </c>
      <c r="G1751" s="4" t="s">
        <v>4</v>
      </c>
      <c r="H1751" s="4" t="s">
        <v>22</v>
      </c>
      <c r="I1751" s="8">
        <v>2</v>
      </c>
      <c r="J1751" s="10">
        <v>50.02</v>
      </c>
      <c r="K1751" s="6">
        <v>0</v>
      </c>
      <c r="L1751" s="10">
        <v>21.99</v>
      </c>
      <c r="M1751" s="17">
        <f t="shared" si="108"/>
        <v>100.04</v>
      </c>
      <c r="N1751" s="17">
        <f t="shared" si="109"/>
        <v>43.98</v>
      </c>
      <c r="O1751" s="17">
        <f t="shared" si="110"/>
        <v>56.060000000000009</v>
      </c>
      <c r="P1751" s="7">
        <f t="shared" si="111"/>
        <v>0.56037584966013598</v>
      </c>
      <c r="Q1751" s="5">
        <f>YEAR(SalesDataTable[[#This Row],[Order Date]])</f>
        <v>2026</v>
      </c>
      <c r="R1751" s="7" t="str">
        <f>"Q"&amp;ROUNDUP(MONTH(SalesDataTable[[#This Row],[Order Date]])/3,0)</f>
        <v>Q3</v>
      </c>
      <c r="S1751" s="8">
        <f>MONTH(SalesDataTable[[#This Row],[Order Date]])</f>
        <v>8</v>
      </c>
      <c r="T1751" s="7" t="str">
        <f>TEXT(SalesDataTable[[#This Row],[Order Date]],"mmm")</f>
        <v>Aug</v>
      </c>
    </row>
    <row r="1752" spans="1:20" ht="15.6">
      <c r="A1752" s="2">
        <v>4928</v>
      </c>
      <c r="B1752" s="3">
        <v>46260</v>
      </c>
      <c r="C1752" s="4" t="s">
        <v>6</v>
      </c>
      <c r="D1752" s="4" t="s">
        <v>41</v>
      </c>
      <c r="E1752" s="4" t="s">
        <v>19</v>
      </c>
      <c r="F1752" s="4" t="s">
        <v>3</v>
      </c>
      <c r="G1752" s="4" t="s">
        <v>34</v>
      </c>
      <c r="H1752" s="4" t="s">
        <v>42</v>
      </c>
      <c r="I1752" s="8">
        <v>2</v>
      </c>
      <c r="J1752" s="10">
        <v>35.950000000000003</v>
      </c>
      <c r="K1752" s="6">
        <v>0.05</v>
      </c>
      <c r="L1752" s="10">
        <v>13.93</v>
      </c>
      <c r="M1752" s="17">
        <f t="shared" si="108"/>
        <v>68.305000000000007</v>
      </c>
      <c r="N1752" s="17">
        <f t="shared" si="109"/>
        <v>27.86</v>
      </c>
      <c r="O1752" s="17">
        <f t="shared" si="110"/>
        <v>40.445000000000007</v>
      </c>
      <c r="P1752" s="7">
        <f t="shared" si="111"/>
        <v>0.59212356342873884</v>
      </c>
      <c r="Q1752" s="5">
        <f>YEAR(SalesDataTable[[#This Row],[Order Date]])</f>
        <v>2026</v>
      </c>
      <c r="R1752" s="7" t="str">
        <f>"Q"&amp;ROUNDUP(MONTH(SalesDataTable[[#This Row],[Order Date]])/3,0)</f>
        <v>Q3</v>
      </c>
      <c r="S1752" s="8">
        <f>MONTH(SalesDataTable[[#This Row],[Order Date]])</f>
        <v>8</v>
      </c>
      <c r="T1752" s="7" t="str">
        <f>TEXT(SalesDataTable[[#This Row],[Order Date]],"mmm")</f>
        <v>Aug</v>
      </c>
    </row>
    <row r="1753" spans="1:20" ht="15.6">
      <c r="A1753" s="2">
        <v>852</v>
      </c>
      <c r="B1753" s="3">
        <v>46261</v>
      </c>
      <c r="C1753" s="4" t="s">
        <v>0</v>
      </c>
      <c r="D1753" s="4" t="s">
        <v>36</v>
      </c>
      <c r="E1753" s="4" t="s">
        <v>2</v>
      </c>
      <c r="F1753" s="4" t="s">
        <v>13</v>
      </c>
      <c r="G1753" s="4" t="s">
        <v>14</v>
      </c>
      <c r="H1753" s="4" t="s">
        <v>32</v>
      </c>
      <c r="I1753" s="8">
        <v>3</v>
      </c>
      <c r="J1753" s="10">
        <v>45.84</v>
      </c>
      <c r="K1753" s="6">
        <v>0.15</v>
      </c>
      <c r="L1753" s="10">
        <v>17.899999999999999</v>
      </c>
      <c r="M1753" s="17">
        <f t="shared" si="108"/>
        <v>116.89200000000001</v>
      </c>
      <c r="N1753" s="17">
        <f t="shared" si="109"/>
        <v>53.699999999999996</v>
      </c>
      <c r="O1753" s="17">
        <f t="shared" si="110"/>
        <v>63.192000000000014</v>
      </c>
      <c r="P1753" s="7">
        <f t="shared" si="111"/>
        <v>0.54060158094651478</v>
      </c>
      <c r="Q1753" s="5">
        <f>YEAR(SalesDataTable[[#This Row],[Order Date]])</f>
        <v>2026</v>
      </c>
      <c r="R1753" s="7" t="str">
        <f>"Q"&amp;ROUNDUP(MONTH(SalesDataTable[[#This Row],[Order Date]])/3,0)</f>
        <v>Q3</v>
      </c>
      <c r="S1753" s="8">
        <f>MONTH(SalesDataTable[[#This Row],[Order Date]])</f>
        <v>8</v>
      </c>
      <c r="T1753" s="7" t="str">
        <f>TEXT(SalesDataTable[[#This Row],[Order Date]],"mmm")</f>
        <v>Aug</v>
      </c>
    </row>
    <row r="1754" spans="1:20" ht="15.6">
      <c r="A1754" s="2">
        <v>2188</v>
      </c>
      <c r="B1754" s="3">
        <v>46261</v>
      </c>
      <c r="C1754" s="4" t="s">
        <v>6</v>
      </c>
      <c r="D1754" s="4" t="s">
        <v>27</v>
      </c>
      <c r="E1754" s="4" t="s">
        <v>2</v>
      </c>
      <c r="F1754" s="4" t="s">
        <v>13</v>
      </c>
      <c r="G1754" s="4" t="s">
        <v>23</v>
      </c>
      <c r="H1754" s="4" t="s">
        <v>40</v>
      </c>
      <c r="I1754" s="8">
        <v>1</v>
      </c>
      <c r="J1754" s="10">
        <v>83.23</v>
      </c>
      <c r="K1754" s="6">
        <v>0.1</v>
      </c>
      <c r="L1754" s="10">
        <v>40.229999999999997</v>
      </c>
      <c r="M1754" s="17">
        <f t="shared" si="108"/>
        <v>74.907000000000011</v>
      </c>
      <c r="N1754" s="17">
        <f t="shared" si="109"/>
        <v>40.229999999999997</v>
      </c>
      <c r="O1754" s="17">
        <f t="shared" si="110"/>
        <v>34.677000000000014</v>
      </c>
      <c r="P1754" s="7">
        <f t="shared" si="111"/>
        <v>0.46293403820737727</v>
      </c>
      <c r="Q1754" s="5">
        <f>YEAR(SalesDataTable[[#This Row],[Order Date]])</f>
        <v>2026</v>
      </c>
      <c r="R1754" s="7" t="str">
        <f>"Q"&amp;ROUNDUP(MONTH(SalesDataTable[[#This Row],[Order Date]])/3,0)</f>
        <v>Q3</v>
      </c>
      <c r="S1754" s="8">
        <f>MONTH(SalesDataTable[[#This Row],[Order Date]])</f>
        <v>8</v>
      </c>
      <c r="T1754" s="7" t="str">
        <f>TEXT(SalesDataTable[[#This Row],[Order Date]],"mmm")</f>
        <v>Aug</v>
      </c>
    </row>
    <row r="1755" spans="1:20" ht="15.6">
      <c r="A1755" s="2">
        <v>2574</v>
      </c>
      <c r="B1755" s="3">
        <v>46261</v>
      </c>
      <c r="C1755" s="4" t="s">
        <v>0</v>
      </c>
      <c r="D1755" s="4" t="s">
        <v>36</v>
      </c>
      <c r="E1755" s="4" t="s">
        <v>19</v>
      </c>
      <c r="F1755" s="4" t="s">
        <v>13</v>
      </c>
      <c r="G1755" s="4" t="s">
        <v>4</v>
      </c>
      <c r="H1755" s="4" t="s">
        <v>30</v>
      </c>
      <c r="I1755" s="8">
        <v>1</v>
      </c>
      <c r="J1755" s="10">
        <v>104.33</v>
      </c>
      <c r="K1755" s="6">
        <v>0.1</v>
      </c>
      <c r="L1755" s="10">
        <v>49.86</v>
      </c>
      <c r="M1755" s="17">
        <f t="shared" si="108"/>
        <v>93.897000000000006</v>
      </c>
      <c r="N1755" s="17">
        <f t="shared" si="109"/>
        <v>49.86</v>
      </c>
      <c r="O1755" s="17">
        <f t="shared" si="110"/>
        <v>44.037000000000006</v>
      </c>
      <c r="P1755" s="7">
        <f t="shared" si="111"/>
        <v>0.46899261957251032</v>
      </c>
      <c r="Q1755" s="5">
        <f>YEAR(SalesDataTable[[#This Row],[Order Date]])</f>
        <v>2026</v>
      </c>
      <c r="R1755" s="7" t="str">
        <f>"Q"&amp;ROUNDUP(MONTH(SalesDataTable[[#This Row],[Order Date]])/3,0)</f>
        <v>Q3</v>
      </c>
      <c r="S1755" s="8">
        <f>MONTH(SalesDataTable[[#This Row],[Order Date]])</f>
        <v>8</v>
      </c>
      <c r="T1755" s="7" t="str">
        <f>TEXT(SalesDataTable[[#This Row],[Order Date]],"mmm")</f>
        <v>Aug</v>
      </c>
    </row>
    <row r="1756" spans="1:20" ht="15.6">
      <c r="A1756" s="2">
        <v>2942</v>
      </c>
      <c r="B1756" s="3">
        <v>46261</v>
      </c>
      <c r="C1756" s="4" t="s">
        <v>6</v>
      </c>
      <c r="D1756" s="4" t="s">
        <v>27</v>
      </c>
      <c r="E1756" s="4" t="s">
        <v>2</v>
      </c>
      <c r="F1756" s="4" t="s">
        <v>13</v>
      </c>
      <c r="G1756" s="4" t="s">
        <v>9</v>
      </c>
      <c r="H1756" s="4" t="s">
        <v>37</v>
      </c>
      <c r="I1756" s="8">
        <v>1</v>
      </c>
      <c r="J1756" s="10">
        <v>156.94999999999999</v>
      </c>
      <c r="K1756" s="6">
        <v>0</v>
      </c>
      <c r="L1756" s="10">
        <v>80.41</v>
      </c>
      <c r="M1756" s="17">
        <f t="shared" si="108"/>
        <v>156.94999999999999</v>
      </c>
      <c r="N1756" s="17">
        <f t="shared" si="109"/>
        <v>80.41</v>
      </c>
      <c r="O1756" s="17">
        <f t="shared" si="110"/>
        <v>76.539999999999992</v>
      </c>
      <c r="P1756" s="7">
        <f t="shared" si="111"/>
        <v>0.48767123287671232</v>
      </c>
      <c r="Q1756" s="5">
        <f>YEAR(SalesDataTable[[#This Row],[Order Date]])</f>
        <v>2026</v>
      </c>
      <c r="R1756" s="7" t="str">
        <f>"Q"&amp;ROUNDUP(MONTH(SalesDataTable[[#This Row],[Order Date]])/3,0)</f>
        <v>Q3</v>
      </c>
      <c r="S1756" s="8">
        <f>MONTH(SalesDataTable[[#This Row],[Order Date]])</f>
        <v>8</v>
      </c>
      <c r="T1756" s="7" t="str">
        <f>TEXT(SalesDataTable[[#This Row],[Order Date]],"mmm")</f>
        <v>Aug</v>
      </c>
    </row>
    <row r="1757" spans="1:20" ht="15.6">
      <c r="A1757" s="2">
        <v>3211</v>
      </c>
      <c r="B1757" s="3">
        <v>46261</v>
      </c>
      <c r="C1757" s="4" t="s">
        <v>6</v>
      </c>
      <c r="D1757" s="4" t="s">
        <v>49</v>
      </c>
      <c r="E1757" s="4" t="s">
        <v>19</v>
      </c>
      <c r="F1757" s="4" t="s">
        <v>16</v>
      </c>
      <c r="G1757" s="4" t="s">
        <v>4</v>
      </c>
      <c r="H1757" s="4" t="s">
        <v>26</v>
      </c>
      <c r="I1757" s="8">
        <v>3</v>
      </c>
      <c r="J1757" s="10">
        <v>41.33</v>
      </c>
      <c r="K1757" s="6">
        <v>0.05</v>
      </c>
      <c r="L1757" s="10">
        <v>17</v>
      </c>
      <c r="M1757" s="17">
        <f t="shared" si="108"/>
        <v>117.79049999999999</v>
      </c>
      <c r="N1757" s="17">
        <f t="shared" si="109"/>
        <v>51</v>
      </c>
      <c r="O1757" s="17">
        <f t="shared" si="110"/>
        <v>66.790499999999994</v>
      </c>
      <c r="P1757" s="7">
        <f t="shared" si="111"/>
        <v>0.56702790123142355</v>
      </c>
      <c r="Q1757" s="5">
        <f>YEAR(SalesDataTable[[#This Row],[Order Date]])</f>
        <v>2026</v>
      </c>
      <c r="R1757" s="7" t="str">
        <f>"Q"&amp;ROUNDUP(MONTH(SalesDataTable[[#This Row],[Order Date]])/3,0)</f>
        <v>Q3</v>
      </c>
      <c r="S1757" s="8">
        <f>MONTH(SalesDataTable[[#This Row],[Order Date]])</f>
        <v>8</v>
      </c>
      <c r="T1757" s="7" t="str">
        <f>TEXT(SalesDataTable[[#This Row],[Order Date]],"mmm")</f>
        <v>Aug</v>
      </c>
    </row>
    <row r="1758" spans="1:20" ht="15.6">
      <c r="A1758" s="2">
        <v>3306</v>
      </c>
      <c r="B1758" s="3">
        <v>46261</v>
      </c>
      <c r="C1758" s="4" t="s">
        <v>0</v>
      </c>
      <c r="D1758" s="4" t="s">
        <v>50</v>
      </c>
      <c r="E1758" s="4" t="s">
        <v>2</v>
      </c>
      <c r="F1758" s="4" t="s">
        <v>16</v>
      </c>
      <c r="G1758" s="4" t="s">
        <v>14</v>
      </c>
      <c r="H1758" s="4" t="s">
        <v>15</v>
      </c>
      <c r="I1758" s="8">
        <v>1</v>
      </c>
      <c r="J1758" s="10">
        <v>35.590000000000003</v>
      </c>
      <c r="K1758" s="6">
        <v>0</v>
      </c>
      <c r="L1758" s="10">
        <v>13.66</v>
      </c>
      <c r="M1758" s="17">
        <f t="shared" si="108"/>
        <v>35.590000000000003</v>
      </c>
      <c r="N1758" s="17">
        <f t="shared" si="109"/>
        <v>13.66</v>
      </c>
      <c r="O1758" s="17">
        <f t="shared" si="110"/>
        <v>21.930000000000003</v>
      </c>
      <c r="P1758" s="7">
        <f t="shared" si="111"/>
        <v>0.61618432143860635</v>
      </c>
      <c r="Q1758" s="5">
        <f>YEAR(SalesDataTable[[#This Row],[Order Date]])</f>
        <v>2026</v>
      </c>
      <c r="R1758" s="7" t="str">
        <f>"Q"&amp;ROUNDUP(MONTH(SalesDataTable[[#This Row],[Order Date]])/3,0)</f>
        <v>Q3</v>
      </c>
      <c r="S1758" s="8">
        <f>MONTH(SalesDataTable[[#This Row],[Order Date]])</f>
        <v>8</v>
      </c>
      <c r="T1758" s="7" t="str">
        <f>TEXT(SalesDataTable[[#This Row],[Order Date]],"mmm")</f>
        <v>Aug</v>
      </c>
    </row>
    <row r="1759" spans="1:20" ht="15.6">
      <c r="A1759" s="2">
        <v>3837</v>
      </c>
      <c r="B1759" s="3">
        <v>46261</v>
      </c>
      <c r="C1759" s="4" t="s">
        <v>20</v>
      </c>
      <c r="D1759" s="4" t="s">
        <v>33</v>
      </c>
      <c r="E1759" s="4" t="s">
        <v>2</v>
      </c>
      <c r="F1759" s="4" t="s">
        <v>3</v>
      </c>
      <c r="G1759" s="4" t="s">
        <v>23</v>
      </c>
      <c r="H1759" s="4" t="s">
        <v>24</v>
      </c>
      <c r="I1759" s="8">
        <v>2</v>
      </c>
      <c r="J1759" s="10">
        <v>335.87</v>
      </c>
      <c r="K1759" s="6">
        <v>0.1</v>
      </c>
      <c r="L1759" s="10">
        <v>196.54</v>
      </c>
      <c r="M1759" s="17">
        <f t="shared" si="108"/>
        <v>604.56600000000003</v>
      </c>
      <c r="N1759" s="17">
        <f t="shared" si="109"/>
        <v>393.08</v>
      </c>
      <c r="O1759" s="17">
        <f t="shared" si="110"/>
        <v>211.48600000000005</v>
      </c>
      <c r="P1759" s="7">
        <f t="shared" si="111"/>
        <v>0.34981457773014035</v>
      </c>
      <c r="Q1759" s="5">
        <f>YEAR(SalesDataTable[[#This Row],[Order Date]])</f>
        <v>2026</v>
      </c>
      <c r="R1759" s="7" t="str">
        <f>"Q"&amp;ROUNDUP(MONTH(SalesDataTable[[#This Row],[Order Date]])/3,0)</f>
        <v>Q3</v>
      </c>
      <c r="S1759" s="8">
        <f>MONTH(SalesDataTable[[#This Row],[Order Date]])</f>
        <v>8</v>
      </c>
      <c r="T1759" s="7" t="str">
        <f>TEXT(SalesDataTable[[#This Row],[Order Date]],"mmm")</f>
        <v>Aug</v>
      </c>
    </row>
    <row r="1760" spans="1:20" ht="15.6">
      <c r="A1760" s="2">
        <v>4169</v>
      </c>
      <c r="B1760" s="3">
        <v>46261</v>
      </c>
      <c r="C1760" s="4" t="s">
        <v>20</v>
      </c>
      <c r="D1760" s="4" t="s">
        <v>47</v>
      </c>
      <c r="E1760" s="4" t="s">
        <v>2</v>
      </c>
      <c r="F1760" s="4" t="s">
        <v>13</v>
      </c>
      <c r="G1760" s="4" t="s">
        <v>34</v>
      </c>
      <c r="H1760" s="4" t="s">
        <v>45</v>
      </c>
      <c r="I1760" s="8">
        <v>1</v>
      </c>
      <c r="J1760" s="10">
        <v>50.7</v>
      </c>
      <c r="K1760" s="6">
        <v>0.05</v>
      </c>
      <c r="L1760" s="10">
        <v>21.65</v>
      </c>
      <c r="M1760" s="17">
        <f t="shared" si="108"/>
        <v>48.164999999999999</v>
      </c>
      <c r="N1760" s="17">
        <f t="shared" si="109"/>
        <v>21.65</v>
      </c>
      <c r="O1760" s="17">
        <f t="shared" si="110"/>
        <v>26.515000000000001</v>
      </c>
      <c r="P1760" s="7">
        <f t="shared" si="111"/>
        <v>0.55050347762898377</v>
      </c>
      <c r="Q1760" s="5">
        <f>YEAR(SalesDataTable[[#This Row],[Order Date]])</f>
        <v>2026</v>
      </c>
      <c r="R1760" s="7" t="str">
        <f>"Q"&amp;ROUNDUP(MONTH(SalesDataTable[[#This Row],[Order Date]])/3,0)</f>
        <v>Q3</v>
      </c>
      <c r="S1760" s="8">
        <f>MONTH(SalesDataTable[[#This Row],[Order Date]])</f>
        <v>8</v>
      </c>
      <c r="T1760" s="7" t="str">
        <f>TEXT(SalesDataTable[[#This Row],[Order Date]],"mmm")</f>
        <v>Aug</v>
      </c>
    </row>
    <row r="1761" spans="1:20" ht="15.6">
      <c r="A1761" s="2">
        <v>4452</v>
      </c>
      <c r="B1761" s="3">
        <v>46261</v>
      </c>
      <c r="C1761" s="4" t="s">
        <v>11</v>
      </c>
      <c r="D1761" s="4" t="s">
        <v>12</v>
      </c>
      <c r="E1761" s="4" t="s">
        <v>28</v>
      </c>
      <c r="F1761" s="4" t="s">
        <v>13</v>
      </c>
      <c r="G1761" s="4" t="s">
        <v>9</v>
      </c>
      <c r="H1761" s="4" t="s">
        <v>37</v>
      </c>
      <c r="I1761" s="8">
        <v>3</v>
      </c>
      <c r="J1761" s="10">
        <v>152.76</v>
      </c>
      <c r="K1761" s="6">
        <v>0.1</v>
      </c>
      <c r="L1761" s="10">
        <v>77.36</v>
      </c>
      <c r="M1761" s="17">
        <f t="shared" si="108"/>
        <v>412.452</v>
      </c>
      <c r="N1761" s="17">
        <f t="shared" si="109"/>
        <v>232.07999999999998</v>
      </c>
      <c r="O1761" s="17">
        <f t="shared" si="110"/>
        <v>180.37200000000001</v>
      </c>
      <c r="P1761" s="7">
        <f t="shared" si="111"/>
        <v>0.43731634226528182</v>
      </c>
      <c r="Q1761" s="5">
        <f>YEAR(SalesDataTable[[#This Row],[Order Date]])</f>
        <v>2026</v>
      </c>
      <c r="R1761" s="7" t="str">
        <f>"Q"&amp;ROUNDUP(MONTH(SalesDataTable[[#This Row],[Order Date]])/3,0)</f>
        <v>Q3</v>
      </c>
      <c r="S1761" s="8">
        <f>MONTH(SalesDataTable[[#This Row],[Order Date]])</f>
        <v>8</v>
      </c>
      <c r="T1761" s="7" t="str">
        <f>TEXT(SalesDataTable[[#This Row],[Order Date]],"mmm")</f>
        <v>Aug</v>
      </c>
    </row>
    <row r="1762" spans="1:20" ht="15.6">
      <c r="A1762" s="2">
        <v>4740</v>
      </c>
      <c r="B1762" s="3">
        <v>46261</v>
      </c>
      <c r="C1762" s="4" t="s">
        <v>0</v>
      </c>
      <c r="D1762" s="4" t="s">
        <v>50</v>
      </c>
      <c r="E1762" s="4" t="s">
        <v>8</v>
      </c>
      <c r="F1762" s="4" t="s">
        <v>3</v>
      </c>
      <c r="G1762" s="4" t="s">
        <v>9</v>
      </c>
      <c r="H1762" s="4" t="s">
        <v>46</v>
      </c>
      <c r="I1762" s="8">
        <v>5</v>
      </c>
      <c r="J1762" s="10">
        <v>72.78</v>
      </c>
      <c r="K1762" s="6">
        <v>0.1</v>
      </c>
      <c r="L1762" s="10">
        <v>33.25</v>
      </c>
      <c r="M1762" s="17">
        <f t="shared" si="108"/>
        <v>327.51</v>
      </c>
      <c r="N1762" s="17">
        <f t="shared" si="109"/>
        <v>166.25</v>
      </c>
      <c r="O1762" s="17">
        <f t="shared" si="110"/>
        <v>161.26</v>
      </c>
      <c r="P1762" s="7">
        <f t="shared" si="111"/>
        <v>0.49238191200268694</v>
      </c>
      <c r="Q1762" s="5">
        <f>YEAR(SalesDataTable[[#This Row],[Order Date]])</f>
        <v>2026</v>
      </c>
      <c r="R1762" s="7" t="str">
        <f>"Q"&amp;ROUNDUP(MONTH(SalesDataTable[[#This Row],[Order Date]])/3,0)</f>
        <v>Q3</v>
      </c>
      <c r="S1762" s="8">
        <f>MONTH(SalesDataTable[[#This Row],[Order Date]])</f>
        <v>8</v>
      </c>
      <c r="T1762" s="7" t="str">
        <f>TEXT(SalesDataTable[[#This Row],[Order Date]],"mmm")</f>
        <v>Aug</v>
      </c>
    </row>
    <row r="1763" spans="1:20" ht="15.6">
      <c r="A1763" s="2">
        <v>5000</v>
      </c>
      <c r="B1763" s="3">
        <v>46261</v>
      </c>
      <c r="C1763" s="4" t="s">
        <v>6</v>
      </c>
      <c r="D1763" s="4" t="s">
        <v>43</v>
      </c>
      <c r="E1763" s="4" t="s">
        <v>28</v>
      </c>
      <c r="F1763" s="4" t="s">
        <v>13</v>
      </c>
      <c r="G1763" s="4" t="s">
        <v>14</v>
      </c>
      <c r="H1763" s="4" t="s">
        <v>15</v>
      </c>
      <c r="I1763" s="8">
        <v>2</v>
      </c>
      <c r="J1763" s="10">
        <v>37</v>
      </c>
      <c r="K1763" s="6">
        <v>0</v>
      </c>
      <c r="L1763" s="10">
        <v>13.83</v>
      </c>
      <c r="M1763" s="17">
        <f t="shared" si="108"/>
        <v>74</v>
      </c>
      <c r="N1763" s="17">
        <f t="shared" si="109"/>
        <v>27.66</v>
      </c>
      <c r="O1763" s="17">
        <f t="shared" si="110"/>
        <v>46.34</v>
      </c>
      <c r="P1763" s="7">
        <f t="shared" si="111"/>
        <v>0.62621621621621626</v>
      </c>
      <c r="Q1763" s="5">
        <f>YEAR(SalesDataTable[[#This Row],[Order Date]])</f>
        <v>2026</v>
      </c>
      <c r="R1763" s="7" t="str">
        <f>"Q"&amp;ROUNDUP(MONTH(SalesDataTable[[#This Row],[Order Date]])/3,0)</f>
        <v>Q3</v>
      </c>
      <c r="S1763" s="8">
        <f>MONTH(SalesDataTable[[#This Row],[Order Date]])</f>
        <v>8</v>
      </c>
      <c r="T1763" s="7" t="str">
        <f>TEXT(SalesDataTable[[#This Row],[Order Date]],"mmm")</f>
        <v>Aug</v>
      </c>
    </row>
    <row r="1764" spans="1:20" ht="15.6">
      <c r="A1764" s="2">
        <v>5058</v>
      </c>
      <c r="B1764" s="3">
        <v>46261</v>
      </c>
      <c r="C1764" s="4" t="s">
        <v>6</v>
      </c>
      <c r="D1764" s="4" t="s">
        <v>41</v>
      </c>
      <c r="E1764" s="4" t="s">
        <v>8</v>
      </c>
      <c r="F1764" s="4" t="s">
        <v>16</v>
      </c>
      <c r="G1764" s="4" t="s">
        <v>4</v>
      </c>
      <c r="H1764" s="4" t="s">
        <v>26</v>
      </c>
      <c r="I1764" s="8">
        <v>6</v>
      </c>
      <c r="J1764" s="10">
        <v>41.33</v>
      </c>
      <c r="K1764" s="6">
        <v>0.2</v>
      </c>
      <c r="L1764" s="10">
        <v>17.02</v>
      </c>
      <c r="M1764" s="17">
        <f t="shared" si="108"/>
        <v>198.38400000000001</v>
      </c>
      <c r="N1764" s="17">
        <f t="shared" si="109"/>
        <v>102.12</v>
      </c>
      <c r="O1764" s="17">
        <f t="shared" si="110"/>
        <v>96.26400000000001</v>
      </c>
      <c r="P1764" s="7">
        <f t="shared" si="111"/>
        <v>0.48524074522138883</v>
      </c>
      <c r="Q1764" s="5">
        <f>YEAR(SalesDataTable[[#This Row],[Order Date]])</f>
        <v>2026</v>
      </c>
      <c r="R1764" s="7" t="str">
        <f>"Q"&amp;ROUNDUP(MONTH(SalesDataTable[[#This Row],[Order Date]])/3,0)</f>
        <v>Q3</v>
      </c>
      <c r="S1764" s="8">
        <f>MONTH(SalesDataTable[[#This Row],[Order Date]])</f>
        <v>8</v>
      </c>
      <c r="T1764" s="7" t="str">
        <f>TEXT(SalesDataTable[[#This Row],[Order Date]],"mmm")</f>
        <v>Aug</v>
      </c>
    </row>
    <row r="1765" spans="1:20" ht="15.6">
      <c r="A1765" s="2">
        <v>496</v>
      </c>
      <c r="B1765" s="3">
        <v>46262</v>
      </c>
      <c r="C1765" s="4" t="s">
        <v>0</v>
      </c>
      <c r="D1765" s="4" t="s">
        <v>50</v>
      </c>
      <c r="E1765" s="4" t="s">
        <v>19</v>
      </c>
      <c r="F1765" s="4" t="s">
        <v>3</v>
      </c>
      <c r="G1765" s="4" t="s">
        <v>34</v>
      </c>
      <c r="H1765" s="4" t="s">
        <v>42</v>
      </c>
      <c r="I1765" s="8">
        <v>1</v>
      </c>
      <c r="J1765" s="10">
        <v>37.020000000000003</v>
      </c>
      <c r="K1765" s="6">
        <v>0</v>
      </c>
      <c r="L1765" s="10">
        <v>13.64</v>
      </c>
      <c r="M1765" s="17">
        <f t="shared" si="108"/>
        <v>37.020000000000003</v>
      </c>
      <c r="N1765" s="17">
        <f t="shared" si="109"/>
        <v>13.64</v>
      </c>
      <c r="O1765" s="17">
        <f t="shared" si="110"/>
        <v>23.380000000000003</v>
      </c>
      <c r="P1765" s="7">
        <f t="shared" si="111"/>
        <v>0.63155051323608857</v>
      </c>
      <c r="Q1765" s="5">
        <f>YEAR(SalesDataTable[[#This Row],[Order Date]])</f>
        <v>2026</v>
      </c>
      <c r="R1765" s="7" t="str">
        <f>"Q"&amp;ROUNDUP(MONTH(SalesDataTable[[#This Row],[Order Date]])/3,0)</f>
        <v>Q3</v>
      </c>
      <c r="S1765" s="8">
        <f>MONTH(SalesDataTable[[#This Row],[Order Date]])</f>
        <v>8</v>
      </c>
      <c r="T1765" s="7" t="str">
        <f>TEXT(SalesDataTable[[#This Row],[Order Date]],"mmm")</f>
        <v>Aug</v>
      </c>
    </row>
    <row r="1766" spans="1:20" ht="15.6">
      <c r="A1766" s="2">
        <v>1343</v>
      </c>
      <c r="B1766" s="3">
        <v>46262</v>
      </c>
      <c r="C1766" s="4" t="s">
        <v>20</v>
      </c>
      <c r="D1766" s="4" t="s">
        <v>33</v>
      </c>
      <c r="E1766" s="4" t="s">
        <v>2</v>
      </c>
      <c r="F1766" s="4" t="s">
        <v>13</v>
      </c>
      <c r="G1766" s="4" t="s">
        <v>23</v>
      </c>
      <c r="H1766" s="4" t="s">
        <v>40</v>
      </c>
      <c r="I1766" s="8">
        <v>1</v>
      </c>
      <c r="J1766" s="10">
        <v>81.06</v>
      </c>
      <c r="K1766" s="6">
        <v>0</v>
      </c>
      <c r="L1766" s="10">
        <v>38.43</v>
      </c>
      <c r="M1766" s="17">
        <f t="shared" si="108"/>
        <v>81.06</v>
      </c>
      <c r="N1766" s="17">
        <f t="shared" si="109"/>
        <v>38.43</v>
      </c>
      <c r="O1766" s="17">
        <f t="shared" si="110"/>
        <v>42.63</v>
      </c>
      <c r="P1766" s="7">
        <f t="shared" si="111"/>
        <v>0.52590673575129532</v>
      </c>
      <c r="Q1766" s="5">
        <f>YEAR(SalesDataTable[[#This Row],[Order Date]])</f>
        <v>2026</v>
      </c>
      <c r="R1766" s="7" t="str">
        <f>"Q"&amp;ROUNDUP(MONTH(SalesDataTable[[#This Row],[Order Date]])/3,0)</f>
        <v>Q3</v>
      </c>
      <c r="S1766" s="8">
        <f>MONTH(SalesDataTable[[#This Row],[Order Date]])</f>
        <v>8</v>
      </c>
      <c r="T1766" s="7" t="str">
        <f>TEXT(SalesDataTable[[#This Row],[Order Date]],"mmm")</f>
        <v>Aug</v>
      </c>
    </row>
    <row r="1767" spans="1:20" ht="15.6">
      <c r="A1767" s="2">
        <v>1455</v>
      </c>
      <c r="B1767" s="3">
        <v>46262</v>
      </c>
      <c r="C1767" s="4" t="s">
        <v>11</v>
      </c>
      <c r="D1767" s="4" t="s">
        <v>12</v>
      </c>
      <c r="E1767" s="4" t="s">
        <v>2</v>
      </c>
      <c r="F1767" s="4" t="s">
        <v>13</v>
      </c>
      <c r="G1767" s="4" t="s">
        <v>4</v>
      </c>
      <c r="H1767" s="4" t="s">
        <v>22</v>
      </c>
      <c r="I1767" s="8">
        <v>2</v>
      </c>
      <c r="J1767" s="10">
        <v>51.91</v>
      </c>
      <c r="K1767" s="6">
        <v>0</v>
      </c>
      <c r="L1767" s="10">
        <v>21.94</v>
      </c>
      <c r="M1767" s="17">
        <f t="shared" si="108"/>
        <v>103.82</v>
      </c>
      <c r="N1767" s="17">
        <f t="shared" si="109"/>
        <v>43.88</v>
      </c>
      <c r="O1767" s="17">
        <f t="shared" si="110"/>
        <v>59.939999999999991</v>
      </c>
      <c r="P1767" s="7">
        <f t="shared" si="111"/>
        <v>0.57734540550953573</v>
      </c>
      <c r="Q1767" s="5">
        <f>YEAR(SalesDataTable[[#This Row],[Order Date]])</f>
        <v>2026</v>
      </c>
      <c r="R1767" s="7" t="str">
        <f>"Q"&amp;ROUNDUP(MONTH(SalesDataTable[[#This Row],[Order Date]])/3,0)</f>
        <v>Q3</v>
      </c>
      <c r="S1767" s="8">
        <f>MONTH(SalesDataTable[[#This Row],[Order Date]])</f>
        <v>8</v>
      </c>
      <c r="T1767" s="7" t="str">
        <f>TEXT(SalesDataTable[[#This Row],[Order Date]],"mmm")</f>
        <v>Aug</v>
      </c>
    </row>
    <row r="1768" spans="1:20" ht="15.6">
      <c r="A1768" s="2">
        <v>1632</v>
      </c>
      <c r="B1768" s="3">
        <v>46262</v>
      </c>
      <c r="C1768" s="4" t="s">
        <v>20</v>
      </c>
      <c r="D1768" s="4" t="s">
        <v>31</v>
      </c>
      <c r="E1768" s="4" t="s">
        <v>28</v>
      </c>
      <c r="F1768" s="4" t="s">
        <v>13</v>
      </c>
      <c r="G1768" s="4" t="s">
        <v>14</v>
      </c>
      <c r="H1768" s="4" t="s">
        <v>15</v>
      </c>
      <c r="I1768" s="8">
        <v>1</v>
      </c>
      <c r="J1768" s="10">
        <v>35.700000000000003</v>
      </c>
      <c r="K1768" s="6">
        <v>0.05</v>
      </c>
      <c r="L1768" s="10">
        <v>13.45</v>
      </c>
      <c r="M1768" s="17">
        <f t="shared" si="108"/>
        <v>33.914999999999999</v>
      </c>
      <c r="N1768" s="17">
        <f t="shared" si="109"/>
        <v>13.45</v>
      </c>
      <c r="O1768" s="17">
        <f t="shared" si="110"/>
        <v>20.465</v>
      </c>
      <c r="P1768" s="7">
        <f t="shared" si="111"/>
        <v>0.60342031549461894</v>
      </c>
      <c r="Q1768" s="5">
        <f>YEAR(SalesDataTable[[#This Row],[Order Date]])</f>
        <v>2026</v>
      </c>
      <c r="R1768" s="7" t="str">
        <f>"Q"&amp;ROUNDUP(MONTH(SalesDataTable[[#This Row],[Order Date]])/3,0)</f>
        <v>Q3</v>
      </c>
      <c r="S1768" s="8">
        <f>MONTH(SalesDataTable[[#This Row],[Order Date]])</f>
        <v>8</v>
      </c>
      <c r="T1768" s="7" t="str">
        <f>TEXT(SalesDataTable[[#This Row],[Order Date]],"mmm")</f>
        <v>Aug</v>
      </c>
    </row>
    <row r="1769" spans="1:20" ht="15.6">
      <c r="A1769" s="2">
        <v>1817</v>
      </c>
      <c r="B1769" s="3">
        <v>46262</v>
      </c>
      <c r="C1769" s="4" t="s">
        <v>0</v>
      </c>
      <c r="D1769" s="4" t="s">
        <v>36</v>
      </c>
      <c r="E1769" s="4" t="s">
        <v>19</v>
      </c>
      <c r="F1769" s="4" t="s">
        <v>13</v>
      </c>
      <c r="G1769" s="4" t="s">
        <v>34</v>
      </c>
      <c r="H1769" s="4" t="s">
        <v>42</v>
      </c>
      <c r="I1769" s="8">
        <v>1</v>
      </c>
      <c r="J1769" s="10">
        <v>36.590000000000003</v>
      </c>
      <c r="K1769" s="6">
        <v>0.05</v>
      </c>
      <c r="L1769" s="10">
        <v>14.15</v>
      </c>
      <c r="M1769" s="17">
        <f t="shared" si="108"/>
        <v>34.7605</v>
      </c>
      <c r="N1769" s="17">
        <f t="shared" si="109"/>
        <v>14.15</v>
      </c>
      <c r="O1769" s="17">
        <f t="shared" si="110"/>
        <v>20.610500000000002</v>
      </c>
      <c r="P1769" s="7">
        <f t="shared" si="111"/>
        <v>0.59292875534011313</v>
      </c>
      <c r="Q1769" s="5">
        <f>YEAR(SalesDataTable[[#This Row],[Order Date]])</f>
        <v>2026</v>
      </c>
      <c r="R1769" s="7" t="str">
        <f>"Q"&amp;ROUNDUP(MONTH(SalesDataTable[[#This Row],[Order Date]])/3,0)</f>
        <v>Q3</v>
      </c>
      <c r="S1769" s="8">
        <f>MONTH(SalesDataTable[[#This Row],[Order Date]])</f>
        <v>8</v>
      </c>
      <c r="T1769" s="7" t="str">
        <f>TEXT(SalesDataTable[[#This Row],[Order Date]],"mmm")</f>
        <v>Aug</v>
      </c>
    </row>
    <row r="1770" spans="1:20" ht="15.6">
      <c r="A1770" s="2">
        <v>2993</v>
      </c>
      <c r="B1770" s="3">
        <v>46262</v>
      </c>
      <c r="C1770" s="4" t="s">
        <v>6</v>
      </c>
      <c r="D1770" s="4" t="s">
        <v>43</v>
      </c>
      <c r="E1770" s="4" t="s">
        <v>8</v>
      </c>
      <c r="F1770" s="4" t="s">
        <v>16</v>
      </c>
      <c r="G1770" s="4" t="s">
        <v>14</v>
      </c>
      <c r="H1770" s="4" t="s">
        <v>15</v>
      </c>
      <c r="I1770" s="8">
        <v>3</v>
      </c>
      <c r="J1770" s="10">
        <v>35.520000000000003</v>
      </c>
      <c r="K1770" s="6">
        <v>0.1</v>
      </c>
      <c r="L1770" s="10">
        <v>13.78</v>
      </c>
      <c r="M1770" s="17">
        <f t="shared" si="108"/>
        <v>95.904000000000011</v>
      </c>
      <c r="N1770" s="17">
        <f t="shared" si="109"/>
        <v>41.339999999999996</v>
      </c>
      <c r="O1770" s="17">
        <f t="shared" si="110"/>
        <v>54.564000000000014</v>
      </c>
      <c r="P1770" s="7">
        <f t="shared" si="111"/>
        <v>0.56894394394394399</v>
      </c>
      <c r="Q1770" s="5">
        <f>YEAR(SalesDataTable[[#This Row],[Order Date]])</f>
        <v>2026</v>
      </c>
      <c r="R1770" s="7" t="str">
        <f>"Q"&amp;ROUNDUP(MONTH(SalesDataTable[[#This Row],[Order Date]])/3,0)</f>
        <v>Q3</v>
      </c>
      <c r="S1770" s="8">
        <f>MONTH(SalesDataTable[[#This Row],[Order Date]])</f>
        <v>8</v>
      </c>
      <c r="T1770" s="7" t="str">
        <f>TEXT(SalesDataTable[[#This Row],[Order Date]],"mmm")</f>
        <v>Aug</v>
      </c>
    </row>
    <row r="1771" spans="1:20" ht="15.6">
      <c r="A1771" s="2">
        <v>4676</v>
      </c>
      <c r="B1771" s="3">
        <v>46262</v>
      </c>
      <c r="C1771" s="4" t="s">
        <v>20</v>
      </c>
      <c r="D1771" s="4" t="s">
        <v>47</v>
      </c>
      <c r="E1771" s="4" t="s">
        <v>19</v>
      </c>
      <c r="F1771" s="4" t="s">
        <v>13</v>
      </c>
      <c r="G1771" s="4" t="s">
        <v>4</v>
      </c>
      <c r="H1771" s="4" t="s">
        <v>5</v>
      </c>
      <c r="I1771" s="8">
        <v>2</v>
      </c>
      <c r="J1771" s="10">
        <v>81.88</v>
      </c>
      <c r="K1771" s="6">
        <v>0.1</v>
      </c>
      <c r="L1771" s="10">
        <v>42.87</v>
      </c>
      <c r="M1771" s="17">
        <f t="shared" si="108"/>
        <v>147.38399999999999</v>
      </c>
      <c r="N1771" s="17">
        <f t="shared" si="109"/>
        <v>85.74</v>
      </c>
      <c r="O1771" s="17">
        <f t="shared" si="110"/>
        <v>61.643999999999991</v>
      </c>
      <c r="P1771" s="7">
        <f t="shared" si="111"/>
        <v>0.41825435596808336</v>
      </c>
      <c r="Q1771" s="5">
        <f>YEAR(SalesDataTable[[#This Row],[Order Date]])</f>
        <v>2026</v>
      </c>
      <c r="R1771" s="7" t="str">
        <f>"Q"&amp;ROUNDUP(MONTH(SalesDataTable[[#This Row],[Order Date]])/3,0)</f>
        <v>Q3</v>
      </c>
      <c r="S1771" s="8">
        <f>MONTH(SalesDataTable[[#This Row],[Order Date]])</f>
        <v>8</v>
      </c>
      <c r="T1771" s="7" t="str">
        <f>TEXT(SalesDataTable[[#This Row],[Order Date]],"mmm")</f>
        <v>Aug</v>
      </c>
    </row>
    <row r="1772" spans="1:20" ht="15.6">
      <c r="A1772" s="2">
        <v>5105</v>
      </c>
      <c r="B1772" s="3">
        <v>46262</v>
      </c>
      <c r="C1772" s="4" t="s">
        <v>20</v>
      </c>
      <c r="D1772" s="4" t="s">
        <v>31</v>
      </c>
      <c r="E1772" s="4" t="s">
        <v>2</v>
      </c>
      <c r="F1772" s="4" t="s">
        <v>16</v>
      </c>
      <c r="G1772" s="4" t="s">
        <v>14</v>
      </c>
      <c r="H1772" s="4" t="s">
        <v>32</v>
      </c>
      <c r="I1772" s="8">
        <v>4</v>
      </c>
      <c r="J1772" s="10">
        <v>46.54</v>
      </c>
      <c r="K1772" s="6">
        <v>0</v>
      </c>
      <c r="L1772" s="10">
        <v>18.86</v>
      </c>
      <c r="M1772" s="17">
        <f t="shared" si="108"/>
        <v>186.16</v>
      </c>
      <c r="N1772" s="17">
        <f t="shared" si="109"/>
        <v>75.44</v>
      </c>
      <c r="O1772" s="17">
        <f t="shared" si="110"/>
        <v>110.72</v>
      </c>
      <c r="P1772" s="7">
        <f t="shared" si="111"/>
        <v>0.5947571981091534</v>
      </c>
      <c r="Q1772" s="5">
        <f>YEAR(SalesDataTable[[#This Row],[Order Date]])</f>
        <v>2026</v>
      </c>
      <c r="R1772" s="7" t="str">
        <f>"Q"&amp;ROUNDUP(MONTH(SalesDataTable[[#This Row],[Order Date]])/3,0)</f>
        <v>Q3</v>
      </c>
      <c r="S1772" s="8">
        <f>MONTH(SalesDataTable[[#This Row],[Order Date]])</f>
        <v>8</v>
      </c>
      <c r="T1772" s="7" t="str">
        <f>TEXT(SalesDataTable[[#This Row],[Order Date]],"mmm")</f>
        <v>Aug</v>
      </c>
    </row>
    <row r="1773" spans="1:20" ht="15.6">
      <c r="A1773" s="2">
        <v>223</v>
      </c>
      <c r="B1773" s="3">
        <v>46263</v>
      </c>
      <c r="C1773" s="4" t="s">
        <v>11</v>
      </c>
      <c r="D1773" s="4" t="s">
        <v>12</v>
      </c>
      <c r="E1773" s="4" t="s">
        <v>19</v>
      </c>
      <c r="F1773" s="4" t="s">
        <v>3</v>
      </c>
      <c r="G1773" s="4" t="s">
        <v>34</v>
      </c>
      <c r="H1773" s="4" t="s">
        <v>45</v>
      </c>
      <c r="I1773" s="8">
        <v>1</v>
      </c>
      <c r="J1773" s="10">
        <v>49.79</v>
      </c>
      <c r="K1773" s="6">
        <v>0</v>
      </c>
      <c r="L1773" s="10">
        <v>21.43</v>
      </c>
      <c r="M1773" s="17">
        <f t="shared" si="108"/>
        <v>49.79</v>
      </c>
      <c r="N1773" s="17">
        <f t="shared" si="109"/>
        <v>21.43</v>
      </c>
      <c r="O1773" s="17">
        <f t="shared" si="110"/>
        <v>28.36</v>
      </c>
      <c r="P1773" s="7">
        <f t="shared" si="111"/>
        <v>0.56959228760795344</v>
      </c>
      <c r="Q1773" s="5">
        <f>YEAR(SalesDataTable[[#This Row],[Order Date]])</f>
        <v>2026</v>
      </c>
      <c r="R1773" s="7" t="str">
        <f>"Q"&amp;ROUNDUP(MONTH(SalesDataTable[[#This Row],[Order Date]])/3,0)</f>
        <v>Q3</v>
      </c>
      <c r="S1773" s="8">
        <f>MONTH(SalesDataTable[[#This Row],[Order Date]])</f>
        <v>8</v>
      </c>
      <c r="T1773" s="7" t="str">
        <f>TEXT(SalesDataTable[[#This Row],[Order Date]],"mmm")</f>
        <v>Aug</v>
      </c>
    </row>
    <row r="1774" spans="1:20" ht="15.6">
      <c r="A1774" s="2">
        <v>1023</v>
      </c>
      <c r="B1774" s="3">
        <v>46263</v>
      </c>
      <c r="C1774" s="4" t="s">
        <v>11</v>
      </c>
      <c r="D1774" s="4" t="s">
        <v>18</v>
      </c>
      <c r="E1774" s="4" t="s">
        <v>2</v>
      </c>
      <c r="F1774" s="4" t="s">
        <v>13</v>
      </c>
      <c r="G1774" s="4" t="s">
        <v>9</v>
      </c>
      <c r="H1774" s="4" t="s">
        <v>10</v>
      </c>
      <c r="I1774" s="8">
        <v>6</v>
      </c>
      <c r="J1774" s="10">
        <v>90.19</v>
      </c>
      <c r="K1774" s="6">
        <v>0</v>
      </c>
      <c r="L1774" s="10">
        <v>45.61</v>
      </c>
      <c r="M1774" s="17">
        <f t="shared" si="108"/>
        <v>541.14</v>
      </c>
      <c r="N1774" s="17">
        <f t="shared" si="109"/>
        <v>273.65999999999997</v>
      </c>
      <c r="O1774" s="17">
        <f t="shared" si="110"/>
        <v>267.48</v>
      </c>
      <c r="P1774" s="7">
        <f t="shared" si="111"/>
        <v>0.4942898325756736</v>
      </c>
      <c r="Q1774" s="5">
        <f>YEAR(SalesDataTable[[#This Row],[Order Date]])</f>
        <v>2026</v>
      </c>
      <c r="R1774" s="7" t="str">
        <f>"Q"&amp;ROUNDUP(MONTH(SalesDataTable[[#This Row],[Order Date]])/3,0)</f>
        <v>Q3</v>
      </c>
      <c r="S1774" s="8">
        <f>MONTH(SalesDataTable[[#This Row],[Order Date]])</f>
        <v>8</v>
      </c>
      <c r="T1774" s="7" t="str">
        <f>TEXT(SalesDataTable[[#This Row],[Order Date]],"mmm")</f>
        <v>Aug</v>
      </c>
    </row>
    <row r="1775" spans="1:20" ht="15.6">
      <c r="A1775" s="2">
        <v>1694</v>
      </c>
      <c r="B1775" s="3">
        <v>46263</v>
      </c>
      <c r="C1775" s="4" t="s">
        <v>6</v>
      </c>
      <c r="D1775" s="4" t="s">
        <v>43</v>
      </c>
      <c r="E1775" s="4" t="s">
        <v>2</v>
      </c>
      <c r="F1775" s="4" t="s">
        <v>13</v>
      </c>
      <c r="G1775" s="4" t="s">
        <v>9</v>
      </c>
      <c r="H1775" s="4" t="s">
        <v>46</v>
      </c>
      <c r="I1775" s="8">
        <v>1</v>
      </c>
      <c r="J1775" s="10">
        <v>70.38</v>
      </c>
      <c r="K1775" s="6">
        <v>0.15</v>
      </c>
      <c r="L1775" s="10">
        <v>32.64</v>
      </c>
      <c r="M1775" s="17">
        <f t="shared" si="108"/>
        <v>59.822999999999993</v>
      </c>
      <c r="N1775" s="17">
        <f t="shared" si="109"/>
        <v>32.64</v>
      </c>
      <c r="O1775" s="17">
        <f t="shared" si="110"/>
        <v>27.182999999999993</v>
      </c>
      <c r="P1775" s="7">
        <f t="shared" si="111"/>
        <v>0.45439045183290699</v>
      </c>
      <c r="Q1775" s="5">
        <f>YEAR(SalesDataTable[[#This Row],[Order Date]])</f>
        <v>2026</v>
      </c>
      <c r="R1775" s="7" t="str">
        <f>"Q"&amp;ROUNDUP(MONTH(SalesDataTable[[#This Row],[Order Date]])/3,0)</f>
        <v>Q3</v>
      </c>
      <c r="S1775" s="8">
        <f>MONTH(SalesDataTable[[#This Row],[Order Date]])</f>
        <v>8</v>
      </c>
      <c r="T1775" s="7" t="str">
        <f>TEXT(SalesDataTable[[#This Row],[Order Date]],"mmm")</f>
        <v>Aug</v>
      </c>
    </row>
    <row r="1776" spans="1:20" ht="15.6">
      <c r="A1776" s="2">
        <v>2006</v>
      </c>
      <c r="B1776" s="3">
        <v>46263</v>
      </c>
      <c r="C1776" s="4" t="s">
        <v>20</v>
      </c>
      <c r="D1776" s="4" t="s">
        <v>47</v>
      </c>
      <c r="E1776" s="4" t="s">
        <v>2</v>
      </c>
      <c r="F1776" s="4" t="s">
        <v>13</v>
      </c>
      <c r="G1776" s="4" t="s">
        <v>14</v>
      </c>
      <c r="H1776" s="4" t="s">
        <v>32</v>
      </c>
      <c r="I1776" s="8">
        <v>1</v>
      </c>
      <c r="J1776" s="10">
        <v>46.43</v>
      </c>
      <c r="K1776" s="6">
        <v>0</v>
      </c>
      <c r="L1776" s="10">
        <v>18.2</v>
      </c>
      <c r="M1776" s="17">
        <f t="shared" si="108"/>
        <v>46.43</v>
      </c>
      <c r="N1776" s="17">
        <f t="shared" si="109"/>
        <v>18.2</v>
      </c>
      <c r="O1776" s="17">
        <f t="shared" si="110"/>
        <v>28.23</v>
      </c>
      <c r="P1776" s="7">
        <f t="shared" si="111"/>
        <v>0.60801206116734874</v>
      </c>
      <c r="Q1776" s="5">
        <f>YEAR(SalesDataTable[[#This Row],[Order Date]])</f>
        <v>2026</v>
      </c>
      <c r="R1776" s="7" t="str">
        <f>"Q"&amp;ROUNDUP(MONTH(SalesDataTable[[#This Row],[Order Date]])/3,0)</f>
        <v>Q3</v>
      </c>
      <c r="S1776" s="8">
        <f>MONTH(SalesDataTable[[#This Row],[Order Date]])</f>
        <v>8</v>
      </c>
      <c r="T1776" s="7" t="str">
        <f>TEXT(SalesDataTable[[#This Row],[Order Date]],"mmm")</f>
        <v>Aug</v>
      </c>
    </row>
    <row r="1777" spans="1:20" ht="15.6">
      <c r="A1777" s="2">
        <v>3026</v>
      </c>
      <c r="B1777" s="3">
        <v>46263</v>
      </c>
      <c r="C1777" s="4" t="s">
        <v>0</v>
      </c>
      <c r="D1777" s="4" t="s">
        <v>1</v>
      </c>
      <c r="E1777" s="4" t="s">
        <v>2</v>
      </c>
      <c r="F1777" s="4" t="s">
        <v>13</v>
      </c>
      <c r="G1777" s="4" t="s">
        <v>23</v>
      </c>
      <c r="H1777" s="4" t="s">
        <v>29</v>
      </c>
      <c r="I1777" s="8">
        <v>1</v>
      </c>
      <c r="J1777" s="10">
        <v>194.75</v>
      </c>
      <c r="K1777" s="6">
        <v>0.05</v>
      </c>
      <c r="L1777" s="10">
        <v>105.94</v>
      </c>
      <c r="M1777" s="17">
        <f t="shared" si="108"/>
        <v>185.01249999999999</v>
      </c>
      <c r="N1777" s="17">
        <f t="shared" si="109"/>
        <v>105.94</v>
      </c>
      <c r="O1777" s="17">
        <f t="shared" si="110"/>
        <v>79.072499999999991</v>
      </c>
      <c r="P1777" s="7">
        <f t="shared" si="111"/>
        <v>0.42739004121343149</v>
      </c>
      <c r="Q1777" s="5">
        <f>YEAR(SalesDataTable[[#This Row],[Order Date]])</f>
        <v>2026</v>
      </c>
      <c r="R1777" s="7" t="str">
        <f>"Q"&amp;ROUNDUP(MONTH(SalesDataTable[[#This Row],[Order Date]])/3,0)</f>
        <v>Q3</v>
      </c>
      <c r="S1777" s="8">
        <f>MONTH(SalesDataTable[[#This Row],[Order Date]])</f>
        <v>8</v>
      </c>
      <c r="T1777" s="7" t="str">
        <f>TEXT(SalesDataTable[[#This Row],[Order Date]],"mmm")</f>
        <v>Aug</v>
      </c>
    </row>
    <row r="1778" spans="1:20" ht="15.6">
      <c r="A1778" s="2">
        <v>3057</v>
      </c>
      <c r="B1778" s="3">
        <v>46263</v>
      </c>
      <c r="C1778" s="4" t="s">
        <v>6</v>
      </c>
      <c r="D1778" s="4" t="s">
        <v>49</v>
      </c>
      <c r="E1778" s="4" t="s">
        <v>19</v>
      </c>
      <c r="F1778" s="4" t="s">
        <v>3</v>
      </c>
      <c r="G1778" s="4" t="s">
        <v>9</v>
      </c>
      <c r="H1778" s="4" t="s">
        <v>17</v>
      </c>
      <c r="I1778" s="8">
        <v>2</v>
      </c>
      <c r="J1778" s="10">
        <v>142.16</v>
      </c>
      <c r="K1778" s="6">
        <v>0</v>
      </c>
      <c r="L1778" s="10">
        <v>79.36</v>
      </c>
      <c r="M1778" s="17">
        <f t="shared" si="108"/>
        <v>284.32</v>
      </c>
      <c r="N1778" s="17">
        <f t="shared" si="109"/>
        <v>158.72</v>
      </c>
      <c r="O1778" s="17">
        <f t="shared" si="110"/>
        <v>125.6</v>
      </c>
      <c r="P1778" s="7">
        <f t="shared" si="111"/>
        <v>0.44175576814856499</v>
      </c>
      <c r="Q1778" s="5">
        <f>YEAR(SalesDataTable[[#This Row],[Order Date]])</f>
        <v>2026</v>
      </c>
      <c r="R1778" s="7" t="str">
        <f>"Q"&amp;ROUNDUP(MONTH(SalesDataTable[[#This Row],[Order Date]])/3,0)</f>
        <v>Q3</v>
      </c>
      <c r="S1778" s="8">
        <f>MONTH(SalesDataTable[[#This Row],[Order Date]])</f>
        <v>8</v>
      </c>
      <c r="T1778" s="7" t="str">
        <f>TEXT(SalesDataTable[[#This Row],[Order Date]],"mmm")</f>
        <v>Aug</v>
      </c>
    </row>
    <row r="1779" spans="1:20" ht="15.6">
      <c r="A1779" s="2">
        <v>3112</v>
      </c>
      <c r="B1779" s="3">
        <v>46263</v>
      </c>
      <c r="C1779" s="4" t="s">
        <v>20</v>
      </c>
      <c r="D1779" s="4" t="s">
        <v>33</v>
      </c>
      <c r="E1779" s="4" t="s">
        <v>2</v>
      </c>
      <c r="F1779" s="4" t="s">
        <v>16</v>
      </c>
      <c r="G1779" s="4" t="s">
        <v>14</v>
      </c>
      <c r="H1779" s="4" t="s">
        <v>32</v>
      </c>
      <c r="I1779" s="8">
        <v>2</v>
      </c>
      <c r="J1779" s="10">
        <v>47.69</v>
      </c>
      <c r="K1779" s="6">
        <v>0.05</v>
      </c>
      <c r="L1779" s="10">
        <v>18.8</v>
      </c>
      <c r="M1779" s="17">
        <f t="shared" si="108"/>
        <v>90.61099999999999</v>
      </c>
      <c r="N1779" s="17">
        <f t="shared" si="109"/>
        <v>37.6</v>
      </c>
      <c r="O1779" s="17">
        <f t="shared" si="110"/>
        <v>53.010999999999989</v>
      </c>
      <c r="P1779" s="7">
        <f t="shared" si="111"/>
        <v>0.58503934400900548</v>
      </c>
      <c r="Q1779" s="5">
        <f>YEAR(SalesDataTable[[#This Row],[Order Date]])</f>
        <v>2026</v>
      </c>
      <c r="R1779" s="7" t="str">
        <f>"Q"&amp;ROUNDUP(MONTH(SalesDataTable[[#This Row],[Order Date]])/3,0)</f>
        <v>Q3</v>
      </c>
      <c r="S1779" s="8">
        <f>MONTH(SalesDataTable[[#This Row],[Order Date]])</f>
        <v>8</v>
      </c>
      <c r="T1779" s="7" t="str">
        <f>TEXT(SalesDataTable[[#This Row],[Order Date]],"mmm")</f>
        <v>Aug</v>
      </c>
    </row>
    <row r="1780" spans="1:20" ht="15.6">
      <c r="A1780" s="2">
        <v>3137</v>
      </c>
      <c r="B1780" s="3">
        <v>46263</v>
      </c>
      <c r="C1780" s="4" t="s">
        <v>11</v>
      </c>
      <c r="D1780" s="4" t="s">
        <v>25</v>
      </c>
      <c r="E1780" s="4" t="s">
        <v>19</v>
      </c>
      <c r="F1780" s="4" t="s">
        <v>13</v>
      </c>
      <c r="G1780" s="4" t="s">
        <v>14</v>
      </c>
      <c r="H1780" s="4" t="s">
        <v>48</v>
      </c>
      <c r="I1780" s="8">
        <v>3</v>
      </c>
      <c r="J1780" s="10">
        <v>164.51</v>
      </c>
      <c r="K1780" s="6">
        <v>0</v>
      </c>
      <c r="L1780" s="10">
        <v>86.76</v>
      </c>
      <c r="M1780" s="17">
        <f t="shared" si="108"/>
        <v>493.53</v>
      </c>
      <c r="N1780" s="17">
        <f t="shared" si="109"/>
        <v>260.28000000000003</v>
      </c>
      <c r="O1780" s="17">
        <f t="shared" si="110"/>
        <v>233.24999999999994</v>
      </c>
      <c r="P1780" s="7">
        <f t="shared" si="111"/>
        <v>0.47261564646526039</v>
      </c>
      <c r="Q1780" s="5">
        <f>YEAR(SalesDataTable[[#This Row],[Order Date]])</f>
        <v>2026</v>
      </c>
      <c r="R1780" s="7" t="str">
        <f>"Q"&amp;ROUNDUP(MONTH(SalesDataTable[[#This Row],[Order Date]])/3,0)</f>
        <v>Q3</v>
      </c>
      <c r="S1780" s="8">
        <f>MONTH(SalesDataTable[[#This Row],[Order Date]])</f>
        <v>8</v>
      </c>
      <c r="T1780" s="7" t="str">
        <f>TEXT(SalesDataTable[[#This Row],[Order Date]],"mmm")</f>
        <v>Aug</v>
      </c>
    </row>
    <row r="1781" spans="1:20" ht="15.6">
      <c r="A1781" s="2">
        <v>3983</v>
      </c>
      <c r="B1781" s="3">
        <v>46263</v>
      </c>
      <c r="C1781" s="4" t="s">
        <v>11</v>
      </c>
      <c r="D1781" s="4" t="s">
        <v>12</v>
      </c>
      <c r="E1781" s="4" t="s">
        <v>28</v>
      </c>
      <c r="F1781" s="4" t="s">
        <v>16</v>
      </c>
      <c r="G1781" s="4" t="s">
        <v>23</v>
      </c>
      <c r="H1781" s="4" t="s">
        <v>29</v>
      </c>
      <c r="I1781" s="8">
        <v>2</v>
      </c>
      <c r="J1781" s="10">
        <v>194.71</v>
      </c>
      <c r="K1781" s="6">
        <v>0.1</v>
      </c>
      <c r="L1781" s="10">
        <v>105.57</v>
      </c>
      <c r="M1781" s="17">
        <f t="shared" si="108"/>
        <v>350.47800000000001</v>
      </c>
      <c r="N1781" s="17">
        <f t="shared" si="109"/>
        <v>211.14</v>
      </c>
      <c r="O1781" s="17">
        <f t="shared" si="110"/>
        <v>139.33800000000002</v>
      </c>
      <c r="P1781" s="7">
        <f t="shared" si="111"/>
        <v>0.39756561039494637</v>
      </c>
      <c r="Q1781" s="5">
        <f>YEAR(SalesDataTable[[#This Row],[Order Date]])</f>
        <v>2026</v>
      </c>
      <c r="R1781" s="7" t="str">
        <f>"Q"&amp;ROUNDUP(MONTH(SalesDataTable[[#This Row],[Order Date]])/3,0)</f>
        <v>Q3</v>
      </c>
      <c r="S1781" s="8">
        <f>MONTH(SalesDataTable[[#This Row],[Order Date]])</f>
        <v>8</v>
      </c>
      <c r="T1781" s="7" t="str">
        <f>TEXT(SalesDataTable[[#This Row],[Order Date]],"mmm")</f>
        <v>Aug</v>
      </c>
    </row>
    <row r="1782" spans="1:20" ht="15.6">
      <c r="A1782" s="2">
        <v>4016</v>
      </c>
      <c r="B1782" s="3">
        <v>46263</v>
      </c>
      <c r="C1782" s="4" t="s">
        <v>20</v>
      </c>
      <c r="D1782" s="4" t="s">
        <v>47</v>
      </c>
      <c r="E1782" s="4" t="s">
        <v>8</v>
      </c>
      <c r="F1782" s="4" t="s">
        <v>16</v>
      </c>
      <c r="G1782" s="4" t="s">
        <v>9</v>
      </c>
      <c r="H1782" s="4" t="s">
        <v>17</v>
      </c>
      <c r="I1782" s="8">
        <v>5</v>
      </c>
      <c r="J1782" s="10">
        <v>145.24</v>
      </c>
      <c r="K1782" s="6">
        <v>0.15</v>
      </c>
      <c r="L1782" s="10">
        <v>77.69</v>
      </c>
      <c r="M1782" s="17">
        <f t="shared" si="108"/>
        <v>617.27</v>
      </c>
      <c r="N1782" s="17">
        <f t="shared" si="109"/>
        <v>388.45</v>
      </c>
      <c r="O1782" s="17">
        <f t="shared" si="110"/>
        <v>228.82</v>
      </c>
      <c r="P1782" s="7">
        <f t="shared" si="111"/>
        <v>0.37069677774717708</v>
      </c>
      <c r="Q1782" s="5">
        <f>YEAR(SalesDataTable[[#This Row],[Order Date]])</f>
        <v>2026</v>
      </c>
      <c r="R1782" s="7" t="str">
        <f>"Q"&amp;ROUNDUP(MONTH(SalesDataTable[[#This Row],[Order Date]])/3,0)</f>
        <v>Q3</v>
      </c>
      <c r="S1782" s="8">
        <f>MONTH(SalesDataTable[[#This Row],[Order Date]])</f>
        <v>8</v>
      </c>
      <c r="T1782" s="7" t="str">
        <f>TEXT(SalesDataTable[[#This Row],[Order Date]],"mmm")</f>
        <v>Aug</v>
      </c>
    </row>
    <row r="1783" spans="1:20" ht="15.6">
      <c r="A1783" s="2">
        <v>4340</v>
      </c>
      <c r="B1783" s="3">
        <v>46263</v>
      </c>
      <c r="C1783" s="4" t="s">
        <v>20</v>
      </c>
      <c r="D1783" s="4" t="s">
        <v>33</v>
      </c>
      <c r="E1783" s="4" t="s">
        <v>2</v>
      </c>
      <c r="F1783" s="4" t="s">
        <v>13</v>
      </c>
      <c r="G1783" s="4" t="s">
        <v>14</v>
      </c>
      <c r="H1783" s="4" t="s">
        <v>15</v>
      </c>
      <c r="I1783" s="8">
        <v>2</v>
      </c>
      <c r="J1783" s="10">
        <v>35.6</v>
      </c>
      <c r="K1783" s="6">
        <v>0.15</v>
      </c>
      <c r="L1783" s="10">
        <v>13.67</v>
      </c>
      <c r="M1783" s="17">
        <f t="shared" si="108"/>
        <v>60.52</v>
      </c>
      <c r="N1783" s="17">
        <f t="shared" si="109"/>
        <v>27.34</v>
      </c>
      <c r="O1783" s="17">
        <f t="shared" si="110"/>
        <v>33.180000000000007</v>
      </c>
      <c r="P1783" s="7">
        <f t="shared" si="111"/>
        <v>0.54824851288830145</v>
      </c>
      <c r="Q1783" s="5">
        <f>YEAR(SalesDataTable[[#This Row],[Order Date]])</f>
        <v>2026</v>
      </c>
      <c r="R1783" s="7" t="str">
        <f>"Q"&amp;ROUNDUP(MONTH(SalesDataTable[[#This Row],[Order Date]])/3,0)</f>
        <v>Q3</v>
      </c>
      <c r="S1783" s="8">
        <f>MONTH(SalesDataTable[[#This Row],[Order Date]])</f>
        <v>8</v>
      </c>
      <c r="T1783" s="7" t="str">
        <f>TEXT(SalesDataTable[[#This Row],[Order Date]],"mmm")</f>
        <v>Aug</v>
      </c>
    </row>
    <row r="1784" spans="1:20" ht="15.6">
      <c r="A1784" s="2">
        <v>4640</v>
      </c>
      <c r="B1784" s="3">
        <v>46263</v>
      </c>
      <c r="C1784" s="4" t="s">
        <v>0</v>
      </c>
      <c r="D1784" s="4" t="s">
        <v>50</v>
      </c>
      <c r="E1784" s="4" t="s">
        <v>2</v>
      </c>
      <c r="F1784" s="4" t="s">
        <v>13</v>
      </c>
      <c r="G1784" s="4" t="s">
        <v>34</v>
      </c>
      <c r="H1784" s="4" t="s">
        <v>35</v>
      </c>
      <c r="I1784" s="8">
        <v>2</v>
      </c>
      <c r="J1784" s="10">
        <v>41.05</v>
      </c>
      <c r="K1784" s="6">
        <v>0.05</v>
      </c>
      <c r="L1784" s="10">
        <v>14.47</v>
      </c>
      <c r="M1784" s="17">
        <f t="shared" si="108"/>
        <v>77.99499999999999</v>
      </c>
      <c r="N1784" s="17">
        <f t="shared" si="109"/>
        <v>28.94</v>
      </c>
      <c r="O1784" s="17">
        <f t="shared" si="110"/>
        <v>49.054999999999993</v>
      </c>
      <c r="P1784" s="7">
        <f t="shared" si="111"/>
        <v>0.62895057375472785</v>
      </c>
      <c r="Q1784" s="5">
        <f>YEAR(SalesDataTable[[#This Row],[Order Date]])</f>
        <v>2026</v>
      </c>
      <c r="R1784" s="7" t="str">
        <f>"Q"&amp;ROUNDUP(MONTH(SalesDataTable[[#This Row],[Order Date]])/3,0)</f>
        <v>Q3</v>
      </c>
      <c r="S1784" s="8">
        <f>MONTH(SalesDataTable[[#This Row],[Order Date]])</f>
        <v>8</v>
      </c>
      <c r="T1784" s="7" t="str">
        <f>TEXT(SalesDataTable[[#This Row],[Order Date]],"mmm")</f>
        <v>Aug</v>
      </c>
    </row>
    <row r="1785" spans="1:20" ht="15.6">
      <c r="A1785" s="2">
        <v>4733</v>
      </c>
      <c r="B1785" s="3">
        <v>46263</v>
      </c>
      <c r="C1785" s="4" t="s">
        <v>11</v>
      </c>
      <c r="D1785" s="4" t="s">
        <v>12</v>
      </c>
      <c r="E1785" s="4" t="s">
        <v>2</v>
      </c>
      <c r="F1785" s="4" t="s">
        <v>13</v>
      </c>
      <c r="G1785" s="4" t="s">
        <v>9</v>
      </c>
      <c r="H1785" s="4" t="s">
        <v>37</v>
      </c>
      <c r="I1785" s="8">
        <v>2</v>
      </c>
      <c r="J1785" s="10">
        <v>153.63999999999999</v>
      </c>
      <c r="K1785" s="6">
        <v>0.05</v>
      </c>
      <c r="L1785" s="10">
        <v>77.709999999999994</v>
      </c>
      <c r="M1785" s="17">
        <f t="shared" si="108"/>
        <v>291.91599999999994</v>
      </c>
      <c r="N1785" s="17">
        <f t="shared" si="109"/>
        <v>155.41999999999999</v>
      </c>
      <c r="O1785" s="17">
        <f t="shared" si="110"/>
        <v>136.49599999999995</v>
      </c>
      <c r="P1785" s="7">
        <f t="shared" si="111"/>
        <v>0.46758656599843784</v>
      </c>
      <c r="Q1785" s="5">
        <f>YEAR(SalesDataTable[[#This Row],[Order Date]])</f>
        <v>2026</v>
      </c>
      <c r="R1785" s="7" t="str">
        <f>"Q"&amp;ROUNDUP(MONTH(SalesDataTable[[#This Row],[Order Date]])/3,0)</f>
        <v>Q3</v>
      </c>
      <c r="S1785" s="8">
        <f>MONTH(SalesDataTable[[#This Row],[Order Date]])</f>
        <v>8</v>
      </c>
      <c r="T1785" s="7" t="str">
        <f>TEXT(SalesDataTable[[#This Row],[Order Date]],"mmm")</f>
        <v>Aug</v>
      </c>
    </row>
    <row r="1786" spans="1:20" ht="15.6">
      <c r="A1786" s="2">
        <v>4827</v>
      </c>
      <c r="B1786" s="3">
        <v>46263</v>
      </c>
      <c r="C1786" s="4" t="s">
        <v>11</v>
      </c>
      <c r="D1786" s="4" t="s">
        <v>12</v>
      </c>
      <c r="E1786" s="4" t="s">
        <v>2</v>
      </c>
      <c r="F1786" s="4" t="s">
        <v>3</v>
      </c>
      <c r="G1786" s="4" t="s">
        <v>14</v>
      </c>
      <c r="H1786" s="4" t="s">
        <v>15</v>
      </c>
      <c r="I1786" s="8">
        <v>5</v>
      </c>
      <c r="J1786" s="10">
        <v>36.700000000000003</v>
      </c>
      <c r="K1786" s="6">
        <v>0</v>
      </c>
      <c r="L1786" s="10">
        <v>13.45</v>
      </c>
      <c r="M1786" s="17">
        <f t="shared" si="108"/>
        <v>183.5</v>
      </c>
      <c r="N1786" s="17">
        <f t="shared" si="109"/>
        <v>67.25</v>
      </c>
      <c r="O1786" s="17">
        <f t="shared" si="110"/>
        <v>116.25</v>
      </c>
      <c r="P1786" s="7">
        <f t="shared" si="111"/>
        <v>0.63351498637602177</v>
      </c>
      <c r="Q1786" s="5">
        <f>YEAR(SalesDataTable[[#This Row],[Order Date]])</f>
        <v>2026</v>
      </c>
      <c r="R1786" s="7" t="str">
        <f>"Q"&amp;ROUNDUP(MONTH(SalesDataTable[[#This Row],[Order Date]])/3,0)</f>
        <v>Q3</v>
      </c>
      <c r="S1786" s="8">
        <f>MONTH(SalesDataTable[[#This Row],[Order Date]])</f>
        <v>8</v>
      </c>
      <c r="T1786" s="7" t="str">
        <f>TEXT(SalesDataTable[[#This Row],[Order Date]],"mmm")</f>
        <v>Aug</v>
      </c>
    </row>
    <row r="1787" spans="1:20" ht="15.6">
      <c r="A1787" s="2">
        <v>5180</v>
      </c>
      <c r="B1787" s="3">
        <v>46263</v>
      </c>
      <c r="C1787" s="4" t="s">
        <v>0</v>
      </c>
      <c r="D1787" s="4" t="s">
        <v>50</v>
      </c>
      <c r="E1787" s="4" t="s">
        <v>8</v>
      </c>
      <c r="F1787" s="4" t="s">
        <v>16</v>
      </c>
      <c r="G1787" s="4" t="s">
        <v>23</v>
      </c>
      <c r="H1787" s="4" t="s">
        <v>51</v>
      </c>
      <c r="I1787" s="8">
        <v>8</v>
      </c>
      <c r="J1787" s="10">
        <v>124</v>
      </c>
      <c r="K1787" s="6">
        <v>0.1</v>
      </c>
      <c r="L1787" s="10">
        <v>61.85</v>
      </c>
      <c r="M1787" s="17">
        <f t="shared" si="108"/>
        <v>892.80000000000007</v>
      </c>
      <c r="N1787" s="17">
        <f t="shared" si="109"/>
        <v>494.8</v>
      </c>
      <c r="O1787" s="17">
        <f t="shared" si="110"/>
        <v>398.00000000000006</v>
      </c>
      <c r="P1787" s="7">
        <f t="shared" si="111"/>
        <v>0.44578853046594985</v>
      </c>
      <c r="Q1787" s="5">
        <f>YEAR(SalesDataTable[[#This Row],[Order Date]])</f>
        <v>2026</v>
      </c>
      <c r="R1787" s="7" t="str">
        <f>"Q"&amp;ROUNDUP(MONTH(SalesDataTable[[#This Row],[Order Date]])/3,0)</f>
        <v>Q3</v>
      </c>
      <c r="S1787" s="8">
        <f>MONTH(SalesDataTable[[#This Row],[Order Date]])</f>
        <v>8</v>
      </c>
      <c r="T1787" s="7" t="str">
        <f>TEXT(SalesDataTable[[#This Row],[Order Date]],"mmm")</f>
        <v>Aug</v>
      </c>
    </row>
    <row r="1788" spans="1:20" ht="15.6">
      <c r="A1788" s="2">
        <v>121</v>
      </c>
      <c r="B1788" s="3">
        <v>46264</v>
      </c>
      <c r="C1788" s="4" t="s">
        <v>6</v>
      </c>
      <c r="D1788" s="4" t="s">
        <v>7</v>
      </c>
      <c r="E1788" s="4" t="s">
        <v>28</v>
      </c>
      <c r="F1788" s="4" t="s">
        <v>13</v>
      </c>
      <c r="G1788" s="4" t="s">
        <v>4</v>
      </c>
      <c r="H1788" s="4" t="s">
        <v>5</v>
      </c>
      <c r="I1788" s="8">
        <v>1</v>
      </c>
      <c r="J1788" s="10">
        <v>81.23</v>
      </c>
      <c r="K1788" s="6">
        <v>0.1</v>
      </c>
      <c r="L1788" s="10">
        <v>42.65</v>
      </c>
      <c r="M1788" s="17">
        <f t="shared" si="108"/>
        <v>73.106999999999999</v>
      </c>
      <c r="N1788" s="17">
        <f t="shared" si="109"/>
        <v>42.65</v>
      </c>
      <c r="O1788" s="17">
        <f t="shared" si="110"/>
        <v>30.457000000000001</v>
      </c>
      <c r="P1788" s="7">
        <f t="shared" si="111"/>
        <v>0.41660853269864723</v>
      </c>
      <c r="Q1788" s="5">
        <f>YEAR(SalesDataTable[[#This Row],[Order Date]])</f>
        <v>2026</v>
      </c>
      <c r="R1788" s="7" t="str">
        <f>"Q"&amp;ROUNDUP(MONTH(SalesDataTable[[#This Row],[Order Date]])/3,0)</f>
        <v>Q3</v>
      </c>
      <c r="S1788" s="8">
        <f>MONTH(SalesDataTable[[#This Row],[Order Date]])</f>
        <v>8</v>
      </c>
      <c r="T1788" s="7" t="str">
        <f>TEXT(SalesDataTable[[#This Row],[Order Date]],"mmm")</f>
        <v>Aug</v>
      </c>
    </row>
    <row r="1789" spans="1:20" ht="15.6">
      <c r="A1789" s="2">
        <v>618</v>
      </c>
      <c r="B1789" s="3">
        <v>46264</v>
      </c>
      <c r="C1789" s="4" t="s">
        <v>6</v>
      </c>
      <c r="D1789" s="4" t="s">
        <v>43</v>
      </c>
      <c r="E1789" s="4" t="s">
        <v>2</v>
      </c>
      <c r="F1789" s="4" t="s">
        <v>16</v>
      </c>
      <c r="G1789" s="4" t="s">
        <v>4</v>
      </c>
      <c r="H1789" s="4" t="s">
        <v>26</v>
      </c>
      <c r="I1789" s="8">
        <v>2</v>
      </c>
      <c r="J1789" s="10">
        <v>41.06</v>
      </c>
      <c r="K1789" s="6">
        <v>0.05</v>
      </c>
      <c r="L1789" s="10">
        <v>16.559999999999999</v>
      </c>
      <c r="M1789" s="17">
        <f t="shared" si="108"/>
        <v>78.013999999999996</v>
      </c>
      <c r="N1789" s="17">
        <f t="shared" si="109"/>
        <v>33.119999999999997</v>
      </c>
      <c r="O1789" s="17">
        <f t="shared" si="110"/>
        <v>44.893999999999998</v>
      </c>
      <c r="P1789" s="7">
        <f t="shared" si="111"/>
        <v>0.5754608147255621</v>
      </c>
      <c r="Q1789" s="5">
        <f>YEAR(SalesDataTable[[#This Row],[Order Date]])</f>
        <v>2026</v>
      </c>
      <c r="R1789" s="7" t="str">
        <f>"Q"&amp;ROUNDUP(MONTH(SalesDataTable[[#This Row],[Order Date]])/3,0)</f>
        <v>Q3</v>
      </c>
      <c r="S1789" s="8">
        <f>MONTH(SalesDataTable[[#This Row],[Order Date]])</f>
        <v>8</v>
      </c>
      <c r="T1789" s="7" t="str">
        <f>TEXT(SalesDataTable[[#This Row],[Order Date]],"mmm")</f>
        <v>Aug</v>
      </c>
    </row>
    <row r="1790" spans="1:20" ht="15.6">
      <c r="A1790" s="2">
        <v>2860</v>
      </c>
      <c r="B1790" s="3">
        <v>46264</v>
      </c>
      <c r="C1790" s="4" t="s">
        <v>20</v>
      </c>
      <c r="D1790" s="4" t="s">
        <v>31</v>
      </c>
      <c r="E1790" s="4" t="s">
        <v>28</v>
      </c>
      <c r="F1790" s="4" t="s">
        <v>3</v>
      </c>
      <c r="G1790" s="4" t="s">
        <v>9</v>
      </c>
      <c r="H1790" s="4" t="s">
        <v>17</v>
      </c>
      <c r="I1790" s="8">
        <v>1</v>
      </c>
      <c r="J1790" s="10">
        <v>143.49</v>
      </c>
      <c r="K1790" s="6">
        <v>0.1</v>
      </c>
      <c r="L1790" s="10">
        <v>80.72</v>
      </c>
      <c r="M1790" s="17">
        <f t="shared" si="108"/>
        <v>129.14100000000002</v>
      </c>
      <c r="N1790" s="17">
        <f t="shared" si="109"/>
        <v>80.72</v>
      </c>
      <c r="O1790" s="17">
        <f t="shared" si="110"/>
        <v>48.421000000000021</v>
      </c>
      <c r="P1790" s="7">
        <f t="shared" si="111"/>
        <v>0.3749467636149636</v>
      </c>
      <c r="Q1790" s="5">
        <f>YEAR(SalesDataTable[[#This Row],[Order Date]])</f>
        <v>2026</v>
      </c>
      <c r="R1790" s="7" t="str">
        <f>"Q"&amp;ROUNDUP(MONTH(SalesDataTable[[#This Row],[Order Date]])/3,0)</f>
        <v>Q3</v>
      </c>
      <c r="S1790" s="8">
        <f>MONTH(SalesDataTable[[#This Row],[Order Date]])</f>
        <v>8</v>
      </c>
      <c r="T1790" s="7" t="str">
        <f>TEXT(SalesDataTable[[#This Row],[Order Date]],"mmm")</f>
        <v>Aug</v>
      </c>
    </row>
    <row r="1791" spans="1:20" ht="15.6">
      <c r="A1791" s="2">
        <v>3768</v>
      </c>
      <c r="B1791" s="3">
        <v>46264</v>
      </c>
      <c r="C1791" s="4" t="s">
        <v>11</v>
      </c>
      <c r="D1791" s="4" t="s">
        <v>18</v>
      </c>
      <c r="E1791" s="4" t="s">
        <v>19</v>
      </c>
      <c r="F1791" s="4" t="s">
        <v>13</v>
      </c>
      <c r="G1791" s="4" t="s">
        <v>9</v>
      </c>
      <c r="H1791" s="4" t="s">
        <v>17</v>
      </c>
      <c r="I1791" s="8">
        <v>1</v>
      </c>
      <c r="J1791" s="10">
        <v>143.38</v>
      </c>
      <c r="K1791" s="6">
        <v>0</v>
      </c>
      <c r="L1791" s="10">
        <v>78.37</v>
      </c>
      <c r="M1791" s="17">
        <f t="shared" si="108"/>
        <v>143.38</v>
      </c>
      <c r="N1791" s="17">
        <f t="shared" si="109"/>
        <v>78.37</v>
      </c>
      <c r="O1791" s="17">
        <f t="shared" si="110"/>
        <v>65.009999999999991</v>
      </c>
      <c r="P1791" s="7">
        <f t="shared" si="111"/>
        <v>0.45341051750592826</v>
      </c>
      <c r="Q1791" s="5">
        <f>YEAR(SalesDataTable[[#This Row],[Order Date]])</f>
        <v>2026</v>
      </c>
      <c r="R1791" s="7" t="str">
        <f>"Q"&amp;ROUNDUP(MONTH(SalesDataTable[[#This Row],[Order Date]])/3,0)</f>
        <v>Q3</v>
      </c>
      <c r="S1791" s="8">
        <f>MONTH(SalesDataTable[[#This Row],[Order Date]])</f>
        <v>8</v>
      </c>
      <c r="T1791" s="7" t="str">
        <f>TEXT(SalesDataTable[[#This Row],[Order Date]],"mmm")</f>
        <v>Aug</v>
      </c>
    </row>
    <row r="1792" spans="1:20" ht="15.6">
      <c r="A1792" s="2">
        <v>3987</v>
      </c>
      <c r="B1792" s="3">
        <v>46264</v>
      </c>
      <c r="C1792" s="4" t="s">
        <v>6</v>
      </c>
      <c r="D1792" s="4" t="s">
        <v>43</v>
      </c>
      <c r="E1792" s="4" t="s">
        <v>28</v>
      </c>
      <c r="F1792" s="4" t="s">
        <v>16</v>
      </c>
      <c r="G1792" s="4" t="s">
        <v>9</v>
      </c>
      <c r="H1792" s="4" t="s">
        <v>17</v>
      </c>
      <c r="I1792" s="8">
        <v>1</v>
      </c>
      <c r="J1792" s="10">
        <v>144.54</v>
      </c>
      <c r="K1792" s="6">
        <v>0</v>
      </c>
      <c r="L1792" s="10">
        <v>78.77</v>
      </c>
      <c r="M1792" s="17">
        <f t="shared" si="108"/>
        <v>144.54</v>
      </c>
      <c r="N1792" s="17">
        <f t="shared" si="109"/>
        <v>78.77</v>
      </c>
      <c r="O1792" s="17">
        <f t="shared" si="110"/>
        <v>65.77</v>
      </c>
      <c r="P1792" s="7">
        <f t="shared" si="111"/>
        <v>0.45502974955029751</v>
      </c>
      <c r="Q1792" s="5">
        <f>YEAR(SalesDataTable[[#This Row],[Order Date]])</f>
        <v>2026</v>
      </c>
      <c r="R1792" s="7" t="str">
        <f>"Q"&amp;ROUNDUP(MONTH(SalesDataTable[[#This Row],[Order Date]])/3,0)</f>
        <v>Q3</v>
      </c>
      <c r="S1792" s="8">
        <f>MONTH(SalesDataTable[[#This Row],[Order Date]])</f>
        <v>8</v>
      </c>
      <c r="T1792" s="7" t="str">
        <f>TEXT(SalesDataTable[[#This Row],[Order Date]],"mmm")</f>
        <v>Aug</v>
      </c>
    </row>
    <row r="1793" spans="1:20" ht="15.6">
      <c r="A1793" s="2">
        <v>4990</v>
      </c>
      <c r="B1793" s="3">
        <v>46264</v>
      </c>
      <c r="C1793" s="4" t="s">
        <v>20</v>
      </c>
      <c r="D1793" s="4" t="s">
        <v>33</v>
      </c>
      <c r="E1793" s="4" t="s">
        <v>28</v>
      </c>
      <c r="F1793" s="4" t="s">
        <v>3</v>
      </c>
      <c r="G1793" s="4" t="s">
        <v>34</v>
      </c>
      <c r="H1793" s="4" t="s">
        <v>35</v>
      </c>
      <c r="I1793" s="8">
        <v>1</v>
      </c>
      <c r="J1793" s="10">
        <v>40.92</v>
      </c>
      <c r="K1793" s="6">
        <v>0.1</v>
      </c>
      <c r="L1793" s="10">
        <v>14.94</v>
      </c>
      <c r="M1793" s="17">
        <f t="shared" si="108"/>
        <v>36.828000000000003</v>
      </c>
      <c r="N1793" s="17">
        <f t="shared" si="109"/>
        <v>14.94</v>
      </c>
      <c r="O1793" s="17">
        <f t="shared" si="110"/>
        <v>21.888000000000005</v>
      </c>
      <c r="P1793" s="7">
        <f t="shared" si="111"/>
        <v>0.59433040078201382</v>
      </c>
      <c r="Q1793" s="5">
        <f>YEAR(SalesDataTable[[#This Row],[Order Date]])</f>
        <v>2026</v>
      </c>
      <c r="R1793" s="7" t="str">
        <f>"Q"&amp;ROUNDUP(MONTH(SalesDataTable[[#This Row],[Order Date]])/3,0)</f>
        <v>Q3</v>
      </c>
      <c r="S1793" s="8">
        <f>MONTH(SalesDataTable[[#This Row],[Order Date]])</f>
        <v>8</v>
      </c>
      <c r="T1793" s="7" t="str">
        <f>TEXT(SalesDataTable[[#This Row],[Order Date]],"mmm")</f>
        <v>Aug</v>
      </c>
    </row>
    <row r="1794" spans="1:20" ht="15.6">
      <c r="A1794" s="2">
        <v>348</v>
      </c>
      <c r="B1794" s="3">
        <v>46265</v>
      </c>
      <c r="C1794" s="4" t="s">
        <v>6</v>
      </c>
      <c r="D1794" s="4" t="s">
        <v>43</v>
      </c>
      <c r="E1794" s="4" t="s">
        <v>8</v>
      </c>
      <c r="F1794" s="4" t="s">
        <v>16</v>
      </c>
      <c r="G1794" s="4" t="s">
        <v>9</v>
      </c>
      <c r="H1794" s="4" t="s">
        <v>37</v>
      </c>
      <c r="I1794" s="8">
        <v>5</v>
      </c>
      <c r="J1794" s="10">
        <v>151.21</v>
      </c>
      <c r="K1794" s="6">
        <v>0.15</v>
      </c>
      <c r="L1794" s="10">
        <v>77.12</v>
      </c>
      <c r="M1794" s="17">
        <f t="shared" ref="M1794:M1857" si="112">I1794*J1794*(1-K1794)</f>
        <v>642.64250000000004</v>
      </c>
      <c r="N1794" s="17">
        <f t="shared" ref="N1794:N1857" si="113">I1794*L1794</f>
        <v>385.6</v>
      </c>
      <c r="O1794" s="17">
        <f t="shared" ref="O1794:O1857" si="114">M1794-N1794</f>
        <v>257.04250000000002</v>
      </c>
      <c r="P1794" s="7">
        <f t="shared" ref="P1794:P1857" si="115">IFERROR(O1794/M1794,0)</f>
        <v>0.39997743691087967</v>
      </c>
      <c r="Q1794" s="5">
        <f>YEAR(SalesDataTable[[#This Row],[Order Date]])</f>
        <v>2026</v>
      </c>
      <c r="R1794" s="7" t="str">
        <f>"Q"&amp;ROUNDUP(MONTH(SalesDataTable[[#This Row],[Order Date]])/3,0)</f>
        <v>Q3</v>
      </c>
      <c r="S1794" s="8">
        <f>MONTH(SalesDataTable[[#This Row],[Order Date]])</f>
        <v>8</v>
      </c>
      <c r="T1794" s="7" t="str">
        <f>TEXT(SalesDataTable[[#This Row],[Order Date]],"mmm")</f>
        <v>Aug</v>
      </c>
    </row>
    <row r="1795" spans="1:20" ht="15.6">
      <c r="A1795" s="2">
        <v>1642</v>
      </c>
      <c r="B1795" s="3">
        <v>46265</v>
      </c>
      <c r="C1795" s="4" t="s">
        <v>20</v>
      </c>
      <c r="D1795" s="4" t="s">
        <v>33</v>
      </c>
      <c r="E1795" s="4" t="s">
        <v>28</v>
      </c>
      <c r="F1795" s="4" t="s">
        <v>13</v>
      </c>
      <c r="G1795" s="4" t="s">
        <v>34</v>
      </c>
      <c r="H1795" s="4" t="s">
        <v>35</v>
      </c>
      <c r="I1795" s="8">
        <v>1</v>
      </c>
      <c r="J1795" s="10">
        <v>40.770000000000003</v>
      </c>
      <c r="K1795" s="6">
        <v>0</v>
      </c>
      <c r="L1795" s="10">
        <v>15.13</v>
      </c>
      <c r="M1795" s="17">
        <f t="shared" si="112"/>
        <v>40.770000000000003</v>
      </c>
      <c r="N1795" s="17">
        <f t="shared" si="113"/>
        <v>15.13</v>
      </c>
      <c r="O1795" s="17">
        <f t="shared" si="114"/>
        <v>25.64</v>
      </c>
      <c r="P1795" s="7">
        <f t="shared" si="115"/>
        <v>0.62889379445670834</v>
      </c>
      <c r="Q1795" s="5">
        <f>YEAR(SalesDataTable[[#This Row],[Order Date]])</f>
        <v>2026</v>
      </c>
      <c r="R1795" s="7" t="str">
        <f>"Q"&amp;ROUNDUP(MONTH(SalesDataTable[[#This Row],[Order Date]])/3,0)</f>
        <v>Q3</v>
      </c>
      <c r="S1795" s="8">
        <f>MONTH(SalesDataTable[[#This Row],[Order Date]])</f>
        <v>8</v>
      </c>
      <c r="T1795" s="7" t="str">
        <f>TEXT(SalesDataTable[[#This Row],[Order Date]],"mmm")</f>
        <v>Aug</v>
      </c>
    </row>
    <row r="1796" spans="1:20" ht="15.6">
      <c r="A1796" s="2">
        <v>2146</v>
      </c>
      <c r="B1796" s="3">
        <v>46265</v>
      </c>
      <c r="C1796" s="4" t="s">
        <v>0</v>
      </c>
      <c r="D1796" s="4" t="s">
        <v>1</v>
      </c>
      <c r="E1796" s="4" t="s">
        <v>28</v>
      </c>
      <c r="F1796" s="4" t="s">
        <v>13</v>
      </c>
      <c r="G1796" s="4" t="s">
        <v>34</v>
      </c>
      <c r="H1796" s="4" t="s">
        <v>42</v>
      </c>
      <c r="I1796" s="8">
        <v>1</v>
      </c>
      <c r="J1796" s="10">
        <v>35.47</v>
      </c>
      <c r="K1796" s="6">
        <v>0.05</v>
      </c>
      <c r="L1796" s="10">
        <v>14.1</v>
      </c>
      <c r="M1796" s="17">
        <f t="shared" si="112"/>
        <v>33.6965</v>
      </c>
      <c r="N1796" s="17">
        <f t="shared" si="113"/>
        <v>14.1</v>
      </c>
      <c r="O1796" s="17">
        <f t="shared" si="114"/>
        <v>19.596499999999999</v>
      </c>
      <c r="P1796" s="7">
        <f t="shared" si="115"/>
        <v>0.58155891561438122</v>
      </c>
      <c r="Q1796" s="5">
        <f>YEAR(SalesDataTable[[#This Row],[Order Date]])</f>
        <v>2026</v>
      </c>
      <c r="R1796" s="7" t="str">
        <f>"Q"&amp;ROUNDUP(MONTH(SalesDataTable[[#This Row],[Order Date]])/3,0)</f>
        <v>Q3</v>
      </c>
      <c r="S1796" s="8">
        <f>MONTH(SalesDataTable[[#This Row],[Order Date]])</f>
        <v>8</v>
      </c>
      <c r="T1796" s="7" t="str">
        <f>TEXT(SalesDataTable[[#This Row],[Order Date]],"mmm")</f>
        <v>Aug</v>
      </c>
    </row>
    <row r="1797" spans="1:20" ht="15.6">
      <c r="A1797" s="2">
        <v>2629</v>
      </c>
      <c r="B1797" s="3">
        <v>46265</v>
      </c>
      <c r="C1797" s="4" t="s">
        <v>20</v>
      </c>
      <c r="D1797" s="4" t="s">
        <v>33</v>
      </c>
      <c r="E1797" s="4" t="s">
        <v>2</v>
      </c>
      <c r="F1797" s="4" t="s">
        <v>3</v>
      </c>
      <c r="G1797" s="4" t="s">
        <v>4</v>
      </c>
      <c r="H1797" s="4" t="s">
        <v>5</v>
      </c>
      <c r="I1797" s="8">
        <v>1</v>
      </c>
      <c r="J1797" s="10">
        <v>81.72</v>
      </c>
      <c r="K1797" s="6">
        <v>0</v>
      </c>
      <c r="L1797" s="10">
        <v>42.38</v>
      </c>
      <c r="M1797" s="17">
        <f t="shared" si="112"/>
        <v>81.72</v>
      </c>
      <c r="N1797" s="17">
        <f t="shared" si="113"/>
        <v>42.38</v>
      </c>
      <c r="O1797" s="17">
        <f t="shared" si="114"/>
        <v>39.339999999999996</v>
      </c>
      <c r="P1797" s="7">
        <f t="shared" si="115"/>
        <v>0.48139990210474787</v>
      </c>
      <c r="Q1797" s="5">
        <f>YEAR(SalesDataTable[[#This Row],[Order Date]])</f>
        <v>2026</v>
      </c>
      <c r="R1797" s="7" t="str">
        <f>"Q"&amp;ROUNDUP(MONTH(SalesDataTable[[#This Row],[Order Date]])/3,0)</f>
        <v>Q3</v>
      </c>
      <c r="S1797" s="8">
        <f>MONTH(SalesDataTable[[#This Row],[Order Date]])</f>
        <v>8</v>
      </c>
      <c r="T1797" s="7" t="str">
        <f>TEXT(SalesDataTable[[#This Row],[Order Date]],"mmm")</f>
        <v>Aug</v>
      </c>
    </row>
    <row r="1798" spans="1:20" ht="15.6">
      <c r="A1798" s="2">
        <v>2870</v>
      </c>
      <c r="B1798" s="3">
        <v>46265</v>
      </c>
      <c r="C1798" s="4" t="s">
        <v>20</v>
      </c>
      <c r="D1798" s="4" t="s">
        <v>31</v>
      </c>
      <c r="E1798" s="4" t="s">
        <v>2</v>
      </c>
      <c r="F1798" s="4" t="s">
        <v>13</v>
      </c>
      <c r="G1798" s="4" t="s">
        <v>14</v>
      </c>
      <c r="H1798" s="4" t="s">
        <v>32</v>
      </c>
      <c r="I1798" s="8">
        <v>1</v>
      </c>
      <c r="J1798" s="10">
        <v>45.84</v>
      </c>
      <c r="K1798" s="6">
        <v>0</v>
      </c>
      <c r="L1798" s="10">
        <v>17.84</v>
      </c>
      <c r="M1798" s="17">
        <f t="shared" si="112"/>
        <v>45.84</v>
      </c>
      <c r="N1798" s="17">
        <f t="shared" si="113"/>
        <v>17.84</v>
      </c>
      <c r="O1798" s="17">
        <f t="shared" si="114"/>
        <v>28.000000000000004</v>
      </c>
      <c r="P1798" s="7">
        <f t="shared" si="115"/>
        <v>0.61082024432809778</v>
      </c>
      <c r="Q1798" s="5">
        <f>YEAR(SalesDataTable[[#This Row],[Order Date]])</f>
        <v>2026</v>
      </c>
      <c r="R1798" s="7" t="str">
        <f>"Q"&amp;ROUNDUP(MONTH(SalesDataTable[[#This Row],[Order Date]])/3,0)</f>
        <v>Q3</v>
      </c>
      <c r="S1798" s="8">
        <f>MONTH(SalesDataTable[[#This Row],[Order Date]])</f>
        <v>8</v>
      </c>
      <c r="T1798" s="7" t="str">
        <f>TEXT(SalesDataTable[[#This Row],[Order Date]],"mmm")</f>
        <v>Aug</v>
      </c>
    </row>
    <row r="1799" spans="1:20" ht="15.6">
      <c r="A1799" s="2">
        <v>2975</v>
      </c>
      <c r="B1799" s="3">
        <v>46265</v>
      </c>
      <c r="C1799" s="4" t="s">
        <v>6</v>
      </c>
      <c r="D1799" s="4" t="s">
        <v>43</v>
      </c>
      <c r="E1799" s="4" t="s">
        <v>2</v>
      </c>
      <c r="F1799" s="4" t="s">
        <v>13</v>
      </c>
      <c r="G1799" s="4" t="s">
        <v>14</v>
      </c>
      <c r="H1799" s="4" t="s">
        <v>32</v>
      </c>
      <c r="I1799" s="8">
        <v>1</v>
      </c>
      <c r="J1799" s="10">
        <v>46.59</v>
      </c>
      <c r="K1799" s="6">
        <v>0</v>
      </c>
      <c r="L1799" s="10">
        <v>18.47</v>
      </c>
      <c r="M1799" s="17">
        <f t="shared" si="112"/>
        <v>46.59</v>
      </c>
      <c r="N1799" s="17">
        <f t="shared" si="113"/>
        <v>18.47</v>
      </c>
      <c r="O1799" s="17">
        <f t="shared" si="114"/>
        <v>28.120000000000005</v>
      </c>
      <c r="P1799" s="7">
        <f t="shared" si="115"/>
        <v>0.60356299635114841</v>
      </c>
      <c r="Q1799" s="5">
        <f>YEAR(SalesDataTable[[#This Row],[Order Date]])</f>
        <v>2026</v>
      </c>
      <c r="R1799" s="7" t="str">
        <f>"Q"&amp;ROUNDUP(MONTH(SalesDataTable[[#This Row],[Order Date]])/3,0)</f>
        <v>Q3</v>
      </c>
      <c r="S1799" s="8">
        <f>MONTH(SalesDataTable[[#This Row],[Order Date]])</f>
        <v>8</v>
      </c>
      <c r="T1799" s="7" t="str">
        <f>TEXT(SalesDataTable[[#This Row],[Order Date]],"mmm")</f>
        <v>Aug</v>
      </c>
    </row>
    <row r="1800" spans="1:20" ht="15.6">
      <c r="A1800" s="2">
        <v>3163</v>
      </c>
      <c r="B1800" s="3">
        <v>46265</v>
      </c>
      <c r="C1800" s="4" t="s">
        <v>0</v>
      </c>
      <c r="D1800" s="4" t="s">
        <v>50</v>
      </c>
      <c r="E1800" s="4" t="s">
        <v>19</v>
      </c>
      <c r="F1800" s="4" t="s">
        <v>16</v>
      </c>
      <c r="G1800" s="4" t="s">
        <v>9</v>
      </c>
      <c r="H1800" s="4" t="s">
        <v>46</v>
      </c>
      <c r="I1800" s="8">
        <v>1</v>
      </c>
      <c r="J1800" s="10">
        <v>69.959999999999994</v>
      </c>
      <c r="K1800" s="6">
        <v>0</v>
      </c>
      <c r="L1800" s="10">
        <v>32.340000000000003</v>
      </c>
      <c r="M1800" s="17">
        <f t="shared" si="112"/>
        <v>69.959999999999994</v>
      </c>
      <c r="N1800" s="17">
        <f t="shared" si="113"/>
        <v>32.340000000000003</v>
      </c>
      <c r="O1800" s="17">
        <f t="shared" si="114"/>
        <v>37.61999999999999</v>
      </c>
      <c r="P1800" s="7">
        <f t="shared" si="115"/>
        <v>0.53773584905660365</v>
      </c>
      <c r="Q1800" s="5">
        <f>YEAR(SalesDataTable[[#This Row],[Order Date]])</f>
        <v>2026</v>
      </c>
      <c r="R1800" s="7" t="str">
        <f>"Q"&amp;ROUNDUP(MONTH(SalesDataTable[[#This Row],[Order Date]])/3,0)</f>
        <v>Q3</v>
      </c>
      <c r="S1800" s="8">
        <f>MONTH(SalesDataTable[[#This Row],[Order Date]])</f>
        <v>8</v>
      </c>
      <c r="T1800" s="7" t="str">
        <f>TEXT(SalesDataTable[[#This Row],[Order Date]],"mmm")</f>
        <v>Aug</v>
      </c>
    </row>
    <row r="1801" spans="1:20" ht="15.6">
      <c r="A1801" s="2">
        <v>94</v>
      </c>
      <c r="B1801" s="3">
        <v>46266</v>
      </c>
      <c r="C1801" s="4" t="s">
        <v>6</v>
      </c>
      <c r="D1801" s="4" t="s">
        <v>27</v>
      </c>
      <c r="E1801" s="4" t="s">
        <v>19</v>
      </c>
      <c r="F1801" s="4" t="s">
        <v>3</v>
      </c>
      <c r="G1801" s="4" t="s">
        <v>4</v>
      </c>
      <c r="H1801" s="4" t="s">
        <v>22</v>
      </c>
      <c r="I1801" s="8">
        <v>5</v>
      </c>
      <c r="J1801" s="10">
        <v>50.76</v>
      </c>
      <c r="K1801" s="6">
        <v>0</v>
      </c>
      <c r="L1801" s="10">
        <v>22.89</v>
      </c>
      <c r="M1801" s="17">
        <f t="shared" si="112"/>
        <v>253.79999999999998</v>
      </c>
      <c r="N1801" s="17">
        <f t="shared" si="113"/>
        <v>114.45</v>
      </c>
      <c r="O1801" s="17">
        <f t="shared" si="114"/>
        <v>139.34999999999997</v>
      </c>
      <c r="P1801" s="7">
        <f t="shared" si="115"/>
        <v>0.54905437352245856</v>
      </c>
      <c r="Q1801" s="5">
        <f>YEAR(SalesDataTable[[#This Row],[Order Date]])</f>
        <v>2026</v>
      </c>
      <c r="R1801" s="7" t="str">
        <f>"Q"&amp;ROUNDUP(MONTH(SalesDataTable[[#This Row],[Order Date]])/3,0)</f>
        <v>Q3</v>
      </c>
      <c r="S1801" s="8">
        <f>MONTH(SalesDataTable[[#This Row],[Order Date]])</f>
        <v>9</v>
      </c>
      <c r="T1801" s="7" t="str">
        <f>TEXT(SalesDataTable[[#This Row],[Order Date]],"mmm")</f>
        <v>Sep</v>
      </c>
    </row>
    <row r="1802" spans="1:20" ht="15.6">
      <c r="A1802" s="2">
        <v>271</v>
      </c>
      <c r="B1802" s="3">
        <v>46266</v>
      </c>
      <c r="C1802" s="4" t="s">
        <v>6</v>
      </c>
      <c r="D1802" s="4" t="s">
        <v>43</v>
      </c>
      <c r="E1802" s="4" t="s">
        <v>28</v>
      </c>
      <c r="F1802" s="4" t="s">
        <v>3</v>
      </c>
      <c r="G1802" s="4" t="s">
        <v>9</v>
      </c>
      <c r="H1802" s="4" t="s">
        <v>10</v>
      </c>
      <c r="I1802" s="8">
        <v>1</v>
      </c>
      <c r="J1802" s="10">
        <v>94.29</v>
      </c>
      <c r="K1802" s="6">
        <v>0.1</v>
      </c>
      <c r="L1802" s="10">
        <v>45.12</v>
      </c>
      <c r="M1802" s="17">
        <f t="shared" si="112"/>
        <v>84.861000000000004</v>
      </c>
      <c r="N1802" s="17">
        <f t="shared" si="113"/>
        <v>45.12</v>
      </c>
      <c r="O1802" s="17">
        <f t="shared" si="114"/>
        <v>39.741000000000007</v>
      </c>
      <c r="P1802" s="7">
        <f t="shared" si="115"/>
        <v>0.46830699614663984</v>
      </c>
      <c r="Q1802" s="5">
        <f>YEAR(SalesDataTable[[#This Row],[Order Date]])</f>
        <v>2026</v>
      </c>
      <c r="R1802" s="7" t="str">
        <f>"Q"&amp;ROUNDUP(MONTH(SalesDataTable[[#This Row],[Order Date]])/3,0)</f>
        <v>Q3</v>
      </c>
      <c r="S1802" s="8">
        <f>MONTH(SalesDataTable[[#This Row],[Order Date]])</f>
        <v>9</v>
      </c>
      <c r="T1802" s="7" t="str">
        <f>TEXT(SalesDataTable[[#This Row],[Order Date]],"mmm")</f>
        <v>Sep</v>
      </c>
    </row>
    <row r="1803" spans="1:20" ht="15.6">
      <c r="A1803" s="2">
        <v>1481</v>
      </c>
      <c r="B1803" s="3">
        <v>46266</v>
      </c>
      <c r="C1803" s="4" t="s">
        <v>6</v>
      </c>
      <c r="D1803" s="4" t="s">
        <v>43</v>
      </c>
      <c r="E1803" s="4" t="s">
        <v>8</v>
      </c>
      <c r="F1803" s="4" t="s">
        <v>16</v>
      </c>
      <c r="G1803" s="4" t="s">
        <v>4</v>
      </c>
      <c r="H1803" s="4" t="s">
        <v>5</v>
      </c>
      <c r="I1803" s="8">
        <v>6</v>
      </c>
      <c r="J1803" s="10">
        <v>81.430000000000007</v>
      </c>
      <c r="K1803" s="6">
        <v>0.05</v>
      </c>
      <c r="L1803" s="10">
        <v>42.24</v>
      </c>
      <c r="M1803" s="17">
        <f t="shared" si="112"/>
        <v>464.15100000000001</v>
      </c>
      <c r="N1803" s="17">
        <f t="shared" si="113"/>
        <v>253.44</v>
      </c>
      <c r="O1803" s="17">
        <f t="shared" si="114"/>
        <v>210.71100000000001</v>
      </c>
      <c r="P1803" s="7">
        <f t="shared" si="115"/>
        <v>0.45397079829624415</v>
      </c>
      <c r="Q1803" s="5">
        <f>YEAR(SalesDataTable[[#This Row],[Order Date]])</f>
        <v>2026</v>
      </c>
      <c r="R1803" s="7" t="str">
        <f>"Q"&amp;ROUNDUP(MONTH(SalesDataTable[[#This Row],[Order Date]])/3,0)</f>
        <v>Q3</v>
      </c>
      <c r="S1803" s="8">
        <f>MONTH(SalesDataTable[[#This Row],[Order Date]])</f>
        <v>9</v>
      </c>
      <c r="T1803" s="7" t="str">
        <f>TEXT(SalesDataTable[[#This Row],[Order Date]],"mmm")</f>
        <v>Sep</v>
      </c>
    </row>
    <row r="1804" spans="1:20" ht="15.6">
      <c r="A1804" s="2">
        <v>1663</v>
      </c>
      <c r="B1804" s="3">
        <v>46266</v>
      </c>
      <c r="C1804" s="4" t="s">
        <v>11</v>
      </c>
      <c r="D1804" s="4" t="s">
        <v>25</v>
      </c>
      <c r="E1804" s="4" t="s">
        <v>2</v>
      </c>
      <c r="F1804" s="4" t="s">
        <v>3</v>
      </c>
      <c r="G1804" s="4" t="s">
        <v>14</v>
      </c>
      <c r="H1804" s="4" t="s">
        <v>32</v>
      </c>
      <c r="I1804" s="8">
        <v>1</v>
      </c>
      <c r="J1804" s="10">
        <v>45.54</v>
      </c>
      <c r="K1804" s="6">
        <v>0.1</v>
      </c>
      <c r="L1804" s="10">
        <v>18.440000000000001</v>
      </c>
      <c r="M1804" s="17">
        <f t="shared" si="112"/>
        <v>40.985999999999997</v>
      </c>
      <c r="N1804" s="17">
        <f t="shared" si="113"/>
        <v>18.440000000000001</v>
      </c>
      <c r="O1804" s="17">
        <f t="shared" si="114"/>
        <v>22.545999999999996</v>
      </c>
      <c r="P1804" s="7">
        <f t="shared" si="115"/>
        <v>0.5500902747279558</v>
      </c>
      <c r="Q1804" s="5">
        <f>YEAR(SalesDataTable[[#This Row],[Order Date]])</f>
        <v>2026</v>
      </c>
      <c r="R1804" s="7" t="str">
        <f>"Q"&amp;ROUNDUP(MONTH(SalesDataTable[[#This Row],[Order Date]])/3,0)</f>
        <v>Q3</v>
      </c>
      <c r="S1804" s="8">
        <f>MONTH(SalesDataTable[[#This Row],[Order Date]])</f>
        <v>9</v>
      </c>
      <c r="T1804" s="7" t="str">
        <f>TEXT(SalesDataTable[[#This Row],[Order Date]],"mmm")</f>
        <v>Sep</v>
      </c>
    </row>
    <row r="1805" spans="1:20" ht="15.6">
      <c r="A1805" s="2">
        <v>2866</v>
      </c>
      <c r="B1805" s="3">
        <v>46266</v>
      </c>
      <c r="C1805" s="4" t="s">
        <v>0</v>
      </c>
      <c r="D1805" s="4" t="s">
        <v>50</v>
      </c>
      <c r="E1805" s="4" t="s">
        <v>28</v>
      </c>
      <c r="F1805" s="4" t="s">
        <v>3</v>
      </c>
      <c r="G1805" s="4" t="s">
        <v>9</v>
      </c>
      <c r="H1805" s="4" t="s">
        <v>37</v>
      </c>
      <c r="I1805" s="8">
        <v>2</v>
      </c>
      <c r="J1805" s="10">
        <v>156.63999999999999</v>
      </c>
      <c r="K1805" s="6">
        <v>0.1</v>
      </c>
      <c r="L1805" s="10">
        <v>80.09</v>
      </c>
      <c r="M1805" s="17">
        <f t="shared" si="112"/>
        <v>281.952</v>
      </c>
      <c r="N1805" s="17">
        <f t="shared" si="113"/>
        <v>160.18</v>
      </c>
      <c r="O1805" s="17">
        <f t="shared" si="114"/>
        <v>121.77199999999999</v>
      </c>
      <c r="P1805" s="7">
        <f t="shared" si="115"/>
        <v>0.43188911587787987</v>
      </c>
      <c r="Q1805" s="5">
        <f>YEAR(SalesDataTable[[#This Row],[Order Date]])</f>
        <v>2026</v>
      </c>
      <c r="R1805" s="7" t="str">
        <f>"Q"&amp;ROUNDUP(MONTH(SalesDataTable[[#This Row],[Order Date]])/3,0)</f>
        <v>Q3</v>
      </c>
      <c r="S1805" s="8">
        <f>MONTH(SalesDataTable[[#This Row],[Order Date]])</f>
        <v>9</v>
      </c>
      <c r="T1805" s="7" t="str">
        <f>TEXT(SalesDataTable[[#This Row],[Order Date]],"mmm")</f>
        <v>Sep</v>
      </c>
    </row>
    <row r="1806" spans="1:20" ht="15.6">
      <c r="A1806" s="2">
        <v>3288</v>
      </c>
      <c r="B1806" s="3">
        <v>46266</v>
      </c>
      <c r="C1806" s="4" t="s">
        <v>20</v>
      </c>
      <c r="D1806" s="4" t="s">
        <v>31</v>
      </c>
      <c r="E1806" s="4" t="s">
        <v>28</v>
      </c>
      <c r="F1806" s="4" t="s">
        <v>16</v>
      </c>
      <c r="G1806" s="4" t="s">
        <v>9</v>
      </c>
      <c r="H1806" s="4" t="s">
        <v>46</v>
      </c>
      <c r="I1806" s="8">
        <v>1</v>
      </c>
      <c r="J1806" s="10">
        <v>72.81</v>
      </c>
      <c r="K1806" s="6">
        <v>0</v>
      </c>
      <c r="L1806" s="10">
        <v>32.299999999999997</v>
      </c>
      <c r="M1806" s="17">
        <f t="shared" si="112"/>
        <v>72.81</v>
      </c>
      <c r="N1806" s="17">
        <f t="shared" si="113"/>
        <v>32.299999999999997</v>
      </c>
      <c r="O1806" s="17">
        <f t="shared" si="114"/>
        <v>40.510000000000005</v>
      </c>
      <c r="P1806" s="7">
        <f t="shared" si="115"/>
        <v>0.55637961818431536</v>
      </c>
      <c r="Q1806" s="5">
        <f>YEAR(SalesDataTable[[#This Row],[Order Date]])</f>
        <v>2026</v>
      </c>
      <c r="R1806" s="7" t="str">
        <f>"Q"&amp;ROUNDUP(MONTH(SalesDataTable[[#This Row],[Order Date]])/3,0)</f>
        <v>Q3</v>
      </c>
      <c r="S1806" s="8">
        <f>MONTH(SalesDataTable[[#This Row],[Order Date]])</f>
        <v>9</v>
      </c>
      <c r="T1806" s="7" t="str">
        <f>TEXT(SalesDataTable[[#This Row],[Order Date]],"mmm")</f>
        <v>Sep</v>
      </c>
    </row>
    <row r="1807" spans="1:20" ht="15.6">
      <c r="A1807" s="2">
        <v>3426</v>
      </c>
      <c r="B1807" s="3">
        <v>46266</v>
      </c>
      <c r="C1807" s="4" t="s">
        <v>6</v>
      </c>
      <c r="D1807" s="4" t="s">
        <v>41</v>
      </c>
      <c r="E1807" s="4" t="s">
        <v>19</v>
      </c>
      <c r="F1807" s="4" t="s">
        <v>13</v>
      </c>
      <c r="G1807" s="4" t="s">
        <v>23</v>
      </c>
      <c r="H1807" s="4" t="s">
        <v>40</v>
      </c>
      <c r="I1807" s="8">
        <v>6</v>
      </c>
      <c r="J1807" s="10">
        <v>80.319999999999993</v>
      </c>
      <c r="K1807" s="6">
        <v>0</v>
      </c>
      <c r="L1807" s="10">
        <v>38.42</v>
      </c>
      <c r="M1807" s="17">
        <f t="shared" si="112"/>
        <v>481.91999999999996</v>
      </c>
      <c r="N1807" s="17">
        <f t="shared" si="113"/>
        <v>230.52</v>
      </c>
      <c r="O1807" s="17">
        <f t="shared" si="114"/>
        <v>251.39999999999995</v>
      </c>
      <c r="P1807" s="7">
        <f t="shared" si="115"/>
        <v>0.52166334661354574</v>
      </c>
      <c r="Q1807" s="5">
        <f>YEAR(SalesDataTable[[#This Row],[Order Date]])</f>
        <v>2026</v>
      </c>
      <c r="R1807" s="7" t="str">
        <f>"Q"&amp;ROUNDUP(MONTH(SalesDataTable[[#This Row],[Order Date]])/3,0)</f>
        <v>Q3</v>
      </c>
      <c r="S1807" s="8">
        <f>MONTH(SalesDataTable[[#This Row],[Order Date]])</f>
        <v>9</v>
      </c>
      <c r="T1807" s="7" t="str">
        <f>TEXT(SalesDataTable[[#This Row],[Order Date]],"mmm")</f>
        <v>Sep</v>
      </c>
    </row>
    <row r="1808" spans="1:20" ht="15.6">
      <c r="A1808" s="2">
        <v>4826</v>
      </c>
      <c r="B1808" s="3">
        <v>46266</v>
      </c>
      <c r="C1808" s="4" t="s">
        <v>20</v>
      </c>
      <c r="D1808" s="4" t="s">
        <v>47</v>
      </c>
      <c r="E1808" s="4" t="s">
        <v>19</v>
      </c>
      <c r="F1808" s="4" t="s">
        <v>3</v>
      </c>
      <c r="G1808" s="4" t="s">
        <v>14</v>
      </c>
      <c r="H1808" s="4" t="s">
        <v>48</v>
      </c>
      <c r="I1808" s="8">
        <v>5</v>
      </c>
      <c r="J1808" s="10">
        <v>166.81</v>
      </c>
      <c r="K1808" s="6">
        <v>0.05</v>
      </c>
      <c r="L1808" s="10">
        <v>89.24</v>
      </c>
      <c r="M1808" s="17">
        <f t="shared" si="112"/>
        <v>792.34749999999997</v>
      </c>
      <c r="N1808" s="17">
        <f t="shared" si="113"/>
        <v>446.2</v>
      </c>
      <c r="O1808" s="17">
        <f t="shared" si="114"/>
        <v>346.14749999999998</v>
      </c>
      <c r="P1808" s="7">
        <f t="shared" si="115"/>
        <v>0.43686324497774021</v>
      </c>
      <c r="Q1808" s="5">
        <f>YEAR(SalesDataTable[[#This Row],[Order Date]])</f>
        <v>2026</v>
      </c>
      <c r="R1808" s="7" t="str">
        <f>"Q"&amp;ROUNDUP(MONTH(SalesDataTable[[#This Row],[Order Date]])/3,0)</f>
        <v>Q3</v>
      </c>
      <c r="S1808" s="8">
        <f>MONTH(SalesDataTable[[#This Row],[Order Date]])</f>
        <v>9</v>
      </c>
      <c r="T1808" s="7" t="str">
        <f>TEXT(SalesDataTable[[#This Row],[Order Date]],"mmm")</f>
        <v>Sep</v>
      </c>
    </row>
    <row r="1809" spans="1:20" ht="15.6">
      <c r="A1809" s="2">
        <v>662</v>
      </c>
      <c r="B1809" s="3">
        <v>46267</v>
      </c>
      <c r="C1809" s="4" t="s">
        <v>20</v>
      </c>
      <c r="D1809" s="4" t="s">
        <v>47</v>
      </c>
      <c r="E1809" s="4" t="s">
        <v>2</v>
      </c>
      <c r="F1809" s="4" t="s">
        <v>13</v>
      </c>
      <c r="G1809" s="4" t="s">
        <v>34</v>
      </c>
      <c r="H1809" s="4" t="s">
        <v>35</v>
      </c>
      <c r="I1809" s="8">
        <v>1</v>
      </c>
      <c r="J1809" s="10">
        <v>40.56</v>
      </c>
      <c r="K1809" s="6">
        <v>0.15</v>
      </c>
      <c r="L1809" s="10">
        <v>14.28</v>
      </c>
      <c r="M1809" s="17">
        <f t="shared" si="112"/>
        <v>34.475999999999999</v>
      </c>
      <c r="N1809" s="17">
        <f t="shared" si="113"/>
        <v>14.28</v>
      </c>
      <c r="O1809" s="17">
        <f t="shared" si="114"/>
        <v>20.195999999999998</v>
      </c>
      <c r="P1809" s="7">
        <f t="shared" si="115"/>
        <v>0.58579881656804733</v>
      </c>
      <c r="Q1809" s="5">
        <f>YEAR(SalesDataTable[[#This Row],[Order Date]])</f>
        <v>2026</v>
      </c>
      <c r="R1809" s="7" t="str">
        <f>"Q"&amp;ROUNDUP(MONTH(SalesDataTable[[#This Row],[Order Date]])/3,0)</f>
        <v>Q3</v>
      </c>
      <c r="S1809" s="8">
        <f>MONTH(SalesDataTable[[#This Row],[Order Date]])</f>
        <v>9</v>
      </c>
      <c r="T1809" s="7" t="str">
        <f>TEXT(SalesDataTable[[#This Row],[Order Date]],"mmm")</f>
        <v>Sep</v>
      </c>
    </row>
    <row r="1810" spans="1:20" ht="15.6">
      <c r="A1810" s="2">
        <v>1393</v>
      </c>
      <c r="B1810" s="3">
        <v>46267</v>
      </c>
      <c r="C1810" s="4" t="s">
        <v>11</v>
      </c>
      <c r="D1810" s="4" t="s">
        <v>52</v>
      </c>
      <c r="E1810" s="4" t="s">
        <v>2</v>
      </c>
      <c r="F1810" s="4" t="s">
        <v>3</v>
      </c>
      <c r="G1810" s="4" t="s">
        <v>14</v>
      </c>
      <c r="H1810" s="4" t="s">
        <v>48</v>
      </c>
      <c r="I1810" s="8">
        <v>2</v>
      </c>
      <c r="J1810" s="10">
        <v>162.4</v>
      </c>
      <c r="K1810" s="6">
        <v>0.1</v>
      </c>
      <c r="L1810" s="10">
        <v>88.04</v>
      </c>
      <c r="M1810" s="17">
        <f t="shared" si="112"/>
        <v>292.32</v>
      </c>
      <c r="N1810" s="17">
        <f t="shared" si="113"/>
        <v>176.08</v>
      </c>
      <c r="O1810" s="17">
        <f t="shared" si="114"/>
        <v>116.23999999999998</v>
      </c>
      <c r="P1810" s="7">
        <f t="shared" si="115"/>
        <v>0.39764641488779412</v>
      </c>
      <c r="Q1810" s="5">
        <f>YEAR(SalesDataTable[[#This Row],[Order Date]])</f>
        <v>2026</v>
      </c>
      <c r="R1810" s="7" t="str">
        <f>"Q"&amp;ROUNDUP(MONTH(SalesDataTable[[#This Row],[Order Date]])/3,0)</f>
        <v>Q3</v>
      </c>
      <c r="S1810" s="8">
        <f>MONTH(SalesDataTable[[#This Row],[Order Date]])</f>
        <v>9</v>
      </c>
      <c r="T1810" s="7" t="str">
        <f>TEXT(SalesDataTable[[#This Row],[Order Date]],"mmm")</f>
        <v>Sep</v>
      </c>
    </row>
    <row r="1811" spans="1:20" ht="15.6">
      <c r="A1811" s="2">
        <v>1568</v>
      </c>
      <c r="B1811" s="3">
        <v>46267</v>
      </c>
      <c r="C1811" s="4" t="s">
        <v>0</v>
      </c>
      <c r="D1811" s="4" t="s">
        <v>50</v>
      </c>
      <c r="E1811" s="4" t="s">
        <v>19</v>
      </c>
      <c r="F1811" s="4" t="s">
        <v>3</v>
      </c>
      <c r="G1811" s="4" t="s">
        <v>34</v>
      </c>
      <c r="H1811" s="4" t="s">
        <v>38</v>
      </c>
      <c r="I1811" s="8">
        <v>5</v>
      </c>
      <c r="J1811" s="10">
        <v>123.09</v>
      </c>
      <c r="K1811" s="6">
        <v>0</v>
      </c>
      <c r="L1811" s="10">
        <v>70.3</v>
      </c>
      <c r="M1811" s="17">
        <f t="shared" si="112"/>
        <v>615.45000000000005</v>
      </c>
      <c r="N1811" s="17">
        <f t="shared" si="113"/>
        <v>351.5</v>
      </c>
      <c r="O1811" s="17">
        <f t="shared" si="114"/>
        <v>263.95000000000005</v>
      </c>
      <c r="P1811" s="7">
        <f t="shared" si="115"/>
        <v>0.42887318222438869</v>
      </c>
      <c r="Q1811" s="5">
        <f>YEAR(SalesDataTable[[#This Row],[Order Date]])</f>
        <v>2026</v>
      </c>
      <c r="R1811" s="7" t="str">
        <f>"Q"&amp;ROUNDUP(MONTH(SalesDataTable[[#This Row],[Order Date]])/3,0)</f>
        <v>Q3</v>
      </c>
      <c r="S1811" s="8">
        <f>MONTH(SalesDataTable[[#This Row],[Order Date]])</f>
        <v>9</v>
      </c>
      <c r="T1811" s="7" t="str">
        <f>TEXT(SalesDataTable[[#This Row],[Order Date]],"mmm")</f>
        <v>Sep</v>
      </c>
    </row>
    <row r="1812" spans="1:20" ht="15.6">
      <c r="A1812" s="2">
        <v>2428</v>
      </c>
      <c r="B1812" s="3">
        <v>46267</v>
      </c>
      <c r="C1812" s="4" t="s">
        <v>6</v>
      </c>
      <c r="D1812" s="4" t="s">
        <v>27</v>
      </c>
      <c r="E1812" s="4" t="s">
        <v>28</v>
      </c>
      <c r="F1812" s="4" t="s">
        <v>13</v>
      </c>
      <c r="G1812" s="4" t="s">
        <v>14</v>
      </c>
      <c r="H1812" s="4" t="s">
        <v>15</v>
      </c>
      <c r="I1812" s="8">
        <v>1</v>
      </c>
      <c r="J1812" s="10">
        <v>36.69</v>
      </c>
      <c r="K1812" s="6">
        <v>0</v>
      </c>
      <c r="L1812" s="10">
        <v>13.92</v>
      </c>
      <c r="M1812" s="17">
        <f t="shared" si="112"/>
        <v>36.69</v>
      </c>
      <c r="N1812" s="17">
        <f t="shared" si="113"/>
        <v>13.92</v>
      </c>
      <c r="O1812" s="17">
        <f t="shared" si="114"/>
        <v>22.769999999999996</v>
      </c>
      <c r="P1812" s="7">
        <f t="shared" si="115"/>
        <v>0.6206050695012264</v>
      </c>
      <c r="Q1812" s="5">
        <f>YEAR(SalesDataTable[[#This Row],[Order Date]])</f>
        <v>2026</v>
      </c>
      <c r="R1812" s="7" t="str">
        <f>"Q"&amp;ROUNDUP(MONTH(SalesDataTable[[#This Row],[Order Date]])/3,0)</f>
        <v>Q3</v>
      </c>
      <c r="S1812" s="8">
        <f>MONTH(SalesDataTable[[#This Row],[Order Date]])</f>
        <v>9</v>
      </c>
      <c r="T1812" s="7" t="str">
        <f>TEXT(SalesDataTable[[#This Row],[Order Date]],"mmm")</f>
        <v>Sep</v>
      </c>
    </row>
    <row r="1813" spans="1:20" ht="15.6">
      <c r="A1813" s="2">
        <v>2890</v>
      </c>
      <c r="B1813" s="3">
        <v>46267</v>
      </c>
      <c r="C1813" s="4" t="s">
        <v>11</v>
      </c>
      <c r="D1813" s="4" t="s">
        <v>18</v>
      </c>
      <c r="E1813" s="4" t="s">
        <v>2</v>
      </c>
      <c r="F1813" s="4" t="s">
        <v>16</v>
      </c>
      <c r="G1813" s="4" t="s">
        <v>14</v>
      </c>
      <c r="H1813" s="4" t="s">
        <v>44</v>
      </c>
      <c r="I1813" s="8">
        <v>4</v>
      </c>
      <c r="J1813" s="10">
        <v>130.43</v>
      </c>
      <c r="K1813" s="6">
        <v>0</v>
      </c>
      <c r="L1813" s="10">
        <v>66.849999999999994</v>
      </c>
      <c r="M1813" s="17">
        <f t="shared" si="112"/>
        <v>521.72</v>
      </c>
      <c r="N1813" s="17">
        <f t="shared" si="113"/>
        <v>267.39999999999998</v>
      </c>
      <c r="O1813" s="17">
        <f t="shared" si="114"/>
        <v>254.32000000000005</v>
      </c>
      <c r="P1813" s="7">
        <f t="shared" si="115"/>
        <v>0.48746454036648018</v>
      </c>
      <c r="Q1813" s="5">
        <f>YEAR(SalesDataTable[[#This Row],[Order Date]])</f>
        <v>2026</v>
      </c>
      <c r="R1813" s="7" t="str">
        <f>"Q"&amp;ROUNDUP(MONTH(SalesDataTable[[#This Row],[Order Date]])/3,0)</f>
        <v>Q3</v>
      </c>
      <c r="S1813" s="8">
        <f>MONTH(SalesDataTable[[#This Row],[Order Date]])</f>
        <v>9</v>
      </c>
      <c r="T1813" s="7" t="str">
        <f>TEXT(SalesDataTable[[#This Row],[Order Date]],"mmm")</f>
        <v>Sep</v>
      </c>
    </row>
    <row r="1814" spans="1:20" ht="15.6">
      <c r="A1814" s="2">
        <v>2108</v>
      </c>
      <c r="B1814" s="3">
        <v>46268</v>
      </c>
      <c r="C1814" s="4" t="s">
        <v>6</v>
      </c>
      <c r="D1814" s="4" t="s">
        <v>41</v>
      </c>
      <c r="E1814" s="4" t="s">
        <v>2</v>
      </c>
      <c r="F1814" s="4" t="s">
        <v>3</v>
      </c>
      <c r="G1814" s="4" t="s">
        <v>9</v>
      </c>
      <c r="H1814" s="4" t="s">
        <v>17</v>
      </c>
      <c r="I1814" s="8">
        <v>1</v>
      </c>
      <c r="J1814" s="10">
        <v>146.13999999999999</v>
      </c>
      <c r="K1814" s="6">
        <v>0</v>
      </c>
      <c r="L1814" s="10">
        <v>81.040000000000006</v>
      </c>
      <c r="M1814" s="17">
        <f t="shared" si="112"/>
        <v>146.13999999999999</v>
      </c>
      <c r="N1814" s="17">
        <f t="shared" si="113"/>
        <v>81.040000000000006</v>
      </c>
      <c r="O1814" s="17">
        <f t="shared" si="114"/>
        <v>65.09999999999998</v>
      </c>
      <c r="P1814" s="7">
        <f t="shared" si="115"/>
        <v>0.44546325441357593</v>
      </c>
      <c r="Q1814" s="5">
        <f>YEAR(SalesDataTable[[#This Row],[Order Date]])</f>
        <v>2026</v>
      </c>
      <c r="R1814" s="7" t="str">
        <f>"Q"&amp;ROUNDUP(MONTH(SalesDataTable[[#This Row],[Order Date]])/3,0)</f>
        <v>Q3</v>
      </c>
      <c r="S1814" s="8">
        <f>MONTH(SalesDataTable[[#This Row],[Order Date]])</f>
        <v>9</v>
      </c>
      <c r="T1814" s="7" t="str">
        <f>TEXT(SalesDataTable[[#This Row],[Order Date]],"mmm")</f>
        <v>Sep</v>
      </c>
    </row>
    <row r="1815" spans="1:20" ht="15.6">
      <c r="A1815" s="2">
        <v>2340</v>
      </c>
      <c r="B1815" s="3">
        <v>46268</v>
      </c>
      <c r="C1815" s="4" t="s">
        <v>6</v>
      </c>
      <c r="D1815" s="4" t="s">
        <v>49</v>
      </c>
      <c r="E1815" s="4" t="s">
        <v>19</v>
      </c>
      <c r="F1815" s="4" t="s">
        <v>13</v>
      </c>
      <c r="G1815" s="4" t="s">
        <v>23</v>
      </c>
      <c r="H1815" s="4" t="s">
        <v>24</v>
      </c>
      <c r="I1815" s="8">
        <v>4</v>
      </c>
      <c r="J1815" s="10">
        <v>332.93</v>
      </c>
      <c r="K1815" s="6">
        <v>0</v>
      </c>
      <c r="L1815" s="10">
        <v>193.56</v>
      </c>
      <c r="M1815" s="17">
        <f t="shared" si="112"/>
        <v>1331.72</v>
      </c>
      <c r="N1815" s="17">
        <f t="shared" si="113"/>
        <v>774.24</v>
      </c>
      <c r="O1815" s="17">
        <f t="shared" si="114"/>
        <v>557.48</v>
      </c>
      <c r="P1815" s="7">
        <f t="shared" si="115"/>
        <v>0.41861652599645571</v>
      </c>
      <c r="Q1815" s="5">
        <f>YEAR(SalesDataTable[[#This Row],[Order Date]])</f>
        <v>2026</v>
      </c>
      <c r="R1815" s="7" t="str">
        <f>"Q"&amp;ROUNDUP(MONTH(SalesDataTable[[#This Row],[Order Date]])/3,0)</f>
        <v>Q3</v>
      </c>
      <c r="S1815" s="8">
        <f>MONTH(SalesDataTable[[#This Row],[Order Date]])</f>
        <v>9</v>
      </c>
      <c r="T1815" s="7" t="str">
        <f>TEXT(SalesDataTable[[#This Row],[Order Date]],"mmm")</f>
        <v>Sep</v>
      </c>
    </row>
    <row r="1816" spans="1:20" ht="15.6">
      <c r="A1816" s="2">
        <v>3078</v>
      </c>
      <c r="B1816" s="3">
        <v>46268</v>
      </c>
      <c r="C1816" s="4" t="s">
        <v>6</v>
      </c>
      <c r="D1816" s="4" t="s">
        <v>49</v>
      </c>
      <c r="E1816" s="4" t="s">
        <v>19</v>
      </c>
      <c r="F1816" s="4" t="s">
        <v>16</v>
      </c>
      <c r="G1816" s="4" t="s">
        <v>23</v>
      </c>
      <c r="H1816" s="4" t="s">
        <v>51</v>
      </c>
      <c r="I1816" s="8">
        <v>4</v>
      </c>
      <c r="J1816" s="10">
        <v>122.43</v>
      </c>
      <c r="K1816" s="6">
        <v>0</v>
      </c>
      <c r="L1816" s="10">
        <v>61.5</v>
      </c>
      <c r="M1816" s="17">
        <f t="shared" si="112"/>
        <v>489.72</v>
      </c>
      <c r="N1816" s="17">
        <f t="shared" si="113"/>
        <v>246</v>
      </c>
      <c r="O1816" s="17">
        <f t="shared" si="114"/>
        <v>243.72000000000003</v>
      </c>
      <c r="P1816" s="7">
        <f t="shared" si="115"/>
        <v>0.49767213918157316</v>
      </c>
      <c r="Q1816" s="5">
        <f>YEAR(SalesDataTable[[#This Row],[Order Date]])</f>
        <v>2026</v>
      </c>
      <c r="R1816" s="7" t="str">
        <f>"Q"&amp;ROUNDUP(MONTH(SalesDataTable[[#This Row],[Order Date]])/3,0)</f>
        <v>Q3</v>
      </c>
      <c r="S1816" s="8">
        <f>MONTH(SalesDataTable[[#This Row],[Order Date]])</f>
        <v>9</v>
      </c>
      <c r="T1816" s="7" t="str">
        <f>TEXT(SalesDataTable[[#This Row],[Order Date]],"mmm")</f>
        <v>Sep</v>
      </c>
    </row>
    <row r="1817" spans="1:20" ht="15.6">
      <c r="A1817" s="2">
        <v>3575</v>
      </c>
      <c r="B1817" s="3">
        <v>46268</v>
      </c>
      <c r="C1817" s="4" t="s">
        <v>11</v>
      </c>
      <c r="D1817" s="4" t="s">
        <v>12</v>
      </c>
      <c r="E1817" s="4" t="s">
        <v>28</v>
      </c>
      <c r="F1817" s="4" t="s">
        <v>3</v>
      </c>
      <c r="G1817" s="4" t="s">
        <v>4</v>
      </c>
      <c r="H1817" s="4" t="s">
        <v>5</v>
      </c>
      <c r="I1817" s="8">
        <v>3</v>
      </c>
      <c r="J1817" s="10">
        <v>81.12</v>
      </c>
      <c r="K1817" s="6">
        <v>0.1</v>
      </c>
      <c r="L1817" s="10">
        <v>41.78</v>
      </c>
      <c r="M1817" s="17">
        <f t="shared" si="112"/>
        <v>219.02400000000003</v>
      </c>
      <c r="N1817" s="17">
        <f t="shared" si="113"/>
        <v>125.34</v>
      </c>
      <c r="O1817" s="17">
        <f t="shared" si="114"/>
        <v>93.684000000000026</v>
      </c>
      <c r="P1817" s="7">
        <f t="shared" si="115"/>
        <v>0.42773394696471628</v>
      </c>
      <c r="Q1817" s="5">
        <f>YEAR(SalesDataTable[[#This Row],[Order Date]])</f>
        <v>2026</v>
      </c>
      <c r="R1817" s="7" t="str">
        <f>"Q"&amp;ROUNDUP(MONTH(SalesDataTable[[#This Row],[Order Date]])/3,0)</f>
        <v>Q3</v>
      </c>
      <c r="S1817" s="8">
        <f>MONTH(SalesDataTable[[#This Row],[Order Date]])</f>
        <v>9</v>
      </c>
      <c r="T1817" s="7" t="str">
        <f>TEXT(SalesDataTable[[#This Row],[Order Date]],"mmm")</f>
        <v>Sep</v>
      </c>
    </row>
    <row r="1818" spans="1:20" ht="15.6">
      <c r="A1818" s="2">
        <v>3700</v>
      </c>
      <c r="B1818" s="3">
        <v>46268</v>
      </c>
      <c r="C1818" s="4" t="s">
        <v>6</v>
      </c>
      <c r="D1818" s="4" t="s">
        <v>49</v>
      </c>
      <c r="E1818" s="4" t="s">
        <v>2</v>
      </c>
      <c r="F1818" s="4" t="s">
        <v>3</v>
      </c>
      <c r="G1818" s="4" t="s">
        <v>14</v>
      </c>
      <c r="H1818" s="4" t="s">
        <v>48</v>
      </c>
      <c r="I1818" s="8">
        <v>1</v>
      </c>
      <c r="J1818" s="10">
        <v>168.54</v>
      </c>
      <c r="K1818" s="6">
        <v>0.05</v>
      </c>
      <c r="L1818" s="10">
        <v>87.82</v>
      </c>
      <c r="M1818" s="17">
        <f t="shared" si="112"/>
        <v>160.11299999999997</v>
      </c>
      <c r="N1818" s="17">
        <f t="shared" si="113"/>
        <v>87.82</v>
      </c>
      <c r="O1818" s="17">
        <f t="shared" si="114"/>
        <v>72.292999999999978</v>
      </c>
      <c r="P1818" s="7">
        <f t="shared" si="115"/>
        <v>0.45151236938911887</v>
      </c>
      <c r="Q1818" s="5">
        <f>YEAR(SalesDataTable[[#This Row],[Order Date]])</f>
        <v>2026</v>
      </c>
      <c r="R1818" s="7" t="str">
        <f>"Q"&amp;ROUNDUP(MONTH(SalesDataTable[[#This Row],[Order Date]])/3,0)</f>
        <v>Q3</v>
      </c>
      <c r="S1818" s="8">
        <f>MONTH(SalesDataTable[[#This Row],[Order Date]])</f>
        <v>9</v>
      </c>
      <c r="T1818" s="7" t="str">
        <f>TEXT(SalesDataTable[[#This Row],[Order Date]],"mmm")</f>
        <v>Sep</v>
      </c>
    </row>
    <row r="1819" spans="1:20" ht="15.6">
      <c r="A1819" s="2">
        <v>3762</v>
      </c>
      <c r="B1819" s="3">
        <v>46268</v>
      </c>
      <c r="C1819" s="4" t="s">
        <v>0</v>
      </c>
      <c r="D1819" s="4" t="s">
        <v>1</v>
      </c>
      <c r="E1819" s="4" t="s">
        <v>19</v>
      </c>
      <c r="F1819" s="4" t="s">
        <v>13</v>
      </c>
      <c r="G1819" s="4" t="s">
        <v>4</v>
      </c>
      <c r="H1819" s="4" t="s">
        <v>26</v>
      </c>
      <c r="I1819" s="8">
        <v>4</v>
      </c>
      <c r="J1819" s="10">
        <v>39.61</v>
      </c>
      <c r="K1819" s="6">
        <v>0.1</v>
      </c>
      <c r="L1819" s="10">
        <v>16.829999999999998</v>
      </c>
      <c r="M1819" s="17">
        <f t="shared" si="112"/>
        <v>142.596</v>
      </c>
      <c r="N1819" s="17">
        <f t="shared" si="113"/>
        <v>67.319999999999993</v>
      </c>
      <c r="O1819" s="17">
        <f t="shared" si="114"/>
        <v>75.27600000000001</v>
      </c>
      <c r="P1819" s="7">
        <f t="shared" si="115"/>
        <v>0.52789699570815452</v>
      </c>
      <c r="Q1819" s="5">
        <f>YEAR(SalesDataTable[[#This Row],[Order Date]])</f>
        <v>2026</v>
      </c>
      <c r="R1819" s="7" t="str">
        <f>"Q"&amp;ROUNDUP(MONTH(SalesDataTable[[#This Row],[Order Date]])/3,0)</f>
        <v>Q3</v>
      </c>
      <c r="S1819" s="8">
        <f>MONTH(SalesDataTable[[#This Row],[Order Date]])</f>
        <v>9</v>
      </c>
      <c r="T1819" s="7" t="str">
        <f>TEXT(SalesDataTable[[#This Row],[Order Date]],"mmm")</f>
        <v>Sep</v>
      </c>
    </row>
    <row r="1820" spans="1:20" ht="15.6">
      <c r="A1820" s="2">
        <v>2790</v>
      </c>
      <c r="B1820" s="3">
        <v>46269</v>
      </c>
      <c r="C1820" s="4" t="s">
        <v>20</v>
      </c>
      <c r="D1820" s="4" t="s">
        <v>33</v>
      </c>
      <c r="E1820" s="4" t="s">
        <v>2</v>
      </c>
      <c r="F1820" s="4" t="s">
        <v>3</v>
      </c>
      <c r="G1820" s="4" t="s">
        <v>34</v>
      </c>
      <c r="H1820" s="4" t="s">
        <v>35</v>
      </c>
      <c r="I1820" s="8">
        <v>1</v>
      </c>
      <c r="J1820" s="10">
        <v>39.85</v>
      </c>
      <c r="K1820" s="6">
        <v>0.1</v>
      </c>
      <c r="L1820" s="10">
        <v>14.96</v>
      </c>
      <c r="M1820" s="17">
        <f t="shared" si="112"/>
        <v>35.865000000000002</v>
      </c>
      <c r="N1820" s="17">
        <f t="shared" si="113"/>
        <v>14.96</v>
      </c>
      <c r="O1820" s="17">
        <f t="shared" si="114"/>
        <v>20.905000000000001</v>
      </c>
      <c r="P1820" s="7">
        <f t="shared" si="115"/>
        <v>0.58288024536456151</v>
      </c>
      <c r="Q1820" s="5">
        <f>YEAR(SalesDataTable[[#This Row],[Order Date]])</f>
        <v>2026</v>
      </c>
      <c r="R1820" s="7" t="str">
        <f>"Q"&amp;ROUNDUP(MONTH(SalesDataTable[[#This Row],[Order Date]])/3,0)</f>
        <v>Q3</v>
      </c>
      <c r="S1820" s="8">
        <f>MONTH(SalesDataTable[[#This Row],[Order Date]])</f>
        <v>9</v>
      </c>
      <c r="T1820" s="7" t="str">
        <f>TEXT(SalesDataTable[[#This Row],[Order Date]],"mmm")</f>
        <v>Sep</v>
      </c>
    </row>
    <row r="1821" spans="1:20" ht="15.6">
      <c r="A1821" s="2">
        <v>4149</v>
      </c>
      <c r="B1821" s="3">
        <v>46269</v>
      </c>
      <c r="C1821" s="4" t="s">
        <v>20</v>
      </c>
      <c r="D1821" s="4" t="s">
        <v>33</v>
      </c>
      <c r="E1821" s="4" t="s">
        <v>2</v>
      </c>
      <c r="F1821" s="4" t="s">
        <v>13</v>
      </c>
      <c r="G1821" s="4" t="s">
        <v>34</v>
      </c>
      <c r="H1821" s="4" t="s">
        <v>35</v>
      </c>
      <c r="I1821" s="8">
        <v>1</v>
      </c>
      <c r="J1821" s="10">
        <v>40.51</v>
      </c>
      <c r="K1821" s="6">
        <v>0.05</v>
      </c>
      <c r="L1821" s="10">
        <v>14.7</v>
      </c>
      <c r="M1821" s="17">
        <f t="shared" si="112"/>
        <v>38.484499999999997</v>
      </c>
      <c r="N1821" s="17">
        <f t="shared" si="113"/>
        <v>14.7</v>
      </c>
      <c r="O1821" s="17">
        <f t="shared" si="114"/>
        <v>23.784499999999998</v>
      </c>
      <c r="P1821" s="7">
        <f t="shared" si="115"/>
        <v>0.6180280372617547</v>
      </c>
      <c r="Q1821" s="5">
        <f>YEAR(SalesDataTable[[#This Row],[Order Date]])</f>
        <v>2026</v>
      </c>
      <c r="R1821" s="7" t="str">
        <f>"Q"&amp;ROUNDUP(MONTH(SalesDataTable[[#This Row],[Order Date]])/3,0)</f>
        <v>Q3</v>
      </c>
      <c r="S1821" s="8">
        <f>MONTH(SalesDataTable[[#This Row],[Order Date]])</f>
        <v>9</v>
      </c>
      <c r="T1821" s="7" t="str">
        <f>TEXT(SalesDataTable[[#This Row],[Order Date]],"mmm")</f>
        <v>Sep</v>
      </c>
    </row>
    <row r="1822" spans="1:20" ht="15.6">
      <c r="A1822" s="2">
        <v>1955</v>
      </c>
      <c r="B1822" s="3">
        <v>46270</v>
      </c>
      <c r="C1822" s="4" t="s">
        <v>6</v>
      </c>
      <c r="D1822" s="4" t="s">
        <v>43</v>
      </c>
      <c r="E1822" s="4" t="s">
        <v>2</v>
      </c>
      <c r="F1822" s="4" t="s">
        <v>3</v>
      </c>
      <c r="G1822" s="4" t="s">
        <v>23</v>
      </c>
      <c r="H1822" s="4" t="s">
        <v>51</v>
      </c>
      <c r="I1822" s="8">
        <v>1</v>
      </c>
      <c r="J1822" s="10">
        <v>121.59</v>
      </c>
      <c r="K1822" s="6">
        <v>0</v>
      </c>
      <c r="L1822" s="10">
        <v>62.44</v>
      </c>
      <c r="M1822" s="17">
        <f t="shared" si="112"/>
        <v>121.59</v>
      </c>
      <c r="N1822" s="17">
        <f t="shared" si="113"/>
        <v>62.44</v>
      </c>
      <c r="O1822" s="17">
        <f t="shared" si="114"/>
        <v>59.150000000000006</v>
      </c>
      <c r="P1822" s="7">
        <f t="shared" si="115"/>
        <v>0.4864709268854347</v>
      </c>
      <c r="Q1822" s="5">
        <f>YEAR(SalesDataTable[[#This Row],[Order Date]])</f>
        <v>2026</v>
      </c>
      <c r="R1822" s="7" t="str">
        <f>"Q"&amp;ROUNDUP(MONTH(SalesDataTable[[#This Row],[Order Date]])/3,0)</f>
        <v>Q3</v>
      </c>
      <c r="S1822" s="8">
        <f>MONTH(SalesDataTable[[#This Row],[Order Date]])</f>
        <v>9</v>
      </c>
      <c r="T1822" s="7" t="str">
        <f>TEXT(SalesDataTable[[#This Row],[Order Date]],"mmm")</f>
        <v>Sep</v>
      </c>
    </row>
    <row r="1823" spans="1:20" ht="15.6">
      <c r="A1823" s="2">
        <v>2077</v>
      </c>
      <c r="B1823" s="3">
        <v>46270</v>
      </c>
      <c r="C1823" s="4" t="s">
        <v>20</v>
      </c>
      <c r="D1823" s="4" t="s">
        <v>33</v>
      </c>
      <c r="E1823" s="4" t="s">
        <v>8</v>
      </c>
      <c r="F1823" s="4" t="s">
        <v>16</v>
      </c>
      <c r="G1823" s="4" t="s">
        <v>9</v>
      </c>
      <c r="H1823" s="4" t="s">
        <v>37</v>
      </c>
      <c r="I1823" s="8">
        <v>4</v>
      </c>
      <c r="J1823" s="10">
        <v>152.99</v>
      </c>
      <c r="K1823" s="6">
        <v>0.15</v>
      </c>
      <c r="L1823" s="10">
        <v>77.12</v>
      </c>
      <c r="M1823" s="17">
        <f t="shared" si="112"/>
        <v>520.16600000000005</v>
      </c>
      <c r="N1823" s="17">
        <f t="shared" si="113"/>
        <v>308.48</v>
      </c>
      <c r="O1823" s="17">
        <f t="shared" si="114"/>
        <v>211.68600000000004</v>
      </c>
      <c r="P1823" s="7">
        <f t="shared" si="115"/>
        <v>0.40695854784818697</v>
      </c>
      <c r="Q1823" s="5">
        <f>YEAR(SalesDataTable[[#This Row],[Order Date]])</f>
        <v>2026</v>
      </c>
      <c r="R1823" s="7" t="str">
        <f>"Q"&amp;ROUNDUP(MONTH(SalesDataTable[[#This Row],[Order Date]])/3,0)</f>
        <v>Q3</v>
      </c>
      <c r="S1823" s="8">
        <f>MONTH(SalesDataTable[[#This Row],[Order Date]])</f>
        <v>9</v>
      </c>
      <c r="T1823" s="7" t="str">
        <f>TEXT(SalesDataTable[[#This Row],[Order Date]],"mmm")</f>
        <v>Sep</v>
      </c>
    </row>
    <row r="1824" spans="1:20" ht="15.6">
      <c r="A1824" s="2">
        <v>2879</v>
      </c>
      <c r="B1824" s="3">
        <v>46270</v>
      </c>
      <c r="C1824" s="4" t="s">
        <v>11</v>
      </c>
      <c r="D1824" s="4" t="s">
        <v>39</v>
      </c>
      <c r="E1824" s="4" t="s">
        <v>2</v>
      </c>
      <c r="F1824" s="4" t="s">
        <v>16</v>
      </c>
      <c r="G1824" s="4" t="s">
        <v>14</v>
      </c>
      <c r="H1824" s="4" t="s">
        <v>15</v>
      </c>
      <c r="I1824" s="8">
        <v>3</v>
      </c>
      <c r="J1824" s="10">
        <v>36.19</v>
      </c>
      <c r="K1824" s="6">
        <v>0.1</v>
      </c>
      <c r="L1824" s="10">
        <v>13.97</v>
      </c>
      <c r="M1824" s="17">
        <f t="shared" si="112"/>
        <v>97.712999999999994</v>
      </c>
      <c r="N1824" s="17">
        <f t="shared" si="113"/>
        <v>41.910000000000004</v>
      </c>
      <c r="O1824" s="17">
        <f t="shared" si="114"/>
        <v>55.80299999999999</v>
      </c>
      <c r="P1824" s="7">
        <f t="shared" si="115"/>
        <v>0.57109084768659235</v>
      </c>
      <c r="Q1824" s="5">
        <f>YEAR(SalesDataTable[[#This Row],[Order Date]])</f>
        <v>2026</v>
      </c>
      <c r="R1824" s="7" t="str">
        <f>"Q"&amp;ROUNDUP(MONTH(SalesDataTable[[#This Row],[Order Date]])/3,0)</f>
        <v>Q3</v>
      </c>
      <c r="S1824" s="8">
        <f>MONTH(SalesDataTable[[#This Row],[Order Date]])</f>
        <v>9</v>
      </c>
      <c r="T1824" s="7" t="str">
        <f>TEXT(SalesDataTable[[#This Row],[Order Date]],"mmm")</f>
        <v>Sep</v>
      </c>
    </row>
    <row r="1825" spans="1:20" ht="15.6">
      <c r="A1825" s="2">
        <v>3353</v>
      </c>
      <c r="B1825" s="3">
        <v>46270</v>
      </c>
      <c r="C1825" s="4" t="s">
        <v>11</v>
      </c>
      <c r="D1825" s="4" t="s">
        <v>52</v>
      </c>
      <c r="E1825" s="4" t="s">
        <v>19</v>
      </c>
      <c r="F1825" s="4" t="s">
        <v>13</v>
      </c>
      <c r="G1825" s="4" t="s">
        <v>9</v>
      </c>
      <c r="H1825" s="4" t="s">
        <v>17</v>
      </c>
      <c r="I1825" s="8">
        <v>2</v>
      </c>
      <c r="J1825" s="10">
        <v>142.44</v>
      </c>
      <c r="K1825" s="6">
        <v>0</v>
      </c>
      <c r="L1825" s="10">
        <v>77.33</v>
      </c>
      <c r="M1825" s="17">
        <f t="shared" si="112"/>
        <v>284.88</v>
      </c>
      <c r="N1825" s="17">
        <f t="shared" si="113"/>
        <v>154.66</v>
      </c>
      <c r="O1825" s="17">
        <f t="shared" si="114"/>
        <v>130.22</v>
      </c>
      <c r="P1825" s="7">
        <f t="shared" si="115"/>
        <v>0.45710474585790506</v>
      </c>
      <c r="Q1825" s="5">
        <f>YEAR(SalesDataTable[[#This Row],[Order Date]])</f>
        <v>2026</v>
      </c>
      <c r="R1825" s="7" t="str">
        <f>"Q"&amp;ROUNDUP(MONTH(SalesDataTable[[#This Row],[Order Date]])/3,0)</f>
        <v>Q3</v>
      </c>
      <c r="S1825" s="8">
        <f>MONTH(SalesDataTable[[#This Row],[Order Date]])</f>
        <v>9</v>
      </c>
      <c r="T1825" s="7" t="str">
        <f>TEXT(SalesDataTable[[#This Row],[Order Date]],"mmm")</f>
        <v>Sep</v>
      </c>
    </row>
    <row r="1826" spans="1:20" ht="15.6">
      <c r="A1826" s="2">
        <v>3514</v>
      </c>
      <c r="B1826" s="3">
        <v>46270</v>
      </c>
      <c r="C1826" s="4" t="s">
        <v>6</v>
      </c>
      <c r="D1826" s="4" t="s">
        <v>27</v>
      </c>
      <c r="E1826" s="4" t="s">
        <v>2</v>
      </c>
      <c r="F1826" s="4" t="s">
        <v>13</v>
      </c>
      <c r="G1826" s="4" t="s">
        <v>14</v>
      </c>
      <c r="H1826" s="4" t="s">
        <v>44</v>
      </c>
      <c r="I1826" s="8">
        <v>2</v>
      </c>
      <c r="J1826" s="10">
        <v>133.81</v>
      </c>
      <c r="K1826" s="6">
        <v>0</v>
      </c>
      <c r="L1826" s="10">
        <v>66.78</v>
      </c>
      <c r="M1826" s="17">
        <f t="shared" si="112"/>
        <v>267.62</v>
      </c>
      <c r="N1826" s="17">
        <f t="shared" si="113"/>
        <v>133.56</v>
      </c>
      <c r="O1826" s="17">
        <f t="shared" si="114"/>
        <v>134.06</v>
      </c>
      <c r="P1826" s="7">
        <f t="shared" si="115"/>
        <v>0.5009341603766535</v>
      </c>
      <c r="Q1826" s="5">
        <f>YEAR(SalesDataTable[[#This Row],[Order Date]])</f>
        <v>2026</v>
      </c>
      <c r="R1826" s="7" t="str">
        <f>"Q"&amp;ROUNDUP(MONTH(SalesDataTable[[#This Row],[Order Date]])/3,0)</f>
        <v>Q3</v>
      </c>
      <c r="S1826" s="8">
        <f>MONTH(SalesDataTable[[#This Row],[Order Date]])</f>
        <v>9</v>
      </c>
      <c r="T1826" s="7" t="str">
        <f>TEXT(SalesDataTable[[#This Row],[Order Date]],"mmm")</f>
        <v>Sep</v>
      </c>
    </row>
    <row r="1827" spans="1:20" ht="15.6">
      <c r="A1827" s="2">
        <v>3964</v>
      </c>
      <c r="B1827" s="3">
        <v>46270</v>
      </c>
      <c r="C1827" s="4" t="s">
        <v>6</v>
      </c>
      <c r="D1827" s="4" t="s">
        <v>43</v>
      </c>
      <c r="E1827" s="4" t="s">
        <v>19</v>
      </c>
      <c r="F1827" s="4" t="s">
        <v>13</v>
      </c>
      <c r="G1827" s="4" t="s">
        <v>34</v>
      </c>
      <c r="H1827" s="4" t="s">
        <v>35</v>
      </c>
      <c r="I1827" s="8">
        <v>2</v>
      </c>
      <c r="J1827" s="10">
        <v>40.49</v>
      </c>
      <c r="K1827" s="6">
        <v>0.15</v>
      </c>
      <c r="L1827" s="10">
        <v>14.32</v>
      </c>
      <c r="M1827" s="17">
        <f t="shared" si="112"/>
        <v>68.832999999999998</v>
      </c>
      <c r="N1827" s="17">
        <f t="shared" si="113"/>
        <v>28.64</v>
      </c>
      <c r="O1827" s="17">
        <f t="shared" si="114"/>
        <v>40.192999999999998</v>
      </c>
      <c r="P1827" s="7">
        <f t="shared" si="115"/>
        <v>0.58392050324698908</v>
      </c>
      <c r="Q1827" s="5">
        <f>YEAR(SalesDataTable[[#This Row],[Order Date]])</f>
        <v>2026</v>
      </c>
      <c r="R1827" s="7" t="str">
        <f>"Q"&amp;ROUNDUP(MONTH(SalesDataTable[[#This Row],[Order Date]])/3,0)</f>
        <v>Q3</v>
      </c>
      <c r="S1827" s="8">
        <f>MONTH(SalesDataTable[[#This Row],[Order Date]])</f>
        <v>9</v>
      </c>
      <c r="T1827" s="7" t="str">
        <f>TEXT(SalesDataTable[[#This Row],[Order Date]],"mmm")</f>
        <v>Sep</v>
      </c>
    </row>
    <row r="1828" spans="1:20" ht="15.6">
      <c r="A1828" s="2">
        <v>4599</v>
      </c>
      <c r="B1828" s="3">
        <v>46270</v>
      </c>
      <c r="C1828" s="4" t="s">
        <v>11</v>
      </c>
      <c r="D1828" s="4" t="s">
        <v>12</v>
      </c>
      <c r="E1828" s="4" t="s">
        <v>2</v>
      </c>
      <c r="F1828" s="4" t="s">
        <v>16</v>
      </c>
      <c r="G1828" s="4" t="s">
        <v>23</v>
      </c>
      <c r="H1828" s="4" t="s">
        <v>29</v>
      </c>
      <c r="I1828" s="8">
        <v>4</v>
      </c>
      <c r="J1828" s="10">
        <v>198.1</v>
      </c>
      <c r="K1828" s="6">
        <v>0</v>
      </c>
      <c r="L1828" s="10">
        <v>101.61</v>
      </c>
      <c r="M1828" s="17">
        <f t="shared" si="112"/>
        <v>792.4</v>
      </c>
      <c r="N1828" s="17">
        <f t="shared" si="113"/>
        <v>406.44</v>
      </c>
      <c r="O1828" s="17">
        <f t="shared" si="114"/>
        <v>385.96</v>
      </c>
      <c r="P1828" s="7">
        <f t="shared" si="115"/>
        <v>0.48707723372034323</v>
      </c>
      <c r="Q1828" s="5">
        <f>YEAR(SalesDataTable[[#This Row],[Order Date]])</f>
        <v>2026</v>
      </c>
      <c r="R1828" s="7" t="str">
        <f>"Q"&amp;ROUNDUP(MONTH(SalesDataTable[[#This Row],[Order Date]])/3,0)</f>
        <v>Q3</v>
      </c>
      <c r="S1828" s="8">
        <f>MONTH(SalesDataTable[[#This Row],[Order Date]])</f>
        <v>9</v>
      </c>
      <c r="T1828" s="7" t="str">
        <f>TEXT(SalesDataTable[[#This Row],[Order Date]],"mmm")</f>
        <v>Sep</v>
      </c>
    </row>
    <row r="1829" spans="1:20" ht="15.6">
      <c r="A1829" s="2">
        <v>5030</v>
      </c>
      <c r="B1829" s="3">
        <v>46270</v>
      </c>
      <c r="C1829" s="4" t="s">
        <v>6</v>
      </c>
      <c r="D1829" s="4" t="s">
        <v>43</v>
      </c>
      <c r="E1829" s="4" t="s">
        <v>19</v>
      </c>
      <c r="F1829" s="4" t="s">
        <v>13</v>
      </c>
      <c r="G1829" s="4" t="s">
        <v>4</v>
      </c>
      <c r="H1829" s="4" t="s">
        <v>5</v>
      </c>
      <c r="I1829" s="8">
        <v>1</v>
      </c>
      <c r="J1829" s="10">
        <v>83.73</v>
      </c>
      <c r="K1829" s="6">
        <v>0.15</v>
      </c>
      <c r="L1829" s="10">
        <v>43.34</v>
      </c>
      <c r="M1829" s="17">
        <f t="shared" si="112"/>
        <v>71.170500000000004</v>
      </c>
      <c r="N1829" s="17">
        <f t="shared" si="113"/>
        <v>43.34</v>
      </c>
      <c r="O1829" s="17">
        <f t="shared" si="114"/>
        <v>27.830500000000001</v>
      </c>
      <c r="P1829" s="7">
        <f t="shared" si="115"/>
        <v>0.39103982689457006</v>
      </c>
      <c r="Q1829" s="5">
        <f>YEAR(SalesDataTable[[#This Row],[Order Date]])</f>
        <v>2026</v>
      </c>
      <c r="R1829" s="7" t="str">
        <f>"Q"&amp;ROUNDUP(MONTH(SalesDataTable[[#This Row],[Order Date]])/3,0)</f>
        <v>Q3</v>
      </c>
      <c r="S1829" s="8">
        <f>MONTH(SalesDataTable[[#This Row],[Order Date]])</f>
        <v>9</v>
      </c>
      <c r="T1829" s="7" t="str">
        <f>TEXT(SalesDataTable[[#This Row],[Order Date]],"mmm")</f>
        <v>Sep</v>
      </c>
    </row>
    <row r="1830" spans="1:20" ht="15.6">
      <c r="A1830" s="2">
        <v>1593</v>
      </c>
      <c r="B1830" s="3">
        <v>46271</v>
      </c>
      <c r="C1830" s="4" t="s">
        <v>6</v>
      </c>
      <c r="D1830" s="4" t="s">
        <v>49</v>
      </c>
      <c r="E1830" s="4" t="s">
        <v>19</v>
      </c>
      <c r="F1830" s="4" t="s">
        <v>13</v>
      </c>
      <c r="G1830" s="4" t="s">
        <v>23</v>
      </c>
      <c r="H1830" s="4" t="s">
        <v>29</v>
      </c>
      <c r="I1830" s="8">
        <v>2</v>
      </c>
      <c r="J1830" s="10">
        <v>194.92</v>
      </c>
      <c r="K1830" s="6">
        <v>0</v>
      </c>
      <c r="L1830" s="10">
        <v>102.66</v>
      </c>
      <c r="M1830" s="17">
        <f t="shared" si="112"/>
        <v>389.84</v>
      </c>
      <c r="N1830" s="17">
        <f t="shared" si="113"/>
        <v>205.32</v>
      </c>
      <c r="O1830" s="17">
        <f t="shared" si="114"/>
        <v>184.51999999999998</v>
      </c>
      <c r="P1830" s="7">
        <f t="shared" si="115"/>
        <v>0.47332238867227577</v>
      </c>
      <c r="Q1830" s="5">
        <f>YEAR(SalesDataTable[[#This Row],[Order Date]])</f>
        <v>2026</v>
      </c>
      <c r="R1830" s="7" t="str">
        <f>"Q"&amp;ROUNDUP(MONTH(SalesDataTable[[#This Row],[Order Date]])/3,0)</f>
        <v>Q3</v>
      </c>
      <c r="S1830" s="8">
        <f>MONTH(SalesDataTable[[#This Row],[Order Date]])</f>
        <v>9</v>
      </c>
      <c r="T1830" s="7" t="str">
        <f>TEXT(SalesDataTable[[#This Row],[Order Date]],"mmm")</f>
        <v>Sep</v>
      </c>
    </row>
    <row r="1831" spans="1:20" ht="15.6">
      <c r="A1831" s="2">
        <v>1818</v>
      </c>
      <c r="B1831" s="3">
        <v>46271</v>
      </c>
      <c r="C1831" s="4" t="s">
        <v>6</v>
      </c>
      <c r="D1831" s="4" t="s">
        <v>43</v>
      </c>
      <c r="E1831" s="4" t="s">
        <v>19</v>
      </c>
      <c r="F1831" s="4" t="s">
        <v>13</v>
      </c>
      <c r="G1831" s="4" t="s">
        <v>14</v>
      </c>
      <c r="H1831" s="4" t="s">
        <v>48</v>
      </c>
      <c r="I1831" s="8">
        <v>1</v>
      </c>
      <c r="J1831" s="10">
        <v>161.03</v>
      </c>
      <c r="K1831" s="6">
        <v>0</v>
      </c>
      <c r="L1831" s="10">
        <v>89.86</v>
      </c>
      <c r="M1831" s="17">
        <f t="shared" si="112"/>
        <v>161.03</v>
      </c>
      <c r="N1831" s="17">
        <f t="shared" si="113"/>
        <v>89.86</v>
      </c>
      <c r="O1831" s="17">
        <f t="shared" si="114"/>
        <v>71.17</v>
      </c>
      <c r="P1831" s="7">
        <f t="shared" si="115"/>
        <v>0.44196733527914056</v>
      </c>
      <c r="Q1831" s="5">
        <f>YEAR(SalesDataTable[[#This Row],[Order Date]])</f>
        <v>2026</v>
      </c>
      <c r="R1831" s="7" t="str">
        <f>"Q"&amp;ROUNDUP(MONTH(SalesDataTable[[#This Row],[Order Date]])/3,0)</f>
        <v>Q3</v>
      </c>
      <c r="S1831" s="8">
        <f>MONTH(SalesDataTable[[#This Row],[Order Date]])</f>
        <v>9</v>
      </c>
      <c r="T1831" s="7" t="str">
        <f>TEXT(SalesDataTable[[#This Row],[Order Date]],"mmm")</f>
        <v>Sep</v>
      </c>
    </row>
    <row r="1832" spans="1:20" ht="15.6">
      <c r="A1832" s="2">
        <v>2370</v>
      </c>
      <c r="B1832" s="3">
        <v>46271</v>
      </c>
      <c r="C1832" s="4" t="s">
        <v>20</v>
      </c>
      <c r="D1832" s="4" t="s">
        <v>21</v>
      </c>
      <c r="E1832" s="4" t="s">
        <v>28</v>
      </c>
      <c r="F1832" s="4" t="s">
        <v>13</v>
      </c>
      <c r="G1832" s="4" t="s">
        <v>34</v>
      </c>
      <c r="H1832" s="4" t="s">
        <v>42</v>
      </c>
      <c r="I1832" s="8">
        <v>1</v>
      </c>
      <c r="J1832" s="10">
        <v>35.68</v>
      </c>
      <c r="K1832" s="6">
        <v>0.05</v>
      </c>
      <c r="L1832" s="10">
        <v>13.76</v>
      </c>
      <c r="M1832" s="17">
        <f t="shared" si="112"/>
        <v>33.896000000000001</v>
      </c>
      <c r="N1832" s="17">
        <f t="shared" si="113"/>
        <v>13.76</v>
      </c>
      <c r="O1832" s="17">
        <f t="shared" si="114"/>
        <v>20.136000000000003</v>
      </c>
      <c r="P1832" s="7">
        <f t="shared" si="115"/>
        <v>0.59405239556289835</v>
      </c>
      <c r="Q1832" s="5">
        <f>YEAR(SalesDataTable[[#This Row],[Order Date]])</f>
        <v>2026</v>
      </c>
      <c r="R1832" s="7" t="str">
        <f>"Q"&amp;ROUNDUP(MONTH(SalesDataTable[[#This Row],[Order Date]])/3,0)</f>
        <v>Q3</v>
      </c>
      <c r="S1832" s="8">
        <f>MONTH(SalesDataTable[[#This Row],[Order Date]])</f>
        <v>9</v>
      </c>
      <c r="T1832" s="7" t="str">
        <f>TEXT(SalesDataTable[[#This Row],[Order Date]],"mmm")</f>
        <v>Sep</v>
      </c>
    </row>
    <row r="1833" spans="1:20" ht="15.6">
      <c r="A1833" s="2">
        <v>2726</v>
      </c>
      <c r="B1833" s="3">
        <v>46271</v>
      </c>
      <c r="C1833" s="4" t="s">
        <v>6</v>
      </c>
      <c r="D1833" s="4" t="s">
        <v>27</v>
      </c>
      <c r="E1833" s="4" t="s">
        <v>2</v>
      </c>
      <c r="F1833" s="4" t="s">
        <v>13</v>
      </c>
      <c r="G1833" s="4" t="s">
        <v>4</v>
      </c>
      <c r="H1833" s="4" t="s">
        <v>26</v>
      </c>
      <c r="I1833" s="8">
        <v>1</v>
      </c>
      <c r="J1833" s="10">
        <v>39.68</v>
      </c>
      <c r="K1833" s="6">
        <v>0.05</v>
      </c>
      <c r="L1833" s="10">
        <v>16.63</v>
      </c>
      <c r="M1833" s="17">
        <f t="shared" si="112"/>
        <v>37.695999999999998</v>
      </c>
      <c r="N1833" s="17">
        <f t="shared" si="113"/>
        <v>16.63</v>
      </c>
      <c r="O1833" s="17">
        <f t="shared" si="114"/>
        <v>21.065999999999999</v>
      </c>
      <c r="P1833" s="7">
        <f t="shared" si="115"/>
        <v>0.55883913412563668</v>
      </c>
      <c r="Q1833" s="5">
        <f>YEAR(SalesDataTable[[#This Row],[Order Date]])</f>
        <v>2026</v>
      </c>
      <c r="R1833" s="7" t="str">
        <f>"Q"&amp;ROUNDUP(MONTH(SalesDataTable[[#This Row],[Order Date]])/3,0)</f>
        <v>Q3</v>
      </c>
      <c r="S1833" s="8">
        <f>MONTH(SalesDataTable[[#This Row],[Order Date]])</f>
        <v>9</v>
      </c>
      <c r="T1833" s="7" t="str">
        <f>TEXT(SalesDataTable[[#This Row],[Order Date]],"mmm")</f>
        <v>Sep</v>
      </c>
    </row>
    <row r="1834" spans="1:20" ht="15.6">
      <c r="A1834" s="2">
        <v>2755</v>
      </c>
      <c r="B1834" s="3">
        <v>46271</v>
      </c>
      <c r="C1834" s="4" t="s">
        <v>11</v>
      </c>
      <c r="D1834" s="4" t="s">
        <v>39</v>
      </c>
      <c r="E1834" s="4" t="s">
        <v>2</v>
      </c>
      <c r="F1834" s="4" t="s">
        <v>13</v>
      </c>
      <c r="G1834" s="4" t="s">
        <v>9</v>
      </c>
      <c r="H1834" s="4" t="s">
        <v>17</v>
      </c>
      <c r="I1834" s="8">
        <v>3</v>
      </c>
      <c r="J1834" s="10">
        <v>146.22</v>
      </c>
      <c r="K1834" s="6">
        <v>0</v>
      </c>
      <c r="L1834" s="10">
        <v>80.13</v>
      </c>
      <c r="M1834" s="17">
        <f t="shared" si="112"/>
        <v>438.65999999999997</v>
      </c>
      <c r="N1834" s="17">
        <f t="shared" si="113"/>
        <v>240.39</v>
      </c>
      <c r="O1834" s="17">
        <f t="shared" si="114"/>
        <v>198.26999999999998</v>
      </c>
      <c r="P1834" s="7">
        <f t="shared" si="115"/>
        <v>0.4519901518260156</v>
      </c>
      <c r="Q1834" s="5">
        <f>YEAR(SalesDataTable[[#This Row],[Order Date]])</f>
        <v>2026</v>
      </c>
      <c r="R1834" s="7" t="str">
        <f>"Q"&amp;ROUNDUP(MONTH(SalesDataTable[[#This Row],[Order Date]])/3,0)</f>
        <v>Q3</v>
      </c>
      <c r="S1834" s="8">
        <f>MONTH(SalesDataTable[[#This Row],[Order Date]])</f>
        <v>9</v>
      </c>
      <c r="T1834" s="7" t="str">
        <f>TEXT(SalesDataTable[[#This Row],[Order Date]],"mmm")</f>
        <v>Sep</v>
      </c>
    </row>
    <row r="1835" spans="1:20" ht="15.6">
      <c r="A1835" s="2">
        <v>3187</v>
      </c>
      <c r="B1835" s="3">
        <v>46271</v>
      </c>
      <c r="C1835" s="4" t="s">
        <v>20</v>
      </c>
      <c r="D1835" s="4" t="s">
        <v>31</v>
      </c>
      <c r="E1835" s="4" t="s">
        <v>19</v>
      </c>
      <c r="F1835" s="4" t="s">
        <v>3</v>
      </c>
      <c r="G1835" s="4" t="s">
        <v>9</v>
      </c>
      <c r="H1835" s="4" t="s">
        <v>46</v>
      </c>
      <c r="I1835" s="8">
        <v>1</v>
      </c>
      <c r="J1835" s="10">
        <v>71.680000000000007</v>
      </c>
      <c r="K1835" s="6">
        <v>0</v>
      </c>
      <c r="L1835" s="10">
        <v>31.87</v>
      </c>
      <c r="M1835" s="17">
        <f t="shared" si="112"/>
        <v>71.680000000000007</v>
      </c>
      <c r="N1835" s="17">
        <f t="shared" si="113"/>
        <v>31.87</v>
      </c>
      <c r="O1835" s="17">
        <f t="shared" si="114"/>
        <v>39.81</v>
      </c>
      <c r="P1835" s="7">
        <f t="shared" si="115"/>
        <v>0.5553850446428571</v>
      </c>
      <c r="Q1835" s="5">
        <f>YEAR(SalesDataTable[[#This Row],[Order Date]])</f>
        <v>2026</v>
      </c>
      <c r="R1835" s="7" t="str">
        <f>"Q"&amp;ROUNDUP(MONTH(SalesDataTable[[#This Row],[Order Date]])/3,0)</f>
        <v>Q3</v>
      </c>
      <c r="S1835" s="8">
        <f>MONTH(SalesDataTable[[#This Row],[Order Date]])</f>
        <v>9</v>
      </c>
      <c r="T1835" s="7" t="str">
        <f>TEXT(SalesDataTable[[#This Row],[Order Date]],"mmm")</f>
        <v>Sep</v>
      </c>
    </row>
    <row r="1836" spans="1:20" ht="15.6">
      <c r="A1836" s="2">
        <v>3471</v>
      </c>
      <c r="B1836" s="3">
        <v>46271</v>
      </c>
      <c r="C1836" s="4" t="s">
        <v>11</v>
      </c>
      <c r="D1836" s="4" t="s">
        <v>39</v>
      </c>
      <c r="E1836" s="4" t="s">
        <v>28</v>
      </c>
      <c r="F1836" s="4" t="s">
        <v>13</v>
      </c>
      <c r="G1836" s="4" t="s">
        <v>34</v>
      </c>
      <c r="H1836" s="4" t="s">
        <v>45</v>
      </c>
      <c r="I1836" s="8">
        <v>2</v>
      </c>
      <c r="J1836" s="10">
        <v>51.77</v>
      </c>
      <c r="K1836" s="6">
        <v>0</v>
      </c>
      <c r="L1836" s="10">
        <v>21.46</v>
      </c>
      <c r="M1836" s="17">
        <f t="shared" si="112"/>
        <v>103.54</v>
      </c>
      <c r="N1836" s="17">
        <f t="shared" si="113"/>
        <v>42.92</v>
      </c>
      <c r="O1836" s="17">
        <f t="shared" si="114"/>
        <v>60.620000000000005</v>
      </c>
      <c r="P1836" s="7">
        <f t="shared" si="115"/>
        <v>0.58547421286459345</v>
      </c>
      <c r="Q1836" s="5">
        <f>YEAR(SalesDataTable[[#This Row],[Order Date]])</f>
        <v>2026</v>
      </c>
      <c r="R1836" s="7" t="str">
        <f>"Q"&amp;ROUNDUP(MONTH(SalesDataTable[[#This Row],[Order Date]])/3,0)</f>
        <v>Q3</v>
      </c>
      <c r="S1836" s="8">
        <f>MONTH(SalesDataTable[[#This Row],[Order Date]])</f>
        <v>9</v>
      </c>
      <c r="T1836" s="7" t="str">
        <f>TEXT(SalesDataTable[[#This Row],[Order Date]],"mmm")</f>
        <v>Sep</v>
      </c>
    </row>
    <row r="1837" spans="1:20" ht="15.6">
      <c r="A1837" s="2">
        <v>3529</v>
      </c>
      <c r="B1837" s="3">
        <v>46271</v>
      </c>
      <c r="C1837" s="4" t="s">
        <v>11</v>
      </c>
      <c r="D1837" s="4" t="s">
        <v>25</v>
      </c>
      <c r="E1837" s="4" t="s">
        <v>8</v>
      </c>
      <c r="F1837" s="4" t="s">
        <v>3</v>
      </c>
      <c r="G1837" s="4" t="s">
        <v>34</v>
      </c>
      <c r="H1837" s="4" t="s">
        <v>35</v>
      </c>
      <c r="I1837" s="8">
        <v>4</v>
      </c>
      <c r="J1837" s="10">
        <v>39.4</v>
      </c>
      <c r="K1837" s="6">
        <v>0.15</v>
      </c>
      <c r="L1837" s="10">
        <v>14.95</v>
      </c>
      <c r="M1837" s="17">
        <f t="shared" si="112"/>
        <v>133.95999999999998</v>
      </c>
      <c r="N1837" s="17">
        <f t="shared" si="113"/>
        <v>59.8</v>
      </c>
      <c r="O1837" s="17">
        <f t="shared" si="114"/>
        <v>74.159999999999982</v>
      </c>
      <c r="P1837" s="7">
        <f t="shared" si="115"/>
        <v>0.55359808898178553</v>
      </c>
      <c r="Q1837" s="5">
        <f>YEAR(SalesDataTable[[#This Row],[Order Date]])</f>
        <v>2026</v>
      </c>
      <c r="R1837" s="7" t="str">
        <f>"Q"&amp;ROUNDUP(MONTH(SalesDataTable[[#This Row],[Order Date]])/3,0)</f>
        <v>Q3</v>
      </c>
      <c r="S1837" s="8">
        <f>MONTH(SalesDataTable[[#This Row],[Order Date]])</f>
        <v>9</v>
      </c>
      <c r="T1837" s="7" t="str">
        <f>TEXT(SalesDataTable[[#This Row],[Order Date]],"mmm")</f>
        <v>Sep</v>
      </c>
    </row>
    <row r="1838" spans="1:20" ht="15.6">
      <c r="A1838" s="2">
        <v>3549</v>
      </c>
      <c r="B1838" s="3">
        <v>46271</v>
      </c>
      <c r="C1838" s="4" t="s">
        <v>20</v>
      </c>
      <c r="D1838" s="4" t="s">
        <v>33</v>
      </c>
      <c r="E1838" s="4" t="s">
        <v>2</v>
      </c>
      <c r="F1838" s="4" t="s">
        <v>13</v>
      </c>
      <c r="G1838" s="4" t="s">
        <v>14</v>
      </c>
      <c r="H1838" s="4" t="s">
        <v>32</v>
      </c>
      <c r="I1838" s="8">
        <v>1</v>
      </c>
      <c r="J1838" s="10">
        <v>47.17</v>
      </c>
      <c r="K1838" s="6">
        <v>0</v>
      </c>
      <c r="L1838" s="10">
        <v>18.64</v>
      </c>
      <c r="M1838" s="17">
        <f t="shared" si="112"/>
        <v>47.17</v>
      </c>
      <c r="N1838" s="17">
        <f t="shared" si="113"/>
        <v>18.64</v>
      </c>
      <c r="O1838" s="17">
        <f t="shared" si="114"/>
        <v>28.53</v>
      </c>
      <c r="P1838" s="7">
        <f t="shared" si="115"/>
        <v>0.60483358066567738</v>
      </c>
      <c r="Q1838" s="5">
        <f>YEAR(SalesDataTable[[#This Row],[Order Date]])</f>
        <v>2026</v>
      </c>
      <c r="R1838" s="7" t="str">
        <f>"Q"&amp;ROUNDUP(MONTH(SalesDataTable[[#This Row],[Order Date]])/3,0)</f>
        <v>Q3</v>
      </c>
      <c r="S1838" s="8">
        <f>MONTH(SalesDataTable[[#This Row],[Order Date]])</f>
        <v>9</v>
      </c>
      <c r="T1838" s="7" t="str">
        <f>TEXT(SalesDataTable[[#This Row],[Order Date]],"mmm")</f>
        <v>Sep</v>
      </c>
    </row>
    <row r="1839" spans="1:20" ht="15.6">
      <c r="A1839" s="2">
        <v>4003</v>
      </c>
      <c r="B1839" s="3">
        <v>46271</v>
      </c>
      <c r="C1839" s="4" t="s">
        <v>20</v>
      </c>
      <c r="D1839" s="4" t="s">
        <v>21</v>
      </c>
      <c r="E1839" s="4" t="s">
        <v>28</v>
      </c>
      <c r="F1839" s="4" t="s">
        <v>3</v>
      </c>
      <c r="G1839" s="4" t="s">
        <v>34</v>
      </c>
      <c r="H1839" s="4" t="s">
        <v>45</v>
      </c>
      <c r="I1839" s="8">
        <v>2</v>
      </c>
      <c r="J1839" s="10">
        <v>50.41</v>
      </c>
      <c r="K1839" s="6">
        <v>0.1</v>
      </c>
      <c r="L1839" s="10">
        <v>22.05</v>
      </c>
      <c r="M1839" s="17">
        <f t="shared" si="112"/>
        <v>90.738</v>
      </c>
      <c r="N1839" s="17">
        <f t="shared" si="113"/>
        <v>44.1</v>
      </c>
      <c r="O1839" s="17">
        <f t="shared" si="114"/>
        <v>46.637999999999998</v>
      </c>
      <c r="P1839" s="7">
        <f t="shared" si="115"/>
        <v>0.51398532037294187</v>
      </c>
      <c r="Q1839" s="5">
        <f>YEAR(SalesDataTable[[#This Row],[Order Date]])</f>
        <v>2026</v>
      </c>
      <c r="R1839" s="7" t="str">
        <f>"Q"&amp;ROUNDUP(MONTH(SalesDataTable[[#This Row],[Order Date]])/3,0)</f>
        <v>Q3</v>
      </c>
      <c r="S1839" s="8">
        <f>MONTH(SalesDataTable[[#This Row],[Order Date]])</f>
        <v>9</v>
      </c>
      <c r="T1839" s="7" t="str">
        <f>TEXT(SalesDataTable[[#This Row],[Order Date]],"mmm")</f>
        <v>Sep</v>
      </c>
    </row>
    <row r="1840" spans="1:20" ht="15.6">
      <c r="A1840" s="2">
        <v>4613</v>
      </c>
      <c r="B1840" s="3">
        <v>46271</v>
      </c>
      <c r="C1840" s="4" t="s">
        <v>20</v>
      </c>
      <c r="D1840" s="4" t="s">
        <v>47</v>
      </c>
      <c r="E1840" s="4" t="s">
        <v>2</v>
      </c>
      <c r="F1840" s="4" t="s">
        <v>16</v>
      </c>
      <c r="G1840" s="4" t="s">
        <v>4</v>
      </c>
      <c r="H1840" s="4" t="s">
        <v>5</v>
      </c>
      <c r="I1840" s="8">
        <v>4</v>
      </c>
      <c r="J1840" s="10">
        <v>80.38</v>
      </c>
      <c r="K1840" s="6">
        <v>0.1</v>
      </c>
      <c r="L1840" s="10">
        <v>42.55</v>
      </c>
      <c r="M1840" s="17">
        <f t="shared" si="112"/>
        <v>289.36799999999999</v>
      </c>
      <c r="N1840" s="17">
        <f t="shared" si="113"/>
        <v>170.2</v>
      </c>
      <c r="O1840" s="17">
        <f t="shared" si="114"/>
        <v>119.16800000000001</v>
      </c>
      <c r="P1840" s="7">
        <f t="shared" si="115"/>
        <v>0.41182162505874875</v>
      </c>
      <c r="Q1840" s="5">
        <f>YEAR(SalesDataTable[[#This Row],[Order Date]])</f>
        <v>2026</v>
      </c>
      <c r="R1840" s="7" t="str">
        <f>"Q"&amp;ROUNDUP(MONTH(SalesDataTable[[#This Row],[Order Date]])/3,0)</f>
        <v>Q3</v>
      </c>
      <c r="S1840" s="8">
        <f>MONTH(SalesDataTable[[#This Row],[Order Date]])</f>
        <v>9</v>
      </c>
      <c r="T1840" s="7" t="str">
        <f>TEXT(SalesDataTable[[#This Row],[Order Date]],"mmm")</f>
        <v>Sep</v>
      </c>
    </row>
    <row r="1841" spans="1:20" ht="15.6">
      <c r="A1841" s="2">
        <v>75</v>
      </c>
      <c r="B1841" s="3">
        <v>46272</v>
      </c>
      <c r="C1841" s="4" t="s">
        <v>0</v>
      </c>
      <c r="D1841" s="4" t="s">
        <v>1</v>
      </c>
      <c r="E1841" s="4" t="s">
        <v>2</v>
      </c>
      <c r="F1841" s="4" t="s">
        <v>16</v>
      </c>
      <c r="G1841" s="4" t="s">
        <v>34</v>
      </c>
      <c r="H1841" s="4" t="s">
        <v>35</v>
      </c>
      <c r="I1841" s="8">
        <v>2</v>
      </c>
      <c r="J1841" s="10">
        <v>40.78</v>
      </c>
      <c r="K1841" s="6">
        <v>0</v>
      </c>
      <c r="L1841" s="10">
        <v>15.04</v>
      </c>
      <c r="M1841" s="17">
        <f t="shared" si="112"/>
        <v>81.56</v>
      </c>
      <c r="N1841" s="17">
        <f t="shared" si="113"/>
        <v>30.08</v>
      </c>
      <c r="O1841" s="17">
        <f t="shared" si="114"/>
        <v>51.480000000000004</v>
      </c>
      <c r="P1841" s="7">
        <f t="shared" si="115"/>
        <v>0.63119176066699367</v>
      </c>
      <c r="Q1841" s="5">
        <f>YEAR(SalesDataTable[[#This Row],[Order Date]])</f>
        <v>2026</v>
      </c>
      <c r="R1841" s="7" t="str">
        <f>"Q"&amp;ROUNDUP(MONTH(SalesDataTable[[#This Row],[Order Date]])/3,0)</f>
        <v>Q3</v>
      </c>
      <c r="S1841" s="8">
        <f>MONTH(SalesDataTable[[#This Row],[Order Date]])</f>
        <v>9</v>
      </c>
      <c r="T1841" s="7" t="str">
        <f>TEXT(SalesDataTable[[#This Row],[Order Date]],"mmm")</f>
        <v>Sep</v>
      </c>
    </row>
    <row r="1842" spans="1:20" ht="15.6">
      <c r="A1842" s="2">
        <v>601</v>
      </c>
      <c r="B1842" s="3">
        <v>46272</v>
      </c>
      <c r="C1842" s="4" t="s">
        <v>6</v>
      </c>
      <c r="D1842" s="4" t="s">
        <v>43</v>
      </c>
      <c r="E1842" s="4" t="s">
        <v>2</v>
      </c>
      <c r="F1842" s="4" t="s">
        <v>3</v>
      </c>
      <c r="G1842" s="4" t="s">
        <v>9</v>
      </c>
      <c r="H1842" s="4" t="s">
        <v>17</v>
      </c>
      <c r="I1842" s="8">
        <v>1</v>
      </c>
      <c r="J1842" s="10">
        <v>141.69</v>
      </c>
      <c r="K1842" s="6">
        <v>0</v>
      </c>
      <c r="L1842" s="10">
        <v>80.34</v>
      </c>
      <c r="M1842" s="17">
        <f t="shared" si="112"/>
        <v>141.69</v>
      </c>
      <c r="N1842" s="17">
        <f t="shared" si="113"/>
        <v>80.34</v>
      </c>
      <c r="O1842" s="17">
        <f t="shared" si="114"/>
        <v>61.349999999999994</v>
      </c>
      <c r="P1842" s="7">
        <f t="shared" si="115"/>
        <v>0.43298750793986868</v>
      </c>
      <c r="Q1842" s="5">
        <f>YEAR(SalesDataTable[[#This Row],[Order Date]])</f>
        <v>2026</v>
      </c>
      <c r="R1842" s="7" t="str">
        <f>"Q"&amp;ROUNDUP(MONTH(SalesDataTable[[#This Row],[Order Date]])/3,0)</f>
        <v>Q3</v>
      </c>
      <c r="S1842" s="8">
        <f>MONTH(SalesDataTable[[#This Row],[Order Date]])</f>
        <v>9</v>
      </c>
      <c r="T1842" s="7" t="str">
        <f>TEXT(SalesDataTable[[#This Row],[Order Date]],"mmm")</f>
        <v>Sep</v>
      </c>
    </row>
    <row r="1843" spans="1:20" ht="15.6">
      <c r="A1843" s="2">
        <v>1617</v>
      </c>
      <c r="B1843" s="3">
        <v>46272</v>
      </c>
      <c r="C1843" s="4" t="s">
        <v>20</v>
      </c>
      <c r="D1843" s="4" t="s">
        <v>33</v>
      </c>
      <c r="E1843" s="4" t="s">
        <v>2</v>
      </c>
      <c r="F1843" s="4" t="s">
        <v>13</v>
      </c>
      <c r="G1843" s="4" t="s">
        <v>23</v>
      </c>
      <c r="H1843" s="4" t="s">
        <v>40</v>
      </c>
      <c r="I1843" s="8">
        <v>1</v>
      </c>
      <c r="J1843" s="10">
        <v>83.28</v>
      </c>
      <c r="K1843" s="6">
        <v>0.1</v>
      </c>
      <c r="L1843" s="10">
        <v>39.75</v>
      </c>
      <c r="M1843" s="17">
        <f t="shared" si="112"/>
        <v>74.951999999999998</v>
      </c>
      <c r="N1843" s="17">
        <f t="shared" si="113"/>
        <v>39.75</v>
      </c>
      <c r="O1843" s="17">
        <f t="shared" si="114"/>
        <v>35.201999999999998</v>
      </c>
      <c r="P1843" s="7">
        <f t="shared" si="115"/>
        <v>0.46966058277297468</v>
      </c>
      <c r="Q1843" s="5">
        <f>YEAR(SalesDataTable[[#This Row],[Order Date]])</f>
        <v>2026</v>
      </c>
      <c r="R1843" s="7" t="str">
        <f>"Q"&amp;ROUNDUP(MONTH(SalesDataTable[[#This Row],[Order Date]])/3,0)</f>
        <v>Q3</v>
      </c>
      <c r="S1843" s="8">
        <f>MONTH(SalesDataTable[[#This Row],[Order Date]])</f>
        <v>9</v>
      </c>
      <c r="T1843" s="7" t="str">
        <f>TEXT(SalesDataTable[[#This Row],[Order Date]],"mmm")</f>
        <v>Sep</v>
      </c>
    </row>
    <row r="1844" spans="1:20" ht="15.6">
      <c r="A1844" s="2">
        <v>2305</v>
      </c>
      <c r="B1844" s="3">
        <v>46272</v>
      </c>
      <c r="C1844" s="4" t="s">
        <v>20</v>
      </c>
      <c r="D1844" s="4" t="s">
        <v>31</v>
      </c>
      <c r="E1844" s="4" t="s">
        <v>28</v>
      </c>
      <c r="F1844" s="4" t="s">
        <v>3</v>
      </c>
      <c r="G1844" s="4" t="s">
        <v>23</v>
      </c>
      <c r="H1844" s="4" t="s">
        <v>40</v>
      </c>
      <c r="I1844" s="8">
        <v>2</v>
      </c>
      <c r="J1844" s="10">
        <v>82.43</v>
      </c>
      <c r="K1844" s="6">
        <v>0</v>
      </c>
      <c r="L1844" s="10">
        <v>40.51</v>
      </c>
      <c r="M1844" s="17">
        <f t="shared" si="112"/>
        <v>164.86</v>
      </c>
      <c r="N1844" s="17">
        <f t="shared" si="113"/>
        <v>81.02</v>
      </c>
      <c r="O1844" s="17">
        <f t="shared" si="114"/>
        <v>83.840000000000018</v>
      </c>
      <c r="P1844" s="7">
        <f t="shared" si="115"/>
        <v>0.50855271139148372</v>
      </c>
      <c r="Q1844" s="5">
        <f>YEAR(SalesDataTable[[#This Row],[Order Date]])</f>
        <v>2026</v>
      </c>
      <c r="R1844" s="7" t="str">
        <f>"Q"&amp;ROUNDUP(MONTH(SalesDataTable[[#This Row],[Order Date]])/3,0)</f>
        <v>Q3</v>
      </c>
      <c r="S1844" s="8">
        <f>MONTH(SalesDataTable[[#This Row],[Order Date]])</f>
        <v>9</v>
      </c>
      <c r="T1844" s="7" t="str">
        <f>TEXT(SalesDataTable[[#This Row],[Order Date]],"mmm")</f>
        <v>Sep</v>
      </c>
    </row>
    <row r="1845" spans="1:20" ht="15.6">
      <c r="A1845" s="2">
        <v>2344</v>
      </c>
      <c r="B1845" s="3">
        <v>46272</v>
      </c>
      <c r="C1845" s="4" t="s">
        <v>0</v>
      </c>
      <c r="D1845" s="4" t="s">
        <v>50</v>
      </c>
      <c r="E1845" s="4" t="s">
        <v>28</v>
      </c>
      <c r="F1845" s="4" t="s">
        <v>13</v>
      </c>
      <c r="G1845" s="4" t="s">
        <v>34</v>
      </c>
      <c r="H1845" s="4" t="s">
        <v>42</v>
      </c>
      <c r="I1845" s="8">
        <v>4</v>
      </c>
      <c r="J1845" s="10">
        <v>36.380000000000003</v>
      </c>
      <c r="K1845" s="6">
        <v>0</v>
      </c>
      <c r="L1845" s="10">
        <v>14.16</v>
      </c>
      <c r="M1845" s="17">
        <f t="shared" si="112"/>
        <v>145.52000000000001</v>
      </c>
      <c r="N1845" s="17">
        <f t="shared" si="113"/>
        <v>56.64</v>
      </c>
      <c r="O1845" s="17">
        <f t="shared" si="114"/>
        <v>88.88000000000001</v>
      </c>
      <c r="P1845" s="7">
        <f t="shared" si="115"/>
        <v>0.61077515118196812</v>
      </c>
      <c r="Q1845" s="5">
        <f>YEAR(SalesDataTable[[#This Row],[Order Date]])</f>
        <v>2026</v>
      </c>
      <c r="R1845" s="7" t="str">
        <f>"Q"&amp;ROUNDUP(MONTH(SalesDataTable[[#This Row],[Order Date]])/3,0)</f>
        <v>Q3</v>
      </c>
      <c r="S1845" s="8">
        <f>MONTH(SalesDataTable[[#This Row],[Order Date]])</f>
        <v>9</v>
      </c>
      <c r="T1845" s="7" t="str">
        <f>TEXT(SalesDataTable[[#This Row],[Order Date]],"mmm")</f>
        <v>Sep</v>
      </c>
    </row>
    <row r="1846" spans="1:20" ht="15.6">
      <c r="A1846" s="2">
        <v>2601</v>
      </c>
      <c r="B1846" s="3">
        <v>46272</v>
      </c>
      <c r="C1846" s="4" t="s">
        <v>6</v>
      </c>
      <c r="D1846" s="4" t="s">
        <v>41</v>
      </c>
      <c r="E1846" s="4" t="s">
        <v>2</v>
      </c>
      <c r="F1846" s="4" t="s">
        <v>13</v>
      </c>
      <c r="G1846" s="4" t="s">
        <v>4</v>
      </c>
      <c r="H1846" s="4" t="s">
        <v>5</v>
      </c>
      <c r="I1846" s="8">
        <v>1</v>
      </c>
      <c r="J1846" s="10">
        <v>82.86</v>
      </c>
      <c r="K1846" s="6">
        <v>0</v>
      </c>
      <c r="L1846" s="10">
        <v>43.33</v>
      </c>
      <c r="M1846" s="17">
        <f t="shared" si="112"/>
        <v>82.86</v>
      </c>
      <c r="N1846" s="17">
        <f t="shared" si="113"/>
        <v>43.33</v>
      </c>
      <c r="O1846" s="17">
        <f t="shared" si="114"/>
        <v>39.53</v>
      </c>
      <c r="P1846" s="7">
        <f t="shared" si="115"/>
        <v>0.47706975621530295</v>
      </c>
      <c r="Q1846" s="5">
        <f>YEAR(SalesDataTable[[#This Row],[Order Date]])</f>
        <v>2026</v>
      </c>
      <c r="R1846" s="7" t="str">
        <f>"Q"&amp;ROUNDUP(MONTH(SalesDataTable[[#This Row],[Order Date]])/3,0)</f>
        <v>Q3</v>
      </c>
      <c r="S1846" s="8">
        <f>MONTH(SalesDataTable[[#This Row],[Order Date]])</f>
        <v>9</v>
      </c>
      <c r="T1846" s="7" t="str">
        <f>TEXT(SalesDataTable[[#This Row],[Order Date]],"mmm")</f>
        <v>Sep</v>
      </c>
    </row>
    <row r="1847" spans="1:20" ht="15.6">
      <c r="A1847" s="2">
        <v>2831</v>
      </c>
      <c r="B1847" s="3">
        <v>46272</v>
      </c>
      <c r="C1847" s="4" t="s">
        <v>0</v>
      </c>
      <c r="D1847" s="4" t="s">
        <v>36</v>
      </c>
      <c r="E1847" s="4" t="s">
        <v>2</v>
      </c>
      <c r="F1847" s="4" t="s">
        <v>13</v>
      </c>
      <c r="G1847" s="4" t="s">
        <v>14</v>
      </c>
      <c r="H1847" s="4" t="s">
        <v>32</v>
      </c>
      <c r="I1847" s="8">
        <v>1</v>
      </c>
      <c r="J1847" s="10">
        <v>46.44</v>
      </c>
      <c r="K1847" s="6">
        <v>0.05</v>
      </c>
      <c r="L1847" s="10">
        <v>17.88</v>
      </c>
      <c r="M1847" s="17">
        <f t="shared" si="112"/>
        <v>44.117999999999995</v>
      </c>
      <c r="N1847" s="17">
        <f t="shared" si="113"/>
        <v>17.88</v>
      </c>
      <c r="O1847" s="17">
        <f t="shared" si="114"/>
        <v>26.237999999999996</v>
      </c>
      <c r="P1847" s="7">
        <f t="shared" si="115"/>
        <v>0.59472324221406225</v>
      </c>
      <c r="Q1847" s="5">
        <f>YEAR(SalesDataTable[[#This Row],[Order Date]])</f>
        <v>2026</v>
      </c>
      <c r="R1847" s="7" t="str">
        <f>"Q"&amp;ROUNDUP(MONTH(SalesDataTable[[#This Row],[Order Date]])/3,0)</f>
        <v>Q3</v>
      </c>
      <c r="S1847" s="8">
        <f>MONTH(SalesDataTable[[#This Row],[Order Date]])</f>
        <v>9</v>
      </c>
      <c r="T1847" s="7" t="str">
        <f>TEXT(SalesDataTable[[#This Row],[Order Date]],"mmm")</f>
        <v>Sep</v>
      </c>
    </row>
    <row r="1848" spans="1:20" ht="15.6">
      <c r="A1848" s="2">
        <v>2845</v>
      </c>
      <c r="B1848" s="3">
        <v>46272</v>
      </c>
      <c r="C1848" s="4" t="s">
        <v>0</v>
      </c>
      <c r="D1848" s="4" t="s">
        <v>1</v>
      </c>
      <c r="E1848" s="4" t="s">
        <v>8</v>
      </c>
      <c r="F1848" s="4" t="s">
        <v>16</v>
      </c>
      <c r="G1848" s="4" t="s">
        <v>14</v>
      </c>
      <c r="H1848" s="4" t="s">
        <v>44</v>
      </c>
      <c r="I1848" s="8">
        <v>4</v>
      </c>
      <c r="J1848" s="10">
        <v>133.26</v>
      </c>
      <c r="K1848" s="6">
        <v>0.1</v>
      </c>
      <c r="L1848" s="10">
        <v>68.77</v>
      </c>
      <c r="M1848" s="17">
        <f t="shared" si="112"/>
        <v>479.73599999999999</v>
      </c>
      <c r="N1848" s="17">
        <f t="shared" si="113"/>
        <v>275.08</v>
      </c>
      <c r="O1848" s="17">
        <f t="shared" si="114"/>
        <v>204.65600000000001</v>
      </c>
      <c r="P1848" s="7">
        <f t="shared" si="115"/>
        <v>0.42660129738022579</v>
      </c>
      <c r="Q1848" s="5">
        <f>YEAR(SalesDataTable[[#This Row],[Order Date]])</f>
        <v>2026</v>
      </c>
      <c r="R1848" s="7" t="str">
        <f>"Q"&amp;ROUNDUP(MONTH(SalesDataTable[[#This Row],[Order Date]])/3,0)</f>
        <v>Q3</v>
      </c>
      <c r="S1848" s="8">
        <f>MONTH(SalesDataTable[[#This Row],[Order Date]])</f>
        <v>9</v>
      </c>
      <c r="T1848" s="7" t="str">
        <f>TEXT(SalesDataTable[[#This Row],[Order Date]],"mmm")</f>
        <v>Sep</v>
      </c>
    </row>
    <row r="1849" spans="1:20" ht="15.6">
      <c r="A1849" s="2">
        <v>3679</v>
      </c>
      <c r="B1849" s="3">
        <v>46272</v>
      </c>
      <c r="C1849" s="4" t="s">
        <v>6</v>
      </c>
      <c r="D1849" s="4" t="s">
        <v>43</v>
      </c>
      <c r="E1849" s="4" t="s">
        <v>28</v>
      </c>
      <c r="F1849" s="4" t="s">
        <v>13</v>
      </c>
      <c r="G1849" s="4" t="s">
        <v>9</v>
      </c>
      <c r="H1849" s="4" t="s">
        <v>17</v>
      </c>
      <c r="I1849" s="8">
        <v>1</v>
      </c>
      <c r="J1849" s="10">
        <v>147.36000000000001</v>
      </c>
      <c r="K1849" s="6">
        <v>0</v>
      </c>
      <c r="L1849" s="10">
        <v>81.599999999999994</v>
      </c>
      <c r="M1849" s="17">
        <f t="shared" si="112"/>
        <v>147.36000000000001</v>
      </c>
      <c r="N1849" s="17">
        <f t="shared" si="113"/>
        <v>81.599999999999994</v>
      </c>
      <c r="O1849" s="17">
        <f t="shared" si="114"/>
        <v>65.760000000000019</v>
      </c>
      <c r="P1849" s="7">
        <f t="shared" si="115"/>
        <v>0.44625407166123787</v>
      </c>
      <c r="Q1849" s="5">
        <f>YEAR(SalesDataTable[[#This Row],[Order Date]])</f>
        <v>2026</v>
      </c>
      <c r="R1849" s="7" t="str">
        <f>"Q"&amp;ROUNDUP(MONTH(SalesDataTable[[#This Row],[Order Date]])/3,0)</f>
        <v>Q3</v>
      </c>
      <c r="S1849" s="8">
        <f>MONTH(SalesDataTable[[#This Row],[Order Date]])</f>
        <v>9</v>
      </c>
      <c r="T1849" s="7" t="str">
        <f>TEXT(SalesDataTable[[#This Row],[Order Date]],"mmm")</f>
        <v>Sep</v>
      </c>
    </row>
    <row r="1850" spans="1:20" ht="15.6">
      <c r="A1850" s="2">
        <v>3828</v>
      </c>
      <c r="B1850" s="3">
        <v>46272</v>
      </c>
      <c r="C1850" s="4" t="s">
        <v>0</v>
      </c>
      <c r="D1850" s="4" t="s">
        <v>1</v>
      </c>
      <c r="E1850" s="4" t="s">
        <v>2</v>
      </c>
      <c r="F1850" s="4" t="s">
        <v>13</v>
      </c>
      <c r="G1850" s="4" t="s">
        <v>14</v>
      </c>
      <c r="H1850" s="4" t="s">
        <v>48</v>
      </c>
      <c r="I1850" s="8">
        <v>2</v>
      </c>
      <c r="J1850" s="10">
        <v>166.13</v>
      </c>
      <c r="K1850" s="6">
        <v>0.15</v>
      </c>
      <c r="L1850" s="10">
        <v>86.71</v>
      </c>
      <c r="M1850" s="17">
        <f t="shared" si="112"/>
        <v>282.42099999999999</v>
      </c>
      <c r="N1850" s="17">
        <f t="shared" si="113"/>
        <v>173.42</v>
      </c>
      <c r="O1850" s="17">
        <f t="shared" si="114"/>
        <v>109.001</v>
      </c>
      <c r="P1850" s="7">
        <f t="shared" si="115"/>
        <v>0.38595217777714835</v>
      </c>
      <c r="Q1850" s="5">
        <f>YEAR(SalesDataTable[[#This Row],[Order Date]])</f>
        <v>2026</v>
      </c>
      <c r="R1850" s="7" t="str">
        <f>"Q"&amp;ROUNDUP(MONTH(SalesDataTable[[#This Row],[Order Date]])/3,0)</f>
        <v>Q3</v>
      </c>
      <c r="S1850" s="8">
        <f>MONTH(SalesDataTable[[#This Row],[Order Date]])</f>
        <v>9</v>
      </c>
      <c r="T1850" s="7" t="str">
        <f>TEXT(SalesDataTable[[#This Row],[Order Date]],"mmm")</f>
        <v>Sep</v>
      </c>
    </row>
    <row r="1851" spans="1:20" ht="15.6">
      <c r="A1851" s="2">
        <v>4226</v>
      </c>
      <c r="B1851" s="3">
        <v>46272</v>
      </c>
      <c r="C1851" s="4" t="s">
        <v>11</v>
      </c>
      <c r="D1851" s="4" t="s">
        <v>18</v>
      </c>
      <c r="E1851" s="4" t="s">
        <v>2</v>
      </c>
      <c r="F1851" s="4" t="s">
        <v>13</v>
      </c>
      <c r="G1851" s="4" t="s">
        <v>34</v>
      </c>
      <c r="H1851" s="4" t="s">
        <v>45</v>
      </c>
      <c r="I1851" s="8">
        <v>1</v>
      </c>
      <c r="J1851" s="10">
        <v>51.74</v>
      </c>
      <c r="K1851" s="6">
        <v>0</v>
      </c>
      <c r="L1851" s="10">
        <v>22.45</v>
      </c>
      <c r="M1851" s="17">
        <f t="shared" si="112"/>
        <v>51.74</v>
      </c>
      <c r="N1851" s="17">
        <f t="shared" si="113"/>
        <v>22.45</v>
      </c>
      <c r="O1851" s="17">
        <f t="shared" si="114"/>
        <v>29.290000000000003</v>
      </c>
      <c r="P1851" s="7">
        <f t="shared" si="115"/>
        <v>0.56609972941631237</v>
      </c>
      <c r="Q1851" s="5">
        <f>YEAR(SalesDataTable[[#This Row],[Order Date]])</f>
        <v>2026</v>
      </c>
      <c r="R1851" s="7" t="str">
        <f>"Q"&amp;ROUNDUP(MONTH(SalesDataTable[[#This Row],[Order Date]])/3,0)</f>
        <v>Q3</v>
      </c>
      <c r="S1851" s="8">
        <f>MONTH(SalesDataTable[[#This Row],[Order Date]])</f>
        <v>9</v>
      </c>
      <c r="T1851" s="7" t="str">
        <f>TEXT(SalesDataTable[[#This Row],[Order Date]],"mmm")</f>
        <v>Sep</v>
      </c>
    </row>
    <row r="1852" spans="1:20" ht="15.6">
      <c r="A1852" s="2">
        <v>58</v>
      </c>
      <c r="B1852" s="3">
        <v>46273</v>
      </c>
      <c r="C1852" s="4" t="s">
        <v>0</v>
      </c>
      <c r="D1852" s="4" t="s">
        <v>1</v>
      </c>
      <c r="E1852" s="4" t="s">
        <v>19</v>
      </c>
      <c r="F1852" s="4" t="s">
        <v>3</v>
      </c>
      <c r="G1852" s="4" t="s">
        <v>9</v>
      </c>
      <c r="H1852" s="4" t="s">
        <v>46</v>
      </c>
      <c r="I1852" s="8">
        <v>1</v>
      </c>
      <c r="J1852" s="10">
        <v>71.7</v>
      </c>
      <c r="K1852" s="6">
        <v>0</v>
      </c>
      <c r="L1852" s="10">
        <v>32</v>
      </c>
      <c r="M1852" s="17">
        <f t="shared" si="112"/>
        <v>71.7</v>
      </c>
      <c r="N1852" s="17">
        <f t="shared" si="113"/>
        <v>32</v>
      </c>
      <c r="O1852" s="17">
        <f t="shared" si="114"/>
        <v>39.700000000000003</v>
      </c>
      <c r="P1852" s="7">
        <f t="shared" si="115"/>
        <v>0.55369595536959559</v>
      </c>
      <c r="Q1852" s="5">
        <f>YEAR(SalesDataTable[[#This Row],[Order Date]])</f>
        <v>2026</v>
      </c>
      <c r="R1852" s="7" t="str">
        <f>"Q"&amp;ROUNDUP(MONTH(SalesDataTable[[#This Row],[Order Date]])/3,0)</f>
        <v>Q3</v>
      </c>
      <c r="S1852" s="8">
        <f>MONTH(SalesDataTable[[#This Row],[Order Date]])</f>
        <v>9</v>
      </c>
      <c r="T1852" s="7" t="str">
        <f>TEXT(SalesDataTable[[#This Row],[Order Date]],"mmm")</f>
        <v>Sep</v>
      </c>
    </row>
    <row r="1853" spans="1:20" ht="15.6">
      <c r="A1853" s="2">
        <v>1224</v>
      </c>
      <c r="B1853" s="3">
        <v>46273</v>
      </c>
      <c r="C1853" s="4" t="s">
        <v>11</v>
      </c>
      <c r="D1853" s="4" t="s">
        <v>12</v>
      </c>
      <c r="E1853" s="4" t="s">
        <v>2</v>
      </c>
      <c r="F1853" s="4" t="s">
        <v>3</v>
      </c>
      <c r="G1853" s="4" t="s">
        <v>4</v>
      </c>
      <c r="H1853" s="4" t="s">
        <v>26</v>
      </c>
      <c r="I1853" s="8">
        <v>2</v>
      </c>
      <c r="J1853" s="10">
        <v>39.409999999999997</v>
      </c>
      <c r="K1853" s="6">
        <v>0.05</v>
      </c>
      <c r="L1853" s="10">
        <v>17.12</v>
      </c>
      <c r="M1853" s="17">
        <f t="shared" si="112"/>
        <v>74.878999999999991</v>
      </c>
      <c r="N1853" s="17">
        <f t="shared" si="113"/>
        <v>34.24</v>
      </c>
      <c r="O1853" s="17">
        <f t="shared" si="114"/>
        <v>40.638999999999989</v>
      </c>
      <c r="P1853" s="7">
        <f t="shared" si="115"/>
        <v>0.54272893601677363</v>
      </c>
      <c r="Q1853" s="5">
        <f>YEAR(SalesDataTable[[#This Row],[Order Date]])</f>
        <v>2026</v>
      </c>
      <c r="R1853" s="7" t="str">
        <f>"Q"&amp;ROUNDUP(MONTH(SalesDataTable[[#This Row],[Order Date]])/3,0)</f>
        <v>Q3</v>
      </c>
      <c r="S1853" s="8">
        <f>MONTH(SalesDataTable[[#This Row],[Order Date]])</f>
        <v>9</v>
      </c>
      <c r="T1853" s="7" t="str">
        <f>TEXT(SalesDataTable[[#This Row],[Order Date]],"mmm")</f>
        <v>Sep</v>
      </c>
    </row>
    <row r="1854" spans="1:20" ht="15.6">
      <c r="A1854" s="2">
        <v>4345</v>
      </c>
      <c r="B1854" s="3">
        <v>46273</v>
      </c>
      <c r="C1854" s="4" t="s">
        <v>0</v>
      </c>
      <c r="D1854" s="4" t="s">
        <v>36</v>
      </c>
      <c r="E1854" s="4" t="s">
        <v>2</v>
      </c>
      <c r="F1854" s="4" t="s">
        <v>13</v>
      </c>
      <c r="G1854" s="4" t="s">
        <v>23</v>
      </c>
      <c r="H1854" s="4" t="s">
        <v>24</v>
      </c>
      <c r="I1854" s="8">
        <v>2</v>
      </c>
      <c r="J1854" s="10">
        <v>345.33</v>
      </c>
      <c r="K1854" s="6">
        <v>0</v>
      </c>
      <c r="L1854" s="10">
        <v>198.22</v>
      </c>
      <c r="M1854" s="17">
        <f t="shared" si="112"/>
        <v>690.66</v>
      </c>
      <c r="N1854" s="17">
        <f t="shared" si="113"/>
        <v>396.44</v>
      </c>
      <c r="O1854" s="17">
        <f t="shared" si="114"/>
        <v>294.21999999999997</v>
      </c>
      <c r="P1854" s="7">
        <f t="shared" si="115"/>
        <v>0.42599832044710856</v>
      </c>
      <c r="Q1854" s="5">
        <f>YEAR(SalesDataTable[[#This Row],[Order Date]])</f>
        <v>2026</v>
      </c>
      <c r="R1854" s="7" t="str">
        <f>"Q"&amp;ROUNDUP(MONTH(SalesDataTable[[#This Row],[Order Date]])/3,0)</f>
        <v>Q3</v>
      </c>
      <c r="S1854" s="8">
        <f>MONTH(SalesDataTable[[#This Row],[Order Date]])</f>
        <v>9</v>
      </c>
      <c r="T1854" s="7" t="str">
        <f>TEXT(SalesDataTable[[#This Row],[Order Date]],"mmm")</f>
        <v>Sep</v>
      </c>
    </row>
    <row r="1855" spans="1:20" ht="15.6">
      <c r="A1855" s="2">
        <v>1069</v>
      </c>
      <c r="B1855" s="3">
        <v>46274</v>
      </c>
      <c r="C1855" s="4" t="s">
        <v>20</v>
      </c>
      <c r="D1855" s="4" t="s">
        <v>47</v>
      </c>
      <c r="E1855" s="4" t="s">
        <v>2</v>
      </c>
      <c r="F1855" s="4" t="s">
        <v>3</v>
      </c>
      <c r="G1855" s="4" t="s">
        <v>9</v>
      </c>
      <c r="H1855" s="4" t="s">
        <v>17</v>
      </c>
      <c r="I1855" s="8">
        <v>1</v>
      </c>
      <c r="J1855" s="10">
        <v>145.33000000000001</v>
      </c>
      <c r="K1855" s="6">
        <v>0.1</v>
      </c>
      <c r="L1855" s="10">
        <v>80.97</v>
      </c>
      <c r="M1855" s="17">
        <f t="shared" si="112"/>
        <v>130.79700000000003</v>
      </c>
      <c r="N1855" s="17">
        <f t="shared" si="113"/>
        <v>80.97</v>
      </c>
      <c r="O1855" s="17">
        <f t="shared" si="114"/>
        <v>49.827000000000027</v>
      </c>
      <c r="P1855" s="7">
        <f t="shared" si="115"/>
        <v>0.3809491043372556</v>
      </c>
      <c r="Q1855" s="5">
        <f>YEAR(SalesDataTable[[#This Row],[Order Date]])</f>
        <v>2026</v>
      </c>
      <c r="R1855" s="7" t="str">
        <f>"Q"&amp;ROUNDUP(MONTH(SalesDataTable[[#This Row],[Order Date]])/3,0)</f>
        <v>Q3</v>
      </c>
      <c r="S1855" s="8">
        <f>MONTH(SalesDataTable[[#This Row],[Order Date]])</f>
        <v>9</v>
      </c>
      <c r="T1855" s="7" t="str">
        <f>TEXT(SalesDataTable[[#This Row],[Order Date]],"mmm")</f>
        <v>Sep</v>
      </c>
    </row>
    <row r="1856" spans="1:20" ht="15.6">
      <c r="A1856" s="2">
        <v>1489</v>
      </c>
      <c r="B1856" s="3">
        <v>46274</v>
      </c>
      <c r="C1856" s="4" t="s">
        <v>0</v>
      </c>
      <c r="D1856" s="4" t="s">
        <v>1</v>
      </c>
      <c r="E1856" s="4" t="s">
        <v>2</v>
      </c>
      <c r="F1856" s="4" t="s">
        <v>3</v>
      </c>
      <c r="G1856" s="4" t="s">
        <v>4</v>
      </c>
      <c r="H1856" s="4" t="s">
        <v>22</v>
      </c>
      <c r="I1856" s="8">
        <v>3</v>
      </c>
      <c r="J1856" s="10">
        <v>50.03</v>
      </c>
      <c r="K1856" s="6">
        <v>0.1</v>
      </c>
      <c r="L1856" s="10">
        <v>22.89</v>
      </c>
      <c r="M1856" s="17">
        <f t="shared" si="112"/>
        <v>135.08100000000002</v>
      </c>
      <c r="N1856" s="17">
        <f t="shared" si="113"/>
        <v>68.67</v>
      </c>
      <c r="O1856" s="17">
        <f t="shared" si="114"/>
        <v>66.411000000000016</v>
      </c>
      <c r="P1856" s="7">
        <f t="shared" si="115"/>
        <v>0.49163835032313952</v>
      </c>
      <c r="Q1856" s="5">
        <f>YEAR(SalesDataTable[[#This Row],[Order Date]])</f>
        <v>2026</v>
      </c>
      <c r="R1856" s="7" t="str">
        <f>"Q"&amp;ROUNDUP(MONTH(SalesDataTable[[#This Row],[Order Date]])/3,0)</f>
        <v>Q3</v>
      </c>
      <c r="S1856" s="8">
        <f>MONTH(SalesDataTable[[#This Row],[Order Date]])</f>
        <v>9</v>
      </c>
      <c r="T1856" s="7" t="str">
        <f>TEXT(SalesDataTable[[#This Row],[Order Date]],"mmm")</f>
        <v>Sep</v>
      </c>
    </row>
    <row r="1857" spans="1:20" ht="15.6">
      <c r="A1857" s="2">
        <v>2045</v>
      </c>
      <c r="B1857" s="3">
        <v>46274</v>
      </c>
      <c r="C1857" s="4" t="s">
        <v>6</v>
      </c>
      <c r="D1857" s="4" t="s">
        <v>7</v>
      </c>
      <c r="E1857" s="4" t="s">
        <v>28</v>
      </c>
      <c r="F1857" s="4" t="s">
        <v>3</v>
      </c>
      <c r="G1857" s="4" t="s">
        <v>14</v>
      </c>
      <c r="H1857" s="4" t="s">
        <v>15</v>
      </c>
      <c r="I1857" s="8">
        <v>1</v>
      </c>
      <c r="J1857" s="10">
        <v>35.68</v>
      </c>
      <c r="K1857" s="6">
        <v>0.05</v>
      </c>
      <c r="L1857" s="10">
        <v>13.37</v>
      </c>
      <c r="M1857" s="17">
        <f t="shared" si="112"/>
        <v>33.896000000000001</v>
      </c>
      <c r="N1857" s="17">
        <f t="shared" si="113"/>
        <v>13.37</v>
      </c>
      <c r="O1857" s="17">
        <f t="shared" si="114"/>
        <v>20.526000000000003</v>
      </c>
      <c r="P1857" s="7">
        <f t="shared" si="115"/>
        <v>0.60555817795610112</v>
      </c>
      <c r="Q1857" s="5">
        <f>YEAR(SalesDataTable[[#This Row],[Order Date]])</f>
        <v>2026</v>
      </c>
      <c r="R1857" s="7" t="str">
        <f>"Q"&amp;ROUNDUP(MONTH(SalesDataTable[[#This Row],[Order Date]])/3,0)</f>
        <v>Q3</v>
      </c>
      <c r="S1857" s="8">
        <f>MONTH(SalesDataTable[[#This Row],[Order Date]])</f>
        <v>9</v>
      </c>
      <c r="T1857" s="7" t="str">
        <f>TEXT(SalesDataTable[[#This Row],[Order Date]],"mmm")</f>
        <v>Sep</v>
      </c>
    </row>
    <row r="1858" spans="1:20" ht="15.6">
      <c r="A1858" s="2">
        <v>2610</v>
      </c>
      <c r="B1858" s="3">
        <v>46274</v>
      </c>
      <c r="C1858" s="4" t="s">
        <v>20</v>
      </c>
      <c r="D1858" s="4" t="s">
        <v>33</v>
      </c>
      <c r="E1858" s="4" t="s">
        <v>2</v>
      </c>
      <c r="F1858" s="4" t="s">
        <v>3</v>
      </c>
      <c r="G1858" s="4" t="s">
        <v>23</v>
      </c>
      <c r="H1858" s="4" t="s">
        <v>24</v>
      </c>
      <c r="I1858" s="8">
        <v>1</v>
      </c>
      <c r="J1858" s="10">
        <v>341.87</v>
      </c>
      <c r="K1858" s="6">
        <v>0.1</v>
      </c>
      <c r="L1858" s="10">
        <v>190.66</v>
      </c>
      <c r="M1858" s="17">
        <f t="shared" ref="M1858:M1921" si="116">I1858*J1858*(1-K1858)</f>
        <v>307.68299999999999</v>
      </c>
      <c r="N1858" s="17">
        <f t="shared" ref="N1858:N1921" si="117">I1858*L1858</f>
        <v>190.66</v>
      </c>
      <c r="O1858" s="17">
        <f t="shared" ref="O1858:O1921" si="118">M1858-N1858</f>
        <v>117.023</v>
      </c>
      <c r="P1858" s="7">
        <f t="shared" ref="P1858:P1921" si="119">IFERROR(O1858/M1858,0)</f>
        <v>0.38033625517171893</v>
      </c>
      <c r="Q1858" s="5">
        <f>YEAR(SalesDataTable[[#This Row],[Order Date]])</f>
        <v>2026</v>
      </c>
      <c r="R1858" s="7" t="str">
        <f>"Q"&amp;ROUNDUP(MONTH(SalesDataTable[[#This Row],[Order Date]])/3,0)</f>
        <v>Q3</v>
      </c>
      <c r="S1858" s="8">
        <f>MONTH(SalesDataTable[[#This Row],[Order Date]])</f>
        <v>9</v>
      </c>
      <c r="T1858" s="7" t="str">
        <f>TEXT(SalesDataTable[[#This Row],[Order Date]],"mmm")</f>
        <v>Sep</v>
      </c>
    </row>
    <row r="1859" spans="1:20" ht="15.6">
      <c r="A1859" s="2">
        <v>4210</v>
      </c>
      <c r="B1859" s="3">
        <v>46274</v>
      </c>
      <c r="C1859" s="4" t="s">
        <v>6</v>
      </c>
      <c r="D1859" s="4" t="s">
        <v>27</v>
      </c>
      <c r="E1859" s="4" t="s">
        <v>2</v>
      </c>
      <c r="F1859" s="4" t="s">
        <v>3</v>
      </c>
      <c r="G1859" s="4" t="s">
        <v>14</v>
      </c>
      <c r="H1859" s="4" t="s">
        <v>48</v>
      </c>
      <c r="I1859" s="8">
        <v>1</v>
      </c>
      <c r="J1859" s="10">
        <v>164.6</v>
      </c>
      <c r="K1859" s="6">
        <v>0</v>
      </c>
      <c r="L1859" s="10">
        <v>87.21</v>
      </c>
      <c r="M1859" s="17">
        <f t="shared" si="116"/>
        <v>164.6</v>
      </c>
      <c r="N1859" s="17">
        <f t="shared" si="117"/>
        <v>87.21</v>
      </c>
      <c r="O1859" s="17">
        <f t="shared" si="118"/>
        <v>77.39</v>
      </c>
      <c r="P1859" s="7">
        <f t="shared" si="119"/>
        <v>0.47017010935601461</v>
      </c>
      <c r="Q1859" s="5">
        <f>YEAR(SalesDataTable[[#This Row],[Order Date]])</f>
        <v>2026</v>
      </c>
      <c r="R1859" s="7" t="str">
        <f>"Q"&amp;ROUNDUP(MONTH(SalesDataTable[[#This Row],[Order Date]])/3,0)</f>
        <v>Q3</v>
      </c>
      <c r="S1859" s="8">
        <f>MONTH(SalesDataTable[[#This Row],[Order Date]])</f>
        <v>9</v>
      </c>
      <c r="T1859" s="7" t="str">
        <f>TEXT(SalesDataTable[[#This Row],[Order Date]],"mmm")</f>
        <v>Sep</v>
      </c>
    </row>
    <row r="1860" spans="1:20" ht="15.6">
      <c r="A1860" s="2">
        <v>4584</v>
      </c>
      <c r="B1860" s="3">
        <v>46274</v>
      </c>
      <c r="C1860" s="4" t="s">
        <v>20</v>
      </c>
      <c r="D1860" s="4" t="s">
        <v>33</v>
      </c>
      <c r="E1860" s="4" t="s">
        <v>2</v>
      </c>
      <c r="F1860" s="4" t="s">
        <v>3</v>
      </c>
      <c r="G1860" s="4" t="s">
        <v>34</v>
      </c>
      <c r="H1860" s="4" t="s">
        <v>35</v>
      </c>
      <c r="I1860" s="8">
        <v>2</v>
      </c>
      <c r="J1860" s="10">
        <v>41.24</v>
      </c>
      <c r="K1860" s="6">
        <v>0</v>
      </c>
      <c r="L1860" s="10">
        <v>14.46</v>
      </c>
      <c r="M1860" s="17">
        <f t="shared" si="116"/>
        <v>82.48</v>
      </c>
      <c r="N1860" s="17">
        <f t="shared" si="117"/>
        <v>28.92</v>
      </c>
      <c r="O1860" s="17">
        <f t="shared" si="118"/>
        <v>53.56</v>
      </c>
      <c r="P1860" s="7">
        <f t="shared" si="119"/>
        <v>0.64936954413191073</v>
      </c>
      <c r="Q1860" s="5">
        <f>YEAR(SalesDataTable[[#This Row],[Order Date]])</f>
        <v>2026</v>
      </c>
      <c r="R1860" s="7" t="str">
        <f>"Q"&amp;ROUNDUP(MONTH(SalesDataTable[[#This Row],[Order Date]])/3,0)</f>
        <v>Q3</v>
      </c>
      <c r="S1860" s="8">
        <f>MONTH(SalesDataTable[[#This Row],[Order Date]])</f>
        <v>9</v>
      </c>
      <c r="T1860" s="7" t="str">
        <f>TEXT(SalesDataTable[[#This Row],[Order Date]],"mmm")</f>
        <v>Sep</v>
      </c>
    </row>
    <row r="1861" spans="1:20" ht="15.6">
      <c r="A1861" s="2">
        <v>44</v>
      </c>
      <c r="B1861" s="3">
        <v>46275</v>
      </c>
      <c r="C1861" s="4" t="s">
        <v>11</v>
      </c>
      <c r="D1861" s="4" t="s">
        <v>39</v>
      </c>
      <c r="E1861" s="4" t="s">
        <v>19</v>
      </c>
      <c r="F1861" s="4" t="s">
        <v>13</v>
      </c>
      <c r="G1861" s="4" t="s">
        <v>4</v>
      </c>
      <c r="H1861" s="4" t="s">
        <v>26</v>
      </c>
      <c r="I1861" s="8">
        <v>1</v>
      </c>
      <c r="J1861" s="10">
        <v>40.1</v>
      </c>
      <c r="K1861" s="6">
        <v>0</v>
      </c>
      <c r="L1861" s="10">
        <v>16.920000000000002</v>
      </c>
      <c r="M1861" s="17">
        <f t="shared" si="116"/>
        <v>40.1</v>
      </c>
      <c r="N1861" s="17">
        <f t="shared" si="117"/>
        <v>16.920000000000002</v>
      </c>
      <c r="O1861" s="17">
        <f t="shared" si="118"/>
        <v>23.18</v>
      </c>
      <c r="P1861" s="7">
        <f t="shared" si="119"/>
        <v>0.57805486284289276</v>
      </c>
      <c r="Q1861" s="5">
        <f>YEAR(SalesDataTable[[#This Row],[Order Date]])</f>
        <v>2026</v>
      </c>
      <c r="R1861" s="7" t="str">
        <f>"Q"&amp;ROUNDUP(MONTH(SalesDataTable[[#This Row],[Order Date]])/3,0)</f>
        <v>Q3</v>
      </c>
      <c r="S1861" s="8">
        <f>MONTH(SalesDataTable[[#This Row],[Order Date]])</f>
        <v>9</v>
      </c>
      <c r="T1861" s="7" t="str">
        <f>TEXT(SalesDataTable[[#This Row],[Order Date]],"mmm")</f>
        <v>Sep</v>
      </c>
    </row>
    <row r="1862" spans="1:20" ht="15.6">
      <c r="A1862" s="2">
        <v>97</v>
      </c>
      <c r="B1862" s="3">
        <v>46275</v>
      </c>
      <c r="C1862" s="4" t="s">
        <v>6</v>
      </c>
      <c r="D1862" s="4" t="s">
        <v>27</v>
      </c>
      <c r="E1862" s="4" t="s">
        <v>2</v>
      </c>
      <c r="F1862" s="4" t="s">
        <v>13</v>
      </c>
      <c r="G1862" s="4" t="s">
        <v>23</v>
      </c>
      <c r="H1862" s="4" t="s">
        <v>40</v>
      </c>
      <c r="I1862" s="8">
        <v>2</v>
      </c>
      <c r="J1862" s="10">
        <v>80.239999999999995</v>
      </c>
      <c r="K1862" s="6">
        <v>0</v>
      </c>
      <c r="L1862" s="10">
        <v>40.5</v>
      </c>
      <c r="M1862" s="17">
        <f t="shared" si="116"/>
        <v>160.47999999999999</v>
      </c>
      <c r="N1862" s="17">
        <f t="shared" si="117"/>
        <v>81</v>
      </c>
      <c r="O1862" s="17">
        <f t="shared" si="118"/>
        <v>79.47999999999999</v>
      </c>
      <c r="P1862" s="7">
        <f t="shared" si="119"/>
        <v>0.49526420737786636</v>
      </c>
      <c r="Q1862" s="5">
        <f>YEAR(SalesDataTable[[#This Row],[Order Date]])</f>
        <v>2026</v>
      </c>
      <c r="R1862" s="7" t="str">
        <f>"Q"&amp;ROUNDUP(MONTH(SalesDataTable[[#This Row],[Order Date]])/3,0)</f>
        <v>Q3</v>
      </c>
      <c r="S1862" s="8">
        <f>MONTH(SalesDataTable[[#This Row],[Order Date]])</f>
        <v>9</v>
      </c>
      <c r="T1862" s="7" t="str">
        <f>TEXT(SalesDataTable[[#This Row],[Order Date]],"mmm")</f>
        <v>Sep</v>
      </c>
    </row>
    <row r="1863" spans="1:20" ht="15.6">
      <c r="A1863" s="2">
        <v>1015</v>
      </c>
      <c r="B1863" s="3">
        <v>46275</v>
      </c>
      <c r="C1863" s="4" t="s">
        <v>11</v>
      </c>
      <c r="D1863" s="4" t="s">
        <v>18</v>
      </c>
      <c r="E1863" s="4" t="s">
        <v>2</v>
      </c>
      <c r="F1863" s="4" t="s">
        <v>13</v>
      </c>
      <c r="G1863" s="4" t="s">
        <v>9</v>
      </c>
      <c r="H1863" s="4" t="s">
        <v>37</v>
      </c>
      <c r="I1863" s="8">
        <v>4</v>
      </c>
      <c r="J1863" s="10">
        <v>151.01</v>
      </c>
      <c r="K1863" s="6">
        <v>0</v>
      </c>
      <c r="L1863" s="10">
        <v>80.569999999999993</v>
      </c>
      <c r="M1863" s="17">
        <f t="shared" si="116"/>
        <v>604.04</v>
      </c>
      <c r="N1863" s="17">
        <f t="shared" si="117"/>
        <v>322.27999999999997</v>
      </c>
      <c r="O1863" s="17">
        <f t="shared" si="118"/>
        <v>281.76</v>
      </c>
      <c r="P1863" s="7">
        <f t="shared" si="119"/>
        <v>0.46645917488908023</v>
      </c>
      <c r="Q1863" s="5">
        <f>YEAR(SalesDataTable[[#This Row],[Order Date]])</f>
        <v>2026</v>
      </c>
      <c r="R1863" s="7" t="str">
        <f>"Q"&amp;ROUNDUP(MONTH(SalesDataTable[[#This Row],[Order Date]])/3,0)</f>
        <v>Q3</v>
      </c>
      <c r="S1863" s="8">
        <f>MONTH(SalesDataTable[[#This Row],[Order Date]])</f>
        <v>9</v>
      </c>
      <c r="T1863" s="7" t="str">
        <f>TEXT(SalesDataTable[[#This Row],[Order Date]],"mmm")</f>
        <v>Sep</v>
      </c>
    </row>
    <row r="1864" spans="1:20" ht="15.6">
      <c r="A1864" s="2">
        <v>1128</v>
      </c>
      <c r="B1864" s="3">
        <v>46275</v>
      </c>
      <c r="C1864" s="4" t="s">
        <v>0</v>
      </c>
      <c r="D1864" s="4" t="s">
        <v>50</v>
      </c>
      <c r="E1864" s="4" t="s">
        <v>28</v>
      </c>
      <c r="F1864" s="4" t="s">
        <v>3</v>
      </c>
      <c r="G1864" s="4" t="s">
        <v>4</v>
      </c>
      <c r="H1864" s="4" t="s">
        <v>22</v>
      </c>
      <c r="I1864" s="8">
        <v>1</v>
      </c>
      <c r="J1864" s="10">
        <v>51.32</v>
      </c>
      <c r="K1864" s="6">
        <v>0.1</v>
      </c>
      <c r="L1864" s="10">
        <v>22.67</v>
      </c>
      <c r="M1864" s="17">
        <f t="shared" si="116"/>
        <v>46.188000000000002</v>
      </c>
      <c r="N1864" s="17">
        <f t="shared" si="117"/>
        <v>22.67</v>
      </c>
      <c r="O1864" s="17">
        <f t="shared" si="118"/>
        <v>23.518000000000001</v>
      </c>
      <c r="P1864" s="7">
        <f t="shared" si="119"/>
        <v>0.50917987356023209</v>
      </c>
      <c r="Q1864" s="5">
        <f>YEAR(SalesDataTable[[#This Row],[Order Date]])</f>
        <v>2026</v>
      </c>
      <c r="R1864" s="7" t="str">
        <f>"Q"&amp;ROUNDUP(MONTH(SalesDataTable[[#This Row],[Order Date]])/3,0)</f>
        <v>Q3</v>
      </c>
      <c r="S1864" s="8">
        <f>MONTH(SalesDataTable[[#This Row],[Order Date]])</f>
        <v>9</v>
      </c>
      <c r="T1864" s="7" t="str">
        <f>TEXT(SalesDataTable[[#This Row],[Order Date]],"mmm")</f>
        <v>Sep</v>
      </c>
    </row>
    <row r="1865" spans="1:20" ht="15.6">
      <c r="A1865" s="2">
        <v>3548</v>
      </c>
      <c r="B1865" s="3">
        <v>46275</v>
      </c>
      <c r="C1865" s="4" t="s">
        <v>20</v>
      </c>
      <c r="D1865" s="4" t="s">
        <v>31</v>
      </c>
      <c r="E1865" s="4" t="s">
        <v>19</v>
      </c>
      <c r="F1865" s="4" t="s">
        <v>3</v>
      </c>
      <c r="G1865" s="4" t="s">
        <v>9</v>
      </c>
      <c r="H1865" s="4" t="s">
        <v>46</v>
      </c>
      <c r="I1865" s="8">
        <v>2</v>
      </c>
      <c r="J1865" s="10">
        <v>72.61</v>
      </c>
      <c r="K1865" s="6">
        <v>0</v>
      </c>
      <c r="L1865" s="10">
        <v>32.68</v>
      </c>
      <c r="M1865" s="17">
        <f t="shared" si="116"/>
        <v>145.22</v>
      </c>
      <c r="N1865" s="17">
        <f t="shared" si="117"/>
        <v>65.36</v>
      </c>
      <c r="O1865" s="17">
        <f t="shared" si="118"/>
        <v>79.86</v>
      </c>
      <c r="P1865" s="7">
        <f t="shared" si="119"/>
        <v>0.54992425285773305</v>
      </c>
      <c r="Q1865" s="5">
        <f>YEAR(SalesDataTable[[#This Row],[Order Date]])</f>
        <v>2026</v>
      </c>
      <c r="R1865" s="7" t="str">
        <f>"Q"&amp;ROUNDUP(MONTH(SalesDataTable[[#This Row],[Order Date]])/3,0)</f>
        <v>Q3</v>
      </c>
      <c r="S1865" s="8">
        <f>MONTH(SalesDataTable[[#This Row],[Order Date]])</f>
        <v>9</v>
      </c>
      <c r="T1865" s="7" t="str">
        <f>TEXT(SalesDataTable[[#This Row],[Order Date]],"mmm")</f>
        <v>Sep</v>
      </c>
    </row>
    <row r="1866" spans="1:20" ht="15.6">
      <c r="A1866" s="2">
        <v>242</v>
      </c>
      <c r="B1866" s="3">
        <v>46276</v>
      </c>
      <c r="C1866" s="4" t="s">
        <v>20</v>
      </c>
      <c r="D1866" s="4" t="s">
        <v>47</v>
      </c>
      <c r="E1866" s="4" t="s">
        <v>28</v>
      </c>
      <c r="F1866" s="4" t="s">
        <v>16</v>
      </c>
      <c r="G1866" s="4" t="s">
        <v>34</v>
      </c>
      <c r="H1866" s="4" t="s">
        <v>35</v>
      </c>
      <c r="I1866" s="8">
        <v>5</v>
      </c>
      <c r="J1866" s="10">
        <v>40.94</v>
      </c>
      <c r="K1866" s="6">
        <v>0</v>
      </c>
      <c r="L1866" s="10">
        <v>14.78</v>
      </c>
      <c r="M1866" s="17">
        <f t="shared" si="116"/>
        <v>204.7</v>
      </c>
      <c r="N1866" s="17">
        <f t="shared" si="117"/>
        <v>73.899999999999991</v>
      </c>
      <c r="O1866" s="17">
        <f t="shared" si="118"/>
        <v>130.80000000000001</v>
      </c>
      <c r="P1866" s="7">
        <f t="shared" si="119"/>
        <v>0.6389838788470934</v>
      </c>
      <c r="Q1866" s="5">
        <f>YEAR(SalesDataTable[[#This Row],[Order Date]])</f>
        <v>2026</v>
      </c>
      <c r="R1866" s="7" t="str">
        <f>"Q"&amp;ROUNDUP(MONTH(SalesDataTable[[#This Row],[Order Date]])/3,0)</f>
        <v>Q3</v>
      </c>
      <c r="S1866" s="8">
        <f>MONTH(SalesDataTable[[#This Row],[Order Date]])</f>
        <v>9</v>
      </c>
      <c r="T1866" s="7" t="str">
        <f>TEXT(SalesDataTable[[#This Row],[Order Date]],"mmm")</f>
        <v>Sep</v>
      </c>
    </row>
    <row r="1867" spans="1:20" ht="15.6">
      <c r="A1867" s="2">
        <v>784</v>
      </c>
      <c r="B1867" s="3">
        <v>46276</v>
      </c>
      <c r="C1867" s="4" t="s">
        <v>11</v>
      </c>
      <c r="D1867" s="4" t="s">
        <v>52</v>
      </c>
      <c r="E1867" s="4" t="s">
        <v>28</v>
      </c>
      <c r="F1867" s="4" t="s">
        <v>13</v>
      </c>
      <c r="G1867" s="4" t="s">
        <v>4</v>
      </c>
      <c r="H1867" s="4" t="s">
        <v>5</v>
      </c>
      <c r="I1867" s="8">
        <v>4</v>
      </c>
      <c r="J1867" s="10">
        <v>81.69</v>
      </c>
      <c r="K1867" s="6">
        <v>0</v>
      </c>
      <c r="L1867" s="10">
        <v>42.23</v>
      </c>
      <c r="M1867" s="17">
        <f t="shared" si="116"/>
        <v>326.76</v>
      </c>
      <c r="N1867" s="17">
        <f t="shared" si="117"/>
        <v>168.92</v>
      </c>
      <c r="O1867" s="17">
        <f t="shared" si="118"/>
        <v>157.84</v>
      </c>
      <c r="P1867" s="7">
        <f t="shared" si="119"/>
        <v>0.48304566042355246</v>
      </c>
      <c r="Q1867" s="5">
        <f>YEAR(SalesDataTable[[#This Row],[Order Date]])</f>
        <v>2026</v>
      </c>
      <c r="R1867" s="7" t="str">
        <f>"Q"&amp;ROUNDUP(MONTH(SalesDataTable[[#This Row],[Order Date]])/3,0)</f>
        <v>Q3</v>
      </c>
      <c r="S1867" s="8">
        <f>MONTH(SalesDataTable[[#This Row],[Order Date]])</f>
        <v>9</v>
      </c>
      <c r="T1867" s="7" t="str">
        <f>TEXT(SalesDataTable[[#This Row],[Order Date]],"mmm")</f>
        <v>Sep</v>
      </c>
    </row>
    <row r="1868" spans="1:20" ht="15.6">
      <c r="A1868" s="2">
        <v>1535</v>
      </c>
      <c r="B1868" s="3">
        <v>46276</v>
      </c>
      <c r="C1868" s="4" t="s">
        <v>0</v>
      </c>
      <c r="D1868" s="4" t="s">
        <v>50</v>
      </c>
      <c r="E1868" s="4" t="s">
        <v>19</v>
      </c>
      <c r="F1868" s="4" t="s">
        <v>13</v>
      </c>
      <c r="G1868" s="4" t="s">
        <v>4</v>
      </c>
      <c r="H1868" s="4" t="s">
        <v>22</v>
      </c>
      <c r="I1868" s="8">
        <v>1</v>
      </c>
      <c r="J1868" s="10">
        <v>51.25</v>
      </c>
      <c r="K1868" s="6">
        <v>0.05</v>
      </c>
      <c r="L1868" s="10">
        <v>21.99</v>
      </c>
      <c r="M1868" s="17">
        <f t="shared" si="116"/>
        <v>48.6875</v>
      </c>
      <c r="N1868" s="17">
        <f t="shared" si="117"/>
        <v>21.99</v>
      </c>
      <c r="O1868" s="17">
        <f t="shared" si="118"/>
        <v>26.697500000000002</v>
      </c>
      <c r="P1868" s="7">
        <f t="shared" si="119"/>
        <v>0.54834403080872918</v>
      </c>
      <c r="Q1868" s="5">
        <f>YEAR(SalesDataTable[[#This Row],[Order Date]])</f>
        <v>2026</v>
      </c>
      <c r="R1868" s="7" t="str">
        <f>"Q"&amp;ROUNDUP(MONTH(SalesDataTable[[#This Row],[Order Date]])/3,0)</f>
        <v>Q3</v>
      </c>
      <c r="S1868" s="8">
        <f>MONTH(SalesDataTable[[#This Row],[Order Date]])</f>
        <v>9</v>
      </c>
      <c r="T1868" s="7" t="str">
        <f>TEXT(SalesDataTable[[#This Row],[Order Date]],"mmm")</f>
        <v>Sep</v>
      </c>
    </row>
    <row r="1869" spans="1:20" ht="15.6">
      <c r="A1869" s="2">
        <v>1687</v>
      </c>
      <c r="B1869" s="3">
        <v>46276</v>
      </c>
      <c r="C1869" s="4" t="s">
        <v>11</v>
      </c>
      <c r="D1869" s="4" t="s">
        <v>52</v>
      </c>
      <c r="E1869" s="4" t="s">
        <v>2</v>
      </c>
      <c r="F1869" s="4" t="s">
        <v>3</v>
      </c>
      <c r="G1869" s="4" t="s">
        <v>34</v>
      </c>
      <c r="H1869" s="4" t="s">
        <v>45</v>
      </c>
      <c r="I1869" s="8">
        <v>1</v>
      </c>
      <c r="J1869" s="10">
        <v>50.78</v>
      </c>
      <c r="K1869" s="6">
        <v>0.05</v>
      </c>
      <c r="L1869" s="10">
        <v>22.52</v>
      </c>
      <c r="M1869" s="17">
        <f t="shared" si="116"/>
        <v>48.241</v>
      </c>
      <c r="N1869" s="17">
        <f t="shared" si="117"/>
        <v>22.52</v>
      </c>
      <c r="O1869" s="17">
        <f t="shared" si="118"/>
        <v>25.721</v>
      </c>
      <c r="P1869" s="7">
        <f t="shared" si="119"/>
        <v>0.5331771729441761</v>
      </c>
      <c r="Q1869" s="5">
        <f>YEAR(SalesDataTable[[#This Row],[Order Date]])</f>
        <v>2026</v>
      </c>
      <c r="R1869" s="7" t="str">
        <f>"Q"&amp;ROUNDUP(MONTH(SalesDataTable[[#This Row],[Order Date]])/3,0)</f>
        <v>Q3</v>
      </c>
      <c r="S1869" s="8">
        <f>MONTH(SalesDataTable[[#This Row],[Order Date]])</f>
        <v>9</v>
      </c>
      <c r="T1869" s="7" t="str">
        <f>TEXT(SalesDataTable[[#This Row],[Order Date]],"mmm")</f>
        <v>Sep</v>
      </c>
    </row>
    <row r="1870" spans="1:20" ht="15.6">
      <c r="A1870" s="2">
        <v>2162</v>
      </c>
      <c r="B1870" s="3">
        <v>46276</v>
      </c>
      <c r="C1870" s="4" t="s">
        <v>6</v>
      </c>
      <c r="D1870" s="4" t="s">
        <v>7</v>
      </c>
      <c r="E1870" s="4" t="s">
        <v>2</v>
      </c>
      <c r="F1870" s="4" t="s">
        <v>13</v>
      </c>
      <c r="G1870" s="4" t="s">
        <v>14</v>
      </c>
      <c r="H1870" s="4" t="s">
        <v>44</v>
      </c>
      <c r="I1870" s="8">
        <v>1</v>
      </c>
      <c r="J1870" s="10">
        <v>133.31</v>
      </c>
      <c r="K1870" s="6">
        <v>0.05</v>
      </c>
      <c r="L1870" s="10">
        <v>67.790000000000006</v>
      </c>
      <c r="M1870" s="17">
        <f t="shared" si="116"/>
        <v>126.64449999999999</v>
      </c>
      <c r="N1870" s="17">
        <f t="shared" si="117"/>
        <v>67.790000000000006</v>
      </c>
      <c r="O1870" s="17">
        <f t="shared" si="118"/>
        <v>58.854499999999987</v>
      </c>
      <c r="P1870" s="7">
        <f t="shared" si="119"/>
        <v>0.46472211584395684</v>
      </c>
      <c r="Q1870" s="5">
        <f>YEAR(SalesDataTable[[#This Row],[Order Date]])</f>
        <v>2026</v>
      </c>
      <c r="R1870" s="7" t="str">
        <f>"Q"&amp;ROUNDUP(MONTH(SalesDataTable[[#This Row],[Order Date]])/3,0)</f>
        <v>Q3</v>
      </c>
      <c r="S1870" s="8">
        <f>MONTH(SalesDataTable[[#This Row],[Order Date]])</f>
        <v>9</v>
      </c>
      <c r="T1870" s="7" t="str">
        <f>TEXT(SalesDataTable[[#This Row],[Order Date]],"mmm")</f>
        <v>Sep</v>
      </c>
    </row>
    <row r="1871" spans="1:20" ht="15.6">
      <c r="A1871" s="2">
        <v>2307</v>
      </c>
      <c r="B1871" s="3">
        <v>46276</v>
      </c>
      <c r="C1871" s="4" t="s">
        <v>11</v>
      </c>
      <c r="D1871" s="4" t="s">
        <v>12</v>
      </c>
      <c r="E1871" s="4" t="s">
        <v>2</v>
      </c>
      <c r="F1871" s="4" t="s">
        <v>3</v>
      </c>
      <c r="G1871" s="4" t="s">
        <v>14</v>
      </c>
      <c r="H1871" s="4" t="s">
        <v>48</v>
      </c>
      <c r="I1871" s="8">
        <v>1</v>
      </c>
      <c r="J1871" s="10">
        <v>162.06</v>
      </c>
      <c r="K1871" s="6">
        <v>0</v>
      </c>
      <c r="L1871" s="10">
        <v>86.95</v>
      </c>
      <c r="M1871" s="17">
        <f t="shared" si="116"/>
        <v>162.06</v>
      </c>
      <c r="N1871" s="17">
        <f t="shared" si="117"/>
        <v>86.95</v>
      </c>
      <c r="O1871" s="17">
        <f t="shared" si="118"/>
        <v>75.11</v>
      </c>
      <c r="P1871" s="7">
        <f t="shared" si="119"/>
        <v>0.4634703196347032</v>
      </c>
      <c r="Q1871" s="5">
        <f>YEAR(SalesDataTable[[#This Row],[Order Date]])</f>
        <v>2026</v>
      </c>
      <c r="R1871" s="7" t="str">
        <f>"Q"&amp;ROUNDUP(MONTH(SalesDataTable[[#This Row],[Order Date]])/3,0)</f>
        <v>Q3</v>
      </c>
      <c r="S1871" s="8">
        <f>MONTH(SalesDataTable[[#This Row],[Order Date]])</f>
        <v>9</v>
      </c>
      <c r="T1871" s="7" t="str">
        <f>TEXT(SalesDataTable[[#This Row],[Order Date]],"mmm")</f>
        <v>Sep</v>
      </c>
    </row>
    <row r="1872" spans="1:20" ht="15.6">
      <c r="A1872" s="2">
        <v>3976</v>
      </c>
      <c r="B1872" s="3">
        <v>46276</v>
      </c>
      <c r="C1872" s="4" t="s">
        <v>11</v>
      </c>
      <c r="D1872" s="4" t="s">
        <v>25</v>
      </c>
      <c r="E1872" s="4" t="s">
        <v>19</v>
      </c>
      <c r="F1872" s="4" t="s">
        <v>3</v>
      </c>
      <c r="G1872" s="4" t="s">
        <v>14</v>
      </c>
      <c r="H1872" s="4" t="s">
        <v>15</v>
      </c>
      <c r="I1872" s="8">
        <v>2</v>
      </c>
      <c r="J1872" s="10">
        <v>37.03</v>
      </c>
      <c r="K1872" s="6">
        <v>0.1</v>
      </c>
      <c r="L1872" s="10">
        <v>13.46</v>
      </c>
      <c r="M1872" s="17">
        <f t="shared" si="116"/>
        <v>66.654000000000011</v>
      </c>
      <c r="N1872" s="17">
        <f t="shared" si="117"/>
        <v>26.92</v>
      </c>
      <c r="O1872" s="17">
        <f t="shared" si="118"/>
        <v>39.734000000000009</v>
      </c>
      <c r="P1872" s="7">
        <f t="shared" si="119"/>
        <v>0.59612326342004984</v>
      </c>
      <c r="Q1872" s="5">
        <f>YEAR(SalesDataTable[[#This Row],[Order Date]])</f>
        <v>2026</v>
      </c>
      <c r="R1872" s="7" t="str">
        <f>"Q"&amp;ROUNDUP(MONTH(SalesDataTable[[#This Row],[Order Date]])/3,0)</f>
        <v>Q3</v>
      </c>
      <c r="S1872" s="8">
        <f>MONTH(SalesDataTable[[#This Row],[Order Date]])</f>
        <v>9</v>
      </c>
      <c r="T1872" s="7" t="str">
        <f>TEXT(SalesDataTable[[#This Row],[Order Date]],"mmm")</f>
        <v>Sep</v>
      </c>
    </row>
    <row r="1873" spans="1:20" ht="15.6">
      <c r="A1873" s="2">
        <v>5066</v>
      </c>
      <c r="B1873" s="3">
        <v>46276</v>
      </c>
      <c r="C1873" s="4" t="s">
        <v>6</v>
      </c>
      <c r="D1873" s="4" t="s">
        <v>41</v>
      </c>
      <c r="E1873" s="4" t="s">
        <v>2</v>
      </c>
      <c r="F1873" s="4" t="s">
        <v>13</v>
      </c>
      <c r="G1873" s="4" t="s">
        <v>23</v>
      </c>
      <c r="H1873" s="4" t="s">
        <v>24</v>
      </c>
      <c r="I1873" s="8">
        <v>1</v>
      </c>
      <c r="J1873" s="10">
        <v>338.01</v>
      </c>
      <c r="K1873" s="6">
        <v>0</v>
      </c>
      <c r="L1873" s="10">
        <v>190.89</v>
      </c>
      <c r="M1873" s="17">
        <f t="shared" si="116"/>
        <v>338.01</v>
      </c>
      <c r="N1873" s="17">
        <f t="shared" si="117"/>
        <v>190.89</v>
      </c>
      <c r="O1873" s="17">
        <f t="shared" si="118"/>
        <v>147.12</v>
      </c>
      <c r="P1873" s="7">
        <f t="shared" si="119"/>
        <v>0.43525339486997427</v>
      </c>
      <c r="Q1873" s="5">
        <f>YEAR(SalesDataTable[[#This Row],[Order Date]])</f>
        <v>2026</v>
      </c>
      <c r="R1873" s="7" t="str">
        <f>"Q"&amp;ROUNDUP(MONTH(SalesDataTable[[#This Row],[Order Date]])/3,0)</f>
        <v>Q3</v>
      </c>
      <c r="S1873" s="8">
        <f>MONTH(SalesDataTable[[#This Row],[Order Date]])</f>
        <v>9</v>
      </c>
      <c r="T1873" s="7" t="str">
        <f>TEXT(SalesDataTable[[#This Row],[Order Date]],"mmm")</f>
        <v>Sep</v>
      </c>
    </row>
    <row r="1874" spans="1:20" ht="15.6">
      <c r="A1874" s="2">
        <v>78</v>
      </c>
      <c r="B1874" s="3">
        <v>46277</v>
      </c>
      <c r="C1874" s="4" t="s">
        <v>20</v>
      </c>
      <c r="D1874" s="4" t="s">
        <v>47</v>
      </c>
      <c r="E1874" s="4" t="s">
        <v>2</v>
      </c>
      <c r="F1874" s="4" t="s">
        <v>13</v>
      </c>
      <c r="G1874" s="4" t="s">
        <v>34</v>
      </c>
      <c r="H1874" s="4" t="s">
        <v>35</v>
      </c>
      <c r="I1874" s="8">
        <v>5</v>
      </c>
      <c r="J1874" s="10">
        <v>40.78</v>
      </c>
      <c r="K1874" s="6">
        <v>0.05</v>
      </c>
      <c r="L1874" s="10">
        <v>14.94</v>
      </c>
      <c r="M1874" s="17">
        <f t="shared" si="116"/>
        <v>193.70499999999998</v>
      </c>
      <c r="N1874" s="17">
        <f t="shared" si="117"/>
        <v>74.7</v>
      </c>
      <c r="O1874" s="17">
        <f t="shared" si="118"/>
        <v>119.00499999999998</v>
      </c>
      <c r="P1874" s="7">
        <f t="shared" si="119"/>
        <v>0.61436204537828132</v>
      </c>
      <c r="Q1874" s="5">
        <f>YEAR(SalesDataTable[[#This Row],[Order Date]])</f>
        <v>2026</v>
      </c>
      <c r="R1874" s="7" t="str">
        <f>"Q"&amp;ROUNDUP(MONTH(SalesDataTable[[#This Row],[Order Date]])/3,0)</f>
        <v>Q3</v>
      </c>
      <c r="S1874" s="8">
        <f>MONTH(SalesDataTable[[#This Row],[Order Date]])</f>
        <v>9</v>
      </c>
      <c r="T1874" s="7" t="str">
        <f>TEXT(SalesDataTable[[#This Row],[Order Date]],"mmm")</f>
        <v>Sep</v>
      </c>
    </row>
    <row r="1875" spans="1:20" ht="15.6">
      <c r="A1875" s="2">
        <v>354</v>
      </c>
      <c r="B1875" s="3">
        <v>46277</v>
      </c>
      <c r="C1875" s="4" t="s">
        <v>11</v>
      </c>
      <c r="D1875" s="4" t="s">
        <v>52</v>
      </c>
      <c r="E1875" s="4" t="s">
        <v>2</v>
      </c>
      <c r="F1875" s="4" t="s">
        <v>3</v>
      </c>
      <c r="G1875" s="4" t="s">
        <v>4</v>
      </c>
      <c r="H1875" s="4" t="s">
        <v>22</v>
      </c>
      <c r="I1875" s="8">
        <v>4</v>
      </c>
      <c r="J1875" s="10">
        <v>51.47</v>
      </c>
      <c r="K1875" s="6">
        <v>0</v>
      </c>
      <c r="L1875" s="10">
        <v>21.9</v>
      </c>
      <c r="M1875" s="17">
        <f t="shared" si="116"/>
        <v>205.88</v>
      </c>
      <c r="N1875" s="17">
        <f t="shared" si="117"/>
        <v>87.6</v>
      </c>
      <c r="O1875" s="17">
        <f t="shared" si="118"/>
        <v>118.28</v>
      </c>
      <c r="P1875" s="7">
        <f t="shared" si="119"/>
        <v>0.57450942296483387</v>
      </c>
      <c r="Q1875" s="5">
        <f>YEAR(SalesDataTable[[#This Row],[Order Date]])</f>
        <v>2026</v>
      </c>
      <c r="R1875" s="7" t="str">
        <f>"Q"&amp;ROUNDUP(MONTH(SalesDataTable[[#This Row],[Order Date]])/3,0)</f>
        <v>Q3</v>
      </c>
      <c r="S1875" s="8">
        <f>MONTH(SalesDataTable[[#This Row],[Order Date]])</f>
        <v>9</v>
      </c>
      <c r="T1875" s="7" t="str">
        <f>TEXT(SalesDataTable[[#This Row],[Order Date]],"mmm")</f>
        <v>Sep</v>
      </c>
    </row>
    <row r="1876" spans="1:20" ht="15.6">
      <c r="A1876" s="2">
        <v>1738</v>
      </c>
      <c r="B1876" s="3">
        <v>46277</v>
      </c>
      <c r="C1876" s="4" t="s">
        <v>0</v>
      </c>
      <c r="D1876" s="4" t="s">
        <v>50</v>
      </c>
      <c r="E1876" s="4" t="s">
        <v>8</v>
      </c>
      <c r="F1876" s="4" t="s">
        <v>16</v>
      </c>
      <c r="G1876" s="4" t="s">
        <v>9</v>
      </c>
      <c r="H1876" s="4" t="s">
        <v>17</v>
      </c>
      <c r="I1876" s="8">
        <v>10</v>
      </c>
      <c r="J1876" s="10">
        <v>144.4</v>
      </c>
      <c r="K1876" s="6">
        <v>0.1</v>
      </c>
      <c r="L1876" s="10">
        <v>81.069999999999993</v>
      </c>
      <c r="M1876" s="17">
        <f t="shared" si="116"/>
        <v>1299.6000000000001</v>
      </c>
      <c r="N1876" s="17">
        <f t="shared" si="117"/>
        <v>810.69999999999993</v>
      </c>
      <c r="O1876" s="17">
        <f t="shared" si="118"/>
        <v>488.9000000000002</v>
      </c>
      <c r="P1876" s="7">
        <f t="shared" si="119"/>
        <v>0.37619267466912909</v>
      </c>
      <c r="Q1876" s="5">
        <f>YEAR(SalesDataTable[[#This Row],[Order Date]])</f>
        <v>2026</v>
      </c>
      <c r="R1876" s="7" t="str">
        <f>"Q"&amp;ROUNDUP(MONTH(SalesDataTable[[#This Row],[Order Date]])/3,0)</f>
        <v>Q3</v>
      </c>
      <c r="S1876" s="8">
        <f>MONTH(SalesDataTable[[#This Row],[Order Date]])</f>
        <v>9</v>
      </c>
      <c r="T1876" s="7" t="str">
        <f>TEXT(SalesDataTable[[#This Row],[Order Date]],"mmm")</f>
        <v>Sep</v>
      </c>
    </row>
    <row r="1877" spans="1:20" ht="15.6">
      <c r="A1877" s="2">
        <v>1900</v>
      </c>
      <c r="B1877" s="3">
        <v>46277</v>
      </c>
      <c r="C1877" s="4" t="s">
        <v>6</v>
      </c>
      <c r="D1877" s="4" t="s">
        <v>27</v>
      </c>
      <c r="E1877" s="4" t="s">
        <v>19</v>
      </c>
      <c r="F1877" s="4" t="s">
        <v>13</v>
      </c>
      <c r="G1877" s="4" t="s">
        <v>34</v>
      </c>
      <c r="H1877" s="4" t="s">
        <v>45</v>
      </c>
      <c r="I1877" s="8">
        <v>1</v>
      </c>
      <c r="J1877" s="10">
        <v>51.34</v>
      </c>
      <c r="K1877" s="6">
        <v>0.1</v>
      </c>
      <c r="L1877" s="10">
        <v>22.63</v>
      </c>
      <c r="M1877" s="17">
        <f t="shared" si="116"/>
        <v>46.206000000000003</v>
      </c>
      <c r="N1877" s="17">
        <f t="shared" si="117"/>
        <v>22.63</v>
      </c>
      <c r="O1877" s="17">
        <f t="shared" si="118"/>
        <v>23.576000000000004</v>
      </c>
      <c r="P1877" s="7">
        <f t="shared" si="119"/>
        <v>0.51023676578799293</v>
      </c>
      <c r="Q1877" s="5">
        <f>YEAR(SalesDataTable[[#This Row],[Order Date]])</f>
        <v>2026</v>
      </c>
      <c r="R1877" s="7" t="str">
        <f>"Q"&amp;ROUNDUP(MONTH(SalesDataTable[[#This Row],[Order Date]])/3,0)</f>
        <v>Q3</v>
      </c>
      <c r="S1877" s="8">
        <f>MONTH(SalesDataTable[[#This Row],[Order Date]])</f>
        <v>9</v>
      </c>
      <c r="T1877" s="7" t="str">
        <f>TEXT(SalesDataTable[[#This Row],[Order Date]],"mmm")</f>
        <v>Sep</v>
      </c>
    </row>
    <row r="1878" spans="1:20" ht="15.6">
      <c r="A1878" s="2">
        <v>3375</v>
      </c>
      <c r="B1878" s="3">
        <v>46277</v>
      </c>
      <c r="C1878" s="4" t="s">
        <v>6</v>
      </c>
      <c r="D1878" s="4" t="s">
        <v>7</v>
      </c>
      <c r="E1878" s="4" t="s">
        <v>8</v>
      </c>
      <c r="F1878" s="4" t="s">
        <v>3</v>
      </c>
      <c r="G1878" s="4" t="s">
        <v>14</v>
      </c>
      <c r="H1878" s="4" t="s">
        <v>32</v>
      </c>
      <c r="I1878" s="8">
        <v>6</v>
      </c>
      <c r="J1878" s="10">
        <v>47.72</v>
      </c>
      <c r="K1878" s="6">
        <v>0.1</v>
      </c>
      <c r="L1878" s="10">
        <v>18.41</v>
      </c>
      <c r="M1878" s="17">
        <f t="shared" si="116"/>
        <v>257.68799999999999</v>
      </c>
      <c r="N1878" s="17">
        <f t="shared" si="117"/>
        <v>110.46000000000001</v>
      </c>
      <c r="O1878" s="17">
        <f t="shared" si="118"/>
        <v>147.22799999999998</v>
      </c>
      <c r="P1878" s="7">
        <f t="shared" si="119"/>
        <v>0.57134208810654741</v>
      </c>
      <c r="Q1878" s="5">
        <f>YEAR(SalesDataTable[[#This Row],[Order Date]])</f>
        <v>2026</v>
      </c>
      <c r="R1878" s="7" t="str">
        <f>"Q"&amp;ROUNDUP(MONTH(SalesDataTable[[#This Row],[Order Date]])/3,0)</f>
        <v>Q3</v>
      </c>
      <c r="S1878" s="8">
        <f>MONTH(SalesDataTable[[#This Row],[Order Date]])</f>
        <v>9</v>
      </c>
      <c r="T1878" s="7" t="str">
        <f>TEXT(SalesDataTable[[#This Row],[Order Date]],"mmm")</f>
        <v>Sep</v>
      </c>
    </row>
    <row r="1879" spans="1:20" ht="15.6">
      <c r="A1879" s="2">
        <v>3567</v>
      </c>
      <c r="B1879" s="3">
        <v>46277</v>
      </c>
      <c r="C1879" s="4" t="s">
        <v>6</v>
      </c>
      <c r="D1879" s="4" t="s">
        <v>41</v>
      </c>
      <c r="E1879" s="4" t="s">
        <v>2</v>
      </c>
      <c r="F1879" s="4" t="s">
        <v>16</v>
      </c>
      <c r="G1879" s="4" t="s">
        <v>23</v>
      </c>
      <c r="H1879" s="4" t="s">
        <v>40</v>
      </c>
      <c r="I1879" s="8">
        <v>1</v>
      </c>
      <c r="J1879" s="10">
        <v>81.489999999999995</v>
      </c>
      <c r="K1879" s="6">
        <v>0.1</v>
      </c>
      <c r="L1879" s="10">
        <v>38.83</v>
      </c>
      <c r="M1879" s="17">
        <f t="shared" si="116"/>
        <v>73.340999999999994</v>
      </c>
      <c r="N1879" s="17">
        <f t="shared" si="117"/>
        <v>38.83</v>
      </c>
      <c r="O1879" s="17">
        <f t="shared" si="118"/>
        <v>34.510999999999996</v>
      </c>
      <c r="P1879" s="7">
        <f t="shared" si="119"/>
        <v>0.47055535103148305</v>
      </c>
      <c r="Q1879" s="5">
        <f>YEAR(SalesDataTable[[#This Row],[Order Date]])</f>
        <v>2026</v>
      </c>
      <c r="R1879" s="7" t="str">
        <f>"Q"&amp;ROUNDUP(MONTH(SalesDataTable[[#This Row],[Order Date]])/3,0)</f>
        <v>Q3</v>
      </c>
      <c r="S1879" s="8">
        <f>MONTH(SalesDataTable[[#This Row],[Order Date]])</f>
        <v>9</v>
      </c>
      <c r="T1879" s="7" t="str">
        <f>TEXT(SalesDataTable[[#This Row],[Order Date]],"mmm")</f>
        <v>Sep</v>
      </c>
    </row>
    <row r="1880" spans="1:20" ht="15.6">
      <c r="A1880" s="2">
        <v>4106</v>
      </c>
      <c r="B1880" s="3">
        <v>46277</v>
      </c>
      <c r="C1880" s="4" t="s">
        <v>6</v>
      </c>
      <c r="D1880" s="4" t="s">
        <v>27</v>
      </c>
      <c r="E1880" s="4" t="s">
        <v>19</v>
      </c>
      <c r="F1880" s="4" t="s">
        <v>3</v>
      </c>
      <c r="G1880" s="4" t="s">
        <v>4</v>
      </c>
      <c r="H1880" s="4" t="s">
        <v>26</v>
      </c>
      <c r="I1880" s="8">
        <v>2</v>
      </c>
      <c r="J1880" s="10">
        <v>39.700000000000003</v>
      </c>
      <c r="K1880" s="6">
        <v>0</v>
      </c>
      <c r="L1880" s="10">
        <v>16.32</v>
      </c>
      <c r="M1880" s="17">
        <f t="shared" si="116"/>
        <v>79.400000000000006</v>
      </c>
      <c r="N1880" s="17">
        <f t="shared" si="117"/>
        <v>32.64</v>
      </c>
      <c r="O1880" s="17">
        <f t="shared" si="118"/>
        <v>46.760000000000005</v>
      </c>
      <c r="P1880" s="7">
        <f t="shared" si="119"/>
        <v>0.58891687657430736</v>
      </c>
      <c r="Q1880" s="5">
        <f>YEAR(SalesDataTable[[#This Row],[Order Date]])</f>
        <v>2026</v>
      </c>
      <c r="R1880" s="7" t="str">
        <f>"Q"&amp;ROUNDUP(MONTH(SalesDataTable[[#This Row],[Order Date]])/3,0)</f>
        <v>Q3</v>
      </c>
      <c r="S1880" s="8">
        <f>MONTH(SalesDataTable[[#This Row],[Order Date]])</f>
        <v>9</v>
      </c>
      <c r="T1880" s="7" t="str">
        <f>TEXT(SalesDataTable[[#This Row],[Order Date]],"mmm")</f>
        <v>Sep</v>
      </c>
    </row>
    <row r="1881" spans="1:20" ht="15.6">
      <c r="A1881" s="2">
        <v>4293</v>
      </c>
      <c r="B1881" s="3">
        <v>46277</v>
      </c>
      <c r="C1881" s="4" t="s">
        <v>6</v>
      </c>
      <c r="D1881" s="4" t="s">
        <v>43</v>
      </c>
      <c r="E1881" s="4" t="s">
        <v>8</v>
      </c>
      <c r="F1881" s="4" t="s">
        <v>13</v>
      </c>
      <c r="G1881" s="4" t="s">
        <v>23</v>
      </c>
      <c r="H1881" s="4" t="s">
        <v>24</v>
      </c>
      <c r="I1881" s="8">
        <v>4</v>
      </c>
      <c r="J1881" s="10">
        <v>344.67</v>
      </c>
      <c r="K1881" s="6">
        <v>0.1</v>
      </c>
      <c r="L1881" s="10">
        <v>195.35</v>
      </c>
      <c r="M1881" s="17">
        <f t="shared" si="116"/>
        <v>1240.8120000000001</v>
      </c>
      <c r="N1881" s="17">
        <f t="shared" si="117"/>
        <v>781.4</v>
      </c>
      <c r="O1881" s="17">
        <f t="shared" si="118"/>
        <v>459.41200000000015</v>
      </c>
      <c r="P1881" s="7">
        <f t="shared" si="119"/>
        <v>0.37025109363868186</v>
      </c>
      <c r="Q1881" s="5">
        <f>YEAR(SalesDataTable[[#This Row],[Order Date]])</f>
        <v>2026</v>
      </c>
      <c r="R1881" s="7" t="str">
        <f>"Q"&amp;ROUNDUP(MONTH(SalesDataTable[[#This Row],[Order Date]])/3,0)</f>
        <v>Q3</v>
      </c>
      <c r="S1881" s="8">
        <f>MONTH(SalesDataTable[[#This Row],[Order Date]])</f>
        <v>9</v>
      </c>
      <c r="T1881" s="7" t="str">
        <f>TEXT(SalesDataTable[[#This Row],[Order Date]],"mmm")</f>
        <v>Sep</v>
      </c>
    </row>
    <row r="1882" spans="1:20" ht="15.6">
      <c r="A1882" s="2">
        <v>4859</v>
      </c>
      <c r="B1882" s="3">
        <v>46277</v>
      </c>
      <c r="C1882" s="4" t="s">
        <v>0</v>
      </c>
      <c r="D1882" s="4" t="s">
        <v>1</v>
      </c>
      <c r="E1882" s="4" t="s">
        <v>2</v>
      </c>
      <c r="F1882" s="4" t="s">
        <v>3</v>
      </c>
      <c r="G1882" s="4" t="s">
        <v>4</v>
      </c>
      <c r="H1882" s="4" t="s">
        <v>5</v>
      </c>
      <c r="I1882" s="8">
        <v>1</v>
      </c>
      <c r="J1882" s="10">
        <v>80.39</v>
      </c>
      <c r="K1882" s="6">
        <v>0</v>
      </c>
      <c r="L1882" s="10">
        <v>42.85</v>
      </c>
      <c r="M1882" s="17">
        <f t="shared" si="116"/>
        <v>80.39</v>
      </c>
      <c r="N1882" s="17">
        <f t="shared" si="117"/>
        <v>42.85</v>
      </c>
      <c r="O1882" s="17">
        <f t="shared" si="118"/>
        <v>37.54</v>
      </c>
      <c r="P1882" s="7">
        <f t="shared" si="119"/>
        <v>0.46697350416718497</v>
      </c>
      <c r="Q1882" s="5">
        <f>YEAR(SalesDataTable[[#This Row],[Order Date]])</f>
        <v>2026</v>
      </c>
      <c r="R1882" s="7" t="str">
        <f>"Q"&amp;ROUNDUP(MONTH(SalesDataTable[[#This Row],[Order Date]])/3,0)</f>
        <v>Q3</v>
      </c>
      <c r="S1882" s="8">
        <f>MONTH(SalesDataTable[[#This Row],[Order Date]])</f>
        <v>9</v>
      </c>
      <c r="T1882" s="7" t="str">
        <f>TEXT(SalesDataTable[[#This Row],[Order Date]],"mmm")</f>
        <v>Sep</v>
      </c>
    </row>
    <row r="1883" spans="1:20" ht="15.6">
      <c r="A1883" s="2">
        <v>770</v>
      </c>
      <c r="B1883" s="3">
        <v>46278</v>
      </c>
      <c r="C1883" s="4" t="s">
        <v>11</v>
      </c>
      <c r="D1883" s="4" t="s">
        <v>18</v>
      </c>
      <c r="E1883" s="4" t="s">
        <v>19</v>
      </c>
      <c r="F1883" s="4" t="s">
        <v>3</v>
      </c>
      <c r="G1883" s="4" t="s">
        <v>9</v>
      </c>
      <c r="H1883" s="4" t="s">
        <v>17</v>
      </c>
      <c r="I1883" s="8">
        <v>1</v>
      </c>
      <c r="J1883" s="10">
        <v>143.66999999999999</v>
      </c>
      <c r="K1883" s="6">
        <v>0.1</v>
      </c>
      <c r="L1883" s="10">
        <v>79.89</v>
      </c>
      <c r="M1883" s="17">
        <f t="shared" si="116"/>
        <v>129.303</v>
      </c>
      <c r="N1883" s="17">
        <f t="shared" si="117"/>
        <v>79.89</v>
      </c>
      <c r="O1883" s="17">
        <f t="shared" si="118"/>
        <v>49.412999999999997</v>
      </c>
      <c r="P1883" s="7">
        <f t="shared" si="119"/>
        <v>0.38214890605786406</v>
      </c>
      <c r="Q1883" s="5">
        <f>YEAR(SalesDataTable[[#This Row],[Order Date]])</f>
        <v>2026</v>
      </c>
      <c r="R1883" s="7" t="str">
        <f>"Q"&amp;ROUNDUP(MONTH(SalesDataTable[[#This Row],[Order Date]])/3,0)</f>
        <v>Q3</v>
      </c>
      <c r="S1883" s="8">
        <f>MONTH(SalesDataTable[[#This Row],[Order Date]])</f>
        <v>9</v>
      </c>
      <c r="T1883" s="7" t="str">
        <f>TEXT(SalesDataTable[[#This Row],[Order Date]],"mmm")</f>
        <v>Sep</v>
      </c>
    </row>
    <row r="1884" spans="1:20" ht="15.6">
      <c r="A1884" s="2">
        <v>1375</v>
      </c>
      <c r="B1884" s="3">
        <v>46278</v>
      </c>
      <c r="C1884" s="4" t="s">
        <v>6</v>
      </c>
      <c r="D1884" s="4" t="s">
        <v>43</v>
      </c>
      <c r="E1884" s="4" t="s">
        <v>19</v>
      </c>
      <c r="F1884" s="4" t="s">
        <v>3</v>
      </c>
      <c r="G1884" s="4" t="s">
        <v>14</v>
      </c>
      <c r="H1884" s="4" t="s">
        <v>15</v>
      </c>
      <c r="I1884" s="8">
        <v>1</v>
      </c>
      <c r="J1884" s="10">
        <v>35.86</v>
      </c>
      <c r="K1884" s="6">
        <v>0</v>
      </c>
      <c r="L1884" s="10">
        <v>13.33</v>
      </c>
      <c r="M1884" s="17">
        <f t="shared" si="116"/>
        <v>35.86</v>
      </c>
      <c r="N1884" s="17">
        <f t="shared" si="117"/>
        <v>13.33</v>
      </c>
      <c r="O1884" s="17">
        <f t="shared" si="118"/>
        <v>22.53</v>
      </c>
      <c r="P1884" s="7">
        <f t="shared" si="119"/>
        <v>0.62827663134411604</v>
      </c>
      <c r="Q1884" s="5">
        <f>YEAR(SalesDataTable[[#This Row],[Order Date]])</f>
        <v>2026</v>
      </c>
      <c r="R1884" s="7" t="str">
        <f>"Q"&amp;ROUNDUP(MONTH(SalesDataTable[[#This Row],[Order Date]])/3,0)</f>
        <v>Q3</v>
      </c>
      <c r="S1884" s="8">
        <f>MONTH(SalesDataTable[[#This Row],[Order Date]])</f>
        <v>9</v>
      </c>
      <c r="T1884" s="7" t="str">
        <f>TEXT(SalesDataTable[[#This Row],[Order Date]],"mmm")</f>
        <v>Sep</v>
      </c>
    </row>
    <row r="1885" spans="1:20" ht="15.6">
      <c r="A1885" s="2">
        <v>2063</v>
      </c>
      <c r="B1885" s="3">
        <v>46278</v>
      </c>
      <c r="C1885" s="4" t="s">
        <v>6</v>
      </c>
      <c r="D1885" s="4" t="s">
        <v>49</v>
      </c>
      <c r="E1885" s="4" t="s">
        <v>19</v>
      </c>
      <c r="F1885" s="4" t="s">
        <v>3</v>
      </c>
      <c r="G1885" s="4" t="s">
        <v>14</v>
      </c>
      <c r="H1885" s="4" t="s">
        <v>44</v>
      </c>
      <c r="I1885" s="8">
        <v>3</v>
      </c>
      <c r="J1885" s="10">
        <v>130.28</v>
      </c>
      <c r="K1885" s="6">
        <v>0.1</v>
      </c>
      <c r="L1885" s="10">
        <v>65.33</v>
      </c>
      <c r="M1885" s="17">
        <f t="shared" si="116"/>
        <v>351.75600000000003</v>
      </c>
      <c r="N1885" s="17">
        <f t="shared" si="117"/>
        <v>195.99</v>
      </c>
      <c r="O1885" s="17">
        <f t="shared" si="118"/>
        <v>155.76600000000002</v>
      </c>
      <c r="P1885" s="7">
        <f t="shared" si="119"/>
        <v>0.44282400300208102</v>
      </c>
      <c r="Q1885" s="5">
        <f>YEAR(SalesDataTable[[#This Row],[Order Date]])</f>
        <v>2026</v>
      </c>
      <c r="R1885" s="7" t="str">
        <f>"Q"&amp;ROUNDUP(MONTH(SalesDataTable[[#This Row],[Order Date]])/3,0)</f>
        <v>Q3</v>
      </c>
      <c r="S1885" s="8">
        <f>MONTH(SalesDataTable[[#This Row],[Order Date]])</f>
        <v>9</v>
      </c>
      <c r="T1885" s="7" t="str">
        <f>TEXT(SalesDataTable[[#This Row],[Order Date]],"mmm")</f>
        <v>Sep</v>
      </c>
    </row>
    <row r="1886" spans="1:20" ht="15.6">
      <c r="A1886" s="2">
        <v>2563</v>
      </c>
      <c r="B1886" s="3">
        <v>46278</v>
      </c>
      <c r="C1886" s="4" t="s">
        <v>6</v>
      </c>
      <c r="D1886" s="4" t="s">
        <v>27</v>
      </c>
      <c r="E1886" s="4" t="s">
        <v>28</v>
      </c>
      <c r="F1886" s="4" t="s">
        <v>3</v>
      </c>
      <c r="G1886" s="4" t="s">
        <v>9</v>
      </c>
      <c r="H1886" s="4" t="s">
        <v>37</v>
      </c>
      <c r="I1886" s="8">
        <v>1</v>
      </c>
      <c r="J1886" s="10">
        <v>157.88999999999999</v>
      </c>
      <c r="K1886" s="6">
        <v>0.1</v>
      </c>
      <c r="L1886" s="10">
        <v>78.209999999999994</v>
      </c>
      <c r="M1886" s="17">
        <f t="shared" si="116"/>
        <v>142.101</v>
      </c>
      <c r="N1886" s="17">
        <f t="shared" si="117"/>
        <v>78.209999999999994</v>
      </c>
      <c r="O1886" s="17">
        <f t="shared" si="118"/>
        <v>63.891000000000005</v>
      </c>
      <c r="P1886" s="7">
        <f t="shared" si="119"/>
        <v>0.44961682183798851</v>
      </c>
      <c r="Q1886" s="5">
        <f>YEAR(SalesDataTable[[#This Row],[Order Date]])</f>
        <v>2026</v>
      </c>
      <c r="R1886" s="7" t="str">
        <f>"Q"&amp;ROUNDUP(MONTH(SalesDataTable[[#This Row],[Order Date]])/3,0)</f>
        <v>Q3</v>
      </c>
      <c r="S1886" s="8">
        <f>MONTH(SalesDataTable[[#This Row],[Order Date]])</f>
        <v>9</v>
      </c>
      <c r="T1886" s="7" t="str">
        <f>TEXT(SalesDataTable[[#This Row],[Order Date]],"mmm")</f>
        <v>Sep</v>
      </c>
    </row>
    <row r="1887" spans="1:20" ht="15.6">
      <c r="A1887" s="2">
        <v>2786</v>
      </c>
      <c r="B1887" s="3">
        <v>46278</v>
      </c>
      <c r="C1887" s="4" t="s">
        <v>20</v>
      </c>
      <c r="D1887" s="4" t="s">
        <v>33</v>
      </c>
      <c r="E1887" s="4" t="s">
        <v>2</v>
      </c>
      <c r="F1887" s="4" t="s">
        <v>13</v>
      </c>
      <c r="G1887" s="4" t="s">
        <v>34</v>
      </c>
      <c r="H1887" s="4" t="s">
        <v>35</v>
      </c>
      <c r="I1887" s="8">
        <v>2</v>
      </c>
      <c r="J1887" s="10">
        <v>40.83</v>
      </c>
      <c r="K1887" s="6">
        <v>0</v>
      </c>
      <c r="L1887" s="10">
        <v>14.56</v>
      </c>
      <c r="M1887" s="17">
        <f t="shared" si="116"/>
        <v>81.66</v>
      </c>
      <c r="N1887" s="17">
        <f t="shared" si="117"/>
        <v>29.12</v>
      </c>
      <c r="O1887" s="17">
        <f t="shared" si="118"/>
        <v>52.539999999999992</v>
      </c>
      <c r="P1887" s="7">
        <f t="shared" si="119"/>
        <v>0.64339946118050451</v>
      </c>
      <c r="Q1887" s="5">
        <f>YEAR(SalesDataTable[[#This Row],[Order Date]])</f>
        <v>2026</v>
      </c>
      <c r="R1887" s="7" t="str">
        <f>"Q"&amp;ROUNDUP(MONTH(SalesDataTable[[#This Row],[Order Date]])/3,0)</f>
        <v>Q3</v>
      </c>
      <c r="S1887" s="8">
        <f>MONTH(SalesDataTable[[#This Row],[Order Date]])</f>
        <v>9</v>
      </c>
      <c r="T1887" s="7" t="str">
        <f>TEXT(SalesDataTable[[#This Row],[Order Date]],"mmm")</f>
        <v>Sep</v>
      </c>
    </row>
    <row r="1888" spans="1:20" ht="15.6">
      <c r="A1888" s="2">
        <v>3269</v>
      </c>
      <c r="B1888" s="3">
        <v>46278</v>
      </c>
      <c r="C1888" s="4" t="s">
        <v>11</v>
      </c>
      <c r="D1888" s="4" t="s">
        <v>52</v>
      </c>
      <c r="E1888" s="4" t="s">
        <v>19</v>
      </c>
      <c r="F1888" s="4" t="s">
        <v>13</v>
      </c>
      <c r="G1888" s="4" t="s">
        <v>34</v>
      </c>
      <c r="H1888" s="4" t="s">
        <v>42</v>
      </c>
      <c r="I1888" s="8">
        <v>2</v>
      </c>
      <c r="J1888" s="10">
        <v>37.119999999999997</v>
      </c>
      <c r="K1888" s="6">
        <v>0</v>
      </c>
      <c r="L1888" s="10">
        <v>14.26</v>
      </c>
      <c r="M1888" s="17">
        <f t="shared" si="116"/>
        <v>74.239999999999995</v>
      </c>
      <c r="N1888" s="17">
        <f t="shared" si="117"/>
        <v>28.52</v>
      </c>
      <c r="O1888" s="17">
        <f t="shared" si="118"/>
        <v>45.72</v>
      </c>
      <c r="P1888" s="7">
        <f t="shared" si="119"/>
        <v>0.61584051724137934</v>
      </c>
      <c r="Q1888" s="5">
        <f>YEAR(SalesDataTable[[#This Row],[Order Date]])</f>
        <v>2026</v>
      </c>
      <c r="R1888" s="7" t="str">
        <f>"Q"&amp;ROUNDUP(MONTH(SalesDataTable[[#This Row],[Order Date]])/3,0)</f>
        <v>Q3</v>
      </c>
      <c r="S1888" s="8">
        <f>MONTH(SalesDataTable[[#This Row],[Order Date]])</f>
        <v>9</v>
      </c>
      <c r="T1888" s="7" t="str">
        <f>TEXT(SalesDataTable[[#This Row],[Order Date]],"mmm")</f>
        <v>Sep</v>
      </c>
    </row>
    <row r="1889" spans="1:20" ht="15.6">
      <c r="A1889" s="2">
        <v>3346</v>
      </c>
      <c r="B1889" s="3">
        <v>46278</v>
      </c>
      <c r="C1889" s="4" t="s">
        <v>20</v>
      </c>
      <c r="D1889" s="4" t="s">
        <v>33</v>
      </c>
      <c r="E1889" s="4" t="s">
        <v>2</v>
      </c>
      <c r="F1889" s="4" t="s">
        <v>3</v>
      </c>
      <c r="G1889" s="4" t="s">
        <v>23</v>
      </c>
      <c r="H1889" s="4" t="s">
        <v>51</v>
      </c>
      <c r="I1889" s="8">
        <v>2</v>
      </c>
      <c r="J1889" s="10">
        <v>124.04</v>
      </c>
      <c r="K1889" s="6">
        <v>0.05</v>
      </c>
      <c r="L1889" s="10">
        <v>59.29</v>
      </c>
      <c r="M1889" s="17">
        <f t="shared" si="116"/>
        <v>235.67599999999999</v>
      </c>
      <c r="N1889" s="17">
        <f t="shared" si="117"/>
        <v>118.58</v>
      </c>
      <c r="O1889" s="17">
        <f t="shared" si="118"/>
        <v>117.09599999999999</v>
      </c>
      <c r="P1889" s="7">
        <f t="shared" si="119"/>
        <v>0.49685160983723414</v>
      </c>
      <c r="Q1889" s="5">
        <f>YEAR(SalesDataTable[[#This Row],[Order Date]])</f>
        <v>2026</v>
      </c>
      <c r="R1889" s="7" t="str">
        <f>"Q"&amp;ROUNDUP(MONTH(SalesDataTable[[#This Row],[Order Date]])/3,0)</f>
        <v>Q3</v>
      </c>
      <c r="S1889" s="8">
        <f>MONTH(SalesDataTable[[#This Row],[Order Date]])</f>
        <v>9</v>
      </c>
      <c r="T1889" s="7" t="str">
        <f>TEXT(SalesDataTable[[#This Row],[Order Date]],"mmm")</f>
        <v>Sep</v>
      </c>
    </row>
    <row r="1890" spans="1:20" ht="15.6">
      <c r="A1890" s="2">
        <v>4097</v>
      </c>
      <c r="B1890" s="3">
        <v>46278</v>
      </c>
      <c r="C1890" s="4" t="s">
        <v>6</v>
      </c>
      <c r="D1890" s="4" t="s">
        <v>43</v>
      </c>
      <c r="E1890" s="4" t="s">
        <v>2</v>
      </c>
      <c r="F1890" s="4" t="s">
        <v>3</v>
      </c>
      <c r="G1890" s="4" t="s">
        <v>9</v>
      </c>
      <c r="H1890" s="4" t="s">
        <v>17</v>
      </c>
      <c r="I1890" s="8">
        <v>1</v>
      </c>
      <c r="J1890" s="10">
        <v>142.36000000000001</v>
      </c>
      <c r="K1890" s="6">
        <v>0</v>
      </c>
      <c r="L1890" s="10">
        <v>78.3</v>
      </c>
      <c r="M1890" s="17">
        <f t="shared" si="116"/>
        <v>142.36000000000001</v>
      </c>
      <c r="N1890" s="17">
        <f t="shared" si="117"/>
        <v>78.3</v>
      </c>
      <c r="O1890" s="17">
        <f t="shared" si="118"/>
        <v>64.060000000000016</v>
      </c>
      <c r="P1890" s="7">
        <f t="shared" si="119"/>
        <v>0.44998595110986239</v>
      </c>
      <c r="Q1890" s="5">
        <f>YEAR(SalesDataTable[[#This Row],[Order Date]])</f>
        <v>2026</v>
      </c>
      <c r="R1890" s="7" t="str">
        <f>"Q"&amp;ROUNDUP(MONTH(SalesDataTable[[#This Row],[Order Date]])/3,0)</f>
        <v>Q3</v>
      </c>
      <c r="S1890" s="8">
        <f>MONTH(SalesDataTable[[#This Row],[Order Date]])</f>
        <v>9</v>
      </c>
      <c r="T1890" s="7" t="str">
        <f>TEXT(SalesDataTable[[#This Row],[Order Date]],"mmm")</f>
        <v>Sep</v>
      </c>
    </row>
    <row r="1891" spans="1:20" ht="15.6">
      <c r="A1891" s="2">
        <v>4208</v>
      </c>
      <c r="B1891" s="3">
        <v>46278</v>
      </c>
      <c r="C1891" s="4" t="s">
        <v>6</v>
      </c>
      <c r="D1891" s="4" t="s">
        <v>43</v>
      </c>
      <c r="E1891" s="4" t="s">
        <v>8</v>
      </c>
      <c r="F1891" s="4" t="s">
        <v>16</v>
      </c>
      <c r="G1891" s="4" t="s">
        <v>4</v>
      </c>
      <c r="H1891" s="4" t="s">
        <v>30</v>
      </c>
      <c r="I1891" s="8">
        <v>6</v>
      </c>
      <c r="J1891" s="10">
        <v>104.11</v>
      </c>
      <c r="K1891" s="6">
        <v>0.1</v>
      </c>
      <c r="L1891" s="10">
        <v>49</v>
      </c>
      <c r="M1891" s="17">
        <f t="shared" si="116"/>
        <v>562.19399999999996</v>
      </c>
      <c r="N1891" s="17">
        <f t="shared" si="117"/>
        <v>294</v>
      </c>
      <c r="O1891" s="17">
        <f t="shared" si="118"/>
        <v>268.19399999999996</v>
      </c>
      <c r="P1891" s="7">
        <f t="shared" si="119"/>
        <v>0.47704884790659446</v>
      </c>
      <c r="Q1891" s="5">
        <f>YEAR(SalesDataTable[[#This Row],[Order Date]])</f>
        <v>2026</v>
      </c>
      <c r="R1891" s="7" t="str">
        <f>"Q"&amp;ROUNDUP(MONTH(SalesDataTable[[#This Row],[Order Date]])/3,0)</f>
        <v>Q3</v>
      </c>
      <c r="S1891" s="8">
        <f>MONTH(SalesDataTable[[#This Row],[Order Date]])</f>
        <v>9</v>
      </c>
      <c r="T1891" s="7" t="str">
        <f>TEXT(SalesDataTable[[#This Row],[Order Date]],"mmm")</f>
        <v>Sep</v>
      </c>
    </row>
    <row r="1892" spans="1:20" ht="15.6">
      <c r="A1892" s="2">
        <v>4606</v>
      </c>
      <c r="B1892" s="3">
        <v>46278</v>
      </c>
      <c r="C1892" s="4" t="s">
        <v>20</v>
      </c>
      <c r="D1892" s="4" t="s">
        <v>33</v>
      </c>
      <c r="E1892" s="4" t="s">
        <v>2</v>
      </c>
      <c r="F1892" s="4" t="s">
        <v>16</v>
      </c>
      <c r="G1892" s="4" t="s">
        <v>23</v>
      </c>
      <c r="H1892" s="4" t="s">
        <v>24</v>
      </c>
      <c r="I1892" s="8">
        <v>1</v>
      </c>
      <c r="J1892" s="10">
        <v>335.02</v>
      </c>
      <c r="K1892" s="6">
        <v>0.05</v>
      </c>
      <c r="L1892" s="10">
        <v>198.44</v>
      </c>
      <c r="M1892" s="17">
        <f t="shared" si="116"/>
        <v>318.26899999999995</v>
      </c>
      <c r="N1892" s="17">
        <f t="shared" si="117"/>
        <v>198.44</v>
      </c>
      <c r="O1892" s="17">
        <f t="shared" si="118"/>
        <v>119.82899999999995</v>
      </c>
      <c r="P1892" s="7">
        <f t="shared" si="119"/>
        <v>0.3765022669502841</v>
      </c>
      <c r="Q1892" s="5">
        <f>YEAR(SalesDataTable[[#This Row],[Order Date]])</f>
        <v>2026</v>
      </c>
      <c r="R1892" s="7" t="str">
        <f>"Q"&amp;ROUNDUP(MONTH(SalesDataTable[[#This Row],[Order Date]])/3,0)</f>
        <v>Q3</v>
      </c>
      <c r="S1892" s="8">
        <f>MONTH(SalesDataTable[[#This Row],[Order Date]])</f>
        <v>9</v>
      </c>
      <c r="T1892" s="7" t="str">
        <f>TEXT(SalesDataTable[[#This Row],[Order Date]],"mmm")</f>
        <v>Sep</v>
      </c>
    </row>
    <row r="1893" spans="1:20" ht="15.6">
      <c r="A1893" s="2">
        <v>222</v>
      </c>
      <c r="B1893" s="3">
        <v>46279</v>
      </c>
      <c r="C1893" s="4" t="s">
        <v>6</v>
      </c>
      <c r="D1893" s="4" t="s">
        <v>43</v>
      </c>
      <c r="E1893" s="4" t="s">
        <v>2</v>
      </c>
      <c r="F1893" s="4" t="s">
        <v>3</v>
      </c>
      <c r="G1893" s="4" t="s">
        <v>4</v>
      </c>
      <c r="H1893" s="4" t="s">
        <v>22</v>
      </c>
      <c r="I1893" s="8">
        <v>2</v>
      </c>
      <c r="J1893" s="10">
        <v>49.69</v>
      </c>
      <c r="K1893" s="6">
        <v>0.05</v>
      </c>
      <c r="L1893" s="10">
        <v>22.55</v>
      </c>
      <c r="M1893" s="17">
        <f t="shared" si="116"/>
        <v>94.410999999999987</v>
      </c>
      <c r="N1893" s="17">
        <f t="shared" si="117"/>
        <v>45.1</v>
      </c>
      <c r="O1893" s="17">
        <f t="shared" si="118"/>
        <v>49.310999999999986</v>
      </c>
      <c r="P1893" s="7">
        <f t="shared" si="119"/>
        <v>0.52230142674052804</v>
      </c>
      <c r="Q1893" s="5">
        <f>YEAR(SalesDataTable[[#This Row],[Order Date]])</f>
        <v>2026</v>
      </c>
      <c r="R1893" s="7" t="str">
        <f>"Q"&amp;ROUNDUP(MONTH(SalesDataTable[[#This Row],[Order Date]])/3,0)</f>
        <v>Q3</v>
      </c>
      <c r="S1893" s="8">
        <f>MONTH(SalesDataTable[[#This Row],[Order Date]])</f>
        <v>9</v>
      </c>
      <c r="T1893" s="7" t="str">
        <f>TEXT(SalesDataTable[[#This Row],[Order Date]],"mmm")</f>
        <v>Sep</v>
      </c>
    </row>
    <row r="1894" spans="1:20" ht="15.6">
      <c r="A1894" s="2">
        <v>241</v>
      </c>
      <c r="B1894" s="3">
        <v>46279</v>
      </c>
      <c r="C1894" s="4" t="s">
        <v>11</v>
      </c>
      <c r="D1894" s="4" t="s">
        <v>25</v>
      </c>
      <c r="E1894" s="4" t="s">
        <v>2</v>
      </c>
      <c r="F1894" s="4" t="s">
        <v>3</v>
      </c>
      <c r="G1894" s="4" t="s">
        <v>4</v>
      </c>
      <c r="H1894" s="4" t="s">
        <v>22</v>
      </c>
      <c r="I1894" s="8">
        <v>4</v>
      </c>
      <c r="J1894" s="10">
        <v>50.5</v>
      </c>
      <c r="K1894" s="6">
        <v>0</v>
      </c>
      <c r="L1894" s="10">
        <v>23.02</v>
      </c>
      <c r="M1894" s="17">
        <f t="shared" si="116"/>
        <v>202</v>
      </c>
      <c r="N1894" s="17">
        <f t="shared" si="117"/>
        <v>92.08</v>
      </c>
      <c r="O1894" s="17">
        <f t="shared" si="118"/>
        <v>109.92</v>
      </c>
      <c r="P1894" s="7">
        <f t="shared" si="119"/>
        <v>0.5441584158415842</v>
      </c>
      <c r="Q1894" s="5">
        <f>YEAR(SalesDataTable[[#This Row],[Order Date]])</f>
        <v>2026</v>
      </c>
      <c r="R1894" s="7" t="str">
        <f>"Q"&amp;ROUNDUP(MONTH(SalesDataTable[[#This Row],[Order Date]])/3,0)</f>
        <v>Q3</v>
      </c>
      <c r="S1894" s="8">
        <f>MONTH(SalesDataTable[[#This Row],[Order Date]])</f>
        <v>9</v>
      </c>
      <c r="T1894" s="7" t="str">
        <f>TEXT(SalesDataTable[[#This Row],[Order Date]],"mmm")</f>
        <v>Sep</v>
      </c>
    </row>
    <row r="1895" spans="1:20" ht="15.6">
      <c r="A1895" s="2">
        <v>753</v>
      </c>
      <c r="B1895" s="3">
        <v>46279</v>
      </c>
      <c r="C1895" s="4" t="s">
        <v>20</v>
      </c>
      <c r="D1895" s="4" t="s">
        <v>21</v>
      </c>
      <c r="E1895" s="4" t="s">
        <v>19</v>
      </c>
      <c r="F1895" s="4" t="s">
        <v>3</v>
      </c>
      <c r="G1895" s="4" t="s">
        <v>14</v>
      </c>
      <c r="H1895" s="4" t="s">
        <v>32</v>
      </c>
      <c r="I1895" s="8">
        <v>1</v>
      </c>
      <c r="J1895" s="10">
        <v>47.55</v>
      </c>
      <c r="K1895" s="6">
        <v>0.05</v>
      </c>
      <c r="L1895" s="10">
        <v>18.350000000000001</v>
      </c>
      <c r="M1895" s="17">
        <f t="shared" si="116"/>
        <v>45.172499999999992</v>
      </c>
      <c r="N1895" s="17">
        <f t="shared" si="117"/>
        <v>18.350000000000001</v>
      </c>
      <c r="O1895" s="17">
        <f t="shared" si="118"/>
        <v>26.822499999999991</v>
      </c>
      <c r="P1895" s="7">
        <f t="shared" si="119"/>
        <v>0.5937794011843488</v>
      </c>
      <c r="Q1895" s="5">
        <f>YEAR(SalesDataTable[[#This Row],[Order Date]])</f>
        <v>2026</v>
      </c>
      <c r="R1895" s="7" t="str">
        <f>"Q"&amp;ROUNDUP(MONTH(SalesDataTable[[#This Row],[Order Date]])/3,0)</f>
        <v>Q3</v>
      </c>
      <c r="S1895" s="8">
        <f>MONTH(SalesDataTable[[#This Row],[Order Date]])</f>
        <v>9</v>
      </c>
      <c r="T1895" s="7" t="str">
        <f>TEXT(SalesDataTable[[#This Row],[Order Date]],"mmm")</f>
        <v>Sep</v>
      </c>
    </row>
    <row r="1896" spans="1:20" ht="15.6">
      <c r="A1896" s="2">
        <v>2530</v>
      </c>
      <c r="B1896" s="3">
        <v>46279</v>
      </c>
      <c r="C1896" s="4" t="s">
        <v>20</v>
      </c>
      <c r="D1896" s="4" t="s">
        <v>31</v>
      </c>
      <c r="E1896" s="4" t="s">
        <v>2</v>
      </c>
      <c r="F1896" s="4" t="s">
        <v>13</v>
      </c>
      <c r="G1896" s="4" t="s">
        <v>14</v>
      </c>
      <c r="H1896" s="4" t="s">
        <v>32</v>
      </c>
      <c r="I1896" s="8">
        <v>6</v>
      </c>
      <c r="J1896" s="10">
        <v>46.16</v>
      </c>
      <c r="K1896" s="6">
        <v>0.1</v>
      </c>
      <c r="L1896" s="10">
        <v>18.39</v>
      </c>
      <c r="M1896" s="17">
        <f t="shared" si="116"/>
        <v>249.26399999999998</v>
      </c>
      <c r="N1896" s="17">
        <f t="shared" si="117"/>
        <v>110.34</v>
      </c>
      <c r="O1896" s="17">
        <f t="shared" si="118"/>
        <v>138.92399999999998</v>
      </c>
      <c r="P1896" s="7">
        <f t="shared" si="119"/>
        <v>0.55733679953783932</v>
      </c>
      <c r="Q1896" s="5">
        <f>YEAR(SalesDataTable[[#This Row],[Order Date]])</f>
        <v>2026</v>
      </c>
      <c r="R1896" s="7" t="str">
        <f>"Q"&amp;ROUNDUP(MONTH(SalesDataTable[[#This Row],[Order Date]])/3,0)</f>
        <v>Q3</v>
      </c>
      <c r="S1896" s="8">
        <f>MONTH(SalesDataTable[[#This Row],[Order Date]])</f>
        <v>9</v>
      </c>
      <c r="T1896" s="7" t="str">
        <f>TEXT(SalesDataTable[[#This Row],[Order Date]],"mmm")</f>
        <v>Sep</v>
      </c>
    </row>
    <row r="1897" spans="1:20" ht="15.6">
      <c r="A1897" s="2">
        <v>572</v>
      </c>
      <c r="B1897" s="3">
        <v>46280</v>
      </c>
      <c r="C1897" s="4" t="s">
        <v>0</v>
      </c>
      <c r="D1897" s="4" t="s">
        <v>50</v>
      </c>
      <c r="E1897" s="4" t="s">
        <v>19</v>
      </c>
      <c r="F1897" s="4" t="s">
        <v>3</v>
      </c>
      <c r="G1897" s="4" t="s">
        <v>14</v>
      </c>
      <c r="H1897" s="4" t="s">
        <v>44</v>
      </c>
      <c r="I1897" s="8">
        <v>2</v>
      </c>
      <c r="J1897" s="10">
        <v>135.79</v>
      </c>
      <c r="K1897" s="6">
        <v>0.05</v>
      </c>
      <c r="L1897" s="10">
        <v>66.53</v>
      </c>
      <c r="M1897" s="17">
        <f t="shared" si="116"/>
        <v>258.00099999999998</v>
      </c>
      <c r="N1897" s="17">
        <f t="shared" si="117"/>
        <v>133.06</v>
      </c>
      <c r="O1897" s="17">
        <f t="shared" si="118"/>
        <v>124.94099999999997</v>
      </c>
      <c r="P1897" s="7">
        <f t="shared" si="119"/>
        <v>0.48426556486215167</v>
      </c>
      <c r="Q1897" s="5">
        <f>YEAR(SalesDataTable[[#This Row],[Order Date]])</f>
        <v>2026</v>
      </c>
      <c r="R1897" s="7" t="str">
        <f>"Q"&amp;ROUNDUP(MONTH(SalesDataTable[[#This Row],[Order Date]])/3,0)</f>
        <v>Q3</v>
      </c>
      <c r="S1897" s="8">
        <f>MONTH(SalesDataTable[[#This Row],[Order Date]])</f>
        <v>9</v>
      </c>
      <c r="T1897" s="7" t="str">
        <f>TEXT(SalesDataTable[[#This Row],[Order Date]],"mmm")</f>
        <v>Sep</v>
      </c>
    </row>
    <row r="1898" spans="1:20" ht="15.6">
      <c r="A1898" s="2">
        <v>874</v>
      </c>
      <c r="B1898" s="3">
        <v>46280</v>
      </c>
      <c r="C1898" s="4" t="s">
        <v>0</v>
      </c>
      <c r="D1898" s="4" t="s">
        <v>50</v>
      </c>
      <c r="E1898" s="4" t="s">
        <v>2</v>
      </c>
      <c r="F1898" s="4" t="s">
        <v>3</v>
      </c>
      <c r="G1898" s="4" t="s">
        <v>9</v>
      </c>
      <c r="H1898" s="4" t="s">
        <v>17</v>
      </c>
      <c r="I1898" s="8">
        <v>2</v>
      </c>
      <c r="J1898" s="10">
        <v>141.91999999999999</v>
      </c>
      <c r="K1898" s="6">
        <v>0</v>
      </c>
      <c r="L1898" s="10">
        <v>79.900000000000006</v>
      </c>
      <c r="M1898" s="17">
        <f t="shared" si="116"/>
        <v>283.83999999999997</v>
      </c>
      <c r="N1898" s="17">
        <f t="shared" si="117"/>
        <v>159.80000000000001</v>
      </c>
      <c r="O1898" s="17">
        <f t="shared" si="118"/>
        <v>124.03999999999996</v>
      </c>
      <c r="P1898" s="7">
        <f t="shared" si="119"/>
        <v>0.43700676437429531</v>
      </c>
      <c r="Q1898" s="5">
        <f>YEAR(SalesDataTable[[#This Row],[Order Date]])</f>
        <v>2026</v>
      </c>
      <c r="R1898" s="7" t="str">
        <f>"Q"&amp;ROUNDUP(MONTH(SalesDataTable[[#This Row],[Order Date]])/3,0)</f>
        <v>Q3</v>
      </c>
      <c r="S1898" s="8">
        <f>MONTH(SalesDataTable[[#This Row],[Order Date]])</f>
        <v>9</v>
      </c>
      <c r="T1898" s="7" t="str">
        <f>TEXT(SalesDataTable[[#This Row],[Order Date]],"mmm")</f>
        <v>Sep</v>
      </c>
    </row>
    <row r="1899" spans="1:20" ht="15.6">
      <c r="A1899" s="2">
        <v>937</v>
      </c>
      <c r="B1899" s="3">
        <v>46280</v>
      </c>
      <c r="C1899" s="4" t="s">
        <v>20</v>
      </c>
      <c r="D1899" s="4" t="s">
        <v>21</v>
      </c>
      <c r="E1899" s="4" t="s">
        <v>28</v>
      </c>
      <c r="F1899" s="4" t="s">
        <v>16</v>
      </c>
      <c r="G1899" s="4" t="s">
        <v>9</v>
      </c>
      <c r="H1899" s="4" t="s">
        <v>17</v>
      </c>
      <c r="I1899" s="8">
        <v>1</v>
      </c>
      <c r="J1899" s="10">
        <v>146.41</v>
      </c>
      <c r="K1899" s="6">
        <v>0.15</v>
      </c>
      <c r="L1899" s="10">
        <v>80.87</v>
      </c>
      <c r="M1899" s="17">
        <f t="shared" si="116"/>
        <v>124.4485</v>
      </c>
      <c r="N1899" s="17">
        <f t="shared" si="117"/>
        <v>80.87</v>
      </c>
      <c r="O1899" s="17">
        <f t="shared" si="118"/>
        <v>43.578499999999991</v>
      </c>
      <c r="P1899" s="7">
        <f t="shared" si="119"/>
        <v>0.35017296311325563</v>
      </c>
      <c r="Q1899" s="5">
        <f>YEAR(SalesDataTable[[#This Row],[Order Date]])</f>
        <v>2026</v>
      </c>
      <c r="R1899" s="7" t="str">
        <f>"Q"&amp;ROUNDUP(MONTH(SalesDataTable[[#This Row],[Order Date]])/3,0)</f>
        <v>Q3</v>
      </c>
      <c r="S1899" s="8">
        <f>MONTH(SalesDataTable[[#This Row],[Order Date]])</f>
        <v>9</v>
      </c>
      <c r="T1899" s="7" t="str">
        <f>TEXT(SalesDataTable[[#This Row],[Order Date]],"mmm")</f>
        <v>Sep</v>
      </c>
    </row>
    <row r="1900" spans="1:20" ht="15.6">
      <c r="A1900" s="2">
        <v>1229</v>
      </c>
      <c r="B1900" s="3">
        <v>46280</v>
      </c>
      <c r="C1900" s="4" t="s">
        <v>6</v>
      </c>
      <c r="D1900" s="4" t="s">
        <v>7</v>
      </c>
      <c r="E1900" s="4" t="s">
        <v>28</v>
      </c>
      <c r="F1900" s="4" t="s">
        <v>13</v>
      </c>
      <c r="G1900" s="4" t="s">
        <v>4</v>
      </c>
      <c r="H1900" s="4" t="s">
        <v>26</v>
      </c>
      <c r="I1900" s="8">
        <v>5</v>
      </c>
      <c r="J1900" s="10">
        <v>40.17</v>
      </c>
      <c r="K1900" s="6">
        <v>0</v>
      </c>
      <c r="L1900" s="10">
        <v>16.27</v>
      </c>
      <c r="M1900" s="17">
        <f t="shared" si="116"/>
        <v>200.85000000000002</v>
      </c>
      <c r="N1900" s="17">
        <f t="shared" si="117"/>
        <v>81.349999999999994</v>
      </c>
      <c r="O1900" s="17">
        <f t="shared" si="118"/>
        <v>119.50000000000003</v>
      </c>
      <c r="P1900" s="7">
        <f t="shared" si="119"/>
        <v>0.59497137167040082</v>
      </c>
      <c r="Q1900" s="5">
        <f>YEAR(SalesDataTable[[#This Row],[Order Date]])</f>
        <v>2026</v>
      </c>
      <c r="R1900" s="7" t="str">
        <f>"Q"&amp;ROUNDUP(MONTH(SalesDataTable[[#This Row],[Order Date]])/3,0)</f>
        <v>Q3</v>
      </c>
      <c r="S1900" s="8">
        <f>MONTH(SalesDataTable[[#This Row],[Order Date]])</f>
        <v>9</v>
      </c>
      <c r="T1900" s="7" t="str">
        <f>TEXT(SalesDataTable[[#This Row],[Order Date]],"mmm")</f>
        <v>Sep</v>
      </c>
    </row>
    <row r="1901" spans="1:20" ht="15.6">
      <c r="A1901" s="2">
        <v>2186</v>
      </c>
      <c r="B1901" s="3">
        <v>46280</v>
      </c>
      <c r="C1901" s="4" t="s">
        <v>11</v>
      </c>
      <c r="D1901" s="4" t="s">
        <v>12</v>
      </c>
      <c r="E1901" s="4" t="s">
        <v>2</v>
      </c>
      <c r="F1901" s="4" t="s">
        <v>3</v>
      </c>
      <c r="G1901" s="4" t="s">
        <v>9</v>
      </c>
      <c r="H1901" s="4" t="s">
        <v>10</v>
      </c>
      <c r="I1901" s="8">
        <v>2</v>
      </c>
      <c r="J1901" s="10">
        <v>91.6</v>
      </c>
      <c r="K1901" s="6">
        <v>0</v>
      </c>
      <c r="L1901" s="10">
        <v>46.54</v>
      </c>
      <c r="M1901" s="17">
        <f t="shared" si="116"/>
        <v>183.2</v>
      </c>
      <c r="N1901" s="17">
        <f t="shared" si="117"/>
        <v>93.08</v>
      </c>
      <c r="O1901" s="17">
        <f t="shared" si="118"/>
        <v>90.11999999999999</v>
      </c>
      <c r="P1901" s="7">
        <f t="shared" si="119"/>
        <v>0.49192139737991264</v>
      </c>
      <c r="Q1901" s="5">
        <f>YEAR(SalesDataTable[[#This Row],[Order Date]])</f>
        <v>2026</v>
      </c>
      <c r="R1901" s="7" t="str">
        <f>"Q"&amp;ROUNDUP(MONTH(SalesDataTable[[#This Row],[Order Date]])/3,0)</f>
        <v>Q3</v>
      </c>
      <c r="S1901" s="8">
        <f>MONTH(SalesDataTable[[#This Row],[Order Date]])</f>
        <v>9</v>
      </c>
      <c r="T1901" s="7" t="str">
        <f>TEXT(SalesDataTable[[#This Row],[Order Date]],"mmm")</f>
        <v>Sep</v>
      </c>
    </row>
    <row r="1902" spans="1:20" ht="15.6">
      <c r="A1902" s="2">
        <v>2922</v>
      </c>
      <c r="B1902" s="3">
        <v>46280</v>
      </c>
      <c r="C1902" s="4" t="s">
        <v>11</v>
      </c>
      <c r="D1902" s="4" t="s">
        <v>12</v>
      </c>
      <c r="E1902" s="4" t="s">
        <v>2</v>
      </c>
      <c r="F1902" s="4" t="s">
        <v>13</v>
      </c>
      <c r="G1902" s="4" t="s">
        <v>34</v>
      </c>
      <c r="H1902" s="4" t="s">
        <v>38</v>
      </c>
      <c r="I1902" s="8">
        <v>4</v>
      </c>
      <c r="J1902" s="10">
        <v>121.47</v>
      </c>
      <c r="K1902" s="6">
        <v>0.05</v>
      </c>
      <c r="L1902" s="10">
        <v>67.650000000000006</v>
      </c>
      <c r="M1902" s="17">
        <f t="shared" si="116"/>
        <v>461.58599999999996</v>
      </c>
      <c r="N1902" s="17">
        <f t="shared" si="117"/>
        <v>270.60000000000002</v>
      </c>
      <c r="O1902" s="17">
        <f t="shared" si="118"/>
        <v>190.98599999999993</v>
      </c>
      <c r="P1902" s="7">
        <f t="shared" si="119"/>
        <v>0.41376038268058379</v>
      </c>
      <c r="Q1902" s="5">
        <f>YEAR(SalesDataTable[[#This Row],[Order Date]])</f>
        <v>2026</v>
      </c>
      <c r="R1902" s="7" t="str">
        <f>"Q"&amp;ROUNDUP(MONTH(SalesDataTable[[#This Row],[Order Date]])/3,0)</f>
        <v>Q3</v>
      </c>
      <c r="S1902" s="8">
        <f>MONTH(SalesDataTable[[#This Row],[Order Date]])</f>
        <v>9</v>
      </c>
      <c r="T1902" s="7" t="str">
        <f>TEXT(SalesDataTable[[#This Row],[Order Date]],"mmm")</f>
        <v>Sep</v>
      </c>
    </row>
    <row r="1903" spans="1:20" ht="15.6">
      <c r="A1903" s="2">
        <v>3140</v>
      </c>
      <c r="B1903" s="3">
        <v>46280</v>
      </c>
      <c r="C1903" s="4" t="s">
        <v>6</v>
      </c>
      <c r="D1903" s="4" t="s">
        <v>43</v>
      </c>
      <c r="E1903" s="4" t="s">
        <v>28</v>
      </c>
      <c r="F1903" s="4" t="s">
        <v>13</v>
      </c>
      <c r="G1903" s="4" t="s">
        <v>23</v>
      </c>
      <c r="H1903" s="4" t="s">
        <v>51</v>
      </c>
      <c r="I1903" s="8">
        <v>2</v>
      </c>
      <c r="J1903" s="10">
        <v>122.69</v>
      </c>
      <c r="K1903" s="6">
        <v>0</v>
      </c>
      <c r="L1903" s="10">
        <v>61.4</v>
      </c>
      <c r="M1903" s="17">
        <f t="shared" si="116"/>
        <v>245.38</v>
      </c>
      <c r="N1903" s="17">
        <f t="shared" si="117"/>
        <v>122.8</v>
      </c>
      <c r="O1903" s="17">
        <f t="shared" si="118"/>
        <v>122.58</v>
      </c>
      <c r="P1903" s="7">
        <f t="shared" si="119"/>
        <v>0.49955171570625151</v>
      </c>
      <c r="Q1903" s="5">
        <f>YEAR(SalesDataTable[[#This Row],[Order Date]])</f>
        <v>2026</v>
      </c>
      <c r="R1903" s="7" t="str">
        <f>"Q"&amp;ROUNDUP(MONTH(SalesDataTable[[#This Row],[Order Date]])/3,0)</f>
        <v>Q3</v>
      </c>
      <c r="S1903" s="8">
        <f>MONTH(SalesDataTable[[#This Row],[Order Date]])</f>
        <v>9</v>
      </c>
      <c r="T1903" s="7" t="str">
        <f>TEXT(SalesDataTable[[#This Row],[Order Date]],"mmm")</f>
        <v>Sep</v>
      </c>
    </row>
    <row r="1904" spans="1:20" ht="15.6">
      <c r="A1904" s="2">
        <v>3369</v>
      </c>
      <c r="B1904" s="3">
        <v>46280</v>
      </c>
      <c r="C1904" s="4" t="s">
        <v>6</v>
      </c>
      <c r="D1904" s="4" t="s">
        <v>43</v>
      </c>
      <c r="E1904" s="4" t="s">
        <v>28</v>
      </c>
      <c r="F1904" s="4" t="s">
        <v>13</v>
      </c>
      <c r="G1904" s="4" t="s">
        <v>14</v>
      </c>
      <c r="H1904" s="4" t="s">
        <v>32</v>
      </c>
      <c r="I1904" s="8">
        <v>1</v>
      </c>
      <c r="J1904" s="10">
        <v>45.59</v>
      </c>
      <c r="K1904" s="6">
        <v>0</v>
      </c>
      <c r="L1904" s="10">
        <v>18.28</v>
      </c>
      <c r="M1904" s="17">
        <f t="shared" si="116"/>
        <v>45.59</v>
      </c>
      <c r="N1904" s="17">
        <f t="shared" si="117"/>
        <v>18.28</v>
      </c>
      <c r="O1904" s="17">
        <f t="shared" si="118"/>
        <v>27.310000000000002</v>
      </c>
      <c r="P1904" s="7">
        <f t="shared" si="119"/>
        <v>0.59903487606931349</v>
      </c>
      <c r="Q1904" s="5">
        <f>YEAR(SalesDataTable[[#This Row],[Order Date]])</f>
        <v>2026</v>
      </c>
      <c r="R1904" s="7" t="str">
        <f>"Q"&amp;ROUNDUP(MONTH(SalesDataTable[[#This Row],[Order Date]])/3,0)</f>
        <v>Q3</v>
      </c>
      <c r="S1904" s="8">
        <f>MONTH(SalesDataTable[[#This Row],[Order Date]])</f>
        <v>9</v>
      </c>
      <c r="T1904" s="7" t="str">
        <f>TEXT(SalesDataTable[[#This Row],[Order Date]],"mmm")</f>
        <v>Sep</v>
      </c>
    </row>
    <row r="1905" spans="1:20" ht="15.6">
      <c r="A1905" s="2">
        <v>4865</v>
      </c>
      <c r="B1905" s="3">
        <v>46280</v>
      </c>
      <c r="C1905" s="4" t="s">
        <v>20</v>
      </c>
      <c r="D1905" s="4" t="s">
        <v>21</v>
      </c>
      <c r="E1905" s="4" t="s">
        <v>2</v>
      </c>
      <c r="F1905" s="4" t="s">
        <v>3</v>
      </c>
      <c r="G1905" s="4" t="s">
        <v>4</v>
      </c>
      <c r="H1905" s="4" t="s">
        <v>5</v>
      </c>
      <c r="I1905" s="8">
        <v>1</v>
      </c>
      <c r="J1905" s="10">
        <v>83.8</v>
      </c>
      <c r="K1905" s="6">
        <v>0</v>
      </c>
      <c r="L1905" s="10">
        <v>42.23</v>
      </c>
      <c r="M1905" s="17">
        <f t="shared" si="116"/>
        <v>83.8</v>
      </c>
      <c r="N1905" s="17">
        <f t="shared" si="117"/>
        <v>42.23</v>
      </c>
      <c r="O1905" s="17">
        <f t="shared" si="118"/>
        <v>41.57</v>
      </c>
      <c r="P1905" s="7">
        <f t="shared" si="119"/>
        <v>0.49606205250596663</v>
      </c>
      <c r="Q1905" s="5">
        <f>YEAR(SalesDataTable[[#This Row],[Order Date]])</f>
        <v>2026</v>
      </c>
      <c r="R1905" s="7" t="str">
        <f>"Q"&amp;ROUNDUP(MONTH(SalesDataTable[[#This Row],[Order Date]])/3,0)</f>
        <v>Q3</v>
      </c>
      <c r="S1905" s="8">
        <f>MONTH(SalesDataTable[[#This Row],[Order Date]])</f>
        <v>9</v>
      </c>
      <c r="T1905" s="7" t="str">
        <f>TEXT(SalesDataTable[[#This Row],[Order Date]],"mmm")</f>
        <v>Sep</v>
      </c>
    </row>
    <row r="1906" spans="1:20" ht="15.6">
      <c r="A1906" s="2">
        <v>103</v>
      </c>
      <c r="B1906" s="3">
        <v>46281</v>
      </c>
      <c r="C1906" s="4" t="s">
        <v>11</v>
      </c>
      <c r="D1906" s="4" t="s">
        <v>18</v>
      </c>
      <c r="E1906" s="4" t="s">
        <v>2</v>
      </c>
      <c r="F1906" s="4" t="s">
        <v>13</v>
      </c>
      <c r="G1906" s="4" t="s">
        <v>14</v>
      </c>
      <c r="H1906" s="4" t="s">
        <v>44</v>
      </c>
      <c r="I1906" s="8">
        <v>1</v>
      </c>
      <c r="J1906" s="10">
        <v>132.58000000000001</v>
      </c>
      <c r="K1906" s="6">
        <v>0.15</v>
      </c>
      <c r="L1906" s="10">
        <v>67.62</v>
      </c>
      <c r="M1906" s="17">
        <f t="shared" si="116"/>
        <v>112.69300000000001</v>
      </c>
      <c r="N1906" s="17">
        <f t="shared" si="117"/>
        <v>67.62</v>
      </c>
      <c r="O1906" s="17">
        <f t="shared" si="118"/>
        <v>45.073000000000008</v>
      </c>
      <c r="P1906" s="7">
        <f t="shared" si="119"/>
        <v>0.39996273060438536</v>
      </c>
      <c r="Q1906" s="5">
        <f>YEAR(SalesDataTable[[#This Row],[Order Date]])</f>
        <v>2026</v>
      </c>
      <c r="R1906" s="7" t="str">
        <f>"Q"&amp;ROUNDUP(MONTH(SalesDataTable[[#This Row],[Order Date]])/3,0)</f>
        <v>Q3</v>
      </c>
      <c r="S1906" s="8">
        <f>MONTH(SalesDataTable[[#This Row],[Order Date]])</f>
        <v>9</v>
      </c>
      <c r="T1906" s="7" t="str">
        <f>TEXT(SalesDataTable[[#This Row],[Order Date]],"mmm")</f>
        <v>Sep</v>
      </c>
    </row>
    <row r="1907" spans="1:20" ht="15.6">
      <c r="A1907" s="2">
        <v>4500</v>
      </c>
      <c r="B1907" s="3">
        <v>46281</v>
      </c>
      <c r="C1907" s="4" t="s">
        <v>20</v>
      </c>
      <c r="D1907" s="4" t="s">
        <v>33</v>
      </c>
      <c r="E1907" s="4" t="s">
        <v>2</v>
      </c>
      <c r="F1907" s="4" t="s">
        <v>13</v>
      </c>
      <c r="G1907" s="4" t="s">
        <v>23</v>
      </c>
      <c r="H1907" s="4" t="s">
        <v>51</v>
      </c>
      <c r="I1907" s="8">
        <v>2</v>
      </c>
      <c r="J1907" s="10">
        <v>122.12</v>
      </c>
      <c r="K1907" s="6">
        <v>0.05</v>
      </c>
      <c r="L1907" s="10">
        <v>61.76</v>
      </c>
      <c r="M1907" s="17">
        <f t="shared" si="116"/>
        <v>232.02799999999999</v>
      </c>
      <c r="N1907" s="17">
        <f t="shared" si="117"/>
        <v>123.52</v>
      </c>
      <c r="O1907" s="17">
        <f t="shared" si="118"/>
        <v>108.508</v>
      </c>
      <c r="P1907" s="7">
        <f t="shared" si="119"/>
        <v>0.46765045597945076</v>
      </c>
      <c r="Q1907" s="5">
        <f>YEAR(SalesDataTable[[#This Row],[Order Date]])</f>
        <v>2026</v>
      </c>
      <c r="R1907" s="7" t="str">
        <f>"Q"&amp;ROUNDUP(MONTH(SalesDataTable[[#This Row],[Order Date]])/3,0)</f>
        <v>Q3</v>
      </c>
      <c r="S1907" s="8">
        <f>MONTH(SalesDataTable[[#This Row],[Order Date]])</f>
        <v>9</v>
      </c>
      <c r="T1907" s="7" t="str">
        <f>TEXT(SalesDataTable[[#This Row],[Order Date]],"mmm")</f>
        <v>Sep</v>
      </c>
    </row>
    <row r="1908" spans="1:20" ht="15.6">
      <c r="A1908" s="2">
        <v>5093</v>
      </c>
      <c r="B1908" s="3">
        <v>46281</v>
      </c>
      <c r="C1908" s="4" t="s">
        <v>0</v>
      </c>
      <c r="D1908" s="4" t="s">
        <v>1</v>
      </c>
      <c r="E1908" s="4" t="s">
        <v>8</v>
      </c>
      <c r="F1908" s="4" t="s">
        <v>16</v>
      </c>
      <c r="G1908" s="4" t="s">
        <v>9</v>
      </c>
      <c r="H1908" s="4" t="s">
        <v>17</v>
      </c>
      <c r="I1908" s="8">
        <v>3</v>
      </c>
      <c r="J1908" s="10">
        <v>140.47</v>
      </c>
      <c r="K1908" s="6">
        <v>0.15</v>
      </c>
      <c r="L1908" s="10">
        <v>81.739999999999995</v>
      </c>
      <c r="M1908" s="17">
        <f t="shared" si="116"/>
        <v>358.19849999999997</v>
      </c>
      <c r="N1908" s="17">
        <f t="shared" si="117"/>
        <v>245.21999999999997</v>
      </c>
      <c r="O1908" s="17">
        <f t="shared" si="118"/>
        <v>112.9785</v>
      </c>
      <c r="P1908" s="7">
        <f t="shared" si="119"/>
        <v>0.31540751845694498</v>
      </c>
      <c r="Q1908" s="5">
        <f>YEAR(SalesDataTable[[#This Row],[Order Date]])</f>
        <v>2026</v>
      </c>
      <c r="R1908" s="7" t="str">
        <f>"Q"&amp;ROUNDUP(MONTH(SalesDataTable[[#This Row],[Order Date]])/3,0)</f>
        <v>Q3</v>
      </c>
      <c r="S1908" s="8">
        <f>MONTH(SalesDataTable[[#This Row],[Order Date]])</f>
        <v>9</v>
      </c>
      <c r="T1908" s="7" t="str">
        <f>TEXT(SalesDataTable[[#This Row],[Order Date]],"mmm")</f>
        <v>Sep</v>
      </c>
    </row>
    <row r="1909" spans="1:20" ht="15.6">
      <c r="A1909" s="2">
        <v>5147</v>
      </c>
      <c r="B1909" s="3">
        <v>46281</v>
      </c>
      <c r="C1909" s="4" t="s">
        <v>20</v>
      </c>
      <c r="D1909" s="4" t="s">
        <v>47</v>
      </c>
      <c r="E1909" s="4" t="s">
        <v>2</v>
      </c>
      <c r="F1909" s="4" t="s">
        <v>13</v>
      </c>
      <c r="G1909" s="4" t="s">
        <v>9</v>
      </c>
      <c r="H1909" s="4" t="s">
        <v>17</v>
      </c>
      <c r="I1909" s="8">
        <v>2</v>
      </c>
      <c r="J1909" s="10">
        <v>145.35</v>
      </c>
      <c r="K1909" s="6">
        <v>0.05</v>
      </c>
      <c r="L1909" s="10">
        <v>78.39</v>
      </c>
      <c r="M1909" s="17">
        <f t="shared" si="116"/>
        <v>276.16499999999996</v>
      </c>
      <c r="N1909" s="17">
        <f t="shared" si="117"/>
        <v>156.78</v>
      </c>
      <c r="O1909" s="17">
        <f t="shared" si="118"/>
        <v>119.38499999999996</v>
      </c>
      <c r="P1909" s="7">
        <f t="shared" si="119"/>
        <v>0.4322959100537721</v>
      </c>
      <c r="Q1909" s="5">
        <f>YEAR(SalesDataTable[[#This Row],[Order Date]])</f>
        <v>2026</v>
      </c>
      <c r="R1909" s="7" t="str">
        <f>"Q"&amp;ROUNDUP(MONTH(SalesDataTable[[#This Row],[Order Date]])/3,0)</f>
        <v>Q3</v>
      </c>
      <c r="S1909" s="8">
        <f>MONTH(SalesDataTable[[#This Row],[Order Date]])</f>
        <v>9</v>
      </c>
      <c r="T1909" s="7" t="str">
        <f>TEXT(SalesDataTable[[#This Row],[Order Date]],"mmm")</f>
        <v>Sep</v>
      </c>
    </row>
    <row r="1910" spans="1:20" ht="15.6">
      <c r="A1910" s="2">
        <v>365</v>
      </c>
      <c r="B1910" s="3">
        <v>46282</v>
      </c>
      <c r="C1910" s="4" t="s">
        <v>20</v>
      </c>
      <c r="D1910" s="4" t="s">
        <v>33</v>
      </c>
      <c r="E1910" s="4" t="s">
        <v>28</v>
      </c>
      <c r="F1910" s="4" t="s">
        <v>3</v>
      </c>
      <c r="G1910" s="4" t="s">
        <v>23</v>
      </c>
      <c r="H1910" s="4" t="s">
        <v>51</v>
      </c>
      <c r="I1910" s="8">
        <v>2</v>
      </c>
      <c r="J1910" s="10">
        <v>121.25</v>
      </c>
      <c r="K1910" s="6">
        <v>0</v>
      </c>
      <c r="L1910" s="10">
        <v>61.5</v>
      </c>
      <c r="M1910" s="17">
        <f t="shared" si="116"/>
        <v>242.5</v>
      </c>
      <c r="N1910" s="17">
        <f t="shared" si="117"/>
        <v>123</v>
      </c>
      <c r="O1910" s="17">
        <f t="shared" si="118"/>
        <v>119.5</v>
      </c>
      <c r="P1910" s="7">
        <f t="shared" si="119"/>
        <v>0.4927835051546392</v>
      </c>
      <c r="Q1910" s="5">
        <f>YEAR(SalesDataTable[[#This Row],[Order Date]])</f>
        <v>2026</v>
      </c>
      <c r="R1910" s="7" t="str">
        <f>"Q"&amp;ROUNDUP(MONTH(SalesDataTable[[#This Row],[Order Date]])/3,0)</f>
        <v>Q3</v>
      </c>
      <c r="S1910" s="8">
        <f>MONTH(SalesDataTable[[#This Row],[Order Date]])</f>
        <v>9</v>
      </c>
      <c r="T1910" s="7" t="str">
        <f>TEXT(SalesDataTable[[#This Row],[Order Date]],"mmm")</f>
        <v>Sep</v>
      </c>
    </row>
    <row r="1911" spans="1:20" ht="15.6">
      <c r="A1911" s="2">
        <v>494</v>
      </c>
      <c r="B1911" s="3">
        <v>46282</v>
      </c>
      <c r="C1911" s="4" t="s">
        <v>20</v>
      </c>
      <c r="D1911" s="4" t="s">
        <v>21</v>
      </c>
      <c r="E1911" s="4" t="s">
        <v>2</v>
      </c>
      <c r="F1911" s="4" t="s">
        <v>13</v>
      </c>
      <c r="G1911" s="4" t="s">
        <v>14</v>
      </c>
      <c r="H1911" s="4" t="s">
        <v>15</v>
      </c>
      <c r="I1911" s="8">
        <v>1</v>
      </c>
      <c r="J1911" s="10">
        <v>35.94</v>
      </c>
      <c r="K1911" s="6">
        <v>0.1</v>
      </c>
      <c r="L1911" s="10">
        <v>13.19</v>
      </c>
      <c r="M1911" s="17">
        <f t="shared" si="116"/>
        <v>32.345999999999997</v>
      </c>
      <c r="N1911" s="17">
        <f t="shared" si="117"/>
        <v>13.19</v>
      </c>
      <c r="O1911" s="17">
        <f t="shared" si="118"/>
        <v>19.155999999999999</v>
      </c>
      <c r="P1911" s="7">
        <f t="shared" si="119"/>
        <v>0.59222160390774747</v>
      </c>
      <c r="Q1911" s="5">
        <f>YEAR(SalesDataTable[[#This Row],[Order Date]])</f>
        <v>2026</v>
      </c>
      <c r="R1911" s="7" t="str">
        <f>"Q"&amp;ROUNDUP(MONTH(SalesDataTable[[#This Row],[Order Date]])/3,0)</f>
        <v>Q3</v>
      </c>
      <c r="S1911" s="8">
        <f>MONTH(SalesDataTable[[#This Row],[Order Date]])</f>
        <v>9</v>
      </c>
      <c r="T1911" s="7" t="str">
        <f>TEXT(SalesDataTable[[#This Row],[Order Date]],"mmm")</f>
        <v>Sep</v>
      </c>
    </row>
    <row r="1912" spans="1:20" ht="15.6">
      <c r="A1912" s="2">
        <v>665</v>
      </c>
      <c r="B1912" s="3">
        <v>46282</v>
      </c>
      <c r="C1912" s="4" t="s">
        <v>6</v>
      </c>
      <c r="D1912" s="4" t="s">
        <v>49</v>
      </c>
      <c r="E1912" s="4" t="s">
        <v>2</v>
      </c>
      <c r="F1912" s="4" t="s">
        <v>13</v>
      </c>
      <c r="G1912" s="4" t="s">
        <v>4</v>
      </c>
      <c r="H1912" s="4" t="s">
        <v>30</v>
      </c>
      <c r="I1912" s="8">
        <v>1</v>
      </c>
      <c r="J1912" s="10">
        <v>101.18</v>
      </c>
      <c r="K1912" s="6">
        <v>0.1</v>
      </c>
      <c r="L1912" s="10">
        <v>49.38</v>
      </c>
      <c r="M1912" s="17">
        <f t="shared" si="116"/>
        <v>91.062000000000012</v>
      </c>
      <c r="N1912" s="17">
        <f t="shared" si="117"/>
        <v>49.38</v>
      </c>
      <c r="O1912" s="17">
        <f t="shared" si="118"/>
        <v>41.682000000000009</v>
      </c>
      <c r="P1912" s="7">
        <f t="shared" si="119"/>
        <v>0.45773209461685449</v>
      </c>
      <c r="Q1912" s="5">
        <f>YEAR(SalesDataTable[[#This Row],[Order Date]])</f>
        <v>2026</v>
      </c>
      <c r="R1912" s="7" t="str">
        <f>"Q"&amp;ROUNDUP(MONTH(SalesDataTable[[#This Row],[Order Date]])/3,0)</f>
        <v>Q3</v>
      </c>
      <c r="S1912" s="8">
        <f>MONTH(SalesDataTable[[#This Row],[Order Date]])</f>
        <v>9</v>
      </c>
      <c r="T1912" s="7" t="str">
        <f>TEXT(SalesDataTable[[#This Row],[Order Date]],"mmm")</f>
        <v>Sep</v>
      </c>
    </row>
    <row r="1913" spans="1:20" ht="15.6">
      <c r="A1913" s="2">
        <v>2067</v>
      </c>
      <c r="B1913" s="3">
        <v>46282</v>
      </c>
      <c r="C1913" s="4" t="s">
        <v>20</v>
      </c>
      <c r="D1913" s="4" t="s">
        <v>31</v>
      </c>
      <c r="E1913" s="4" t="s">
        <v>19</v>
      </c>
      <c r="F1913" s="4" t="s">
        <v>13</v>
      </c>
      <c r="G1913" s="4" t="s">
        <v>4</v>
      </c>
      <c r="H1913" s="4" t="s">
        <v>5</v>
      </c>
      <c r="I1913" s="8">
        <v>2</v>
      </c>
      <c r="J1913" s="10">
        <v>82.47</v>
      </c>
      <c r="K1913" s="6">
        <v>0</v>
      </c>
      <c r="L1913" s="10">
        <v>42.49</v>
      </c>
      <c r="M1913" s="17">
        <f t="shared" si="116"/>
        <v>164.94</v>
      </c>
      <c r="N1913" s="17">
        <f t="shared" si="117"/>
        <v>84.98</v>
      </c>
      <c r="O1913" s="17">
        <f t="shared" si="118"/>
        <v>79.959999999999994</v>
      </c>
      <c r="P1913" s="7">
        <f t="shared" si="119"/>
        <v>0.48478234509518608</v>
      </c>
      <c r="Q1913" s="5">
        <f>YEAR(SalesDataTable[[#This Row],[Order Date]])</f>
        <v>2026</v>
      </c>
      <c r="R1913" s="7" t="str">
        <f>"Q"&amp;ROUNDUP(MONTH(SalesDataTable[[#This Row],[Order Date]])/3,0)</f>
        <v>Q3</v>
      </c>
      <c r="S1913" s="8">
        <f>MONTH(SalesDataTable[[#This Row],[Order Date]])</f>
        <v>9</v>
      </c>
      <c r="T1913" s="7" t="str">
        <f>TEXT(SalesDataTable[[#This Row],[Order Date]],"mmm")</f>
        <v>Sep</v>
      </c>
    </row>
    <row r="1914" spans="1:20" ht="15.6">
      <c r="A1914" s="2">
        <v>2648</v>
      </c>
      <c r="B1914" s="3">
        <v>46282</v>
      </c>
      <c r="C1914" s="4" t="s">
        <v>11</v>
      </c>
      <c r="D1914" s="4" t="s">
        <v>52</v>
      </c>
      <c r="E1914" s="4" t="s">
        <v>28</v>
      </c>
      <c r="F1914" s="4" t="s">
        <v>13</v>
      </c>
      <c r="G1914" s="4" t="s">
        <v>34</v>
      </c>
      <c r="H1914" s="4" t="s">
        <v>45</v>
      </c>
      <c r="I1914" s="8">
        <v>1</v>
      </c>
      <c r="J1914" s="10">
        <v>50.47</v>
      </c>
      <c r="K1914" s="6">
        <v>0.05</v>
      </c>
      <c r="L1914" s="10">
        <v>22.27</v>
      </c>
      <c r="M1914" s="17">
        <f t="shared" si="116"/>
        <v>47.946499999999993</v>
      </c>
      <c r="N1914" s="17">
        <f t="shared" si="117"/>
        <v>22.27</v>
      </c>
      <c r="O1914" s="17">
        <f t="shared" si="118"/>
        <v>25.676499999999994</v>
      </c>
      <c r="P1914" s="7">
        <f t="shared" si="119"/>
        <v>0.53552396942425406</v>
      </c>
      <c r="Q1914" s="5">
        <f>YEAR(SalesDataTable[[#This Row],[Order Date]])</f>
        <v>2026</v>
      </c>
      <c r="R1914" s="7" t="str">
        <f>"Q"&amp;ROUNDUP(MONTH(SalesDataTable[[#This Row],[Order Date]])/3,0)</f>
        <v>Q3</v>
      </c>
      <c r="S1914" s="8">
        <f>MONTH(SalesDataTable[[#This Row],[Order Date]])</f>
        <v>9</v>
      </c>
      <c r="T1914" s="7" t="str">
        <f>TEXT(SalesDataTable[[#This Row],[Order Date]],"mmm")</f>
        <v>Sep</v>
      </c>
    </row>
    <row r="1915" spans="1:20" ht="15.6">
      <c r="A1915" s="2">
        <v>3074</v>
      </c>
      <c r="B1915" s="3">
        <v>46282</v>
      </c>
      <c r="C1915" s="4" t="s">
        <v>20</v>
      </c>
      <c r="D1915" s="4" t="s">
        <v>33</v>
      </c>
      <c r="E1915" s="4" t="s">
        <v>8</v>
      </c>
      <c r="F1915" s="4" t="s">
        <v>16</v>
      </c>
      <c r="G1915" s="4" t="s">
        <v>23</v>
      </c>
      <c r="H1915" s="4" t="s">
        <v>40</v>
      </c>
      <c r="I1915" s="8">
        <v>5</v>
      </c>
      <c r="J1915" s="10">
        <v>82.63</v>
      </c>
      <c r="K1915" s="6">
        <v>0.15</v>
      </c>
      <c r="L1915" s="10">
        <v>38.630000000000003</v>
      </c>
      <c r="M1915" s="17">
        <f t="shared" si="116"/>
        <v>351.17749999999995</v>
      </c>
      <c r="N1915" s="17">
        <f t="shared" si="117"/>
        <v>193.15</v>
      </c>
      <c r="O1915" s="17">
        <f t="shared" si="118"/>
        <v>158.02749999999995</v>
      </c>
      <c r="P1915" s="7">
        <f t="shared" si="119"/>
        <v>0.44999323703824978</v>
      </c>
      <c r="Q1915" s="5">
        <f>YEAR(SalesDataTable[[#This Row],[Order Date]])</f>
        <v>2026</v>
      </c>
      <c r="R1915" s="7" t="str">
        <f>"Q"&amp;ROUNDUP(MONTH(SalesDataTable[[#This Row],[Order Date]])/3,0)</f>
        <v>Q3</v>
      </c>
      <c r="S1915" s="8">
        <f>MONTH(SalesDataTable[[#This Row],[Order Date]])</f>
        <v>9</v>
      </c>
      <c r="T1915" s="7" t="str">
        <f>TEXT(SalesDataTable[[#This Row],[Order Date]],"mmm")</f>
        <v>Sep</v>
      </c>
    </row>
    <row r="1916" spans="1:20" ht="15.6">
      <c r="A1916" s="2">
        <v>259</v>
      </c>
      <c r="B1916" s="3">
        <v>46283</v>
      </c>
      <c r="C1916" s="4" t="s">
        <v>20</v>
      </c>
      <c r="D1916" s="4" t="s">
        <v>33</v>
      </c>
      <c r="E1916" s="4" t="s">
        <v>19</v>
      </c>
      <c r="F1916" s="4" t="s">
        <v>16</v>
      </c>
      <c r="G1916" s="4" t="s">
        <v>14</v>
      </c>
      <c r="H1916" s="4" t="s">
        <v>48</v>
      </c>
      <c r="I1916" s="8">
        <v>4</v>
      </c>
      <c r="J1916" s="10">
        <v>168.48</v>
      </c>
      <c r="K1916" s="6">
        <v>0.1</v>
      </c>
      <c r="L1916" s="10">
        <v>89.85</v>
      </c>
      <c r="M1916" s="17">
        <f t="shared" si="116"/>
        <v>606.52800000000002</v>
      </c>
      <c r="N1916" s="17">
        <f t="shared" si="117"/>
        <v>359.4</v>
      </c>
      <c r="O1916" s="17">
        <f t="shared" si="118"/>
        <v>247.12800000000004</v>
      </c>
      <c r="P1916" s="7">
        <f t="shared" si="119"/>
        <v>0.4074469768914214</v>
      </c>
      <c r="Q1916" s="5">
        <f>YEAR(SalesDataTable[[#This Row],[Order Date]])</f>
        <v>2026</v>
      </c>
      <c r="R1916" s="7" t="str">
        <f>"Q"&amp;ROUNDUP(MONTH(SalesDataTable[[#This Row],[Order Date]])/3,0)</f>
        <v>Q3</v>
      </c>
      <c r="S1916" s="8">
        <f>MONTH(SalesDataTable[[#This Row],[Order Date]])</f>
        <v>9</v>
      </c>
      <c r="T1916" s="7" t="str">
        <f>TEXT(SalesDataTable[[#This Row],[Order Date]],"mmm")</f>
        <v>Sep</v>
      </c>
    </row>
    <row r="1917" spans="1:20" ht="15.6">
      <c r="A1917" s="2">
        <v>997</v>
      </c>
      <c r="B1917" s="3">
        <v>46283</v>
      </c>
      <c r="C1917" s="4" t="s">
        <v>6</v>
      </c>
      <c r="D1917" s="4" t="s">
        <v>41</v>
      </c>
      <c r="E1917" s="4" t="s">
        <v>28</v>
      </c>
      <c r="F1917" s="4" t="s">
        <v>3</v>
      </c>
      <c r="G1917" s="4" t="s">
        <v>23</v>
      </c>
      <c r="H1917" s="4" t="s">
        <v>51</v>
      </c>
      <c r="I1917" s="8">
        <v>2</v>
      </c>
      <c r="J1917" s="10">
        <v>121.82</v>
      </c>
      <c r="K1917" s="6">
        <v>0</v>
      </c>
      <c r="L1917" s="10">
        <v>61.92</v>
      </c>
      <c r="M1917" s="17">
        <f t="shared" si="116"/>
        <v>243.64</v>
      </c>
      <c r="N1917" s="17">
        <f t="shared" si="117"/>
        <v>123.84</v>
      </c>
      <c r="O1917" s="17">
        <f t="shared" si="118"/>
        <v>119.79999999999998</v>
      </c>
      <c r="P1917" s="7">
        <f t="shared" si="119"/>
        <v>0.49170907896897059</v>
      </c>
      <c r="Q1917" s="5">
        <f>YEAR(SalesDataTable[[#This Row],[Order Date]])</f>
        <v>2026</v>
      </c>
      <c r="R1917" s="7" t="str">
        <f>"Q"&amp;ROUNDUP(MONTH(SalesDataTable[[#This Row],[Order Date]])/3,0)</f>
        <v>Q3</v>
      </c>
      <c r="S1917" s="8">
        <f>MONTH(SalesDataTable[[#This Row],[Order Date]])</f>
        <v>9</v>
      </c>
      <c r="T1917" s="7" t="str">
        <f>TEXT(SalesDataTable[[#This Row],[Order Date]],"mmm")</f>
        <v>Sep</v>
      </c>
    </row>
    <row r="1918" spans="1:20" ht="15.6">
      <c r="A1918" s="2">
        <v>2102</v>
      </c>
      <c r="B1918" s="3">
        <v>46283</v>
      </c>
      <c r="C1918" s="4" t="s">
        <v>0</v>
      </c>
      <c r="D1918" s="4" t="s">
        <v>50</v>
      </c>
      <c r="E1918" s="4" t="s">
        <v>19</v>
      </c>
      <c r="F1918" s="4" t="s">
        <v>3</v>
      </c>
      <c r="G1918" s="4" t="s">
        <v>4</v>
      </c>
      <c r="H1918" s="4" t="s">
        <v>22</v>
      </c>
      <c r="I1918" s="8">
        <v>1</v>
      </c>
      <c r="J1918" s="10">
        <v>50.02</v>
      </c>
      <c r="K1918" s="6">
        <v>0.1</v>
      </c>
      <c r="L1918" s="10">
        <v>22.47</v>
      </c>
      <c r="M1918" s="17">
        <f t="shared" si="116"/>
        <v>45.018000000000001</v>
      </c>
      <c r="N1918" s="17">
        <f t="shared" si="117"/>
        <v>22.47</v>
      </c>
      <c r="O1918" s="17">
        <f t="shared" si="118"/>
        <v>22.548000000000002</v>
      </c>
      <c r="P1918" s="7">
        <f t="shared" si="119"/>
        <v>0.50086632013861121</v>
      </c>
      <c r="Q1918" s="5">
        <f>YEAR(SalesDataTable[[#This Row],[Order Date]])</f>
        <v>2026</v>
      </c>
      <c r="R1918" s="7" t="str">
        <f>"Q"&amp;ROUNDUP(MONTH(SalesDataTable[[#This Row],[Order Date]])/3,0)</f>
        <v>Q3</v>
      </c>
      <c r="S1918" s="8">
        <f>MONTH(SalesDataTable[[#This Row],[Order Date]])</f>
        <v>9</v>
      </c>
      <c r="T1918" s="7" t="str">
        <f>TEXT(SalesDataTable[[#This Row],[Order Date]],"mmm")</f>
        <v>Sep</v>
      </c>
    </row>
    <row r="1919" spans="1:20" ht="15.6">
      <c r="A1919" s="2">
        <v>2452</v>
      </c>
      <c r="B1919" s="3">
        <v>46283</v>
      </c>
      <c r="C1919" s="4" t="s">
        <v>11</v>
      </c>
      <c r="D1919" s="4" t="s">
        <v>25</v>
      </c>
      <c r="E1919" s="4" t="s">
        <v>2</v>
      </c>
      <c r="F1919" s="4" t="s">
        <v>13</v>
      </c>
      <c r="G1919" s="4" t="s">
        <v>34</v>
      </c>
      <c r="H1919" s="4" t="s">
        <v>45</v>
      </c>
      <c r="I1919" s="8">
        <v>1</v>
      </c>
      <c r="J1919" s="10">
        <v>50.17</v>
      </c>
      <c r="K1919" s="6">
        <v>0.1</v>
      </c>
      <c r="L1919" s="10">
        <v>21.99</v>
      </c>
      <c r="M1919" s="17">
        <f t="shared" si="116"/>
        <v>45.153000000000006</v>
      </c>
      <c r="N1919" s="17">
        <f t="shared" si="117"/>
        <v>21.99</v>
      </c>
      <c r="O1919" s="17">
        <f t="shared" si="118"/>
        <v>23.163000000000007</v>
      </c>
      <c r="P1919" s="7">
        <f t="shared" si="119"/>
        <v>0.51298917015480705</v>
      </c>
      <c r="Q1919" s="5">
        <f>YEAR(SalesDataTable[[#This Row],[Order Date]])</f>
        <v>2026</v>
      </c>
      <c r="R1919" s="7" t="str">
        <f>"Q"&amp;ROUNDUP(MONTH(SalesDataTable[[#This Row],[Order Date]])/3,0)</f>
        <v>Q3</v>
      </c>
      <c r="S1919" s="8">
        <f>MONTH(SalesDataTable[[#This Row],[Order Date]])</f>
        <v>9</v>
      </c>
      <c r="T1919" s="7" t="str">
        <f>TEXT(SalesDataTable[[#This Row],[Order Date]],"mmm")</f>
        <v>Sep</v>
      </c>
    </row>
    <row r="1920" spans="1:20" ht="15.6">
      <c r="A1920" s="2">
        <v>2761</v>
      </c>
      <c r="B1920" s="3">
        <v>46283</v>
      </c>
      <c r="C1920" s="4" t="s">
        <v>0</v>
      </c>
      <c r="D1920" s="4" t="s">
        <v>50</v>
      </c>
      <c r="E1920" s="4" t="s">
        <v>8</v>
      </c>
      <c r="F1920" s="4" t="s">
        <v>16</v>
      </c>
      <c r="G1920" s="4" t="s">
        <v>23</v>
      </c>
      <c r="H1920" s="4" t="s">
        <v>51</v>
      </c>
      <c r="I1920" s="8">
        <v>5</v>
      </c>
      <c r="J1920" s="10">
        <v>124.51</v>
      </c>
      <c r="K1920" s="6">
        <v>0.1</v>
      </c>
      <c r="L1920" s="10">
        <v>60.29</v>
      </c>
      <c r="M1920" s="17">
        <f t="shared" si="116"/>
        <v>560.29500000000007</v>
      </c>
      <c r="N1920" s="17">
        <f t="shared" si="117"/>
        <v>301.45</v>
      </c>
      <c r="O1920" s="17">
        <f t="shared" si="118"/>
        <v>258.84500000000008</v>
      </c>
      <c r="P1920" s="7">
        <f t="shared" si="119"/>
        <v>0.46197984990049895</v>
      </c>
      <c r="Q1920" s="5">
        <f>YEAR(SalesDataTable[[#This Row],[Order Date]])</f>
        <v>2026</v>
      </c>
      <c r="R1920" s="7" t="str">
        <f>"Q"&amp;ROUNDUP(MONTH(SalesDataTable[[#This Row],[Order Date]])/3,0)</f>
        <v>Q3</v>
      </c>
      <c r="S1920" s="8">
        <f>MONTH(SalesDataTable[[#This Row],[Order Date]])</f>
        <v>9</v>
      </c>
      <c r="T1920" s="7" t="str">
        <f>TEXT(SalesDataTable[[#This Row],[Order Date]],"mmm")</f>
        <v>Sep</v>
      </c>
    </row>
    <row r="1921" spans="1:20" ht="15.6">
      <c r="A1921" s="2">
        <v>3993</v>
      </c>
      <c r="B1921" s="3">
        <v>46283</v>
      </c>
      <c r="C1921" s="4" t="s">
        <v>6</v>
      </c>
      <c r="D1921" s="4" t="s">
        <v>43</v>
      </c>
      <c r="E1921" s="4" t="s">
        <v>28</v>
      </c>
      <c r="F1921" s="4" t="s">
        <v>3</v>
      </c>
      <c r="G1921" s="4" t="s">
        <v>9</v>
      </c>
      <c r="H1921" s="4" t="s">
        <v>37</v>
      </c>
      <c r="I1921" s="8">
        <v>1</v>
      </c>
      <c r="J1921" s="10">
        <v>153.68</v>
      </c>
      <c r="K1921" s="6">
        <v>0.05</v>
      </c>
      <c r="L1921" s="10">
        <v>77.42</v>
      </c>
      <c r="M1921" s="17">
        <f t="shared" si="116"/>
        <v>145.99600000000001</v>
      </c>
      <c r="N1921" s="17">
        <f t="shared" si="117"/>
        <v>77.42</v>
      </c>
      <c r="O1921" s="17">
        <f t="shared" si="118"/>
        <v>68.576000000000008</v>
      </c>
      <c r="P1921" s="7">
        <f t="shared" si="119"/>
        <v>0.46971149894517661</v>
      </c>
      <c r="Q1921" s="5">
        <f>YEAR(SalesDataTable[[#This Row],[Order Date]])</f>
        <v>2026</v>
      </c>
      <c r="R1921" s="7" t="str">
        <f>"Q"&amp;ROUNDUP(MONTH(SalesDataTable[[#This Row],[Order Date]])/3,0)</f>
        <v>Q3</v>
      </c>
      <c r="S1921" s="8">
        <f>MONTH(SalesDataTable[[#This Row],[Order Date]])</f>
        <v>9</v>
      </c>
      <c r="T1921" s="7" t="str">
        <f>TEXT(SalesDataTable[[#This Row],[Order Date]],"mmm")</f>
        <v>Sep</v>
      </c>
    </row>
    <row r="1922" spans="1:20" ht="15.6">
      <c r="A1922" s="2">
        <v>4343</v>
      </c>
      <c r="B1922" s="3">
        <v>46283</v>
      </c>
      <c r="C1922" s="4" t="s">
        <v>6</v>
      </c>
      <c r="D1922" s="4" t="s">
        <v>43</v>
      </c>
      <c r="E1922" s="4" t="s">
        <v>28</v>
      </c>
      <c r="F1922" s="4" t="s">
        <v>13</v>
      </c>
      <c r="G1922" s="4" t="s">
        <v>23</v>
      </c>
      <c r="H1922" s="4" t="s">
        <v>51</v>
      </c>
      <c r="I1922" s="8">
        <v>2</v>
      </c>
      <c r="J1922" s="10">
        <v>121.37</v>
      </c>
      <c r="K1922" s="6">
        <v>0.05</v>
      </c>
      <c r="L1922" s="10">
        <v>60.13</v>
      </c>
      <c r="M1922" s="17">
        <f t="shared" ref="M1922:M1985" si="120">I1922*J1922*(1-K1922)</f>
        <v>230.60300000000001</v>
      </c>
      <c r="N1922" s="17">
        <f t="shared" ref="N1922:N1985" si="121">I1922*L1922</f>
        <v>120.26</v>
      </c>
      <c r="O1922" s="17">
        <f t="shared" ref="O1922:O1985" si="122">M1922-N1922</f>
        <v>110.343</v>
      </c>
      <c r="P1922" s="7">
        <f t="shared" ref="P1922:P1985" si="123">IFERROR(O1922/M1922,0)</f>
        <v>0.47849767782726155</v>
      </c>
      <c r="Q1922" s="5">
        <f>YEAR(SalesDataTable[[#This Row],[Order Date]])</f>
        <v>2026</v>
      </c>
      <c r="R1922" s="7" t="str">
        <f>"Q"&amp;ROUNDUP(MONTH(SalesDataTable[[#This Row],[Order Date]])/3,0)</f>
        <v>Q3</v>
      </c>
      <c r="S1922" s="8">
        <f>MONTH(SalesDataTable[[#This Row],[Order Date]])</f>
        <v>9</v>
      </c>
      <c r="T1922" s="7" t="str">
        <f>TEXT(SalesDataTable[[#This Row],[Order Date]],"mmm")</f>
        <v>Sep</v>
      </c>
    </row>
    <row r="1923" spans="1:20" ht="15.6">
      <c r="A1923" s="2">
        <v>4429</v>
      </c>
      <c r="B1923" s="3">
        <v>46283</v>
      </c>
      <c r="C1923" s="4" t="s">
        <v>0</v>
      </c>
      <c r="D1923" s="4" t="s">
        <v>50</v>
      </c>
      <c r="E1923" s="4" t="s">
        <v>2</v>
      </c>
      <c r="F1923" s="4" t="s">
        <v>16</v>
      </c>
      <c r="G1923" s="4" t="s">
        <v>9</v>
      </c>
      <c r="H1923" s="4" t="s">
        <v>17</v>
      </c>
      <c r="I1923" s="8">
        <v>2</v>
      </c>
      <c r="J1923" s="10">
        <v>145.1</v>
      </c>
      <c r="K1923" s="6">
        <v>0.1</v>
      </c>
      <c r="L1923" s="10">
        <v>77.62</v>
      </c>
      <c r="M1923" s="17">
        <f t="shared" si="120"/>
        <v>261.18</v>
      </c>
      <c r="N1923" s="17">
        <f t="shared" si="121"/>
        <v>155.24</v>
      </c>
      <c r="O1923" s="17">
        <f t="shared" si="122"/>
        <v>105.94</v>
      </c>
      <c r="P1923" s="7">
        <f t="shared" si="123"/>
        <v>0.40562064476606169</v>
      </c>
      <c r="Q1923" s="5">
        <f>YEAR(SalesDataTable[[#This Row],[Order Date]])</f>
        <v>2026</v>
      </c>
      <c r="R1923" s="7" t="str">
        <f>"Q"&amp;ROUNDUP(MONTH(SalesDataTable[[#This Row],[Order Date]])/3,0)</f>
        <v>Q3</v>
      </c>
      <c r="S1923" s="8">
        <f>MONTH(SalesDataTable[[#This Row],[Order Date]])</f>
        <v>9</v>
      </c>
      <c r="T1923" s="7" t="str">
        <f>TEXT(SalesDataTable[[#This Row],[Order Date]],"mmm")</f>
        <v>Sep</v>
      </c>
    </row>
    <row r="1924" spans="1:20" ht="15.6">
      <c r="A1924" s="2">
        <v>4824</v>
      </c>
      <c r="B1924" s="3">
        <v>46283</v>
      </c>
      <c r="C1924" s="4" t="s">
        <v>20</v>
      </c>
      <c r="D1924" s="4" t="s">
        <v>33</v>
      </c>
      <c r="E1924" s="4" t="s">
        <v>2</v>
      </c>
      <c r="F1924" s="4" t="s">
        <v>3</v>
      </c>
      <c r="G1924" s="4" t="s">
        <v>34</v>
      </c>
      <c r="H1924" s="4" t="s">
        <v>42</v>
      </c>
      <c r="I1924" s="8">
        <v>1</v>
      </c>
      <c r="J1924" s="10">
        <v>36.729999999999997</v>
      </c>
      <c r="K1924" s="6">
        <v>0.05</v>
      </c>
      <c r="L1924" s="10">
        <v>14.11</v>
      </c>
      <c r="M1924" s="17">
        <f t="shared" si="120"/>
        <v>34.893499999999996</v>
      </c>
      <c r="N1924" s="17">
        <f t="shared" si="121"/>
        <v>14.11</v>
      </c>
      <c r="O1924" s="17">
        <f t="shared" si="122"/>
        <v>20.783499999999997</v>
      </c>
      <c r="P1924" s="7">
        <f t="shared" si="123"/>
        <v>0.59562669265049362</v>
      </c>
      <c r="Q1924" s="5">
        <f>YEAR(SalesDataTable[[#This Row],[Order Date]])</f>
        <v>2026</v>
      </c>
      <c r="R1924" s="7" t="str">
        <f>"Q"&amp;ROUNDUP(MONTH(SalesDataTable[[#This Row],[Order Date]])/3,0)</f>
        <v>Q3</v>
      </c>
      <c r="S1924" s="8">
        <f>MONTH(SalesDataTable[[#This Row],[Order Date]])</f>
        <v>9</v>
      </c>
      <c r="T1924" s="7" t="str">
        <f>TEXT(SalesDataTable[[#This Row],[Order Date]],"mmm")</f>
        <v>Sep</v>
      </c>
    </row>
    <row r="1925" spans="1:20" ht="15.6">
      <c r="A1925" s="2">
        <v>4881</v>
      </c>
      <c r="B1925" s="3">
        <v>46283</v>
      </c>
      <c r="C1925" s="4" t="s">
        <v>11</v>
      </c>
      <c r="D1925" s="4" t="s">
        <v>12</v>
      </c>
      <c r="E1925" s="4" t="s">
        <v>2</v>
      </c>
      <c r="F1925" s="4" t="s">
        <v>16</v>
      </c>
      <c r="G1925" s="4" t="s">
        <v>14</v>
      </c>
      <c r="H1925" s="4" t="s">
        <v>44</v>
      </c>
      <c r="I1925" s="8">
        <v>4</v>
      </c>
      <c r="J1925" s="10">
        <v>134.15</v>
      </c>
      <c r="K1925" s="6">
        <v>0.05</v>
      </c>
      <c r="L1925" s="10">
        <v>65.58</v>
      </c>
      <c r="M1925" s="17">
        <f t="shared" si="120"/>
        <v>509.77</v>
      </c>
      <c r="N1925" s="17">
        <f t="shared" si="121"/>
        <v>262.32</v>
      </c>
      <c r="O1925" s="17">
        <f t="shared" si="122"/>
        <v>247.45</v>
      </c>
      <c r="P1925" s="7">
        <f t="shared" si="123"/>
        <v>0.48541499107440611</v>
      </c>
      <c r="Q1925" s="5">
        <f>YEAR(SalesDataTable[[#This Row],[Order Date]])</f>
        <v>2026</v>
      </c>
      <c r="R1925" s="7" t="str">
        <f>"Q"&amp;ROUNDUP(MONTH(SalesDataTable[[#This Row],[Order Date]])/3,0)</f>
        <v>Q3</v>
      </c>
      <c r="S1925" s="8">
        <f>MONTH(SalesDataTable[[#This Row],[Order Date]])</f>
        <v>9</v>
      </c>
      <c r="T1925" s="7" t="str">
        <f>TEXT(SalesDataTable[[#This Row],[Order Date]],"mmm")</f>
        <v>Sep</v>
      </c>
    </row>
    <row r="1926" spans="1:20" ht="15.6">
      <c r="A1926" s="2">
        <v>5138</v>
      </c>
      <c r="B1926" s="3">
        <v>46283</v>
      </c>
      <c r="C1926" s="4" t="s">
        <v>0</v>
      </c>
      <c r="D1926" s="4" t="s">
        <v>1</v>
      </c>
      <c r="E1926" s="4" t="s">
        <v>8</v>
      </c>
      <c r="F1926" s="4" t="s">
        <v>16</v>
      </c>
      <c r="G1926" s="4" t="s">
        <v>9</v>
      </c>
      <c r="H1926" s="4" t="s">
        <v>10</v>
      </c>
      <c r="I1926" s="8">
        <v>8</v>
      </c>
      <c r="J1926" s="10">
        <v>94.21</v>
      </c>
      <c r="K1926" s="6">
        <v>0.1</v>
      </c>
      <c r="L1926" s="10">
        <v>45.05</v>
      </c>
      <c r="M1926" s="17">
        <f t="shared" si="120"/>
        <v>678.31200000000001</v>
      </c>
      <c r="N1926" s="17">
        <f t="shared" si="121"/>
        <v>360.4</v>
      </c>
      <c r="O1926" s="17">
        <f t="shared" si="122"/>
        <v>317.91200000000003</v>
      </c>
      <c r="P1926" s="7">
        <f t="shared" si="123"/>
        <v>0.46868107891353833</v>
      </c>
      <c r="Q1926" s="5">
        <f>YEAR(SalesDataTable[[#This Row],[Order Date]])</f>
        <v>2026</v>
      </c>
      <c r="R1926" s="7" t="str">
        <f>"Q"&amp;ROUNDUP(MONTH(SalesDataTable[[#This Row],[Order Date]])/3,0)</f>
        <v>Q3</v>
      </c>
      <c r="S1926" s="8">
        <f>MONTH(SalesDataTable[[#This Row],[Order Date]])</f>
        <v>9</v>
      </c>
      <c r="T1926" s="7" t="str">
        <f>TEXT(SalesDataTable[[#This Row],[Order Date]],"mmm")</f>
        <v>Sep</v>
      </c>
    </row>
    <row r="1927" spans="1:20" ht="15.6">
      <c r="A1927" s="2">
        <v>1214</v>
      </c>
      <c r="B1927" s="3">
        <v>46284</v>
      </c>
      <c r="C1927" s="4" t="s">
        <v>0</v>
      </c>
      <c r="D1927" s="4" t="s">
        <v>50</v>
      </c>
      <c r="E1927" s="4" t="s">
        <v>19</v>
      </c>
      <c r="F1927" s="4" t="s">
        <v>3</v>
      </c>
      <c r="G1927" s="4" t="s">
        <v>23</v>
      </c>
      <c r="H1927" s="4" t="s">
        <v>29</v>
      </c>
      <c r="I1927" s="8">
        <v>1</v>
      </c>
      <c r="J1927" s="10">
        <v>198.29</v>
      </c>
      <c r="K1927" s="6">
        <v>0.05</v>
      </c>
      <c r="L1927" s="10">
        <v>106.24</v>
      </c>
      <c r="M1927" s="17">
        <f t="shared" si="120"/>
        <v>188.37549999999999</v>
      </c>
      <c r="N1927" s="17">
        <f t="shared" si="121"/>
        <v>106.24</v>
      </c>
      <c r="O1927" s="17">
        <f t="shared" si="122"/>
        <v>82.135499999999993</v>
      </c>
      <c r="P1927" s="7">
        <f t="shared" si="123"/>
        <v>0.436020076920831</v>
      </c>
      <c r="Q1927" s="5">
        <f>YEAR(SalesDataTable[[#This Row],[Order Date]])</f>
        <v>2026</v>
      </c>
      <c r="R1927" s="7" t="str">
        <f>"Q"&amp;ROUNDUP(MONTH(SalesDataTable[[#This Row],[Order Date]])/3,0)</f>
        <v>Q3</v>
      </c>
      <c r="S1927" s="8">
        <f>MONTH(SalesDataTable[[#This Row],[Order Date]])</f>
        <v>9</v>
      </c>
      <c r="T1927" s="7" t="str">
        <f>TEXT(SalesDataTable[[#This Row],[Order Date]],"mmm")</f>
        <v>Sep</v>
      </c>
    </row>
    <row r="1928" spans="1:20" ht="15.6">
      <c r="A1928" s="2">
        <v>1346</v>
      </c>
      <c r="B1928" s="3">
        <v>46284</v>
      </c>
      <c r="C1928" s="4" t="s">
        <v>6</v>
      </c>
      <c r="D1928" s="4" t="s">
        <v>49</v>
      </c>
      <c r="E1928" s="4" t="s">
        <v>28</v>
      </c>
      <c r="F1928" s="4" t="s">
        <v>3</v>
      </c>
      <c r="G1928" s="4" t="s">
        <v>14</v>
      </c>
      <c r="H1928" s="4" t="s">
        <v>48</v>
      </c>
      <c r="I1928" s="8">
        <v>3</v>
      </c>
      <c r="J1928" s="10">
        <v>166.21</v>
      </c>
      <c r="K1928" s="6">
        <v>0.05</v>
      </c>
      <c r="L1928" s="10">
        <v>85.03</v>
      </c>
      <c r="M1928" s="17">
        <f t="shared" si="120"/>
        <v>473.69849999999997</v>
      </c>
      <c r="N1928" s="17">
        <f t="shared" si="121"/>
        <v>255.09</v>
      </c>
      <c r="O1928" s="17">
        <f t="shared" si="122"/>
        <v>218.60849999999996</v>
      </c>
      <c r="P1928" s="7">
        <f t="shared" si="123"/>
        <v>0.4614929116304991</v>
      </c>
      <c r="Q1928" s="5">
        <f>YEAR(SalesDataTable[[#This Row],[Order Date]])</f>
        <v>2026</v>
      </c>
      <c r="R1928" s="7" t="str">
        <f>"Q"&amp;ROUNDUP(MONTH(SalesDataTable[[#This Row],[Order Date]])/3,0)</f>
        <v>Q3</v>
      </c>
      <c r="S1928" s="8">
        <f>MONTH(SalesDataTable[[#This Row],[Order Date]])</f>
        <v>9</v>
      </c>
      <c r="T1928" s="7" t="str">
        <f>TEXT(SalesDataTable[[#This Row],[Order Date]],"mmm")</f>
        <v>Sep</v>
      </c>
    </row>
    <row r="1929" spans="1:20" ht="15.6">
      <c r="A1929" s="2">
        <v>1361</v>
      </c>
      <c r="B1929" s="3">
        <v>46284</v>
      </c>
      <c r="C1929" s="4" t="s">
        <v>6</v>
      </c>
      <c r="D1929" s="4" t="s">
        <v>27</v>
      </c>
      <c r="E1929" s="4" t="s">
        <v>28</v>
      </c>
      <c r="F1929" s="4" t="s">
        <v>13</v>
      </c>
      <c r="G1929" s="4" t="s">
        <v>4</v>
      </c>
      <c r="H1929" s="4" t="s">
        <v>26</v>
      </c>
      <c r="I1929" s="8">
        <v>1</v>
      </c>
      <c r="J1929" s="10">
        <v>40.700000000000003</v>
      </c>
      <c r="K1929" s="6">
        <v>0.05</v>
      </c>
      <c r="L1929" s="10">
        <v>16.43</v>
      </c>
      <c r="M1929" s="17">
        <f t="shared" si="120"/>
        <v>38.664999999999999</v>
      </c>
      <c r="N1929" s="17">
        <f t="shared" si="121"/>
        <v>16.43</v>
      </c>
      <c r="O1929" s="17">
        <f t="shared" si="122"/>
        <v>22.234999999999999</v>
      </c>
      <c r="P1929" s="7">
        <f t="shared" si="123"/>
        <v>0.57506789085736454</v>
      </c>
      <c r="Q1929" s="5">
        <f>YEAR(SalesDataTable[[#This Row],[Order Date]])</f>
        <v>2026</v>
      </c>
      <c r="R1929" s="7" t="str">
        <f>"Q"&amp;ROUNDUP(MONTH(SalesDataTable[[#This Row],[Order Date]])/3,0)</f>
        <v>Q3</v>
      </c>
      <c r="S1929" s="8">
        <f>MONTH(SalesDataTable[[#This Row],[Order Date]])</f>
        <v>9</v>
      </c>
      <c r="T1929" s="7" t="str">
        <f>TEXT(SalesDataTable[[#This Row],[Order Date]],"mmm")</f>
        <v>Sep</v>
      </c>
    </row>
    <row r="1930" spans="1:20" ht="15.6">
      <c r="A1930" s="2">
        <v>2728</v>
      </c>
      <c r="B1930" s="3">
        <v>46284</v>
      </c>
      <c r="C1930" s="4" t="s">
        <v>0</v>
      </c>
      <c r="D1930" s="4" t="s">
        <v>50</v>
      </c>
      <c r="E1930" s="4" t="s">
        <v>2</v>
      </c>
      <c r="F1930" s="4" t="s">
        <v>13</v>
      </c>
      <c r="G1930" s="4" t="s">
        <v>9</v>
      </c>
      <c r="H1930" s="4" t="s">
        <v>37</v>
      </c>
      <c r="I1930" s="8">
        <v>3</v>
      </c>
      <c r="J1930" s="10">
        <v>153.5</v>
      </c>
      <c r="K1930" s="6">
        <v>0</v>
      </c>
      <c r="L1930" s="10">
        <v>80.819999999999993</v>
      </c>
      <c r="M1930" s="17">
        <f t="shared" si="120"/>
        <v>460.5</v>
      </c>
      <c r="N1930" s="17">
        <f t="shared" si="121"/>
        <v>242.45999999999998</v>
      </c>
      <c r="O1930" s="17">
        <f t="shared" si="122"/>
        <v>218.04000000000002</v>
      </c>
      <c r="P1930" s="7">
        <f t="shared" si="123"/>
        <v>0.47348534201954401</v>
      </c>
      <c r="Q1930" s="5">
        <f>YEAR(SalesDataTable[[#This Row],[Order Date]])</f>
        <v>2026</v>
      </c>
      <c r="R1930" s="7" t="str">
        <f>"Q"&amp;ROUNDUP(MONTH(SalesDataTable[[#This Row],[Order Date]])/3,0)</f>
        <v>Q3</v>
      </c>
      <c r="S1930" s="8">
        <f>MONTH(SalesDataTable[[#This Row],[Order Date]])</f>
        <v>9</v>
      </c>
      <c r="T1930" s="7" t="str">
        <f>TEXT(SalesDataTable[[#This Row],[Order Date]],"mmm")</f>
        <v>Sep</v>
      </c>
    </row>
    <row r="1931" spans="1:20" ht="15.6">
      <c r="A1931" s="2">
        <v>2788</v>
      </c>
      <c r="B1931" s="3">
        <v>46284</v>
      </c>
      <c r="C1931" s="4" t="s">
        <v>6</v>
      </c>
      <c r="D1931" s="4" t="s">
        <v>43</v>
      </c>
      <c r="E1931" s="4" t="s">
        <v>28</v>
      </c>
      <c r="F1931" s="4" t="s">
        <v>13</v>
      </c>
      <c r="G1931" s="4" t="s">
        <v>9</v>
      </c>
      <c r="H1931" s="4" t="s">
        <v>46</v>
      </c>
      <c r="I1931" s="8">
        <v>1</v>
      </c>
      <c r="J1931" s="10">
        <v>70.430000000000007</v>
      </c>
      <c r="K1931" s="6">
        <v>0</v>
      </c>
      <c r="L1931" s="10">
        <v>31.51</v>
      </c>
      <c r="M1931" s="17">
        <f t="shared" si="120"/>
        <v>70.430000000000007</v>
      </c>
      <c r="N1931" s="17">
        <f t="shared" si="121"/>
        <v>31.51</v>
      </c>
      <c r="O1931" s="17">
        <f t="shared" si="122"/>
        <v>38.92</v>
      </c>
      <c r="P1931" s="7">
        <f t="shared" si="123"/>
        <v>0.55260542382507449</v>
      </c>
      <c r="Q1931" s="5">
        <f>YEAR(SalesDataTable[[#This Row],[Order Date]])</f>
        <v>2026</v>
      </c>
      <c r="R1931" s="7" t="str">
        <f>"Q"&amp;ROUNDUP(MONTH(SalesDataTable[[#This Row],[Order Date]])/3,0)</f>
        <v>Q3</v>
      </c>
      <c r="S1931" s="8">
        <f>MONTH(SalesDataTable[[#This Row],[Order Date]])</f>
        <v>9</v>
      </c>
      <c r="T1931" s="7" t="str">
        <f>TEXT(SalesDataTable[[#This Row],[Order Date]],"mmm")</f>
        <v>Sep</v>
      </c>
    </row>
    <row r="1932" spans="1:20" ht="15.6">
      <c r="A1932" s="2">
        <v>2932</v>
      </c>
      <c r="B1932" s="3">
        <v>46284</v>
      </c>
      <c r="C1932" s="4" t="s">
        <v>0</v>
      </c>
      <c r="D1932" s="4" t="s">
        <v>50</v>
      </c>
      <c r="E1932" s="4" t="s">
        <v>19</v>
      </c>
      <c r="F1932" s="4" t="s">
        <v>16</v>
      </c>
      <c r="G1932" s="4" t="s">
        <v>4</v>
      </c>
      <c r="H1932" s="4" t="s">
        <v>22</v>
      </c>
      <c r="I1932" s="8">
        <v>4</v>
      </c>
      <c r="J1932" s="10">
        <v>49.93</v>
      </c>
      <c r="K1932" s="6">
        <v>0</v>
      </c>
      <c r="L1932" s="10">
        <v>22.99</v>
      </c>
      <c r="M1932" s="17">
        <f t="shared" si="120"/>
        <v>199.72</v>
      </c>
      <c r="N1932" s="17">
        <f t="shared" si="121"/>
        <v>91.96</v>
      </c>
      <c r="O1932" s="17">
        <f t="shared" si="122"/>
        <v>107.76</v>
      </c>
      <c r="P1932" s="7">
        <f t="shared" si="123"/>
        <v>0.53955537752853999</v>
      </c>
      <c r="Q1932" s="5">
        <f>YEAR(SalesDataTable[[#This Row],[Order Date]])</f>
        <v>2026</v>
      </c>
      <c r="R1932" s="7" t="str">
        <f>"Q"&amp;ROUNDUP(MONTH(SalesDataTable[[#This Row],[Order Date]])/3,0)</f>
        <v>Q3</v>
      </c>
      <c r="S1932" s="8">
        <f>MONTH(SalesDataTable[[#This Row],[Order Date]])</f>
        <v>9</v>
      </c>
      <c r="T1932" s="7" t="str">
        <f>TEXT(SalesDataTable[[#This Row],[Order Date]],"mmm")</f>
        <v>Sep</v>
      </c>
    </row>
    <row r="1933" spans="1:20" ht="15.6">
      <c r="A1933" s="2">
        <v>3399</v>
      </c>
      <c r="B1933" s="3">
        <v>46284</v>
      </c>
      <c r="C1933" s="4" t="s">
        <v>6</v>
      </c>
      <c r="D1933" s="4" t="s">
        <v>43</v>
      </c>
      <c r="E1933" s="4" t="s">
        <v>19</v>
      </c>
      <c r="F1933" s="4" t="s">
        <v>3</v>
      </c>
      <c r="G1933" s="4" t="s">
        <v>4</v>
      </c>
      <c r="H1933" s="4" t="s">
        <v>22</v>
      </c>
      <c r="I1933" s="8">
        <v>1</v>
      </c>
      <c r="J1933" s="10">
        <v>50.18</v>
      </c>
      <c r="K1933" s="6">
        <v>0</v>
      </c>
      <c r="L1933" s="10">
        <v>22.92</v>
      </c>
      <c r="M1933" s="17">
        <f t="shared" si="120"/>
        <v>50.18</v>
      </c>
      <c r="N1933" s="17">
        <f t="shared" si="121"/>
        <v>22.92</v>
      </c>
      <c r="O1933" s="17">
        <f t="shared" si="122"/>
        <v>27.259999999999998</v>
      </c>
      <c r="P1933" s="7">
        <f t="shared" si="123"/>
        <v>0.54324432044639293</v>
      </c>
      <c r="Q1933" s="5">
        <f>YEAR(SalesDataTable[[#This Row],[Order Date]])</f>
        <v>2026</v>
      </c>
      <c r="R1933" s="7" t="str">
        <f>"Q"&amp;ROUNDUP(MONTH(SalesDataTable[[#This Row],[Order Date]])/3,0)</f>
        <v>Q3</v>
      </c>
      <c r="S1933" s="8">
        <f>MONTH(SalesDataTable[[#This Row],[Order Date]])</f>
        <v>9</v>
      </c>
      <c r="T1933" s="7" t="str">
        <f>TEXT(SalesDataTable[[#This Row],[Order Date]],"mmm")</f>
        <v>Sep</v>
      </c>
    </row>
    <row r="1934" spans="1:20" ht="15.6">
      <c r="A1934" s="2">
        <v>3588</v>
      </c>
      <c r="B1934" s="3">
        <v>46284</v>
      </c>
      <c r="C1934" s="4" t="s">
        <v>20</v>
      </c>
      <c r="D1934" s="4" t="s">
        <v>47</v>
      </c>
      <c r="E1934" s="4" t="s">
        <v>19</v>
      </c>
      <c r="F1934" s="4" t="s">
        <v>13</v>
      </c>
      <c r="G1934" s="4" t="s">
        <v>14</v>
      </c>
      <c r="H1934" s="4" t="s">
        <v>48</v>
      </c>
      <c r="I1934" s="8">
        <v>2</v>
      </c>
      <c r="J1934" s="10">
        <v>164.01</v>
      </c>
      <c r="K1934" s="6">
        <v>0.15</v>
      </c>
      <c r="L1934" s="10">
        <v>87.14</v>
      </c>
      <c r="M1934" s="17">
        <f t="shared" si="120"/>
        <v>278.81699999999995</v>
      </c>
      <c r="N1934" s="17">
        <f t="shared" si="121"/>
        <v>174.28</v>
      </c>
      <c r="O1934" s="17">
        <f t="shared" si="122"/>
        <v>104.53699999999995</v>
      </c>
      <c r="P1934" s="7">
        <f t="shared" si="123"/>
        <v>0.37493050997607741</v>
      </c>
      <c r="Q1934" s="5">
        <f>YEAR(SalesDataTable[[#This Row],[Order Date]])</f>
        <v>2026</v>
      </c>
      <c r="R1934" s="7" t="str">
        <f>"Q"&amp;ROUNDUP(MONTH(SalesDataTable[[#This Row],[Order Date]])/3,0)</f>
        <v>Q3</v>
      </c>
      <c r="S1934" s="8">
        <f>MONTH(SalesDataTable[[#This Row],[Order Date]])</f>
        <v>9</v>
      </c>
      <c r="T1934" s="7" t="str">
        <f>TEXT(SalesDataTable[[#This Row],[Order Date]],"mmm")</f>
        <v>Sep</v>
      </c>
    </row>
    <row r="1935" spans="1:20" ht="15.6">
      <c r="A1935" s="2">
        <v>3603</v>
      </c>
      <c r="B1935" s="3">
        <v>46284</v>
      </c>
      <c r="C1935" s="4" t="s">
        <v>6</v>
      </c>
      <c r="D1935" s="4" t="s">
        <v>49</v>
      </c>
      <c r="E1935" s="4" t="s">
        <v>28</v>
      </c>
      <c r="F1935" s="4" t="s">
        <v>3</v>
      </c>
      <c r="G1935" s="4" t="s">
        <v>4</v>
      </c>
      <c r="H1935" s="4" t="s">
        <v>5</v>
      </c>
      <c r="I1935" s="8">
        <v>2</v>
      </c>
      <c r="J1935" s="10">
        <v>83.77</v>
      </c>
      <c r="K1935" s="6">
        <v>0</v>
      </c>
      <c r="L1935" s="10">
        <v>43.32</v>
      </c>
      <c r="M1935" s="17">
        <f t="shared" si="120"/>
        <v>167.54</v>
      </c>
      <c r="N1935" s="17">
        <f t="shared" si="121"/>
        <v>86.64</v>
      </c>
      <c r="O1935" s="17">
        <f t="shared" si="122"/>
        <v>80.899999999999991</v>
      </c>
      <c r="P1935" s="7">
        <f t="shared" si="123"/>
        <v>0.4828697624447893</v>
      </c>
      <c r="Q1935" s="5">
        <f>YEAR(SalesDataTable[[#This Row],[Order Date]])</f>
        <v>2026</v>
      </c>
      <c r="R1935" s="7" t="str">
        <f>"Q"&amp;ROUNDUP(MONTH(SalesDataTable[[#This Row],[Order Date]])/3,0)</f>
        <v>Q3</v>
      </c>
      <c r="S1935" s="8">
        <f>MONTH(SalesDataTable[[#This Row],[Order Date]])</f>
        <v>9</v>
      </c>
      <c r="T1935" s="7" t="str">
        <f>TEXT(SalesDataTable[[#This Row],[Order Date]],"mmm")</f>
        <v>Sep</v>
      </c>
    </row>
    <row r="1936" spans="1:20" ht="15.6">
      <c r="A1936" s="2">
        <v>3845</v>
      </c>
      <c r="B1936" s="3">
        <v>46284</v>
      </c>
      <c r="C1936" s="4" t="s">
        <v>20</v>
      </c>
      <c r="D1936" s="4" t="s">
        <v>33</v>
      </c>
      <c r="E1936" s="4" t="s">
        <v>2</v>
      </c>
      <c r="F1936" s="4" t="s">
        <v>13</v>
      </c>
      <c r="G1936" s="4" t="s">
        <v>23</v>
      </c>
      <c r="H1936" s="4" t="s">
        <v>40</v>
      </c>
      <c r="I1936" s="8">
        <v>1</v>
      </c>
      <c r="J1936" s="10">
        <v>81.84</v>
      </c>
      <c r="K1936" s="6">
        <v>0</v>
      </c>
      <c r="L1936" s="10">
        <v>38.5</v>
      </c>
      <c r="M1936" s="17">
        <f t="shared" si="120"/>
        <v>81.84</v>
      </c>
      <c r="N1936" s="17">
        <f t="shared" si="121"/>
        <v>38.5</v>
      </c>
      <c r="O1936" s="17">
        <f t="shared" si="122"/>
        <v>43.34</v>
      </c>
      <c r="P1936" s="7">
        <f t="shared" si="123"/>
        <v>0.52956989247311825</v>
      </c>
      <c r="Q1936" s="5">
        <f>YEAR(SalesDataTable[[#This Row],[Order Date]])</f>
        <v>2026</v>
      </c>
      <c r="R1936" s="7" t="str">
        <f>"Q"&amp;ROUNDUP(MONTH(SalesDataTable[[#This Row],[Order Date]])/3,0)</f>
        <v>Q3</v>
      </c>
      <c r="S1936" s="8">
        <f>MONTH(SalesDataTable[[#This Row],[Order Date]])</f>
        <v>9</v>
      </c>
      <c r="T1936" s="7" t="str">
        <f>TEXT(SalesDataTable[[#This Row],[Order Date]],"mmm")</f>
        <v>Sep</v>
      </c>
    </row>
    <row r="1937" spans="1:20" ht="15.6">
      <c r="A1937" s="2">
        <v>4191</v>
      </c>
      <c r="B1937" s="3">
        <v>46284</v>
      </c>
      <c r="C1937" s="4" t="s">
        <v>11</v>
      </c>
      <c r="D1937" s="4" t="s">
        <v>25</v>
      </c>
      <c r="E1937" s="4" t="s">
        <v>28</v>
      </c>
      <c r="F1937" s="4" t="s">
        <v>3</v>
      </c>
      <c r="G1937" s="4" t="s">
        <v>34</v>
      </c>
      <c r="H1937" s="4" t="s">
        <v>35</v>
      </c>
      <c r="I1937" s="8">
        <v>1</v>
      </c>
      <c r="J1937" s="10">
        <v>40.32</v>
      </c>
      <c r="K1937" s="6">
        <v>0.15</v>
      </c>
      <c r="L1937" s="10">
        <v>14.39</v>
      </c>
      <c r="M1937" s="17">
        <f t="shared" si="120"/>
        <v>34.271999999999998</v>
      </c>
      <c r="N1937" s="17">
        <f t="shared" si="121"/>
        <v>14.39</v>
      </c>
      <c r="O1937" s="17">
        <f t="shared" si="122"/>
        <v>19.881999999999998</v>
      </c>
      <c r="P1937" s="7">
        <f t="shared" si="123"/>
        <v>0.58012371615312786</v>
      </c>
      <c r="Q1937" s="5">
        <f>YEAR(SalesDataTable[[#This Row],[Order Date]])</f>
        <v>2026</v>
      </c>
      <c r="R1937" s="7" t="str">
        <f>"Q"&amp;ROUNDUP(MONTH(SalesDataTable[[#This Row],[Order Date]])/3,0)</f>
        <v>Q3</v>
      </c>
      <c r="S1937" s="8">
        <f>MONTH(SalesDataTable[[#This Row],[Order Date]])</f>
        <v>9</v>
      </c>
      <c r="T1937" s="7" t="str">
        <f>TEXT(SalesDataTable[[#This Row],[Order Date]],"mmm")</f>
        <v>Sep</v>
      </c>
    </row>
    <row r="1938" spans="1:20" ht="15.6">
      <c r="A1938" s="2">
        <v>4269</v>
      </c>
      <c r="B1938" s="3">
        <v>46284</v>
      </c>
      <c r="C1938" s="4" t="s">
        <v>11</v>
      </c>
      <c r="D1938" s="4" t="s">
        <v>52</v>
      </c>
      <c r="E1938" s="4" t="s">
        <v>8</v>
      </c>
      <c r="F1938" s="4" t="s">
        <v>16</v>
      </c>
      <c r="G1938" s="4" t="s">
        <v>9</v>
      </c>
      <c r="H1938" s="4" t="s">
        <v>37</v>
      </c>
      <c r="I1938" s="8">
        <v>4</v>
      </c>
      <c r="J1938" s="10">
        <v>155.84</v>
      </c>
      <c r="K1938" s="6">
        <v>0.05</v>
      </c>
      <c r="L1938" s="10">
        <v>80.790000000000006</v>
      </c>
      <c r="M1938" s="17">
        <f t="shared" si="120"/>
        <v>592.19200000000001</v>
      </c>
      <c r="N1938" s="17">
        <f t="shared" si="121"/>
        <v>323.16000000000003</v>
      </c>
      <c r="O1938" s="17">
        <f t="shared" si="122"/>
        <v>269.03199999999998</v>
      </c>
      <c r="P1938" s="7">
        <f t="shared" si="123"/>
        <v>0.45429860585755966</v>
      </c>
      <c r="Q1938" s="5">
        <f>YEAR(SalesDataTable[[#This Row],[Order Date]])</f>
        <v>2026</v>
      </c>
      <c r="R1938" s="7" t="str">
        <f>"Q"&amp;ROUNDUP(MONTH(SalesDataTable[[#This Row],[Order Date]])/3,0)</f>
        <v>Q3</v>
      </c>
      <c r="S1938" s="8">
        <f>MONTH(SalesDataTable[[#This Row],[Order Date]])</f>
        <v>9</v>
      </c>
      <c r="T1938" s="7" t="str">
        <f>TEXT(SalesDataTable[[#This Row],[Order Date]],"mmm")</f>
        <v>Sep</v>
      </c>
    </row>
    <row r="1939" spans="1:20" ht="15.6">
      <c r="A1939" s="2">
        <v>5</v>
      </c>
      <c r="B1939" s="3">
        <v>46285</v>
      </c>
      <c r="C1939" s="4" t="s">
        <v>6</v>
      </c>
      <c r="D1939" s="4" t="s">
        <v>27</v>
      </c>
      <c r="E1939" s="4" t="s">
        <v>2</v>
      </c>
      <c r="F1939" s="4" t="s">
        <v>16</v>
      </c>
      <c r="G1939" s="4" t="s">
        <v>34</v>
      </c>
      <c r="H1939" s="4" t="s">
        <v>45</v>
      </c>
      <c r="I1939" s="8">
        <v>1</v>
      </c>
      <c r="J1939" s="10">
        <v>51.83</v>
      </c>
      <c r="K1939" s="6">
        <v>0</v>
      </c>
      <c r="L1939" s="10">
        <v>21.9</v>
      </c>
      <c r="M1939" s="17">
        <f t="shared" si="120"/>
        <v>51.83</v>
      </c>
      <c r="N1939" s="17">
        <f t="shared" si="121"/>
        <v>21.9</v>
      </c>
      <c r="O1939" s="17">
        <f t="shared" si="122"/>
        <v>29.93</v>
      </c>
      <c r="P1939" s="7">
        <f t="shared" si="123"/>
        <v>0.57746478873239437</v>
      </c>
      <c r="Q1939" s="5">
        <f>YEAR(SalesDataTable[[#This Row],[Order Date]])</f>
        <v>2026</v>
      </c>
      <c r="R1939" s="7" t="str">
        <f>"Q"&amp;ROUNDUP(MONTH(SalesDataTable[[#This Row],[Order Date]])/3,0)</f>
        <v>Q3</v>
      </c>
      <c r="S1939" s="8">
        <f>MONTH(SalesDataTable[[#This Row],[Order Date]])</f>
        <v>9</v>
      </c>
      <c r="T1939" s="7" t="str">
        <f>TEXT(SalesDataTable[[#This Row],[Order Date]],"mmm")</f>
        <v>Sep</v>
      </c>
    </row>
    <row r="1940" spans="1:20" ht="15.6">
      <c r="A1940" s="2">
        <v>210</v>
      </c>
      <c r="B1940" s="3">
        <v>46285</v>
      </c>
      <c r="C1940" s="4" t="s">
        <v>11</v>
      </c>
      <c r="D1940" s="4" t="s">
        <v>18</v>
      </c>
      <c r="E1940" s="4" t="s">
        <v>19</v>
      </c>
      <c r="F1940" s="4" t="s">
        <v>3</v>
      </c>
      <c r="G1940" s="4" t="s">
        <v>23</v>
      </c>
      <c r="H1940" s="4" t="s">
        <v>29</v>
      </c>
      <c r="I1940" s="8">
        <v>1</v>
      </c>
      <c r="J1940" s="10">
        <v>190.77</v>
      </c>
      <c r="K1940" s="6">
        <v>0.05</v>
      </c>
      <c r="L1940" s="10">
        <v>104.69</v>
      </c>
      <c r="M1940" s="17">
        <f t="shared" si="120"/>
        <v>181.23150000000001</v>
      </c>
      <c r="N1940" s="17">
        <f t="shared" si="121"/>
        <v>104.69</v>
      </c>
      <c r="O1940" s="17">
        <f t="shared" si="122"/>
        <v>76.541500000000013</v>
      </c>
      <c r="P1940" s="7">
        <f t="shared" si="123"/>
        <v>0.42234103894742364</v>
      </c>
      <c r="Q1940" s="5">
        <f>YEAR(SalesDataTable[[#This Row],[Order Date]])</f>
        <v>2026</v>
      </c>
      <c r="R1940" s="7" t="str">
        <f>"Q"&amp;ROUNDUP(MONTH(SalesDataTable[[#This Row],[Order Date]])/3,0)</f>
        <v>Q3</v>
      </c>
      <c r="S1940" s="8">
        <f>MONTH(SalesDataTable[[#This Row],[Order Date]])</f>
        <v>9</v>
      </c>
      <c r="T1940" s="7" t="str">
        <f>TEXT(SalesDataTable[[#This Row],[Order Date]],"mmm")</f>
        <v>Sep</v>
      </c>
    </row>
    <row r="1941" spans="1:20" ht="15.6">
      <c r="A1941" s="2">
        <v>462</v>
      </c>
      <c r="B1941" s="3">
        <v>46285</v>
      </c>
      <c r="C1941" s="4" t="s">
        <v>6</v>
      </c>
      <c r="D1941" s="4" t="s">
        <v>43</v>
      </c>
      <c r="E1941" s="4" t="s">
        <v>19</v>
      </c>
      <c r="F1941" s="4" t="s">
        <v>13</v>
      </c>
      <c r="G1941" s="4" t="s">
        <v>4</v>
      </c>
      <c r="H1941" s="4" t="s">
        <v>26</v>
      </c>
      <c r="I1941" s="8">
        <v>2</v>
      </c>
      <c r="J1941" s="10">
        <v>40.049999999999997</v>
      </c>
      <c r="K1941" s="6">
        <v>0.05</v>
      </c>
      <c r="L1941" s="10">
        <v>16.97</v>
      </c>
      <c r="M1941" s="17">
        <f t="shared" si="120"/>
        <v>76.094999999999985</v>
      </c>
      <c r="N1941" s="17">
        <f t="shared" si="121"/>
        <v>33.94</v>
      </c>
      <c r="O1941" s="17">
        <f t="shared" si="122"/>
        <v>42.154999999999987</v>
      </c>
      <c r="P1941" s="7">
        <f t="shared" si="123"/>
        <v>0.55397857940731976</v>
      </c>
      <c r="Q1941" s="5">
        <f>YEAR(SalesDataTable[[#This Row],[Order Date]])</f>
        <v>2026</v>
      </c>
      <c r="R1941" s="7" t="str">
        <f>"Q"&amp;ROUNDUP(MONTH(SalesDataTable[[#This Row],[Order Date]])/3,0)</f>
        <v>Q3</v>
      </c>
      <c r="S1941" s="8">
        <f>MONTH(SalesDataTable[[#This Row],[Order Date]])</f>
        <v>9</v>
      </c>
      <c r="T1941" s="7" t="str">
        <f>TEXT(SalesDataTable[[#This Row],[Order Date]],"mmm")</f>
        <v>Sep</v>
      </c>
    </row>
    <row r="1942" spans="1:20" ht="15.6">
      <c r="A1942" s="2">
        <v>725</v>
      </c>
      <c r="B1942" s="3">
        <v>46285</v>
      </c>
      <c r="C1942" s="4" t="s">
        <v>6</v>
      </c>
      <c r="D1942" s="4" t="s">
        <v>43</v>
      </c>
      <c r="E1942" s="4" t="s">
        <v>2</v>
      </c>
      <c r="F1942" s="4" t="s">
        <v>13</v>
      </c>
      <c r="G1942" s="4" t="s">
        <v>4</v>
      </c>
      <c r="H1942" s="4" t="s">
        <v>5</v>
      </c>
      <c r="I1942" s="8">
        <v>1</v>
      </c>
      <c r="J1942" s="10">
        <v>82.08</v>
      </c>
      <c r="K1942" s="6">
        <v>0.05</v>
      </c>
      <c r="L1942" s="10">
        <v>43.18</v>
      </c>
      <c r="M1942" s="17">
        <f t="shared" si="120"/>
        <v>77.975999999999999</v>
      </c>
      <c r="N1942" s="17">
        <f t="shared" si="121"/>
        <v>43.18</v>
      </c>
      <c r="O1942" s="17">
        <f t="shared" si="122"/>
        <v>34.795999999999999</v>
      </c>
      <c r="P1942" s="7">
        <f t="shared" si="123"/>
        <v>0.44623986867754178</v>
      </c>
      <c r="Q1942" s="5">
        <f>YEAR(SalesDataTable[[#This Row],[Order Date]])</f>
        <v>2026</v>
      </c>
      <c r="R1942" s="7" t="str">
        <f>"Q"&amp;ROUNDUP(MONTH(SalesDataTable[[#This Row],[Order Date]])/3,0)</f>
        <v>Q3</v>
      </c>
      <c r="S1942" s="8">
        <f>MONTH(SalesDataTable[[#This Row],[Order Date]])</f>
        <v>9</v>
      </c>
      <c r="T1942" s="7" t="str">
        <f>TEXT(SalesDataTable[[#This Row],[Order Date]],"mmm")</f>
        <v>Sep</v>
      </c>
    </row>
    <row r="1943" spans="1:20" ht="15.6">
      <c r="A1943" s="2">
        <v>918</v>
      </c>
      <c r="B1943" s="3">
        <v>46285</v>
      </c>
      <c r="C1943" s="4" t="s">
        <v>0</v>
      </c>
      <c r="D1943" s="4" t="s">
        <v>50</v>
      </c>
      <c r="E1943" s="4" t="s">
        <v>2</v>
      </c>
      <c r="F1943" s="4" t="s">
        <v>3</v>
      </c>
      <c r="G1943" s="4" t="s">
        <v>4</v>
      </c>
      <c r="H1943" s="4" t="s">
        <v>22</v>
      </c>
      <c r="I1943" s="8">
        <v>1</v>
      </c>
      <c r="J1943" s="10">
        <v>50.3</v>
      </c>
      <c r="K1943" s="6">
        <v>0.05</v>
      </c>
      <c r="L1943" s="10">
        <v>22.14</v>
      </c>
      <c r="M1943" s="17">
        <f t="shared" si="120"/>
        <v>47.784999999999997</v>
      </c>
      <c r="N1943" s="17">
        <f t="shared" si="121"/>
        <v>22.14</v>
      </c>
      <c r="O1943" s="17">
        <f t="shared" si="122"/>
        <v>25.644999999999996</v>
      </c>
      <c r="P1943" s="7">
        <f t="shared" si="123"/>
        <v>0.53667468870984614</v>
      </c>
      <c r="Q1943" s="5">
        <f>YEAR(SalesDataTable[[#This Row],[Order Date]])</f>
        <v>2026</v>
      </c>
      <c r="R1943" s="7" t="str">
        <f>"Q"&amp;ROUNDUP(MONTH(SalesDataTable[[#This Row],[Order Date]])/3,0)</f>
        <v>Q3</v>
      </c>
      <c r="S1943" s="8">
        <f>MONTH(SalesDataTable[[#This Row],[Order Date]])</f>
        <v>9</v>
      </c>
      <c r="T1943" s="7" t="str">
        <f>TEXT(SalesDataTable[[#This Row],[Order Date]],"mmm")</f>
        <v>Sep</v>
      </c>
    </row>
    <row r="1944" spans="1:20" ht="15.6">
      <c r="A1944" s="2">
        <v>1442</v>
      </c>
      <c r="B1944" s="3">
        <v>46285</v>
      </c>
      <c r="C1944" s="4" t="s">
        <v>11</v>
      </c>
      <c r="D1944" s="4" t="s">
        <v>52</v>
      </c>
      <c r="E1944" s="4" t="s">
        <v>2</v>
      </c>
      <c r="F1944" s="4" t="s">
        <v>13</v>
      </c>
      <c r="G1944" s="4" t="s">
        <v>14</v>
      </c>
      <c r="H1944" s="4" t="s">
        <v>32</v>
      </c>
      <c r="I1944" s="8">
        <v>1</v>
      </c>
      <c r="J1944" s="10">
        <v>47.68</v>
      </c>
      <c r="K1944" s="6">
        <v>0.1</v>
      </c>
      <c r="L1944" s="10">
        <v>18.03</v>
      </c>
      <c r="M1944" s="17">
        <f t="shared" si="120"/>
        <v>42.911999999999999</v>
      </c>
      <c r="N1944" s="17">
        <f t="shared" si="121"/>
        <v>18.03</v>
      </c>
      <c r="O1944" s="17">
        <f t="shared" si="122"/>
        <v>24.881999999999998</v>
      </c>
      <c r="P1944" s="7">
        <f t="shared" si="123"/>
        <v>0.57983780760626391</v>
      </c>
      <c r="Q1944" s="5">
        <f>YEAR(SalesDataTable[[#This Row],[Order Date]])</f>
        <v>2026</v>
      </c>
      <c r="R1944" s="7" t="str">
        <f>"Q"&amp;ROUNDUP(MONTH(SalesDataTable[[#This Row],[Order Date]])/3,0)</f>
        <v>Q3</v>
      </c>
      <c r="S1944" s="8">
        <f>MONTH(SalesDataTable[[#This Row],[Order Date]])</f>
        <v>9</v>
      </c>
      <c r="T1944" s="7" t="str">
        <f>TEXT(SalesDataTable[[#This Row],[Order Date]],"mmm")</f>
        <v>Sep</v>
      </c>
    </row>
    <row r="1945" spans="1:20" ht="15.6">
      <c r="A1945" s="2">
        <v>4290</v>
      </c>
      <c r="B1945" s="3">
        <v>46285</v>
      </c>
      <c r="C1945" s="4" t="s">
        <v>11</v>
      </c>
      <c r="D1945" s="4" t="s">
        <v>12</v>
      </c>
      <c r="E1945" s="4" t="s">
        <v>19</v>
      </c>
      <c r="F1945" s="4" t="s">
        <v>3</v>
      </c>
      <c r="G1945" s="4" t="s">
        <v>4</v>
      </c>
      <c r="H1945" s="4" t="s">
        <v>22</v>
      </c>
      <c r="I1945" s="8">
        <v>2</v>
      </c>
      <c r="J1945" s="10">
        <v>51.48</v>
      </c>
      <c r="K1945" s="6">
        <v>0.05</v>
      </c>
      <c r="L1945" s="10">
        <v>22.38</v>
      </c>
      <c r="M1945" s="17">
        <f t="shared" si="120"/>
        <v>97.811999999999983</v>
      </c>
      <c r="N1945" s="17">
        <f t="shared" si="121"/>
        <v>44.76</v>
      </c>
      <c r="O1945" s="17">
        <f t="shared" si="122"/>
        <v>53.051999999999985</v>
      </c>
      <c r="P1945" s="7">
        <f t="shared" si="123"/>
        <v>0.54238743712427917</v>
      </c>
      <c r="Q1945" s="5">
        <f>YEAR(SalesDataTable[[#This Row],[Order Date]])</f>
        <v>2026</v>
      </c>
      <c r="R1945" s="7" t="str">
        <f>"Q"&amp;ROUNDUP(MONTH(SalesDataTable[[#This Row],[Order Date]])/3,0)</f>
        <v>Q3</v>
      </c>
      <c r="S1945" s="8">
        <f>MONTH(SalesDataTable[[#This Row],[Order Date]])</f>
        <v>9</v>
      </c>
      <c r="T1945" s="7" t="str">
        <f>TEXT(SalesDataTable[[#This Row],[Order Date]],"mmm")</f>
        <v>Sep</v>
      </c>
    </row>
    <row r="1946" spans="1:20" ht="15.6">
      <c r="A1946" s="2">
        <v>4666</v>
      </c>
      <c r="B1946" s="3">
        <v>46285</v>
      </c>
      <c r="C1946" s="4" t="s">
        <v>11</v>
      </c>
      <c r="D1946" s="4" t="s">
        <v>18</v>
      </c>
      <c r="E1946" s="4" t="s">
        <v>2</v>
      </c>
      <c r="F1946" s="4" t="s">
        <v>16</v>
      </c>
      <c r="G1946" s="4" t="s">
        <v>34</v>
      </c>
      <c r="H1946" s="4" t="s">
        <v>38</v>
      </c>
      <c r="I1946" s="8">
        <v>2</v>
      </c>
      <c r="J1946" s="10">
        <v>123.73</v>
      </c>
      <c r="K1946" s="6">
        <v>0</v>
      </c>
      <c r="L1946" s="10">
        <v>68.459999999999994</v>
      </c>
      <c r="M1946" s="17">
        <f t="shared" si="120"/>
        <v>247.46</v>
      </c>
      <c r="N1946" s="17">
        <f t="shared" si="121"/>
        <v>136.91999999999999</v>
      </c>
      <c r="O1946" s="17">
        <f t="shared" si="122"/>
        <v>110.54000000000002</v>
      </c>
      <c r="P1946" s="7">
        <f t="shared" si="123"/>
        <v>0.44669845631617239</v>
      </c>
      <c r="Q1946" s="5">
        <f>YEAR(SalesDataTable[[#This Row],[Order Date]])</f>
        <v>2026</v>
      </c>
      <c r="R1946" s="7" t="str">
        <f>"Q"&amp;ROUNDUP(MONTH(SalesDataTable[[#This Row],[Order Date]])/3,0)</f>
        <v>Q3</v>
      </c>
      <c r="S1946" s="8">
        <f>MONTH(SalesDataTable[[#This Row],[Order Date]])</f>
        <v>9</v>
      </c>
      <c r="T1946" s="7" t="str">
        <f>TEXT(SalesDataTable[[#This Row],[Order Date]],"mmm")</f>
        <v>Sep</v>
      </c>
    </row>
    <row r="1947" spans="1:20" ht="15.6">
      <c r="A1947" s="2">
        <v>234</v>
      </c>
      <c r="B1947" s="3">
        <v>46286</v>
      </c>
      <c r="C1947" s="4" t="s">
        <v>11</v>
      </c>
      <c r="D1947" s="4" t="s">
        <v>25</v>
      </c>
      <c r="E1947" s="4" t="s">
        <v>2</v>
      </c>
      <c r="F1947" s="4" t="s">
        <v>16</v>
      </c>
      <c r="G1947" s="4" t="s">
        <v>9</v>
      </c>
      <c r="H1947" s="4" t="s">
        <v>17</v>
      </c>
      <c r="I1947" s="8">
        <v>2</v>
      </c>
      <c r="J1947" s="10">
        <v>146.81</v>
      </c>
      <c r="K1947" s="6">
        <v>0</v>
      </c>
      <c r="L1947" s="10">
        <v>79.72</v>
      </c>
      <c r="M1947" s="17">
        <f t="shared" si="120"/>
        <v>293.62</v>
      </c>
      <c r="N1947" s="17">
        <f t="shared" si="121"/>
        <v>159.44</v>
      </c>
      <c r="O1947" s="17">
        <f t="shared" si="122"/>
        <v>134.18</v>
      </c>
      <c r="P1947" s="7">
        <f t="shared" si="123"/>
        <v>0.45698521899053202</v>
      </c>
      <c r="Q1947" s="5">
        <f>YEAR(SalesDataTable[[#This Row],[Order Date]])</f>
        <v>2026</v>
      </c>
      <c r="R1947" s="7" t="str">
        <f>"Q"&amp;ROUNDUP(MONTH(SalesDataTable[[#This Row],[Order Date]])/3,0)</f>
        <v>Q3</v>
      </c>
      <c r="S1947" s="8">
        <f>MONTH(SalesDataTable[[#This Row],[Order Date]])</f>
        <v>9</v>
      </c>
      <c r="T1947" s="7" t="str">
        <f>TEXT(SalesDataTable[[#This Row],[Order Date]],"mmm")</f>
        <v>Sep</v>
      </c>
    </row>
    <row r="1948" spans="1:20" ht="15.6">
      <c r="A1948" s="2">
        <v>802</v>
      </c>
      <c r="B1948" s="3">
        <v>46286</v>
      </c>
      <c r="C1948" s="4" t="s">
        <v>6</v>
      </c>
      <c r="D1948" s="4" t="s">
        <v>43</v>
      </c>
      <c r="E1948" s="4" t="s">
        <v>19</v>
      </c>
      <c r="F1948" s="4" t="s">
        <v>3</v>
      </c>
      <c r="G1948" s="4" t="s">
        <v>14</v>
      </c>
      <c r="H1948" s="4" t="s">
        <v>48</v>
      </c>
      <c r="I1948" s="8">
        <v>2</v>
      </c>
      <c r="J1948" s="10">
        <v>167.16</v>
      </c>
      <c r="K1948" s="6">
        <v>0</v>
      </c>
      <c r="L1948" s="10">
        <v>88.51</v>
      </c>
      <c r="M1948" s="17">
        <f t="shared" si="120"/>
        <v>334.32</v>
      </c>
      <c r="N1948" s="17">
        <f t="shared" si="121"/>
        <v>177.02</v>
      </c>
      <c r="O1948" s="17">
        <f t="shared" si="122"/>
        <v>157.29999999999998</v>
      </c>
      <c r="P1948" s="7">
        <f t="shared" si="123"/>
        <v>0.4705072983967456</v>
      </c>
      <c r="Q1948" s="5">
        <f>YEAR(SalesDataTable[[#This Row],[Order Date]])</f>
        <v>2026</v>
      </c>
      <c r="R1948" s="7" t="str">
        <f>"Q"&amp;ROUNDUP(MONTH(SalesDataTable[[#This Row],[Order Date]])/3,0)</f>
        <v>Q3</v>
      </c>
      <c r="S1948" s="8">
        <f>MONTH(SalesDataTable[[#This Row],[Order Date]])</f>
        <v>9</v>
      </c>
      <c r="T1948" s="7" t="str">
        <f>TEXT(SalesDataTable[[#This Row],[Order Date]],"mmm")</f>
        <v>Sep</v>
      </c>
    </row>
    <row r="1949" spans="1:20" ht="15.6">
      <c r="A1949" s="2">
        <v>1942</v>
      </c>
      <c r="B1949" s="3">
        <v>46286</v>
      </c>
      <c r="C1949" s="4" t="s">
        <v>11</v>
      </c>
      <c r="D1949" s="4" t="s">
        <v>12</v>
      </c>
      <c r="E1949" s="4" t="s">
        <v>2</v>
      </c>
      <c r="F1949" s="4" t="s">
        <v>13</v>
      </c>
      <c r="G1949" s="4" t="s">
        <v>4</v>
      </c>
      <c r="H1949" s="4" t="s">
        <v>5</v>
      </c>
      <c r="I1949" s="8">
        <v>1</v>
      </c>
      <c r="J1949" s="10">
        <v>83.69</v>
      </c>
      <c r="K1949" s="6">
        <v>0</v>
      </c>
      <c r="L1949" s="10">
        <v>42.76</v>
      </c>
      <c r="M1949" s="17">
        <f t="shared" si="120"/>
        <v>83.69</v>
      </c>
      <c r="N1949" s="17">
        <f t="shared" si="121"/>
        <v>42.76</v>
      </c>
      <c r="O1949" s="17">
        <f t="shared" si="122"/>
        <v>40.93</v>
      </c>
      <c r="P1949" s="7">
        <f t="shared" si="123"/>
        <v>0.48906679412116144</v>
      </c>
      <c r="Q1949" s="5">
        <f>YEAR(SalesDataTable[[#This Row],[Order Date]])</f>
        <v>2026</v>
      </c>
      <c r="R1949" s="7" t="str">
        <f>"Q"&amp;ROUNDUP(MONTH(SalesDataTable[[#This Row],[Order Date]])/3,0)</f>
        <v>Q3</v>
      </c>
      <c r="S1949" s="8">
        <f>MONTH(SalesDataTable[[#This Row],[Order Date]])</f>
        <v>9</v>
      </c>
      <c r="T1949" s="7" t="str">
        <f>TEXT(SalesDataTable[[#This Row],[Order Date]],"mmm")</f>
        <v>Sep</v>
      </c>
    </row>
    <row r="1950" spans="1:20" ht="15.6">
      <c r="A1950" s="2">
        <v>2200</v>
      </c>
      <c r="B1950" s="3">
        <v>46286</v>
      </c>
      <c r="C1950" s="4" t="s">
        <v>0</v>
      </c>
      <c r="D1950" s="4" t="s">
        <v>1</v>
      </c>
      <c r="E1950" s="4" t="s">
        <v>2</v>
      </c>
      <c r="F1950" s="4" t="s">
        <v>13</v>
      </c>
      <c r="G1950" s="4" t="s">
        <v>4</v>
      </c>
      <c r="H1950" s="4" t="s">
        <v>26</v>
      </c>
      <c r="I1950" s="8">
        <v>1</v>
      </c>
      <c r="J1950" s="10">
        <v>40.4</v>
      </c>
      <c r="K1950" s="6">
        <v>0.15</v>
      </c>
      <c r="L1950" s="10">
        <v>16.47</v>
      </c>
      <c r="M1950" s="17">
        <f t="shared" si="120"/>
        <v>34.339999999999996</v>
      </c>
      <c r="N1950" s="17">
        <f t="shared" si="121"/>
        <v>16.47</v>
      </c>
      <c r="O1950" s="17">
        <f t="shared" si="122"/>
        <v>17.869999999999997</v>
      </c>
      <c r="P1950" s="7">
        <f t="shared" si="123"/>
        <v>0.52038439138031445</v>
      </c>
      <c r="Q1950" s="5">
        <f>YEAR(SalesDataTable[[#This Row],[Order Date]])</f>
        <v>2026</v>
      </c>
      <c r="R1950" s="7" t="str">
        <f>"Q"&amp;ROUNDUP(MONTH(SalesDataTable[[#This Row],[Order Date]])/3,0)</f>
        <v>Q3</v>
      </c>
      <c r="S1950" s="8">
        <f>MONTH(SalesDataTable[[#This Row],[Order Date]])</f>
        <v>9</v>
      </c>
      <c r="T1950" s="7" t="str">
        <f>TEXT(SalesDataTable[[#This Row],[Order Date]],"mmm")</f>
        <v>Sep</v>
      </c>
    </row>
    <row r="1951" spans="1:20" ht="15.6">
      <c r="A1951" s="2">
        <v>2236</v>
      </c>
      <c r="B1951" s="3">
        <v>46286</v>
      </c>
      <c r="C1951" s="4" t="s">
        <v>6</v>
      </c>
      <c r="D1951" s="4" t="s">
        <v>41</v>
      </c>
      <c r="E1951" s="4" t="s">
        <v>2</v>
      </c>
      <c r="F1951" s="4" t="s">
        <v>3</v>
      </c>
      <c r="G1951" s="4" t="s">
        <v>9</v>
      </c>
      <c r="H1951" s="4" t="s">
        <v>17</v>
      </c>
      <c r="I1951" s="8">
        <v>3</v>
      </c>
      <c r="J1951" s="10">
        <v>143.31</v>
      </c>
      <c r="K1951" s="6">
        <v>0</v>
      </c>
      <c r="L1951" s="10">
        <v>81.36</v>
      </c>
      <c r="M1951" s="17">
        <f t="shared" si="120"/>
        <v>429.93</v>
      </c>
      <c r="N1951" s="17">
        <f t="shared" si="121"/>
        <v>244.07999999999998</v>
      </c>
      <c r="O1951" s="17">
        <f t="shared" si="122"/>
        <v>185.85000000000002</v>
      </c>
      <c r="P1951" s="7">
        <f t="shared" si="123"/>
        <v>0.43227967343521045</v>
      </c>
      <c r="Q1951" s="5">
        <f>YEAR(SalesDataTable[[#This Row],[Order Date]])</f>
        <v>2026</v>
      </c>
      <c r="R1951" s="7" t="str">
        <f>"Q"&amp;ROUNDUP(MONTH(SalesDataTable[[#This Row],[Order Date]])/3,0)</f>
        <v>Q3</v>
      </c>
      <c r="S1951" s="8">
        <f>MONTH(SalesDataTable[[#This Row],[Order Date]])</f>
        <v>9</v>
      </c>
      <c r="T1951" s="7" t="str">
        <f>TEXT(SalesDataTable[[#This Row],[Order Date]],"mmm")</f>
        <v>Sep</v>
      </c>
    </row>
    <row r="1952" spans="1:20" ht="15.6">
      <c r="A1952" s="2">
        <v>4041</v>
      </c>
      <c r="B1952" s="3">
        <v>46286</v>
      </c>
      <c r="C1952" s="4" t="s">
        <v>6</v>
      </c>
      <c r="D1952" s="4" t="s">
        <v>41</v>
      </c>
      <c r="E1952" s="4" t="s">
        <v>8</v>
      </c>
      <c r="F1952" s="4" t="s">
        <v>3</v>
      </c>
      <c r="G1952" s="4" t="s">
        <v>34</v>
      </c>
      <c r="H1952" s="4" t="s">
        <v>45</v>
      </c>
      <c r="I1952" s="8">
        <v>15</v>
      </c>
      <c r="J1952" s="10">
        <v>51.1</v>
      </c>
      <c r="K1952" s="6">
        <v>0.1</v>
      </c>
      <c r="L1952" s="10">
        <v>21.9</v>
      </c>
      <c r="M1952" s="17">
        <f t="shared" si="120"/>
        <v>689.85</v>
      </c>
      <c r="N1952" s="17">
        <f t="shared" si="121"/>
        <v>328.5</v>
      </c>
      <c r="O1952" s="17">
        <f t="shared" si="122"/>
        <v>361.35</v>
      </c>
      <c r="P1952" s="7">
        <f t="shared" si="123"/>
        <v>0.52380952380952384</v>
      </c>
      <c r="Q1952" s="5">
        <f>YEAR(SalesDataTable[[#This Row],[Order Date]])</f>
        <v>2026</v>
      </c>
      <c r="R1952" s="7" t="str">
        <f>"Q"&amp;ROUNDUP(MONTH(SalesDataTable[[#This Row],[Order Date]])/3,0)</f>
        <v>Q3</v>
      </c>
      <c r="S1952" s="8">
        <f>MONTH(SalesDataTable[[#This Row],[Order Date]])</f>
        <v>9</v>
      </c>
      <c r="T1952" s="7" t="str">
        <f>TEXT(SalesDataTable[[#This Row],[Order Date]],"mmm")</f>
        <v>Sep</v>
      </c>
    </row>
    <row r="1953" spans="1:20" ht="15.6">
      <c r="A1953" s="2">
        <v>4435</v>
      </c>
      <c r="B1953" s="3">
        <v>46286</v>
      </c>
      <c r="C1953" s="4" t="s">
        <v>20</v>
      </c>
      <c r="D1953" s="4" t="s">
        <v>47</v>
      </c>
      <c r="E1953" s="4" t="s">
        <v>28</v>
      </c>
      <c r="F1953" s="4" t="s">
        <v>13</v>
      </c>
      <c r="G1953" s="4" t="s">
        <v>9</v>
      </c>
      <c r="H1953" s="4" t="s">
        <v>17</v>
      </c>
      <c r="I1953" s="8">
        <v>1</v>
      </c>
      <c r="J1953" s="10">
        <v>146.33000000000001</v>
      </c>
      <c r="K1953" s="6">
        <v>0</v>
      </c>
      <c r="L1953" s="10">
        <v>80.05</v>
      </c>
      <c r="M1953" s="17">
        <f t="shared" si="120"/>
        <v>146.33000000000001</v>
      </c>
      <c r="N1953" s="17">
        <f t="shared" si="121"/>
        <v>80.05</v>
      </c>
      <c r="O1953" s="17">
        <f t="shared" si="122"/>
        <v>66.280000000000015</v>
      </c>
      <c r="P1953" s="7">
        <f t="shared" si="123"/>
        <v>0.45294881432378875</v>
      </c>
      <c r="Q1953" s="5">
        <f>YEAR(SalesDataTable[[#This Row],[Order Date]])</f>
        <v>2026</v>
      </c>
      <c r="R1953" s="7" t="str">
        <f>"Q"&amp;ROUNDUP(MONTH(SalesDataTable[[#This Row],[Order Date]])/3,0)</f>
        <v>Q3</v>
      </c>
      <c r="S1953" s="8">
        <f>MONTH(SalesDataTable[[#This Row],[Order Date]])</f>
        <v>9</v>
      </c>
      <c r="T1953" s="7" t="str">
        <f>TEXT(SalesDataTable[[#This Row],[Order Date]],"mmm")</f>
        <v>Sep</v>
      </c>
    </row>
    <row r="1954" spans="1:20" ht="15.6">
      <c r="A1954" s="2">
        <v>305</v>
      </c>
      <c r="B1954" s="3">
        <v>46287</v>
      </c>
      <c r="C1954" s="4" t="s">
        <v>20</v>
      </c>
      <c r="D1954" s="4" t="s">
        <v>33</v>
      </c>
      <c r="E1954" s="4" t="s">
        <v>2</v>
      </c>
      <c r="F1954" s="4" t="s">
        <v>3</v>
      </c>
      <c r="G1954" s="4" t="s">
        <v>14</v>
      </c>
      <c r="H1954" s="4" t="s">
        <v>44</v>
      </c>
      <c r="I1954" s="8">
        <v>1</v>
      </c>
      <c r="J1954" s="10">
        <v>130.69999999999999</v>
      </c>
      <c r="K1954" s="6">
        <v>0.05</v>
      </c>
      <c r="L1954" s="10">
        <v>68.23</v>
      </c>
      <c r="M1954" s="17">
        <f t="shared" si="120"/>
        <v>124.16499999999998</v>
      </c>
      <c r="N1954" s="17">
        <f t="shared" si="121"/>
        <v>68.23</v>
      </c>
      <c r="O1954" s="17">
        <f t="shared" si="122"/>
        <v>55.934999999999974</v>
      </c>
      <c r="P1954" s="7">
        <f t="shared" si="123"/>
        <v>0.45048926831232622</v>
      </c>
      <c r="Q1954" s="5">
        <f>YEAR(SalesDataTable[[#This Row],[Order Date]])</f>
        <v>2026</v>
      </c>
      <c r="R1954" s="7" t="str">
        <f>"Q"&amp;ROUNDUP(MONTH(SalesDataTable[[#This Row],[Order Date]])/3,0)</f>
        <v>Q3</v>
      </c>
      <c r="S1954" s="8">
        <f>MONTH(SalesDataTable[[#This Row],[Order Date]])</f>
        <v>9</v>
      </c>
      <c r="T1954" s="7" t="str">
        <f>TEXT(SalesDataTable[[#This Row],[Order Date]],"mmm")</f>
        <v>Sep</v>
      </c>
    </row>
    <row r="1955" spans="1:20" ht="15.6">
      <c r="A1955" s="2">
        <v>808</v>
      </c>
      <c r="B1955" s="3">
        <v>46287</v>
      </c>
      <c r="C1955" s="4" t="s">
        <v>6</v>
      </c>
      <c r="D1955" s="4" t="s">
        <v>43</v>
      </c>
      <c r="E1955" s="4" t="s">
        <v>8</v>
      </c>
      <c r="F1955" s="4" t="s">
        <v>16</v>
      </c>
      <c r="G1955" s="4" t="s">
        <v>34</v>
      </c>
      <c r="H1955" s="4" t="s">
        <v>35</v>
      </c>
      <c r="I1955" s="8">
        <v>8</v>
      </c>
      <c r="J1955" s="10">
        <v>39.630000000000003</v>
      </c>
      <c r="K1955" s="6">
        <v>0.15</v>
      </c>
      <c r="L1955" s="10">
        <v>14.61</v>
      </c>
      <c r="M1955" s="17">
        <f t="shared" si="120"/>
        <v>269.48400000000004</v>
      </c>
      <c r="N1955" s="17">
        <f t="shared" si="121"/>
        <v>116.88</v>
      </c>
      <c r="O1955" s="17">
        <f t="shared" si="122"/>
        <v>152.60400000000004</v>
      </c>
      <c r="P1955" s="7">
        <f t="shared" si="123"/>
        <v>0.56628222825844954</v>
      </c>
      <c r="Q1955" s="5">
        <f>YEAR(SalesDataTable[[#This Row],[Order Date]])</f>
        <v>2026</v>
      </c>
      <c r="R1955" s="7" t="str">
        <f>"Q"&amp;ROUNDUP(MONTH(SalesDataTable[[#This Row],[Order Date]])/3,0)</f>
        <v>Q3</v>
      </c>
      <c r="S1955" s="8">
        <f>MONTH(SalesDataTable[[#This Row],[Order Date]])</f>
        <v>9</v>
      </c>
      <c r="T1955" s="7" t="str">
        <f>TEXT(SalesDataTable[[#This Row],[Order Date]],"mmm")</f>
        <v>Sep</v>
      </c>
    </row>
    <row r="1956" spans="1:20" ht="15.6">
      <c r="A1956" s="2">
        <v>1029</v>
      </c>
      <c r="B1956" s="3">
        <v>46287</v>
      </c>
      <c r="C1956" s="4" t="s">
        <v>6</v>
      </c>
      <c r="D1956" s="4" t="s">
        <v>27</v>
      </c>
      <c r="E1956" s="4" t="s">
        <v>2</v>
      </c>
      <c r="F1956" s="4" t="s">
        <v>3</v>
      </c>
      <c r="G1956" s="4" t="s">
        <v>14</v>
      </c>
      <c r="H1956" s="4" t="s">
        <v>44</v>
      </c>
      <c r="I1956" s="8">
        <v>1</v>
      </c>
      <c r="J1956" s="10">
        <v>132.36000000000001</v>
      </c>
      <c r="K1956" s="6">
        <v>0.05</v>
      </c>
      <c r="L1956" s="10">
        <v>66.63</v>
      </c>
      <c r="M1956" s="17">
        <f t="shared" si="120"/>
        <v>125.742</v>
      </c>
      <c r="N1956" s="17">
        <f t="shared" si="121"/>
        <v>66.63</v>
      </c>
      <c r="O1956" s="17">
        <f t="shared" si="122"/>
        <v>59.112000000000009</v>
      </c>
      <c r="P1956" s="7">
        <f t="shared" si="123"/>
        <v>0.47010545402490822</v>
      </c>
      <c r="Q1956" s="5">
        <f>YEAR(SalesDataTable[[#This Row],[Order Date]])</f>
        <v>2026</v>
      </c>
      <c r="R1956" s="7" t="str">
        <f>"Q"&amp;ROUNDUP(MONTH(SalesDataTable[[#This Row],[Order Date]])/3,0)</f>
        <v>Q3</v>
      </c>
      <c r="S1956" s="8">
        <f>MONTH(SalesDataTable[[#This Row],[Order Date]])</f>
        <v>9</v>
      </c>
      <c r="T1956" s="7" t="str">
        <f>TEXT(SalesDataTable[[#This Row],[Order Date]],"mmm")</f>
        <v>Sep</v>
      </c>
    </row>
    <row r="1957" spans="1:20" ht="15.6">
      <c r="A1957" s="2">
        <v>1721</v>
      </c>
      <c r="B1957" s="3">
        <v>46287</v>
      </c>
      <c r="C1957" s="4" t="s">
        <v>20</v>
      </c>
      <c r="D1957" s="4" t="s">
        <v>31</v>
      </c>
      <c r="E1957" s="4" t="s">
        <v>2</v>
      </c>
      <c r="F1957" s="4" t="s">
        <v>16</v>
      </c>
      <c r="G1957" s="4" t="s">
        <v>9</v>
      </c>
      <c r="H1957" s="4" t="s">
        <v>37</v>
      </c>
      <c r="I1957" s="8">
        <v>1</v>
      </c>
      <c r="J1957" s="10">
        <v>156.81</v>
      </c>
      <c r="K1957" s="6">
        <v>0</v>
      </c>
      <c r="L1957" s="10">
        <v>78.2</v>
      </c>
      <c r="M1957" s="17">
        <f t="shared" si="120"/>
        <v>156.81</v>
      </c>
      <c r="N1957" s="17">
        <f t="shared" si="121"/>
        <v>78.2</v>
      </c>
      <c r="O1957" s="17">
        <f t="shared" si="122"/>
        <v>78.61</v>
      </c>
      <c r="P1957" s="7">
        <f t="shared" si="123"/>
        <v>0.50130731458452904</v>
      </c>
      <c r="Q1957" s="5">
        <f>YEAR(SalesDataTable[[#This Row],[Order Date]])</f>
        <v>2026</v>
      </c>
      <c r="R1957" s="7" t="str">
        <f>"Q"&amp;ROUNDUP(MONTH(SalesDataTable[[#This Row],[Order Date]])/3,0)</f>
        <v>Q3</v>
      </c>
      <c r="S1957" s="8">
        <f>MONTH(SalesDataTable[[#This Row],[Order Date]])</f>
        <v>9</v>
      </c>
      <c r="T1957" s="7" t="str">
        <f>TEXT(SalesDataTable[[#This Row],[Order Date]],"mmm")</f>
        <v>Sep</v>
      </c>
    </row>
    <row r="1958" spans="1:20" ht="15.6">
      <c r="A1958" s="2">
        <v>2425</v>
      </c>
      <c r="B1958" s="3">
        <v>46287</v>
      </c>
      <c r="C1958" s="4" t="s">
        <v>20</v>
      </c>
      <c r="D1958" s="4" t="s">
        <v>33</v>
      </c>
      <c r="E1958" s="4" t="s">
        <v>28</v>
      </c>
      <c r="F1958" s="4" t="s">
        <v>13</v>
      </c>
      <c r="G1958" s="4" t="s">
        <v>14</v>
      </c>
      <c r="H1958" s="4" t="s">
        <v>44</v>
      </c>
      <c r="I1958" s="8">
        <v>3</v>
      </c>
      <c r="J1958" s="10">
        <v>134.52000000000001</v>
      </c>
      <c r="K1958" s="6">
        <v>0.05</v>
      </c>
      <c r="L1958" s="10">
        <v>65.19</v>
      </c>
      <c r="M1958" s="17">
        <f t="shared" si="120"/>
        <v>383.38200000000006</v>
      </c>
      <c r="N1958" s="17">
        <f t="shared" si="121"/>
        <v>195.57</v>
      </c>
      <c r="O1958" s="17">
        <f t="shared" si="122"/>
        <v>187.81200000000007</v>
      </c>
      <c r="P1958" s="7">
        <f t="shared" si="123"/>
        <v>0.48988215409174152</v>
      </c>
      <c r="Q1958" s="5">
        <f>YEAR(SalesDataTable[[#This Row],[Order Date]])</f>
        <v>2026</v>
      </c>
      <c r="R1958" s="7" t="str">
        <f>"Q"&amp;ROUNDUP(MONTH(SalesDataTable[[#This Row],[Order Date]])/3,0)</f>
        <v>Q3</v>
      </c>
      <c r="S1958" s="8">
        <f>MONTH(SalesDataTable[[#This Row],[Order Date]])</f>
        <v>9</v>
      </c>
      <c r="T1958" s="7" t="str">
        <f>TEXT(SalesDataTable[[#This Row],[Order Date]],"mmm")</f>
        <v>Sep</v>
      </c>
    </row>
    <row r="1959" spans="1:20" ht="15.6">
      <c r="A1959" s="2">
        <v>3322</v>
      </c>
      <c r="B1959" s="3">
        <v>46287</v>
      </c>
      <c r="C1959" s="4" t="s">
        <v>20</v>
      </c>
      <c r="D1959" s="4" t="s">
        <v>33</v>
      </c>
      <c r="E1959" s="4" t="s">
        <v>2</v>
      </c>
      <c r="F1959" s="4" t="s">
        <v>3</v>
      </c>
      <c r="G1959" s="4" t="s">
        <v>23</v>
      </c>
      <c r="H1959" s="4" t="s">
        <v>51</v>
      </c>
      <c r="I1959" s="8">
        <v>1</v>
      </c>
      <c r="J1959" s="10">
        <v>124.51</v>
      </c>
      <c r="K1959" s="6">
        <v>0</v>
      </c>
      <c r="L1959" s="10">
        <v>59.97</v>
      </c>
      <c r="M1959" s="17">
        <f t="shared" si="120"/>
        <v>124.51</v>
      </c>
      <c r="N1959" s="17">
        <f t="shared" si="121"/>
        <v>59.97</v>
      </c>
      <c r="O1959" s="17">
        <f t="shared" si="122"/>
        <v>64.540000000000006</v>
      </c>
      <c r="P1959" s="7">
        <f t="shared" si="123"/>
        <v>0.51835193960324477</v>
      </c>
      <c r="Q1959" s="5">
        <f>YEAR(SalesDataTable[[#This Row],[Order Date]])</f>
        <v>2026</v>
      </c>
      <c r="R1959" s="7" t="str">
        <f>"Q"&amp;ROUNDUP(MONTH(SalesDataTable[[#This Row],[Order Date]])/3,0)</f>
        <v>Q3</v>
      </c>
      <c r="S1959" s="8">
        <f>MONTH(SalesDataTable[[#This Row],[Order Date]])</f>
        <v>9</v>
      </c>
      <c r="T1959" s="7" t="str">
        <f>TEXT(SalesDataTable[[#This Row],[Order Date]],"mmm")</f>
        <v>Sep</v>
      </c>
    </row>
    <row r="1960" spans="1:20" ht="15.6">
      <c r="A1960" s="2">
        <v>3821</v>
      </c>
      <c r="B1960" s="3">
        <v>46287</v>
      </c>
      <c r="C1960" s="4" t="s">
        <v>11</v>
      </c>
      <c r="D1960" s="4" t="s">
        <v>18</v>
      </c>
      <c r="E1960" s="4" t="s">
        <v>2</v>
      </c>
      <c r="F1960" s="4" t="s">
        <v>3</v>
      </c>
      <c r="G1960" s="4" t="s">
        <v>9</v>
      </c>
      <c r="H1960" s="4" t="s">
        <v>17</v>
      </c>
      <c r="I1960" s="8">
        <v>1</v>
      </c>
      <c r="J1960" s="10">
        <v>141</v>
      </c>
      <c r="K1960" s="6">
        <v>0</v>
      </c>
      <c r="L1960" s="10">
        <v>79.010000000000005</v>
      </c>
      <c r="M1960" s="17">
        <f t="shared" si="120"/>
        <v>141</v>
      </c>
      <c r="N1960" s="17">
        <f t="shared" si="121"/>
        <v>79.010000000000005</v>
      </c>
      <c r="O1960" s="17">
        <f t="shared" si="122"/>
        <v>61.989999999999995</v>
      </c>
      <c r="P1960" s="7">
        <f t="shared" si="123"/>
        <v>0.43964539007092196</v>
      </c>
      <c r="Q1960" s="5">
        <f>YEAR(SalesDataTable[[#This Row],[Order Date]])</f>
        <v>2026</v>
      </c>
      <c r="R1960" s="7" t="str">
        <f>"Q"&amp;ROUNDUP(MONTH(SalesDataTable[[#This Row],[Order Date]])/3,0)</f>
        <v>Q3</v>
      </c>
      <c r="S1960" s="8">
        <f>MONTH(SalesDataTable[[#This Row],[Order Date]])</f>
        <v>9</v>
      </c>
      <c r="T1960" s="7" t="str">
        <f>TEXT(SalesDataTable[[#This Row],[Order Date]],"mmm")</f>
        <v>Sep</v>
      </c>
    </row>
    <row r="1961" spans="1:20" ht="15.6">
      <c r="A1961" s="2">
        <v>3899</v>
      </c>
      <c r="B1961" s="3">
        <v>46287</v>
      </c>
      <c r="C1961" s="4" t="s">
        <v>20</v>
      </c>
      <c r="D1961" s="4" t="s">
        <v>21</v>
      </c>
      <c r="E1961" s="4" t="s">
        <v>8</v>
      </c>
      <c r="F1961" s="4" t="s">
        <v>3</v>
      </c>
      <c r="G1961" s="4" t="s">
        <v>23</v>
      </c>
      <c r="H1961" s="4" t="s">
        <v>51</v>
      </c>
      <c r="I1961" s="8">
        <v>6</v>
      </c>
      <c r="J1961" s="10">
        <v>121.7</v>
      </c>
      <c r="K1961" s="6">
        <v>0.15</v>
      </c>
      <c r="L1961" s="10">
        <v>61.26</v>
      </c>
      <c r="M1961" s="17">
        <f t="shared" si="120"/>
        <v>620.67000000000007</v>
      </c>
      <c r="N1961" s="17">
        <f t="shared" si="121"/>
        <v>367.56</v>
      </c>
      <c r="O1961" s="17">
        <f t="shared" si="122"/>
        <v>253.11000000000007</v>
      </c>
      <c r="P1961" s="7">
        <f t="shared" si="123"/>
        <v>0.40780124703948967</v>
      </c>
      <c r="Q1961" s="5">
        <f>YEAR(SalesDataTable[[#This Row],[Order Date]])</f>
        <v>2026</v>
      </c>
      <c r="R1961" s="7" t="str">
        <f>"Q"&amp;ROUNDUP(MONTH(SalesDataTable[[#This Row],[Order Date]])/3,0)</f>
        <v>Q3</v>
      </c>
      <c r="S1961" s="8">
        <f>MONTH(SalesDataTable[[#This Row],[Order Date]])</f>
        <v>9</v>
      </c>
      <c r="T1961" s="7" t="str">
        <f>TEXT(SalesDataTable[[#This Row],[Order Date]],"mmm")</f>
        <v>Sep</v>
      </c>
    </row>
    <row r="1962" spans="1:20" ht="15.6">
      <c r="A1962" s="2">
        <v>4807</v>
      </c>
      <c r="B1962" s="3">
        <v>46287</v>
      </c>
      <c r="C1962" s="4" t="s">
        <v>20</v>
      </c>
      <c r="D1962" s="4" t="s">
        <v>31</v>
      </c>
      <c r="E1962" s="4" t="s">
        <v>8</v>
      </c>
      <c r="F1962" s="4" t="s">
        <v>16</v>
      </c>
      <c r="G1962" s="4" t="s">
        <v>4</v>
      </c>
      <c r="H1962" s="4" t="s">
        <v>30</v>
      </c>
      <c r="I1962" s="8">
        <v>4</v>
      </c>
      <c r="J1962" s="10">
        <v>103.86</v>
      </c>
      <c r="K1962" s="6">
        <v>0.1</v>
      </c>
      <c r="L1962" s="10">
        <v>50.12</v>
      </c>
      <c r="M1962" s="17">
        <f t="shared" si="120"/>
        <v>373.89600000000002</v>
      </c>
      <c r="N1962" s="17">
        <f t="shared" si="121"/>
        <v>200.48</v>
      </c>
      <c r="O1962" s="17">
        <f t="shared" si="122"/>
        <v>173.41600000000003</v>
      </c>
      <c r="P1962" s="7">
        <f t="shared" si="123"/>
        <v>0.46380811776536796</v>
      </c>
      <c r="Q1962" s="5">
        <f>YEAR(SalesDataTable[[#This Row],[Order Date]])</f>
        <v>2026</v>
      </c>
      <c r="R1962" s="7" t="str">
        <f>"Q"&amp;ROUNDUP(MONTH(SalesDataTable[[#This Row],[Order Date]])/3,0)</f>
        <v>Q3</v>
      </c>
      <c r="S1962" s="8">
        <f>MONTH(SalesDataTable[[#This Row],[Order Date]])</f>
        <v>9</v>
      </c>
      <c r="T1962" s="7" t="str">
        <f>TEXT(SalesDataTable[[#This Row],[Order Date]],"mmm")</f>
        <v>Sep</v>
      </c>
    </row>
    <row r="1963" spans="1:20" ht="15.6">
      <c r="A1963" s="2">
        <v>30</v>
      </c>
      <c r="B1963" s="3">
        <v>46288</v>
      </c>
      <c r="C1963" s="4" t="s">
        <v>11</v>
      </c>
      <c r="D1963" s="4" t="s">
        <v>25</v>
      </c>
      <c r="E1963" s="4" t="s">
        <v>28</v>
      </c>
      <c r="F1963" s="4" t="s">
        <v>3</v>
      </c>
      <c r="G1963" s="4" t="s">
        <v>9</v>
      </c>
      <c r="H1963" s="4" t="s">
        <v>10</v>
      </c>
      <c r="I1963" s="8">
        <v>2</v>
      </c>
      <c r="J1963" s="10">
        <v>93.82</v>
      </c>
      <c r="K1963" s="6">
        <v>0.05</v>
      </c>
      <c r="L1963" s="10">
        <v>45.57</v>
      </c>
      <c r="M1963" s="17">
        <f t="shared" si="120"/>
        <v>178.25799999999998</v>
      </c>
      <c r="N1963" s="17">
        <f t="shared" si="121"/>
        <v>91.14</v>
      </c>
      <c r="O1963" s="17">
        <f t="shared" si="122"/>
        <v>87.117999999999981</v>
      </c>
      <c r="P1963" s="7">
        <f t="shared" si="123"/>
        <v>0.48871859888476249</v>
      </c>
      <c r="Q1963" s="5">
        <f>YEAR(SalesDataTable[[#This Row],[Order Date]])</f>
        <v>2026</v>
      </c>
      <c r="R1963" s="7" t="str">
        <f>"Q"&amp;ROUNDUP(MONTH(SalesDataTable[[#This Row],[Order Date]])/3,0)</f>
        <v>Q3</v>
      </c>
      <c r="S1963" s="8">
        <f>MONTH(SalesDataTable[[#This Row],[Order Date]])</f>
        <v>9</v>
      </c>
      <c r="T1963" s="7" t="str">
        <f>TEXT(SalesDataTable[[#This Row],[Order Date]],"mmm")</f>
        <v>Sep</v>
      </c>
    </row>
    <row r="1964" spans="1:20" ht="15.6">
      <c r="A1964" s="2">
        <v>3027</v>
      </c>
      <c r="B1964" s="3">
        <v>46288</v>
      </c>
      <c r="C1964" s="4" t="s">
        <v>20</v>
      </c>
      <c r="D1964" s="4" t="s">
        <v>33</v>
      </c>
      <c r="E1964" s="4" t="s">
        <v>8</v>
      </c>
      <c r="F1964" s="4" t="s">
        <v>16</v>
      </c>
      <c r="G1964" s="4" t="s">
        <v>9</v>
      </c>
      <c r="H1964" s="4" t="s">
        <v>37</v>
      </c>
      <c r="I1964" s="8">
        <v>8</v>
      </c>
      <c r="J1964" s="10">
        <v>155.13999999999999</v>
      </c>
      <c r="K1964" s="6">
        <v>0.1</v>
      </c>
      <c r="L1964" s="10">
        <v>76.87</v>
      </c>
      <c r="M1964" s="17">
        <f t="shared" si="120"/>
        <v>1117.008</v>
      </c>
      <c r="N1964" s="17">
        <f t="shared" si="121"/>
        <v>614.96</v>
      </c>
      <c r="O1964" s="17">
        <f t="shared" si="122"/>
        <v>502.048</v>
      </c>
      <c r="P1964" s="7">
        <f t="shared" si="123"/>
        <v>0.44945783736553363</v>
      </c>
      <c r="Q1964" s="5">
        <f>YEAR(SalesDataTable[[#This Row],[Order Date]])</f>
        <v>2026</v>
      </c>
      <c r="R1964" s="7" t="str">
        <f>"Q"&amp;ROUNDUP(MONTH(SalesDataTable[[#This Row],[Order Date]])/3,0)</f>
        <v>Q3</v>
      </c>
      <c r="S1964" s="8">
        <f>MONTH(SalesDataTable[[#This Row],[Order Date]])</f>
        <v>9</v>
      </c>
      <c r="T1964" s="7" t="str">
        <f>TEXT(SalesDataTable[[#This Row],[Order Date]],"mmm")</f>
        <v>Sep</v>
      </c>
    </row>
    <row r="1965" spans="1:20" ht="15.6">
      <c r="A1965" s="2">
        <v>3690</v>
      </c>
      <c r="B1965" s="3">
        <v>46288</v>
      </c>
      <c r="C1965" s="4" t="s">
        <v>20</v>
      </c>
      <c r="D1965" s="4" t="s">
        <v>33</v>
      </c>
      <c r="E1965" s="4" t="s">
        <v>2</v>
      </c>
      <c r="F1965" s="4" t="s">
        <v>3</v>
      </c>
      <c r="G1965" s="4" t="s">
        <v>9</v>
      </c>
      <c r="H1965" s="4" t="s">
        <v>10</v>
      </c>
      <c r="I1965" s="8">
        <v>3</v>
      </c>
      <c r="J1965" s="10">
        <v>92.14</v>
      </c>
      <c r="K1965" s="6">
        <v>0.05</v>
      </c>
      <c r="L1965" s="10">
        <v>45.25</v>
      </c>
      <c r="M1965" s="17">
        <f t="shared" si="120"/>
        <v>262.59899999999999</v>
      </c>
      <c r="N1965" s="17">
        <f t="shared" si="121"/>
        <v>135.75</v>
      </c>
      <c r="O1965" s="17">
        <f t="shared" si="122"/>
        <v>126.84899999999999</v>
      </c>
      <c r="P1965" s="7">
        <f t="shared" si="123"/>
        <v>0.48305210606285626</v>
      </c>
      <c r="Q1965" s="5">
        <f>YEAR(SalesDataTable[[#This Row],[Order Date]])</f>
        <v>2026</v>
      </c>
      <c r="R1965" s="7" t="str">
        <f>"Q"&amp;ROUNDUP(MONTH(SalesDataTable[[#This Row],[Order Date]])/3,0)</f>
        <v>Q3</v>
      </c>
      <c r="S1965" s="8">
        <f>MONTH(SalesDataTable[[#This Row],[Order Date]])</f>
        <v>9</v>
      </c>
      <c r="T1965" s="7" t="str">
        <f>TEXT(SalesDataTable[[#This Row],[Order Date]],"mmm")</f>
        <v>Sep</v>
      </c>
    </row>
    <row r="1966" spans="1:20" ht="15.6">
      <c r="A1966" s="2">
        <v>600</v>
      </c>
      <c r="B1966" s="3">
        <v>46289</v>
      </c>
      <c r="C1966" s="4" t="s">
        <v>6</v>
      </c>
      <c r="D1966" s="4" t="s">
        <v>43</v>
      </c>
      <c r="E1966" s="4" t="s">
        <v>19</v>
      </c>
      <c r="F1966" s="4" t="s">
        <v>3</v>
      </c>
      <c r="G1966" s="4" t="s">
        <v>4</v>
      </c>
      <c r="H1966" s="4" t="s">
        <v>26</v>
      </c>
      <c r="I1966" s="8">
        <v>6</v>
      </c>
      <c r="J1966" s="10">
        <v>39.880000000000003</v>
      </c>
      <c r="K1966" s="6">
        <v>0.05</v>
      </c>
      <c r="L1966" s="10">
        <v>16.79</v>
      </c>
      <c r="M1966" s="17">
        <f t="shared" si="120"/>
        <v>227.31600000000003</v>
      </c>
      <c r="N1966" s="17">
        <f t="shared" si="121"/>
        <v>100.74</v>
      </c>
      <c r="O1966" s="17">
        <f t="shared" si="122"/>
        <v>126.57600000000004</v>
      </c>
      <c r="P1966" s="7">
        <f t="shared" si="123"/>
        <v>0.5568283798764716</v>
      </c>
      <c r="Q1966" s="5">
        <f>YEAR(SalesDataTable[[#This Row],[Order Date]])</f>
        <v>2026</v>
      </c>
      <c r="R1966" s="7" t="str">
        <f>"Q"&amp;ROUNDUP(MONTH(SalesDataTable[[#This Row],[Order Date]])/3,0)</f>
        <v>Q3</v>
      </c>
      <c r="S1966" s="8">
        <f>MONTH(SalesDataTable[[#This Row],[Order Date]])</f>
        <v>9</v>
      </c>
      <c r="T1966" s="7" t="str">
        <f>TEXT(SalesDataTable[[#This Row],[Order Date]],"mmm")</f>
        <v>Sep</v>
      </c>
    </row>
    <row r="1967" spans="1:20" ht="15.6">
      <c r="A1967" s="2">
        <v>1931</v>
      </c>
      <c r="B1967" s="3">
        <v>46289</v>
      </c>
      <c r="C1967" s="4" t="s">
        <v>11</v>
      </c>
      <c r="D1967" s="4" t="s">
        <v>52</v>
      </c>
      <c r="E1967" s="4" t="s">
        <v>2</v>
      </c>
      <c r="F1967" s="4" t="s">
        <v>3</v>
      </c>
      <c r="G1967" s="4" t="s">
        <v>14</v>
      </c>
      <c r="H1967" s="4" t="s">
        <v>15</v>
      </c>
      <c r="I1967" s="8">
        <v>4</v>
      </c>
      <c r="J1967" s="10">
        <v>35.700000000000003</v>
      </c>
      <c r="K1967" s="6">
        <v>0</v>
      </c>
      <c r="L1967" s="10">
        <v>13.91</v>
      </c>
      <c r="M1967" s="17">
        <f t="shared" si="120"/>
        <v>142.80000000000001</v>
      </c>
      <c r="N1967" s="17">
        <f t="shared" si="121"/>
        <v>55.64</v>
      </c>
      <c r="O1967" s="17">
        <f t="shared" si="122"/>
        <v>87.160000000000011</v>
      </c>
      <c r="P1967" s="7">
        <f t="shared" si="123"/>
        <v>0.61036414565826336</v>
      </c>
      <c r="Q1967" s="5">
        <f>YEAR(SalesDataTable[[#This Row],[Order Date]])</f>
        <v>2026</v>
      </c>
      <c r="R1967" s="7" t="str">
        <f>"Q"&amp;ROUNDUP(MONTH(SalesDataTable[[#This Row],[Order Date]])/3,0)</f>
        <v>Q3</v>
      </c>
      <c r="S1967" s="8">
        <f>MONTH(SalesDataTable[[#This Row],[Order Date]])</f>
        <v>9</v>
      </c>
      <c r="T1967" s="7" t="str">
        <f>TEXT(SalesDataTable[[#This Row],[Order Date]],"mmm")</f>
        <v>Sep</v>
      </c>
    </row>
    <row r="1968" spans="1:20" ht="15.6">
      <c r="A1968" s="2">
        <v>2124</v>
      </c>
      <c r="B1968" s="3">
        <v>46289</v>
      </c>
      <c r="C1968" s="4" t="s">
        <v>20</v>
      </c>
      <c r="D1968" s="4" t="s">
        <v>33</v>
      </c>
      <c r="E1968" s="4" t="s">
        <v>19</v>
      </c>
      <c r="F1968" s="4" t="s">
        <v>13</v>
      </c>
      <c r="G1968" s="4" t="s">
        <v>4</v>
      </c>
      <c r="H1968" s="4" t="s">
        <v>30</v>
      </c>
      <c r="I1968" s="8">
        <v>6</v>
      </c>
      <c r="J1968" s="10">
        <v>104.16</v>
      </c>
      <c r="K1968" s="6">
        <v>0</v>
      </c>
      <c r="L1968" s="10">
        <v>51.76</v>
      </c>
      <c r="M1968" s="17">
        <f t="shared" si="120"/>
        <v>624.96</v>
      </c>
      <c r="N1968" s="17">
        <f t="shared" si="121"/>
        <v>310.56</v>
      </c>
      <c r="O1968" s="17">
        <f t="shared" si="122"/>
        <v>314.40000000000003</v>
      </c>
      <c r="P1968" s="7">
        <f t="shared" si="123"/>
        <v>0.50307219662058378</v>
      </c>
      <c r="Q1968" s="5">
        <f>YEAR(SalesDataTable[[#This Row],[Order Date]])</f>
        <v>2026</v>
      </c>
      <c r="R1968" s="7" t="str">
        <f>"Q"&amp;ROUNDUP(MONTH(SalesDataTable[[#This Row],[Order Date]])/3,0)</f>
        <v>Q3</v>
      </c>
      <c r="S1968" s="8">
        <f>MONTH(SalesDataTable[[#This Row],[Order Date]])</f>
        <v>9</v>
      </c>
      <c r="T1968" s="7" t="str">
        <f>TEXT(SalesDataTable[[#This Row],[Order Date]],"mmm")</f>
        <v>Sep</v>
      </c>
    </row>
    <row r="1969" spans="1:20" ht="15.6">
      <c r="A1969" s="2">
        <v>2789</v>
      </c>
      <c r="B1969" s="3">
        <v>46289</v>
      </c>
      <c r="C1969" s="4" t="s">
        <v>11</v>
      </c>
      <c r="D1969" s="4" t="s">
        <v>52</v>
      </c>
      <c r="E1969" s="4" t="s">
        <v>2</v>
      </c>
      <c r="F1969" s="4" t="s">
        <v>13</v>
      </c>
      <c r="G1969" s="4" t="s">
        <v>9</v>
      </c>
      <c r="H1969" s="4" t="s">
        <v>17</v>
      </c>
      <c r="I1969" s="8">
        <v>5</v>
      </c>
      <c r="J1969" s="10">
        <v>147.21</v>
      </c>
      <c r="K1969" s="6">
        <v>0.05</v>
      </c>
      <c r="L1969" s="10">
        <v>79.14</v>
      </c>
      <c r="M1969" s="17">
        <f t="shared" si="120"/>
        <v>699.24750000000006</v>
      </c>
      <c r="N1969" s="17">
        <f t="shared" si="121"/>
        <v>395.7</v>
      </c>
      <c r="O1969" s="17">
        <f t="shared" si="122"/>
        <v>303.54750000000007</v>
      </c>
      <c r="P1969" s="7">
        <f t="shared" si="123"/>
        <v>0.43410594961011667</v>
      </c>
      <c r="Q1969" s="5">
        <f>YEAR(SalesDataTable[[#This Row],[Order Date]])</f>
        <v>2026</v>
      </c>
      <c r="R1969" s="7" t="str">
        <f>"Q"&amp;ROUNDUP(MONTH(SalesDataTable[[#This Row],[Order Date]])/3,0)</f>
        <v>Q3</v>
      </c>
      <c r="S1969" s="8">
        <f>MONTH(SalesDataTable[[#This Row],[Order Date]])</f>
        <v>9</v>
      </c>
      <c r="T1969" s="7" t="str">
        <f>TEXT(SalesDataTable[[#This Row],[Order Date]],"mmm")</f>
        <v>Sep</v>
      </c>
    </row>
    <row r="1970" spans="1:20" ht="15.6">
      <c r="A1970" s="2">
        <v>2921</v>
      </c>
      <c r="B1970" s="3">
        <v>46289</v>
      </c>
      <c r="C1970" s="4" t="s">
        <v>0</v>
      </c>
      <c r="D1970" s="4" t="s">
        <v>1</v>
      </c>
      <c r="E1970" s="4" t="s">
        <v>2</v>
      </c>
      <c r="F1970" s="4" t="s">
        <v>13</v>
      </c>
      <c r="G1970" s="4" t="s">
        <v>23</v>
      </c>
      <c r="H1970" s="4" t="s">
        <v>29</v>
      </c>
      <c r="I1970" s="8">
        <v>3</v>
      </c>
      <c r="J1970" s="10">
        <v>195.68</v>
      </c>
      <c r="K1970" s="6">
        <v>0.05</v>
      </c>
      <c r="L1970" s="10">
        <v>102.16</v>
      </c>
      <c r="M1970" s="17">
        <f t="shared" si="120"/>
        <v>557.68799999999999</v>
      </c>
      <c r="N1970" s="17">
        <f t="shared" si="121"/>
        <v>306.48</v>
      </c>
      <c r="O1970" s="17">
        <f t="shared" si="122"/>
        <v>251.20799999999997</v>
      </c>
      <c r="P1970" s="7">
        <f t="shared" si="123"/>
        <v>0.45044541033696256</v>
      </c>
      <c r="Q1970" s="5">
        <f>YEAR(SalesDataTable[[#This Row],[Order Date]])</f>
        <v>2026</v>
      </c>
      <c r="R1970" s="7" t="str">
        <f>"Q"&amp;ROUNDUP(MONTH(SalesDataTable[[#This Row],[Order Date]])/3,0)</f>
        <v>Q3</v>
      </c>
      <c r="S1970" s="8">
        <f>MONTH(SalesDataTable[[#This Row],[Order Date]])</f>
        <v>9</v>
      </c>
      <c r="T1970" s="7" t="str">
        <f>TEXT(SalesDataTable[[#This Row],[Order Date]],"mmm")</f>
        <v>Sep</v>
      </c>
    </row>
    <row r="1971" spans="1:20" ht="15.6">
      <c r="A1971" s="2">
        <v>3108</v>
      </c>
      <c r="B1971" s="3">
        <v>46289</v>
      </c>
      <c r="C1971" s="4" t="s">
        <v>6</v>
      </c>
      <c r="D1971" s="4" t="s">
        <v>41</v>
      </c>
      <c r="E1971" s="4" t="s">
        <v>8</v>
      </c>
      <c r="F1971" s="4" t="s">
        <v>16</v>
      </c>
      <c r="G1971" s="4" t="s">
        <v>9</v>
      </c>
      <c r="H1971" s="4" t="s">
        <v>10</v>
      </c>
      <c r="I1971" s="8">
        <v>5</v>
      </c>
      <c r="J1971" s="10">
        <v>90.05</v>
      </c>
      <c r="K1971" s="6">
        <v>0.15</v>
      </c>
      <c r="L1971" s="10">
        <v>44.12</v>
      </c>
      <c r="M1971" s="17">
        <f t="shared" si="120"/>
        <v>382.71249999999998</v>
      </c>
      <c r="N1971" s="17">
        <f t="shared" si="121"/>
        <v>220.6</v>
      </c>
      <c r="O1971" s="17">
        <f t="shared" si="122"/>
        <v>162.11249999999998</v>
      </c>
      <c r="P1971" s="7">
        <f t="shared" si="123"/>
        <v>0.42358820263252439</v>
      </c>
      <c r="Q1971" s="5">
        <f>YEAR(SalesDataTable[[#This Row],[Order Date]])</f>
        <v>2026</v>
      </c>
      <c r="R1971" s="7" t="str">
        <f>"Q"&amp;ROUNDUP(MONTH(SalesDataTable[[#This Row],[Order Date]])/3,0)</f>
        <v>Q3</v>
      </c>
      <c r="S1971" s="8">
        <f>MONTH(SalesDataTable[[#This Row],[Order Date]])</f>
        <v>9</v>
      </c>
      <c r="T1971" s="7" t="str">
        <f>TEXT(SalesDataTable[[#This Row],[Order Date]],"mmm")</f>
        <v>Sep</v>
      </c>
    </row>
    <row r="1972" spans="1:20" ht="15.6">
      <c r="A1972" s="2">
        <v>3226</v>
      </c>
      <c r="B1972" s="3">
        <v>46289</v>
      </c>
      <c r="C1972" s="4" t="s">
        <v>20</v>
      </c>
      <c r="D1972" s="4" t="s">
        <v>47</v>
      </c>
      <c r="E1972" s="4" t="s">
        <v>28</v>
      </c>
      <c r="F1972" s="4" t="s">
        <v>3</v>
      </c>
      <c r="G1972" s="4" t="s">
        <v>23</v>
      </c>
      <c r="H1972" s="4" t="s">
        <v>24</v>
      </c>
      <c r="I1972" s="8">
        <v>1</v>
      </c>
      <c r="J1972" s="10">
        <v>345.48</v>
      </c>
      <c r="K1972" s="6">
        <v>0</v>
      </c>
      <c r="L1972" s="10">
        <v>196.31</v>
      </c>
      <c r="M1972" s="17">
        <f t="shared" si="120"/>
        <v>345.48</v>
      </c>
      <c r="N1972" s="17">
        <f t="shared" si="121"/>
        <v>196.31</v>
      </c>
      <c r="O1972" s="17">
        <f t="shared" si="122"/>
        <v>149.17000000000002</v>
      </c>
      <c r="P1972" s="7">
        <f t="shared" si="123"/>
        <v>0.43177607965728843</v>
      </c>
      <c r="Q1972" s="5">
        <f>YEAR(SalesDataTable[[#This Row],[Order Date]])</f>
        <v>2026</v>
      </c>
      <c r="R1972" s="7" t="str">
        <f>"Q"&amp;ROUNDUP(MONTH(SalesDataTable[[#This Row],[Order Date]])/3,0)</f>
        <v>Q3</v>
      </c>
      <c r="S1972" s="8">
        <f>MONTH(SalesDataTable[[#This Row],[Order Date]])</f>
        <v>9</v>
      </c>
      <c r="T1972" s="7" t="str">
        <f>TEXT(SalesDataTable[[#This Row],[Order Date]],"mmm")</f>
        <v>Sep</v>
      </c>
    </row>
    <row r="1973" spans="1:20" ht="15.6">
      <c r="A1973" s="2">
        <v>3286</v>
      </c>
      <c r="B1973" s="3">
        <v>46289</v>
      </c>
      <c r="C1973" s="4" t="s">
        <v>20</v>
      </c>
      <c r="D1973" s="4" t="s">
        <v>21</v>
      </c>
      <c r="E1973" s="4" t="s">
        <v>2</v>
      </c>
      <c r="F1973" s="4" t="s">
        <v>13</v>
      </c>
      <c r="G1973" s="4" t="s">
        <v>14</v>
      </c>
      <c r="H1973" s="4" t="s">
        <v>32</v>
      </c>
      <c r="I1973" s="8">
        <v>1</v>
      </c>
      <c r="J1973" s="10">
        <v>46.23</v>
      </c>
      <c r="K1973" s="6">
        <v>0.1</v>
      </c>
      <c r="L1973" s="10">
        <v>18.34</v>
      </c>
      <c r="M1973" s="17">
        <f t="shared" si="120"/>
        <v>41.606999999999999</v>
      </c>
      <c r="N1973" s="17">
        <f t="shared" si="121"/>
        <v>18.34</v>
      </c>
      <c r="O1973" s="17">
        <f t="shared" si="122"/>
        <v>23.266999999999999</v>
      </c>
      <c r="P1973" s="7">
        <f t="shared" si="123"/>
        <v>0.55920878698295962</v>
      </c>
      <c r="Q1973" s="5">
        <f>YEAR(SalesDataTable[[#This Row],[Order Date]])</f>
        <v>2026</v>
      </c>
      <c r="R1973" s="7" t="str">
        <f>"Q"&amp;ROUNDUP(MONTH(SalesDataTable[[#This Row],[Order Date]])/3,0)</f>
        <v>Q3</v>
      </c>
      <c r="S1973" s="8">
        <f>MONTH(SalesDataTable[[#This Row],[Order Date]])</f>
        <v>9</v>
      </c>
      <c r="T1973" s="7" t="str">
        <f>TEXT(SalesDataTable[[#This Row],[Order Date]],"mmm")</f>
        <v>Sep</v>
      </c>
    </row>
    <row r="1974" spans="1:20" ht="15.6">
      <c r="A1974" s="2">
        <v>4510</v>
      </c>
      <c r="B1974" s="3">
        <v>46289</v>
      </c>
      <c r="C1974" s="4" t="s">
        <v>0</v>
      </c>
      <c r="D1974" s="4" t="s">
        <v>1</v>
      </c>
      <c r="E1974" s="4" t="s">
        <v>28</v>
      </c>
      <c r="F1974" s="4" t="s">
        <v>3</v>
      </c>
      <c r="G1974" s="4" t="s">
        <v>23</v>
      </c>
      <c r="H1974" s="4" t="s">
        <v>40</v>
      </c>
      <c r="I1974" s="8">
        <v>3</v>
      </c>
      <c r="J1974" s="10">
        <v>82.38</v>
      </c>
      <c r="K1974" s="6">
        <v>0.15</v>
      </c>
      <c r="L1974" s="10">
        <v>39.020000000000003</v>
      </c>
      <c r="M1974" s="17">
        <f t="shared" si="120"/>
        <v>210.06899999999999</v>
      </c>
      <c r="N1974" s="17">
        <f t="shared" si="121"/>
        <v>117.06</v>
      </c>
      <c r="O1974" s="17">
        <f t="shared" si="122"/>
        <v>93.008999999999986</v>
      </c>
      <c r="P1974" s="7">
        <f t="shared" si="123"/>
        <v>0.44275452351370259</v>
      </c>
      <c r="Q1974" s="5">
        <f>YEAR(SalesDataTable[[#This Row],[Order Date]])</f>
        <v>2026</v>
      </c>
      <c r="R1974" s="7" t="str">
        <f>"Q"&amp;ROUNDUP(MONTH(SalesDataTable[[#This Row],[Order Date]])/3,0)</f>
        <v>Q3</v>
      </c>
      <c r="S1974" s="8">
        <f>MONTH(SalesDataTable[[#This Row],[Order Date]])</f>
        <v>9</v>
      </c>
      <c r="T1974" s="7" t="str">
        <f>TEXT(SalesDataTable[[#This Row],[Order Date]],"mmm")</f>
        <v>Sep</v>
      </c>
    </row>
    <row r="1975" spans="1:20" ht="15.6">
      <c r="A1975" s="2">
        <v>2069</v>
      </c>
      <c r="B1975" s="3">
        <v>46290</v>
      </c>
      <c r="C1975" s="4" t="s">
        <v>20</v>
      </c>
      <c r="D1975" s="4" t="s">
        <v>31</v>
      </c>
      <c r="E1975" s="4" t="s">
        <v>2</v>
      </c>
      <c r="F1975" s="4" t="s">
        <v>13</v>
      </c>
      <c r="G1975" s="4" t="s">
        <v>23</v>
      </c>
      <c r="H1975" s="4" t="s">
        <v>24</v>
      </c>
      <c r="I1975" s="8">
        <v>1</v>
      </c>
      <c r="J1975" s="10">
        <v>344.79</v>
      </c>
      <c r="K1975" s="6">
        <v>0</v>
      </c>
      <c r="L1975" s="10">
        <v>189.63</v>
      </c>
      <c r="M1975" s="17">
        <f t="shared" si="120"/>
        <v>344.79</v>
      </c>
      <c r="N1975" s="17">
        <f t="shared" si="121"/>
        <v>189.63</v>
      </c>
      <c r="O1975" s="17">
        <f t="shared" si="122"/>
        <v>155.16000000000003</v>
      </c>
      <c r="P1975" s="7">
        <f t="shared" si="123"/>
        <v>0.45001305142260511</v>
      </c>
      <c r="Q1975" s="5">
        <f>YEAR(SalesDataTable[[#This Row],[Order Date]])</f>
        <v>2026</v>
      </c>
      <c r="R1975" s="7" t="str">
        <f>"Q"&amp;ROUNDUP(MONTH(SalesDataTable[[#This Row],[Order Date]])/3,0)</f>
        <v>Q3</v>
      </c>
      <c r="S1975" s="8">
        <f>MONTH(SalesDataTable[[#This Row],[Order Date]])</f>
        <v>9</v>
      </c>
      <c r="T1975" s="7" t="str">
        <f>TEXT(SalesDataTable[[#This Row],[Order Date]],"mmm")</f>
        <v>Sep</v>
      </c>
    </row>
    <row r="1976" spans="1:20" ht="15.6">
      <c r="A1976" s="2">
        <v>95</v>
      </c>
      <c r="B1976" s="3">
        <v>46291</v>
      </c>
      <c r="C1976" s="4" t="s">
        <v>0</v>
      </c>
      <c r="D1976" s="4" t="s">
        <v>1</v>
      </c>
      <c r="E1976" s="4" t="s">
        <v>28</v>
      </c>
      <c r="F1976" s="4" t="s">
        <v>3</v>
      </c>
      <c r="G1976" s="4" t="s">
        <v>9</v>
      </c>
      <c r="H1976" s="4" t="s">
        <v>46</v>
      </c>
      <c r="I1976" s="8">
        <v>1</v>
      </c>
      <c r="J1976" s="10">
        <v>73.06</v>
      </c>
      <c r="K1976" s="6">
        <v>0.05</v>
      </c>
      <c r="L1976" s="10">
        <v>31.42</v>
      </c>
      <c r="M1976" s="17">
        <f t="shared" si="120"/>
        <v>69.406999999999996</v>
      </c>
      <c r="N1976" s="17">
        <f t="shared" si="121"/>
        <v>31.42</v>
      </c>
      <c r="O1976" s="17">
        <f t="shared" si="122"/>
        <v>37.986999999999995</v>
      </c>
      <c r="P1976" s="7">
        <f t="shared" si="123"/>
        <v>0.54730790842422228</v>
      </c>
      <c r="Q1976" s="5">
        <f>YEAR(SalesDataTable[[#This Row],[Order Date]])</f>
        <v>2026</v>
      </c>
      <c r="R1976" s="7" t="str">
        <f>"Q"&amp;ROUNDUP(MONTH(SalesDataTable[[#This Row],[Order Date]])/3,0)</f>
        <v>Q3</v>
      </c>
      <c r="S1976" s="8">
        <f>MONTH(SalesDataTable[[#This Row],[Order Date]])</f>
        <v>9</v>
      </c>
      <c r="T1976" s="7" t="str">
        <f>TEXT(SalesDataTable[[#This Row],[Order Date]],"mmm")</f>
        <v>Sep</v>
      </c>
    </row>
    <row r="1977" spans="1:20" ht="15.6">
      <c r="A1977" s="2">
        <v>160</v>
      </c>
      <c r="B1977" s="3">
        <v>46291</v>
      </c>
      <c r="C1977" s="4" t="s">
        <v>20</v>
      </c>
      <c r="D1977" s="4" t="s">
        <v>33</v>
      </c>
      <c r="E1977" s="4" t="s">
        <v>2</v>
      </c>
      <c r="F1977" s="4" t="s">
        <v>3</v>
      </c>
      <c r="G1977" s="4" t="s">
        <v>23</v>
      </c>
      <c r="H1977" s="4" t="s">
        <v>40</v>
      </c>
      <c r="I1977" s="8">
        <v>1</v>
      </c>
      <c r="J1977" s="10">
        <v>81.58</v>
      </c>
      <c r="K1977" s="6">
        <v>0.1</v>
      </c>
      <c r="L1977" s="10">
        <v>38.89</v>
      </c>
      <c r="M1977" s="17">
        <f t="shared" si="120"/>
        <v>73.421999999999997</v>
      </c>
      <c r="N1977" s="17">
        <f t="shared" si="121"/>
        <v>38.89</v>
      </c>
      <c r="O1977" s="17">
        <f t="shared" si="122"/>
        <v>34.531999999999996</v>
      </c>
      <c r="P1977" s="7">
        <f t="shared" si="123"/>
        <v>0.47032224673803491</v>
      </c>
      <c r="Q1977" s="5">
        <f>YEAR(SalesDataTable[[#This Row],[Order Date]])</f>
        <v>2026</v>
      </c>
      <c r="R1977" s="7" t="str">
        <f>"Q"&amp;ROUNDUP(MONTH(SalesDataTable[[#This Row],[Order Date]])/3,0)</f>
        <v>Q3</v>
      </c>
      <c r="S1977" s="8">
        <f>MONTH(SalesDataTable[[#This Row],[Order Date]])</f>
        <v>9</v>
      </c>
      <c r="T1977" s="7" t="str">
        <f>TEXT(SalesDataTable[[#This Row],[Order Date]],"mmm")</f>
        <v>Sep</v>
      </c>
    </row>
    <row r="1978" spans="1:20" ht="15.6">
      <c r="A1978" s="2">
        <v>407</v>
      </c>
      <c r="B1978" s="3">
        <v>46291</v>
      </c>
      <c r="C1978" s="4" t="s">
        <v>6</v>
      </c>
      <c r="D1978" s="4" t="s">
        <v>43</v>
      </c>
      <c r="E1978" s="4" t="s">
        <v>8</v>
      </c>
      <c r="F1978" s="4" t="s">
        <v>3</v>
      </c>
      <c r="G1978" s="4" t="s">
        <v>34</v>
      </c>
      <c r="H1978" s="4" t="s">
        <v>45</v>
      </c>
      <c r="I1978" s="8">
        <v>6</v>
      </c>
      <c r="J1978" s="10">
        <v>49.87</v>
      </c>
      <c r="K1978" s="6">
        <v>0.1</v>
      </c>
      <c r="L1978" s="10">
        <v>21.75</v>
      </c>
      <c r="M1978" s="17">
        <f t="shared" si="120"/>
        <v>269.298</v>
      </c>
      <c r="N1978" s="17">
        <f t="shared" si="121"/>
        <v>130.5</v>
      </c>
      <c r="O1978" s="17">
        <f t="shared" si="122"/>
        <v>138.798</v>
      </c>
      <c r="P1978" s="7">
        <f t="shared" si="123"/>
        <v>0.51540672414945521</v>
      </c>
      <c r="Q1978" s="5">
        <f>YEAR(SalesDataTable[[#This Row],[Order Date]])</f>
        <v>2026</v>
      </c>
      <c r="R1978" s="7" t="str">
        <f>"Q"&amp;ROUNDUP(MONTH(SalesDataTable[[#This Row],[Order Date]])/3,0)</f>
        <v>Q3</v>
      </c>
      <c r="S1978" s="8">
        <f>MONTH(SalesDataTable[[#This Row],[Order Date]])</f>
        <v>9</v>
      </c>
      <c r="T1978" s="7" t="str">
        <f>TEXT(SalesDataTable[[#This Row],[Order Date]],"mmm")</f>
        <v>Sep</v>
      </c>
    </row>
    <row r="1979" spans="1:20" ht="15.6">
      <c r="A1979" s="2">
        <v>1395</v>
      </c>
      <c r="B1979" s="3">
        <v>46291</v>
      </c>
      <c r="C1979" s="4" t="s">
        <v>11</v>
      </c>
      <c r="D1979" s="4" t="s">
        <v>18</v>
      </c>
      <c r="E1979" s="4" t="s">
        <v>2</v>
      </c>
      <c r="F1979" s="4" t="s">
        <v>13</v>
      </c>
      <c r="G1979" s="4" t="s">
        <v>4</v>
      </c>
      <c r="H1979" s="4" t="s">
        <v>26</v>
      </c>
      <c r="I1979" s="8">
        <v>2</v>
      </c>
      <c r="J1979" s="10">
        <v>39.81</v>
      </c>
      <c r="K1979" s="6">
        <v>0.05</v>
      </c>
      <c r="L1979" s="10">
        <v>16.87</v>
      </c>
      <c r="M1979" s="17">
        <f t="shared" si="120"/>
        <v>75.638999999999996</v>
      </c>
      <c r="N1979" s="17">
        <f t="shared" si="121"/>
        <v>33.74</v>
      </c>
      <c r="O1979" s="17">
        <f t="shared" si="122"/>
        <v>41.898999999999994</v>
      </c>
      <c r="P1979" s="7">
        <f t="shared" si="123"/>
        <v>0.55393381721069812</v>
      </c>
      <c r="Q1979" s="5">
        <f>YEAR(SalesDataTable[[#This Row],[Order Date]])</f>
        <v>2026</v>
      </c>
      <c r="R1979" s="7" t="str">
        <f>"Q"&amp;ROUNDUP(MONTH(SalesDataTable[[#This Row],[Order Date]])/3,0)</f>
        <v>Q3</v>
      </c>
      <c r="S1979" s="8">
        <f>MONTH(SalesDataTable[[#This Row],[Order Date]])</f>
        <v>9</v>
      </c>
      <c r="T1979" s="7" t="str">
        <f>TEXT(SalesDataTable[[#This Row],[Order Date]],"mmm")</f>
        <v>Sep</v>
      </c>
    </row>
    <row r="1980" spans="1:20" ht="15.6">
      <c r="A1980" s="2">
        <v>2085</v>
      </c>
      <c r="B1980" s="3">
        <v>46291</v>
      </c>
      <c r="C1980" s="4" t="s">
        <v>11</v>
      </c>
      <c r="D1980" s="4" t="s">
        <v>12</v>
      </c>
      <c r="E1980" s="4" t="s">
        <v>2</v>
      </c>
      <c r="F1980" s="4" t="s">
        <v>3</v>
      </c>
      <c r="G1980" s="4" t="s">
        <v>23</v>
      </c>
      <c r="H1980" s="4" t="s">
        <v>29</v>
      </c>
      <c r="I1980" s="8">
        <v>3</v>
      </c>
      <c r="J1980" s="10">
        <v>191.46</v>
      </c>
      <c r="K1980" s="6">
        <v>0</v>
      </c>
      <c r="L1980" s="10">
        <v>104.06</v>
      </c>
      <c r="M1980" s="17">
        <f t="shared" si="120"/>
        <v>574.38</v>
      </c>
      <c r="N1980" s="17">
        <f t="shared" si="121"/>
        <v>312.18</v>
      </c>
      <c r="O1980" s="17">
        <f t="shared" si="122"/>
        <v>262.2</v>
      </c>
      <c r="P1980" s="7">
        <f t="shared" si="123"/>
        <v>0.45649221769560222</v>
      </c>
      <c r="Q1980" s="5">
        <f>YEAR(SalesDataTable[[#This Row],[Order Date]])</f>
        <v>2026</v>
      </c>
      <c r="R1980" s="7" t="str">
        <f>"Q"&amp;ROUNDUP(MONTH(SalesDataTable[[#This Row],[Order Date]])/3,0)</f>
        <v>Q3</v>
      </c>
      <c r="S1980" s="8">
        <f>MONTH(SalesDataTable[[#This Row],[Order Date]])</f>
        <v>9</v>
      </c>
      <c r="T1980" s="7" t="str">
        <f>TEXT(SalesDataTable[[#This Row],[Order Date]],"mmm")</f>
        <v>Sep</v>
      </c>
    </row>
    <row r="1981" spans="1:20" ht="15.6">
      <c r="A1981" s="2">
        <v>3124</v>
      </c>
      <c r="B1981" s="3">
        <v>46291</v>
      </c>
      <c r="C1981" s="4" t="s">
        <v>11</v>
      </c>
      <c r="D1981" s="4" t="s">
        <v>25</v>
      </c>
      <c r="E1981" s="4" t="s">
        <v>2</v>
      </c>
      <c r="F1981" s="4" t="s">
        <v>3</v>
      </c>
      <c r="G1981" s="4" t="s">
        <v>14</v>
      </c>
      <c r="H1981" s="4" t="s">
        <v>32</v>
      </c>
      <c r="I1981" s="8">
        <v>3</v>
      </c>
      <c r="J1981" s="10">
        <v>46.48</v>
      </c>
      <c r="K1981" s="6">
        <v>0.05</v>
      </c>
      <c r="L1981" s="10">
        <v>18.82</v>
      </c>
      <c r="M1981" s="17">
        <f t="shared" si="120"/>
        <v>132.46799999999999</v>
      </c>
      <c r="N1981" s="17">
        <f t="shared" si="121"/>
        <v>56.46</v>
      </c>
      <c r="O1981" s="17">
        <f t="shared" si="122"/>
        <v>76.007999999999981</v>
      </c>
      <c r="P1981" s="7">
        <f t="shared" si="123"/>
        <v>0.57378385723344494</v>
      </c>
      <c r="Q1981" s="5">
        <f>YEAR(SalesDataTable[[#This Row],[Order Date]])</f>
        <v>2026</v>
      </c>
      <c r="R1981" s="7" t="str">
        <f>"Q"&amp;ROUNDUP(MONTH(SalesDataTable[[#This Row],[Order Date]])/3,0)</f>
        <v>Q3</v>
      </c>
      <c r="S1981" s="8">
        <f>MONTH(SalesDataTable[[#This Row],[Order Date]])</f>
        <v>9</v>
      </c>
      <c r="T1981" s="7" t="str">
        <f>TEXT(SalesDataTable[[#This Row],[Order Date]],"mmm")</f>
        <v>Sep</v>
      </c>
    </row>
    <row r="1982" spans="1:20" ht="15.6">
      <c r="A1982" s="2">
        <v>3216</v>
      </c>
      <c r="B1982" s="3">
        <v>46291</v>
      </c>
      <c r="C1982" s="4" t="s">
        <v>6</v>
      </c>
      <c r="D1982" s="4" t="s">
        <v>43</v>
      </c>
      <c r="E1982" s="4" t="s">
        <v>19</v>
      </c>
      <c r="F1982" s="4" t="s">
        <v>3</v>
      </c>
      <c r="G1982" s="4" t="s">
        <v>14</v>
      </c>
      <c r="H1982" s="4" t="s">
        <v>15</v>
      </c>
      <c r="I1982" s="8">
        <v>2</v>
      </c>
      <c r="J1982" s="10">
        <v>35.44</v>
      </c>
      <c r="K1982" s="6">
        <v>0.1</v>
      </c>
      <c r="L1982" s="10">
        <v>13.2</v>
      </c>
      <c r="M1982" s="17">
        <f t="shared" si="120"/>
        <v>63.791999999999994</v>
      </c>
      <c r="N1982" s="17">
        <f t="shared" si="121"/>
        <v>26.4</v>
      </c>
      <c r="O1982" s="17">
        <f t="shared" si="122"/>
        <v>37.391999999999996</v>
      </c>
      <c r="P1982" s="7">
        <f t="shared" si="123"/>
        <v>0.58615500376222718</v>
      </c>
      <c r="Q1982" s="5">
        <f>YEAR(SalesDataTable[[#This Row],[Order Date]])</f>
        <v>2026</v>
      </c>
      <c r="R1982" s="7" t="str">
        <f>"Q"&amp;ROUNDUP(MONTH(SalesDataTable[[#This Row],[Order Date]])/3,0)</f>
        <v>Q3</v>
      </c>
      <c r="S1982" s="8">
        <f>MONTH(SalesDataTable[[#This Row],[Order Date]])</f>
        <v>9</v>
      </c>
      <c r="T1982" s="7" t="str">
        <f>TEXT(SalesDataTable[[#This Row],[Order Date]],"mmm")</f>
        <v>Sep</v>
      </c>
    </row>
    <row r="1983" spans="1:20" ht="15.6">
      <c r="A1983" s="2">
        <v>3743</v>
      </c>
      <c r="B1983" s="3">
        <v>46291</v>
      </c>
      <c r="C1983" s="4" t="s">
        <v>11</v>
      </c>
      <c r="D1983" s="4" t="s">
        <v>12</v>
      </c>
      <c r="E1983" s="4" t="s">
        <v>2</v>
      </c>
      <c r="F1983" s="4" t="s">
        <v>13</v>
      </c>
      <c r="G1983" s="4" t="s">
        <v>34</v>
      </c>
      <c r="H1983" s="4" t="s">
        <v>42</v>
      </c>
      <c r="I1983" s="8">
        <v>4</v>
      </c>
      <c r="J1983" s="10">
        <v>36.159999999999997</v>
      </c>
      <c r="K1983" s="6">
        <v>0.05</v>
      </c>
      <c r="L1983" s="10">
        <v>13.68</v>
      </c>
      <c r="M1983" s="17">
        <f t="shared" si="120"/>
        <v>137.40799999999999</v>
      </c>
      <c r="N1983" s="17">
        <f t="shared" si="121"/>
        <v>54.72</v>
      </c>
      <c r="O1983" s="17">
        <f t="shared" si="122"/>
        <v>82.687999999999988</v>
      </c>
      <c r="P1983" s="7">
        <f t="shared" si="123"/>
        <v>0.60176991150442471</v>
      </c>
      <c r="Q1983" s="5">
        <f>YEAR(SalesDataTable[[#This Row],[Order Date]])</f>
        <v>2026</v>
      </c>
      <c r="R1983" s="7" t="str">
        <f>"Q"&amp;ROUNDUP(MONTH(SalesDataTable[[#This Row],[Order Date]])/3,0)</f>
        <v>Q3</v>
      </c>
      <c r="S1983" s="8">
        <f>MONTH(SalesDataTable[[#This Row],[Order Date]])</f>
        <v>9</v>
      </c>
      <c r="T1983" s="7" t="str">
        <f>TEXT(SalesDataTable[[#This Row],[Order Date]],"mmm")</f>
        <v>Sep</v>
      </c>
    </row>
    <row r="1984" spans="1:20" ht="15.6">
      <c r="A1984" s="2">
        <v>3788</v>
      </c>
      <c r="B1984" s="3">
        <v>46291</v>
      </c>
      <c r="C1984" s="4" t="s">
        <v>20</v>
      </c>
      <c r="D1984" s="4" t="s">
        <v>33</v>
      </c>
      <c r="E1984" s="4" t="s">
        <v>2</v>
      </c>
      <c r="F1984" s="4" t="s">
        <v>3</v>
      </c>
      <c r="G1984" s="4" t="s">
        <v>34</v>
      </c>
      <c r="H1984" s="4" t="s">
        <v>42</v>
      </c>
      <c r="I1984" s="8">
        <v>2</v>
      </c>
      <c r="J1984" s="10">
        <v>35.93</v>
      </c>
      <c r="K1984" s="6">
        <v>0</v>
      </c>
      <c r="L1984" s="10">
        <v>13.91</v>
      </c>
      <c r="M1984" s="17">
        <f t="shared" si="120"/>
        <v>71.86</v>
      </c>
      <c r="N1984" s="17">
        <f t="shared" si="121"/>
        <v>27.82</v>
      </c>
      <c r="O1984" s="17">
        <f t="shared" si="122"/>
        <v>44.04</v>
      </c>
      <c r="P1984" s="7">
        <f t="shared" si="123"/>
        <v>0.6128583356526579</v>
      </c>
      <c r="Q1984" s="5">
        <f>YEAR(SalesDataTable[[#This Row],[Order Date]])</f>
        <v>2026</v>
      </c>
      <c r="R1984" s="7" t="str">
        <f>"Q"&amp;ROUNDUP(MONTH(SalesDataTable[[#This Row],[Order Date]])/3,0)</f>
        <v>Q3</v>
      </c>
      <c r="S1984" s="8">
        <f>MONTH(SalesDataTable[[#This Row],[Order Date]])</f>
        <v>9</v>
      </c>
      <c r="T1984" s="7" t="str">
        <f>TEXT(SalesDataTable[[#This Row],[Order Date]],"mmm")</f>
        <v>Sep</v>
      </c>
    </row>
    <row r="1985" spans="1:20" ht="15.6">
      <c r="A1985" s="2">
        <v>4883</v>
      </c>
      <c r="B1985" s="3">
        <v>46291</v>
      </c>
      <c r="C1985" s="4" t="s">
        <v>20</v>
      </c>
      <c r="D1985" s="4" t="s">
        <v>33</v>
      </c>
      <c r="E1985" s="4" t="s">
        <v>2</v>
      </c>
      <c r="F1985" s="4" t="s">
        <v>16</v>
      </c>
      <c r="G1985" s="4" t="s">
        <v>23</v>
      </c>
      <c r="H1985" s="4" t="s">
        <v>29</v>
      </c>
      <c r="I1985" s="8">
        <v>1</v>
      </c>
      <c r="J1985" s="10">
        <v>199.7</v>
      </c>
      <c r="K1985" s="6">
        <v>0</v>
      </c>
      <c r="L1985" s="10">
        <v>103.77</v>
      </c>
      <c r="M1985" s="17">
        <f t="shared" si="120"/>
        <v>199.7</v>
      </c>
      <c r="N1985" s="17">
        <f t="shared" si="121"/>
        <v>103.77</v>
      </c>
      <c r="O1985" s="17">
        <f t="shared" si="122"/>
        <v>95.929999999999993</v>
      </c>
      <c r="P1985" s="7">
        <f t="shared" si="123"/>
        <v>0.4803705558337506</v>
      </c>
      <c r="Q1985" s="5">
        <f>YEAR(SalesDataTable[[#This Row],[Order Date]])</f>
        <v>2026</v>
      </c>
      <c r="R1985" s="7" t="str">
        <f>"Q"&amp;ROUNDUP(MONTH(SalesDataTable[[#This Row],[Order Date]])/3,0)</f>
        <v>Q3</v>
      </c>
      <c r="S1985" s="8">
        <f>MONTH(SalesDataTable[[#This Row],[Order Date]])</f>
        <v>9</v>
      </c>
      <c r="T1985" s="7" t="str">
        <f>TEXT(SalesDataTable[[#This Row],[Order Date]],"mmm")</f>
        <v>Sep</v>
      </c>
    </row>
    <row r="1986" spans="1:20" ht="15.6">
      <c r="A1986" s="2">
        <v>1577</v>
      </c>
      <c r="B1986" s="3">
        <v>46292</v>
      </c>
      <c r="C1986" s="4" t="s">
        <v>20</v>
      </c>
      <c r="D1986" s="4" t="s">
        <v>21</v>
      </c>
      <c r="E1986" s="4" t="s">
        <v>2</v>
      </c>
      <c r="F1986" s="4" t="s">
        <v>13</v>
      </c>
      <c r="G1986" s="4" t="s">
        <v>9</v>
      </c>
      <c r="H1986" s="4" t="s">
        <v>37</v>
      </c>
      <c r="I1986" s="8">
        <v>4</v>
      </c>
      <c r="J1986" s="10">
        <v>154.28</v>
      </c>
      <c r="K1986" s="6">
        <v>0.05</v>
      </c>
      <c r="L1986" s="10">
        <v>78.180000000000007</v>
      </c>
      <c r="M1986" s="17">
        <f t="shared" ref="M1986:M2049" si="124">I1986*J1986*(1-K1986)</f>
        <v>586.26400000000001</v>
      </c>
      <c r="N1986" s="17">
        <f t="shared" ref="N1986:N2049" si="125">I1986*L1986</f>
        <v>312.72000000000003</v>
      </c>
      <c r="O1986" s="17">
        <f t="shared" ref="O1986:O2049" si="126">M1986-N1986</f>
        <v>273.54399999999998</v>
      </c>
      <c r="P1986" s="7">
        <f t="shared" ref="P1986:P2049" si="127">IFERROR(O1986/M1986,0)</f>
        <v>0.46658843115047144</v>
      </c>
      <c r="Q1986" s="5">
        <f>YEAR(SalesDataTable[[#This Row],[Order Date]])</f>
        <v>2026</v>
      </c>
      <c r="R1986" s="7" t="str">
        <f>"Q"&amp;ROUNDUP(MONTH(SalesDataTable[[#This Row],[Order Date]])/3,0)</f>
        <v>Q3</v>
      </c>
      <c r="S1986" s="8">
        <f>MONTH(SalesDataTable[[#This Row],[Order Date]])</f>
        <v>9</v>
      </c>
      <c r="T1986" s="7" t="str">
        <f>TEXT(SalesDataTable[[#This Row],[Order Date]],"mmm")</f>
        <v>Sep</v>
      </c>
    </row>
    <row r="1987" spans="1:20" ht="15.6">
      <c r="A1987" s="2">
        <v>2310</v>
      </c>
      <c r="B1987" s="3">
        <v>46292</v>
      </c>
      <c r="C1987" s="4" t="s">
        <v>0</v>
      </c>
      <c r="D1987" s="4" t="s">
        <v>50</v>
      </c>
      <c r="E1987" s="4" t="s">
        <v>2</v>
      </c>
      <c r="F1987" s="4" t="s">
        <v>3</v>
      </c>
      <c r="G1987" s="4" t="s">
        <v>14</v>
      </c>
      <c r="H1987" s="4" t="s">
        <v>48</v>
      </c>
      <c r="I1987" s="8">
        <v>1</v>
      </c>
      <c r="J1987" s="10">
        <v>165.44</v>
      </c>
      <c r="K1987" s="6">
        <v>0</v>
      </c>
      <c r="L1987" s="10">
        <v>88.25</v>
      </c>
      <c r="M1987" s="17">
        <f t="shared" si="124"/>
        <v>165.44</v>
      </c>
      <c r="N1987" s="17">
        <f t="shared" si="125"/>
        <v>88.25</v>
      </c>
      <c r="O1987" s="17">
        <f t="shared" si="126"/>
        <v>77.19</v>
      </c>
      <c r="P1987" s="7">
        <f t="shared" si="127"/>
        <v>0.46657398452611215</v>
      </c>
      <c r="Q1987" s="5">
        <f>YEAR(SalesDataTable[[#This Row],[Order Date]])</f>
        <v>2026</v>
      </c>
      <c r="R1987" s="7" t="str">
        <f>"Q"&amp;ROUNDUP(MONTH(SalesDataTable[[#This Row],[Order Date]])/3,0)</f>
        <v>Q3</v>
      </c>
      <c r="S1987" s="8">
        <f>MONTH(SalesDataTable[[#This Row],[Order Date]])</f>
        <v>9</v>
      </c>
      <c r="T1987" s="7" t="str">
        <f>TEXT(SalesDataTable[[#This Row],[Order Date]],"mmm")</f>
        <v>Sep</v>
      </c>
    </row>
    <row r="1988" spans="1:20" ht="15.6">
      <c r="A1988" s="2">
        <v>2383</v>
      </c>
      <c r="B1988" s="3">
        <v>46292</v>
      </c>
      <c r="C1988" s="4" t="s">
        <v>20</v>
      </c>
      <c r="D1988" s="4" t="s">
        <v>31</v>
      </c>
      <c r="E1988" s="4" t="s">
        <v>2</v>
      </c>
      <c r="F1988" s="4" t="s">
        <v>3</v>
      </c>
      <c r="G1988" s="4" t="s">
        <v>14</v>
      </c>
      <c r="H1988" s="4" t="s">
        <v>44</v>
      </c>
      <c r="I1988" s="8">
        <v>2</v>
      </c>
      <c r="J1988" s="10">
        <v>130.29</v>
      </c>
      <c r="K1988" s="6">
        <v>0.1</v>
      </c>
      <c r="L1988" s="10">
        <v>67.97</v>
      </c>
      <c r="M1988" s="17">
        <f t="shared" si="124"/>
        <v>234.52199999999999</v>
      </c>
      <c r="N1988" s="17">
        <f t="shared" si="125"/>
        <v>135.94</v>
      </c>
      <c r="O1988" s="17">
        <f t="shared" si="126"/>
        <v>98.581999999999994</v>
      </c>
      <c r="P1988" s="7">
        <f t="shared" si="127"/>
        <v>0.42035288800197845</v>
      </c>
      <c r="Q1988" s="5">
        <f>YEAR(SalesDataTable[[#This Row],[Order Date]])</f>
        <v>2026</v>
      </c>
      <c r="R1988" s="7" t="str">
        <f>"Q"&amp;ROUNDUP(MONTH(SalesDataTable[[#This Row],[Order Date]])/3,0)</f>
        <v>Q3</v>
      </c>
      <c r="S1988" s="8">
        <f>MONTH(SalesDataTable[[#This Row],[Order Date]])</f>
        <v>9</v>
      </c>
      <c r="T1988" s="7" t="str">
        <f>TEXT(SalesDataTable[[#This Row],[Order Date]],"mmm")</f>
        <v>Sep</v>
      </c>
    </row>
    <row r="1989" spans="1:20" ht="15.6">
      <c r="A1989" s="2">
        <v>2803</v>
      </c>
      <c r="B1989" s="3">
        <v>46292</v>
      </c>
      <c r="C1989" s="4" t="s">
        <v>6</v>
      </c>
      <c r="D1989" s="4" t="s">
        <v>43</v>
      </c>
      <c r="E1989" s="4" t="s">
        <v>2</v>
      </c>
      <c r="F1989" s="4" t="s">
        <v>3</v>
      </c>
      <c r="G1989" s="4" t="s">
        <v>34</v>
      </c>
      <c r="H1989" s="4" t="s">
        <v>42</v>
      </c>
      <c r="I1989" s="8">
        <v>3</v>
      </c>
      <c r="J1989" s="10">
        <v>36.909999999999997</v>
      </c>
      <c r="K1989" s="6">
        <v>0.05</v>
      </c>
      <c r="L1989" s="10">
        <v>13.7</v>
      </c>
      <c r="M1989" s="17">
        <f t="shared" si="124"/>
        <v>105.19349999999999</v>
      </c>
      <c r="N1989" s="17">
        <f t="shared" si="125"/>
        <v>41.099999999999994</v>
      </c>
      <c r="O1989" s="17">
        <f t="shared" si="126"/>
        <v>64.093499999999992</v>
      </c>
      <c r="P1989" s="7">
        <f t="shared" si="127"/>
        <v>0.60929144861612172</v>
      </c>
      <c r="Q1989" s="5">
        <f>YEAR(SalesDataTable[[#This Row],[Order Date]])</f>
        <v>2026</v>
      </c>
      <c r="R1989" s="7" t="str">
        <f>"Q"&amp;ROUNDUP(MONTH(SalesDataTable[[#This Row],[Order Date]])/3,0)</f>
        <v>Q3</v>
      </c>
      <c r="S1989" s="8">
        <f>MONTH(SalesDataTable[[#This Row],[Order Date]])</f>
        <v>9</v>
      </c>
      <c r="T1989" s="7" t="str">
        <f>TEXT(SalesDataTable[[#This Row],[Order Date]],"mmm")</f>
        <v>Sep</v>
      </c>
    </row>
    <row r="1990" spans="1:20" ht="15.6">
      <c r="A1990" s="2">
        <v>4199</v>
      </c>
      <c r="B1990" s="3">
        <v>46292</v>
      </c>
      <c r="C1990" s="4" t="s">
        <v>11</v>
      </c>
      <c r="D1990" s="4" t="s">
        <v>25</v>
      </c>
      <c r="E1990" s="4" t="s">
        <v>28</v>
      </c>
      <c r="F1990" s="4" t="s">
        <v>16</v>
      </c>
      <c r="G1990" s="4" t="s">
        <v>4</v>
      </c>
      <c r="H1990" s="4" t="s">
        <v>22</v>
      </c>
      <c r="I1990" s="8">
        <v>1</v>
      </c>
      <c r="J1990" s="10">
        <v>50.02</v>
      </c>
      <c r="K1990" s="6">
        <v>0</v>
      </c>
      <c r="L1990" s="10">
        <v>22.65</v>
      </c>
      <c r="M1990" s="17">
        <f t="shared" si="124"/>
        <v>50.02</v>
      </c>
      <c r="N1990" s="17">
        <f t="shared" si="125"/>
        <v>22.65</v>
      </c>
      <c r="O1990" s="17">
        <f t="shared" si="126"/>
        <v>27.370000000000005</v>
      </c>
      <c r="P1990" s="7">
        <f t="shared" si="127"/>
        <v>0.54718112754898052</v>
      </c>
      <c r="Q1990" s="5">
        <f>YEAR(SalesDataTable[[#This Row],[Order Date]])</f>
        <v>2026</v>
      </c>
      <c r="R1990" s="7" t="str">
        <f>"Q"&amp;ROUNDUP(MONTH(SalesDataTable[[#This Row],[Order Date]])/3,0)</f>
        <v>Q3</v>
      </c>
      <c r="S1990" s="8">
        <f>MONTH(SalesDataTable[[#This Row],[Order Date]])</f>
        <v>9</v>
      </c>
      <c r="T1990" s="7" t="str">
        <f>TEXT(SalesDataTable[[#This Row],[Order Date]],"mmm")</f>
        <v>Sep</v>
      </c>
    </row>
    <row r="1991" spans="1:20" ht="15.6">
      <c r="A1991" s="2">
        <v>4517</v>
      </c>
      <c r="B1991" s="3">
        <v>46292</v>
      </c>
      <c r="C1991" s="4" t="s">
        <v>6</v>
      </c>
      <c r="D1991" s="4" t="s">
        <v>43</v>
      </c>
      <c r="E1991" s="4" t="s">
        <v>2</v>
      </c>
      <c r="F1991" s="4" t="s">
        <v>3</v>
      </c>
      <c r="G1991" s="4" t="s">
        <v>23</v>
      </c>
      <c r="H1991" s="4" t="s">
        <v>40</v>
      </c>
      <c r="I1991" s="8">
        <v>1</v>
      </c>
      <c r="J1991" s="10">
        <v>83.32</v>
      </c>
      <c r="K1991" s="6">
        <v>0.05</v>
      </c>
      <c r="L1991" s="10">
        <v>38.93</v>
      </c>
      <c r="M1991" s="17">
        <f t="shared" si="124"/>
        <v>79.153999999999996</v>
      </c>
      <c r="N1991" s="17">
        <f t="shared" si="125"/>
        <v>38.93</v>
      </c>
      <c r="O1991" s="17">
        <f t="shared" si="126"/>
        <v>40.223999999999997</v>
      </c>
      <c r="P1991" s="7">
        <f t="shared" si="127"/>
        <v>0.50817393940925282</v>
      </c>
      <c r="Q1991" s="5">
        <f>YEAR(SalesDataTable[[#This Row],[Order Date]])</f>
        <v>2026</v>
      </c>
      <c r="R1991" s="7" t="str">
        <f>"Q"&amp;ROUNDUP(MONTH(SalesDataTable[[#This Row],[Order Date]])/3,0)</f>
        <v>Q3</v>
      </c>
      <c r="S1991" s="8">
        <f>MONTH(SalesDataTable[[#This Row],[Order Date]])</f>
        <v>9</v>
      </c>
      <c r="T1991" s="7" t="str">
        <f>TEXT(SalesDataTable[[#This Row],[Order Date]],"mmm")</f>
        <v>Sep</v>
      </c>
    </row>
    <row r="1992" spans="1:20" ht="15.6">
      <c r="A1992" s="2">
        <v>80</v>
      </c>
      <c r="B1992" s="3">
        <v>46293</v>
      </c>
      <c r="C1992" s="4" t="s">
        <v>0</v>
      </c>
      <c r="D1992" s="4" t="s">
        <v>50</v>
      </c>
      <c r="E1992" s="4" t="s">
        <v>8</v>
      </c>
      <c r="F1992" s="4" t="s">
        <v>16</v>
      </c>
      <c r="G1992" s="4" t="s">
        <v>9</v>
      </c>
      <c r="H1992" s="4" t="s">
        <v>46</v>
      </c>
      <c r="I1992" s="8">
        <v>10</v>
      </c>
      <c r="J1992" s="10">
        <v>71.040000000000006</v>
      </c>
      <c r="K1992" s="6">
        <v>0.2</v>
      </c>
      <c r="L1992" s="10">
        <v>31.7</v>
      </c>
      <c r="M1992" s="17">
        <f t="shared" si="124"/>
        <v>568.32000000000005</v>
      </c>
      <c r="N1992" s="17">
        <f t="shared" si="125"/>
        <v>317</v>
      </c>
      <c r="O1992" s="17">
        <f t="shared" si="126"/>
        <v>251.32000000000005</v>
      </c>
      <c r="P1992" s="7">
        <f t="shared" si="127"/>
        <v>0.4422156531531532</v>
      </c>
      <c r="Q1992" s="5">
        <f>YEAR(SalesDataTable[[#This Row],[Order Date]])</f>
        <v>2026</v>
      </c>
      <c r="R1992" s="7" t="str">
        <f>"Q"&amp;ROUNDUP(MONTH(SalesDataTable[[#This Row],[Order Date]])/3,0)</f>
        <v>Q3</v>
      </c>
      <c r="S1992" s="8">
        <f>MONTH(SalesDataTable[[#This Row],[Order Date]])</f>
        <v>9</v>
      </c>
      <c r="T1992" s="7" t="str">
        <f>TEXT(SalesDataTable[[#This Row],[Order Date]],"mmm")</f>
        <v>Sep</v>
      </c>
    </row>
    <row r="1993" spans="1:20" ht="15.6">
      <c r="A1993" s="2">
        <v>370</v>
      </c>
      <c r="B1993" s="3">
        <v>46293</v>
      </c>
      <c r="C1993" s="4" t="s">
        <v>20</v>
      </c>
      <c r="D1993" s="4" t="s">
        <v>31</v>
      </c>
      <c r="E1993" s="4" t="s">
        <v>19</v>
      </c>
      <c r="F1993" s="4" t="s">
        <v>3</v>
      </c>
      <c r="G1993" s="4" t="s">
        <v>4</v>
      </c>
      <c r="H1993" s="4" t="s">
        <v>26</v>
      </c>
      <c r="I1993" s="8">
        <v>2</v>
      </c>
      <c r="J1993" s="10">
        <v>40.83</v>
      </c>
      <c r="K1993" s="6">
        <v>0</v>
      </c>
      <c r="L1993" s="10">
        <v>16.850000000000001</v>
      </c>
      <c r="M1993" s="17">
        <f t="shared" si="124"/>
        <v>81.66</v>
      </c>
      <c r="N1993" s="17">
        <f t="shared" si="125"/>
        <v>33.700000000000003</v>
      </c>
      <c r="O1993" s="17">
        <f t="shared" si="126"/>
        <v>47.959999999999994</v>
      </c>
      <c r="P1993" s="7">
        <f t="shared" si="127"/>
        <v>0.58731325006122947</v>
      </c>
      <c r="Q1993" s="5">
        <f>YEAR(SalesDataTable[[#This Row],[Order Date]])</f>
        <v>2026</v>
      </c>
      <c r="R1993" s="7" t="str">
        <f>"Q"&amp;ROUNDUP(MONTH(SalesDataTable[[#This Row],[Order Date]])/3,0)</f>
        <v>Q3</v>
      </c>
      <c r="S1993" s="8">
        <f>MONTH(SalesDataTable[[#This Row],[Order Date]])</f>
        <v>9</v>
      </c>
      <c r="T1993" s="7" t="str">
        <f>TEXT(SalesDataTable[[#This Row],[Order Date]],"mmm")</f>
        <v>Sep</v>
      </c>
    </row>
    <row r="1994" spans="1:20" ht="15.6">
      <c r="A1994" s="2">
        <v>417</v>
      </c>
      <c r="B1994" s="3">
        <v>46293</v>
      </c>
      <c r="C1994" s="4" t="s">
        <v>6</v>
      </c>
      <c r="D1994" s="4" t="s">
        <v>49</v>
      </c>
      <c r="E1994" s="4" t="s">
        <v>28</v>
      </c>
      <c r="F1994" s="4" t="s">
        <v>3</v>
      </c>
      <c r="G1994" s="4" t="s">
        <v>23</v>
      </c>
      <c r="H1994" s="4" t="s">
        <v>51</v>
      </c>
      <c r="I1994" s="8">
        <v>1</v>
      </c>
      <c r="J1994" s="10">
        <v>121.64</v>
      </c>
      <c r="K1994" s="6">
        <v>0.15</v>
      </c>
      <c r="L1994" s="10">
        <v>61.56</v>
      </c>
      <c r="M1994" s="17">
        <f t="shared" si="124"/>
        <v>103.39399999999999</v>
      </c>
      <c r="N1994" s="17">
        <f t="shared" si="125"/>
        <v>61.56</v>
      </c>
      <c r="O1994" s="17">
        <f t="shared" si="126"/>
        <v>41.833999999999989</v>
      </c>
      <c r="P1994" s="7">
        <f t="shared" si="127"/>
        <v>0.40460761746329565</v>
      </c>
      <c r="Q1994" s="5">
        <f>YEAR(SalesDataTable[[#This Row],[Order Date]])</f>
        <v>2026</v>
      </c>
      <c r="R1994" s="7" t="str">
        <f>"Q"&amp;ROUNDUP(MONTH(SalesDataTable[[#This Row],[Order Date]])/3,0)</f>
        <v>Q3</v>
      </c>
      <c r="S1994" s="8">
        <f>MONTH(SalesDataTable[[#This Row],[Order Date]])</f>
        <v>9</v>
      </c>
      <c r="T1994" s="7" t="str">
        <f>TEXT(SalesDataTable[[#This Row],[Order Date]],"mmm")</f>
        <v>Sep</v>
      </c>
    </row>
    <row r="1995" spans="1:20" ht="15.6">
      <c r="A1995" s="2">
        <v>437</v>
      </c>
      <c r="B1995" s="3">
        <v>46293</v>
      </c>
      <c r="C1995" s="4" t="s">
        <v>6</v>
      </c>
      <c r="D1995" s="4" t="s">
        <v>7</v>
      </c>
      <c r="E1995" s="4" t="s">
        <v>19</v>
      </c>
      <c r="F1995" s="4" t="s">
        <v>13</v>
      </c>
      <c r="G1995" s="4" t="s">
        <v>14</v>
      </c>
      <c r="H1995" s="4" t="s">
        <v>48</v>
      </c>
      <c r="I1995" s="8">
        <v>1</v>
      </c>
      <c r="J1995" s="10">
        <v>164.7</v>
      </c>
      <c r="K1995" s="6">
        <v>0</v>
      </c>
      <c r="L1995" s="10">
        <v>86.02</v>
      </c>
      <c r="M1995" s="17">
        <f t="shared" si="124"/>
        <v>164.7</v>
      </c>
      <c r="N1995" s="17">
        <f t="shared" si="125"/>
        <v>86.02</v>
      </c>
      <c r="O1995" s="17">
        <f t="shared" si="126"/>
        <v>78.679999999999993</v>
      </c>
      <c r="P1995" s="7">
        <f t="shared" si="127"/>
        <v>0.47771706132361869</v>
      </c>
      <c r="Q1995" s="5">
        <f>YEAR(SalesDataTable[[#This Row],[Order Date]])</f>
        <v>2026</v>
      </c>
      <c r="R1995" s="7" t="str">
        <f>"Q"&amp;ROUNDUP(MONTH(SalesDataTable[[#This Row],[Order Date]])/3,0)</f>
        <v>Q3</v>
      </c>
      <c r="S1995" s="8">
        <f>MONTH(SalesDataTable[[#This Row],[Order Date]])</f>
        <v>9</v>
      </c>
      <c r="T1995" s="7" t="str">
        <f>TEXT(SalesDataTable[[#This Row],[Order Date]],"mmm")</f>
        <v>Sep</v>
      </c>
    </row>
    <row r="1996" spans="1:20" ht="15.6">
      <c r="A1996" s="2">
        <v>790</v>
      </c>
      <c r="B1996" s="3">
        <v>46293</v>
      </c>
      <c r="C1996" s="4" t="s">
        <v>20</v>
      </c>
      <c r="D1996" s="4" t="s">
        <v>31</v>
      </c>
      <c r="E1996" s="4" t="s">
        <v>28</v>
      </c>
      <c r="F1996" s="4" t="s">
        <v>13</v>
      </c>
      <c r="G1996" s="4" t="s">
        <v>23</v>
      </c>
      <c r="H1996" s="4" t="s">
        <v>29</v>
      </c>
      <c r="I1996" s="8">
        <v>1</v>
      </c>
      <c r="J1996" s="10">
        <v>199.09</v>
      </c>
      <c r="K1996" s="6">
        <v>0.05</v>
      </c>
      <c r="L1996" s="10">
        <v>106.57</v>
      </c>
      <c r="M1996" s="17">
        <f t="shared" si="124"/>
        <v>189.13550000000001</v>
      </c>
      <c r="N1996" s="17">
        <f t="shared" si="125"/>
        <v>106.57</v>
      </c>
      <c r="O1996" s="17">
        <f t="shared" si="126"/>
        <v>82.565500000000014</v>
      </c>
      <c r="P1996" s="7">
        <f t="shared" si="127"/>
        <v>0.43654152710622812</v>
      </c>
      <c r="Q1996" s="5">
        <f>YEAR(SalesDataTable[[#This Row],[Order Date]])</f>
        <v>2026</v>
      </c>
      <c r="R1996" s="7" t="str">
        <f>"Q"&amp;ROUNDUP(MONTH(SalesDataTable[[#This Row],[Order Date]])/3,0)</f>
        <v>Q3</v>
      </c>
      <c r="S1996" s="8">
        <f>MONTH(SalesDataTable[[#This Row],[Order Date]])</f>
        <v>9</v>
      </c>
      <c r="T1996" s="7" t="str">
        <f>TEXT(SalesDataTable[[#This Row],[Order Date]],"mmm")</f>
        <v>Sep</v>
      </c>
    </row>
    <row r="1997" spans="1:20" ht="15.6">
      <c r="A1997" s="2">
        <v>1151</v>
      </c>
      <c r="B1997" s="3">
        <v>46293</v>
      </c>
      <c r="C1997" s="4" t="s">
        <v>0</v>
      </c>
      <c r="D1997" s="4" t="s">
        <v>1</v>
      </c>
      <c r="E1997" s="4" t="s">
        <v>28</v>
      </c>
      <c r="F1997" s="4" t="s">
        <v>3</v>
      </c>
      <c r="G1997" s="4" t="s">
        <v>4</v>
      </c>
      <c r="H1997" s="4" t="s">
        <v>5</v>
      </c>
      <c r="I1997" s="8">
        <v>1</v>
      </c>
      <c r="J1997" s="10">
        <v>81.48</v>
      </c>
      <c r="K1997" s="6">
        <v>0</v>
      </c>
      <c r="L1997" s="10">
        <v>41.47</v>
      </c>
      <c r="M1997" s="17">
        <f t="shared" si="124"/>
        <v>81.48</v>
      </c>
      <c r="N1997" s="17">
        <f t="shared" si="125"/>
        <v>41.47</v>
      </c>
      <c r="O1997" s="17">
        <f t="shared" si="126"/>
        <v>40.010000000000005</v>
      </c>
      <c r="P1997" s="7">
        <f t="shared" si="127"/>
        <v>0.4910407461953854</v>
      </c>
      <c r="Q1997" s="5">
        <f>YEAR(SalesDataTable[[#This Row],[Order Date]])</f>
        <v>2026</v>
      </c>
      <c r="R1997" s="7" t="str">
        <f>"Q"&amp;ROUNDUP(MONTH(SalesDataTable[[#This Row],[Order Date]])/3,0)</f>
        <v>Q3</v>
      </c>
      <c r="S1997" s="8">
        <f>MONTH(SalesDataTable[[#This Row],[Order Date]])</f>
        <v>9</v>
      </c>
      <c r="T1997" s="7" t="str">
        <f>TEXT(SalesDataTable[[#This Row],[Order Date]],"mmm")</f>
        <v>Sep</v>
      </c>
    </row>
    <row r="1998" spans="1:20" ht="15.6">
      <c r="A1998" s="2">
        <v>1331</v>
      </c>
      <c r="B1998" s="3">
        <v>46293</v>
      </c>
      <c r="C1998" s="4" t="s">
        <v>0</v>
      </c>
      <c r="D1998" s="4" t="s">
        <v>1</v>
      </c>
      <c r="E1998" s="4" t="s">
        <v>2</v>
      </c>
      <c r="F1998" s="4" t="s">
        <v>13</v>
      </c>
      <c r="G1998" s="4" t="s">
        <v>34</v>
      </c>
      <c r="H1998" s="4" t="s">
        <v>35</v>
      </c>
      <c r="I1998" s="8">
        <v>3</v>
      </c>
      <c r="J1998" s="10">
        <v>39.450000000000003</v>
      </c>
      <c r="K1998" s="6">
        <v>0.05</v>
      </c>
      <c r="L1998" s="10">
        <v>15.1</v>
      </c>
      <c r="M1998" s="17">
        <f t="shared" si="124"/>
        <v>112.4325</v>
      </c>
      <c r="N1998" s="17">
        <f t="shared" si="125"/>
        <v>45.3</v>
      </c>
      <c r="O1998" s="17">
        <f t="shared" si="126"/>
        <v>67.132500000000007</v>
      </c>
      <c r="P1998" s="7">
        <f t="shared" si="127"/>
        <v>0.59709158828630515</v>
      </c>
      <c r="Q1998" s="5">
        <f>YEAR(SalesDataTable[[#This Row],[Order Date]])</f>
        <v>2026</v>
      </c>
      <c r="R1998" s="7" t="str">
        <f>"Q"&amp;ROUNDUP(MONTH(SalesDataTable[[#This Row],[Order Date]])/3,0)</f>
        <v>Q3</v>
      </c>
      <c r="S1998" s="8">
        <f>MONTH(SalesDataTable[[#This Row],[Order Date]])</f>
        <v>9</v>
      </c>
      <c r="T1998" s="7" t="str">
        <f>TEXT(SalesDataTable[[#This Row],[Order Date]],"mmm")</f>
        <v>Sep</v>
      </c>
    </row>
    <row r="1999" spans="1:20" ht="15.6">
      <c r="A1999" s="2">
        <v>2388</v>
      </c>
      <c r="B1999" s="3">
        <v>46293</v>
      </c>
      <c r="C1999" s="4" t="s">
        <v>20</v>
      </c>
      <c r="D1999" s="4" t="s">
        <v>33</v>
      </c>
      <c r="E1999" s="4" t="s">
        <v>2</v>
      </c>
      <c r="F1999" s="4" t="s">
        <v>3</v>
      </c>
      <c r="G1999" s="4" t="s">
        <v>9</v>
      </c>
      <c r="H1999" s="4" t="s">
        <v>10</v>
      </c>
      <c r="I1999" s="8">
        <v>3</v>
      </c>
      <c r="J1999" s="10">
        <v>93.22</v>
      </c>
      <c r="K1999" s="6">
        <v>0</v>
      </c>
      <c r="L1999" s="10">
        <v>46.75</v>
      </c>
      <c r="M1999" s="17">
        <f t="shared" si="124"/>
        <v>279.65999999999997</v>
      </c>
      <c r="N1999" s="17">
        <f t="shared" si="125"/>
        <v>140.25</v>
      </c>
      <c r="O1999" s="17">
        <f t="shared" si="126"/>
        <v>139.40999999999997</v>
      </c>
      <c r="P1999" s="7">
        <f t="shared" si="127"/>
        <v>0.49849817635700489</v>
      </c>
      <c r="Q1999" s="5">
        <f>YEAR(SalesDataTable[[#This Row],[Order Date]])</f>
        <v>2026</v>
      </c>
      <c r="R1999" s="7" t="str">
        <f>"Q"&amp;ROUNDUP(MONTH(SalesDataTable[[#This Row],[Order Date]])/3,0)</f>
        <v>Q3</v>
      </c>
      <c r="S1999" s="8">
        <f>MONTH(SalesDataTable[[#This Row],[Order Date]])</f>
        <v>9</v>
      </c>
      <c r="T1999" s="7" t="str">
        <f>TEXT(SalesDataTable[[#This Row],[Order Date]],"mmm")</f>
        <v>Sep</v>
      </c>
    </row>
    <row r="2000" spans="1:20" ht="15.6">
      <c r="A2000" s="2">
        <v>2795</v>
      </c>
      <c r="B2000" s="3">
        <v>46293</v>
      </c>
      <c r="C2000" s="4" t="s">
        <v>6</v>
      </c>
      <c r="D2000" s="4" t="s">
        <v>43</v>
      </c>
      <c r="E2000" s="4" t="s">
        <v>2</v>
      </c>
      <c r="F2000" s="4" t="s">
        <v>13</v>
      </c>
      <c r="G2000" s="4" t="s">
        <v>9</v>
      </c>
      <c r="H2000" s="4" t="s">
        <v>17</v>
      </c>
      <c r="I2000" s="8">
        <v>3</v>
      </c>
      <c r="J2000" s="10">
        <v>142.19</v>
      </c>
      <c r="K2000" s="6">
        <v>0.05</v>
      </c>
      <c r="L2000" s="10">
        <v>78.37</v>
      </c>
      <c r="M2000" s="17">
        <f t="shared" si="124"/>
        <v>405.24149999999997</v>
      </c>
      <c r="N2000" s="17">
        <f t="shared" si="125"/>
        <v>235.11</v>
      </c>
      <c r="O2000" s="17">
        <f t="shared" si="126"/>
        <v>170.13149999999996</v>
      </c>
      <c r="P2000" s="7">
        <f t="shared" si="127"/>
        <v>0.41982743623246871</v>
      </c>
      <c r="Q2000" s="5">
        <f>YEAR(SalesDataTable[[#This Row],[Order Date]])</f>
        <v>2026</v>
      </c>
      <c r="R2000" s="7" t="str">
        <f>"Q"&amp;ROUNDUP(MONTH(SalesDataTable[[#This Row],[Order Date]])/3,0)</f>
        <v>Q3</v>
      </c>
      <c r="S2000" s="8">
        <f>MONTH(SalesDataTable[[#This Row],[Order Date]])</f>
        <v>9</v>
      </c>
      <c r="T2000" s="7" t="str">
        <f>TEXT(SalesDataTable[[#This Row],[Order Date]],"mmm")</f>
        <v>Sep</v>
      </c>
    </row>
    <row r="2001" spans="1:20" ht="15.6">
      <c r="A2001" s="2">
        <v>2840</v>
      </c>
      <c r="B2001" s="3">
        <v>46293</v>
      </c>
      <c r="C2001" s="4" t="s">
        <v>0</v>
      </c>
      <c r="D2001" s="4" t="s">
        <v>1</v>
      </c>
      <c r="E2001" s="4" t="s">
        <v>2</v>
      </c>
      <c r="F2001" s="4" t="s">
        <v>3</v>
      </c>
      <c r="G2001" s="4" t="s">
        <v>9</v>
      </c>
      <c r="H2001" s="4" t="s">
        <v>37</v>
      </c>
      <c r="I2001" s="8">
        <v>2</v>
      </c>
      <c r="J2001" s="10">
        <v>151.69999999999999</v>
      </c>
      <c r="K2001" s="6">
        <v>0</v>
      </c>
      <c r="L2001" s="10">
        <v>77.19</v>
      </c>
      <c r="M2001" s="17">
        <f t="shared" si="124"/>
        <v>303.39999999999998</v>
      </c>
      <c r="N2001" s="17">
        <f t="shared" si="125"/>
        <v>154.38</v>
      </c>
      <c r="O2001" s="17">
        <f t="shared" si="126"/>
        <v>149.01999999999998</v>
      </c>
      <c r="P2001" s="7">
        <f t="shared" si="127"/>
        <v>0.49116677653263019</v>
      </c>
      <c r="Q2001" s="5">
        <f>YEAR(SalesDataTable[[#This Row],[Order Date]])</f>
        <v>2026</v>
      </c>
      <c r="R2001" s="7" t="str">
        <f>"Q"&amp;ROUNDUP(MONTH(SalesDataTable[[#This Row],[Order Date]])/3,0)</f>
        <v>Q3</v>
      </c>
      <c r="S2001" s="8">
        <f>MONTH(SalesDataTable[[#This Row],[Order Date]])</f>
        <v>9</v>
      </c>
      <c r="T2001" s="7" t="str">
        <f>TEXT(SalesDataTable[[#This Row],[Order Date]],"mmm")</f>
        <v>Sep</v>
      </c>
    </row>
    <row r="2002" spans="1:20" ht="15.6">
      <c r="A2002" s="2">
        <v>2863</v>
      </c>
      <c r="B2002" s="3">
        <v>46293</v>
      </c>
      <c r="C2002" s="4" t="s">
        <v>11</v>
      </c>
      <c r="D2002" s="4" t="s">
        <v>12</v>
      </c>
      <c r="E2002" s="4" t="s">
        <v>19</v>
      </c>
      <c r="F2002" s="4" t="s">
        <v>13</v>
      </c>
      <c r="G2002" s="4" t="s">
        <v>14</v>
      </c>
      <c r="H2002" s="4" t="s">
        <v>44</v>
      </c>
      <c r="I2002" s="8">
        <v>1</v>
      </c>
      <c r="J2002" s="10">
        <v>133.85</v>
      </c>
      <c r="K2002" s="6">
        <v>0.05</v>
      </c>
      <c r="L2002" s="10">
        <v>66.41</v>
      </c>
      <c r="M2002" s="17">
        <f t="shared" si="124"/>
        <v>127.15749999999998</v>
      </c>
      <c r="N2002" s="17">
        <f t="shared" si="125"/>
        <v>66.41</v>
      </c>
      <c r="O2002" s="17">
        <f t="shared" si="126"/>
        <v>60.747499999999988</v>
      </c>
      <c r="P2002" s="7">
        <f t="shared" si="127"/>
        <v>0.47773430588050247</v>
      </c>
      <c r="Q2002" s="5">
        <f>YEAR(SalesDataTable[[#This Row],[Order Date]])</f>
        <v>2026</v>
      </c>
      <c r="R2002" s="7" t="str">
        <f>"Q"&amp;ROUNDUP(MONTH(SalesDataTable[[#This Row],[Order Date]])/3,0)</f>
        <v>Q3</v>
      </c>
      <c r="S2002" s="8">
        <f>MONTH(SalesDataTable[[#This Row],[Order Date]])</f>
        <v>9</v>
      </c>
      <c r="T2002" s="7" t="str">
        <f>TEXT(SalesDataTable[[#This Row],[Order Date]],"mmm")</f>
        <v>Sep</v>
      </c>
    </row>
    <row r="2003" spans="1:20" ht="15.6">
      <c r="A2003" s="2">
        <v>4522</v>
      </c>
      <c r="B2003" s="3">
        <v>46293</v>
      </c>
      <c r="C2003" s="4" t="s">
        <v>20</v>
      </c>
      <c r="D2003" s="4" t="s">
        <v>47</v>
      </c>
      <c r="E2003" s="4" t="s">
        <v>28</v>
      </c>
      <c r="F2003" s="4" t="s">
        <v>16</v>
      </c>
      <c r="G2003" s="4" t="s">
        <v>23</v>
      </c>
      <c r="H2003" s="4" t="s">
        <v>51</v>
      </c>
      <c r="I2003" s="8">
        <v>6</v>
      </c>
      <c r="J2003" s="10">
        <v>125.62</v>
      </c>
      <c r="K2003" s="6">
        <v>0</v>
      </c>
      <c r="L2003" s="10">
        <v>61.34</v>
      </c>
      <c r="M2003" s="17">
        <f t="shared" si="124"/>
        <v>753.72</v>
      </c>
      <c r="N2003" s="17">
        <f t="shared" si="125"/>
        <v>368.04</v>
      </c>
      <c r="O2003" s="17">
        <f t="shared" si="126"/>
        <v>385.68</v>
      </c>
      <c r="P2003" s="7">
        <f t="shared" si="127"/>
        <v>0.51170195828689702</v>
      </c>
      <c r="Q2003" s="5">
        <f>YEAR(SalesDataTable[[#This Row],[Order Date]])</f>
        <v>2026</v>
      </c>
      <c r="R2003" s="7" t="str">
        <f>"Q"&amp;ROUNDUP(MONTH(SalesDataTable[[#This Row],[Order Date]])/3,0)</f>
        <v>Q3</v>
      </c>
      <c r="S2003" s="8">
        <f>MONTH(SalesDataTable[[#This Row],[Order Date]])</f>
        <v>9</v>
      </c>
      <c r="T2003" s="7" t="str">
        <f>TEXT(SalesDataTable[[#This Row],[Order Date]],"mmm")</f>
        <v>Sep</v>
      </c>
    </row>
    <row r="2004" spans="1:20" ht="15.6">
      <c r="A2004" s="2">
        <v>5200</v>
      </c>
      <c r="B2004" s="3">
        <v>46293</v>
      </c>
      <c r="C2004" s="4" t="s">
        <v>6</v>
      </c>
      <c r="D2004" s="4" t="s">
        <v>43</v>
      </c>
      <c r="E2004" s="4" t="s">
        <v>2</v>
      </c>
      <c r="F2004" s="4" t="s">
        <v>13</v>
      </c>
      <c r="G2004" s="4" t="s">
        <v>23</v>
      </c>
      <c r="H2004" s="4" t="s">
        <v>29</v>
      </c>
      <c r="I2004" s="8">
        <v>3</v>
      </c>
      <c r="J2004" s="10">
        <v>196.87</v>
      </c>
      <c r="K2004" s="6">
        <v>0.1</v>
      </c>
      <c r="L2004" s="10">
        <v>105.93</v>
      </c>
      <c r="M2004" s="17">
        <f t="shared" si="124"/>
        <v>531.54899999999998</v>
      </c>
      <c r="N2004" s="17">
        <f t="shared" si="125"/>
        <v>317.79000000000002</v>
      </c>
      <c r="O2004" s="17">
        <f t="shared" si="126"/>
        <v>213.75899999999996</v>
      </c>
      <c r="P2004" s="7">
        <f t="shared" si="127"/>
        <v>0.40214354650276823</v>
      </c>
      <c r="Q2004" s="5">
        <f>YEAR(SalesDataTable[[#This Row],[Order Date]])</f>
        <v>2026</v>
      </c>
      <c r="R2004" s="7" t="str">
        <f>"Q"&amp;ROUNDUP(MONTH(SalesDataTable[[#This Row],[Order Date]])/3,0)</f>
        <v>Q3</v>
      </c>
      <c r="S2004" s="8">
        <f>MONTH(SalesDataTable[[#This Row],[Order Date]])</f>
        <v>9</v>
      </c>
      <c r="T2004" s="7" t="str">
        <f>TEXT(SalesDataTable[[#This Row],[Order Date]],"mmm")</f>
        <v>Sep</v>
      </c>
    </row>
    <row r="2005" spans="1:20" ht="15.6">
      <c r="A2005" s="2">
        <v>452</v>
      </c>
      <c r="B2005" s="3">
        <v>46294</v>
      </c>
      <c r="C2005" s="4" t="s">
        <v>6</v>
      </c>
      <c r="D2005" s="4" t="s">
        <v>7</v>
      </c>
      <c r="E2005" s="4" t="s">
        <v>2</v>
      </c>
      <c r="F2005" s="4" t="s">
        <v>3</v>
      </c>
      <c r="G2005" s="4" t="s">
        <v>14</v>
      </c>
      <c r="H2005" s="4" t="s">
        <v>15</v>
      </c>
      <c r="I2005" s="8">
        <v>4</v>
      </c>
      <c r="J2005" s="10">
        <v>36.869999999999997</v>
      </c>
      <c r="K2005" s="6">
        <v>0</v>
      </c>
      <c r="L2005" s="10">
        <v>13.43</v>
      </c>
      <c r="M2005" s="17">
        <f t="shared" si="124"/>
        <v>147.47999999999999</v>
      </c>
      <c r="N2005" s="17">
        <f t="shared" si="125"/>
        <v>53.72</v>
      </c>
      <c r="O2005" s="17">
        <f t="shared" si="126"/>
        <v>93.759999999999991</v>
      </c>
      <c r="P2005" s="7">
        <f t="shared" si="127"/>
        <v>0.63574721996202876</v>
      </c>
      <c r="Q2005" s="5">
        <f>YEAR(SalesDataTable[[#This Row],[Order Date]])</f>
        <v>2026</v>
      </c>
      <c r="R2005" s="7" t="str">
        <f>"Q"&amp;ROUNDUP(MONTH(SalesDataTable[[#This Row],[Order Date]])/3,0)</f>
        <v>Q3</v>
      </c>
      <c r="S2005" s="8">
        <f>MONTH(SalesDataTable[[#This Row],[Order Date]])</f>
        <v>9</v>
      </c>
      <c r="T2005" s="7" t="str">
        <f>TEXT(SalesDataTable[[#This Row],[Order Date]],"mmm")</f>
        <v>Sep</v>
      </c>
    </row>
    <row r="2006" spans="1:20" ht="15.6">
      <c r="A2006" s="2">
        <v>871</v>
      </c>
      <c r="B2006" s="3">
        <v>46294</v>
      </c>
      <c r="C2006" s="4" t="s">
        <v>6</v>
      </c>
      <c r="D2006" s="4" t="s">
        <v>43</v>
      </c>
      <c r="E2006" s="4" t="s">
        <v>2</v>
      </c>
      <c r="F2006" s="4" t="s">
        <v>13</v>
      </c>
      <c r="G2006" s="4" t="s">
        <v>14</v>
      </c>
      <c r="H2006" s="4" t="s">
        <v>32</v>
      </c>
      <c r="I2006" s="8">
        <v>1</v>
      </c>
      <c r="J2006" s="10">
        <v>47.37</v>
      </c>
      <c r="K2006" s="6">
        <v>0</v>
      </c>
      <c r="L2006" s="10">
        <v>18.2</v>
      </c>
      <c r="M2006" s="17">
        <f t="shared" si="124"/>
        <v>47.37</v>
      </c>
      <c r="N2006" s="17">
        <f t="shared" si="125"/>
        <v>18.2</v>
      </c>
      <c r="O2006" s="17">
        <f t="shared" si="126"/>
        <v>29.169999999999998</v>
      </c>
      <c r="P2006" s="7">
        <f t="shared" si="127"/>
        <v>0.61579058475828585</v>
      </c>
      <c r="Q2006" s="5">
        <f>YEAR(SalesDataTable[[#This Row],[Order Date]])</f>
        <v>2026</v>
      </c>
      <c r="R2006" s="7" t="str">
        <f>"Q"&amp;ROUNDUP(MONTH(SalesDataTable[[#This Row],[Order Date]])/3,0)</f>
        <v>Q3</v>
      </c>
      <c r="S2006" s="8">
        <f>MONTH(SalesDataTable[[#This Row],[Order Date]])</f>
        <v>9</v>
      </c>
      <c r="T2006" s="7" t="str">
        <f>TEXT(SalesDataTable[[#This Row],[Order Date]],"mmm")</f>
        <v>Sep</v>
      </c>
    </row>
    <row r="2007" spans="1:20" ht="15.6">
      <c r="A2007" s="2">
        <v>922</v>
      </c>
      <c r="B2007" s="3">
        <v>46294</v>
      </c>
      <c r="C2007" s="4" t="s">
        <v>20</v>
      </c>
      <c r="D2007" s="4" t="s">
        <v>33</v>
      </c>
      <c r="E2007" s="4" t="s">
        <v>28</v>
      </c>
      <c r="F2007" s="4" t="s">
        <v>16</v>
      </c>
      <c r="G2007" s="4" t="s">
        <v>9</v>
      </c>
      <c r="H2007" s="4" t="s">
        <v>17</v>
      </c>
      <c r="I2007" s="8">
        <v>1</v>
      </c>
      <c r="J2007" s="10">
        <v>145.62</v>
      </c>
      <c r="K2007" s="6">
        <v>0.05</v>
      </c>
      <c r="L2007" s="10">
        <v>80.25</v>
      </c>
      <c r="M2007" s="17">
        <f t="shared" si="124"/>
        <v>138.339</v>
      </c>
      <c r="N2007" s="17">
        <f t="shared" si="125"/>
        <v>80.25</v>
      </c>
      <c r="O2007" s="17">
        <f t="shared" si="126"/>
        <v>58.088999999999999</v>
      </c>
      <c r="P2007" s="7">
        <f t="shared" si="127"/>
        <v>0.41990328107041397</v>
      </c>
      <c r="Q2007" s="5">
        <f>YEAR(SalesDataTable[[#This Row],[Order Date]])</f>
        <v>2026</v>
      </c>
      <c r="R2007" s="7" t="str">
        <f>"Q"&amp;ROUNDUP(MONTH(SalesDataTable[[#This Row],[Order Date]])/3,0)</f>
        <v>Q3</v>
      </c>
      <c r="S2007" s="8">
        <f>MONTH(SalesDataTable[[#This Row],[Order Date]])</f>
        <v>9</v>
      </c>
      <c r="T2007" s="7" t="str">
        <f>TEXT(SalesDataTable[[#This Row],[Order Date]],"mmm")</f>
        <v>Sep</v>
      </c>
    </row>
    <row r="2008" spans="1:20" ht="15.6">
      <c r="A2008" s="2">
        <v>1491</v>
      </c>
      <c r="B2008" s="3">
        <v>46294</v>
      </c>
      <c r="C2008" s="4" t="s">
        <v>20</v>
      </c>
      <c r="D2008" s="4" t="s">
        <v>33</v>
      </c>
      <c r="E2008" s="4" t="s">
        <v>19</v>
      </c>
      <c r="F2008" s="4" t="s">
        <v>13</v>
      </c>
      <c r="G2008" s="4" t="s">
        <v>34</v>
      </c>
      <c r="H2008" s="4" t="s">
        <v>42</v>
      </c>
      <c r="I2008" s="8">
        <v>2</v>
      </c>
      <c r="J2008" s="10">
        <v>36.1</v>
      </c>
      <c r="K2008" s="6">
        <v>0.05</v>
      </c>
      <c r="L2008" s="10">
        <v>13.71</v>
      </c>
      <c r="M2008" s="17">
        <f t="shared" si="124"/>
        <v>68.59</v>
      </c>
      <c r="N2008" s="17">
        <f t="shared" si="125"/>
        <v>27.42</v>
      </c>
      <c r="O2008" s="17">
        <f t="shared" si="126"/>
        <v>41.17</v>
      </c>
      <c r="P2008" s="7">
        <f t="shared" si="127"/>
        <v>0.60023327015599937</v>
      </c>
      <c r="Q2008" s="5">
        <f>YEAR(SalesDataTable[[#This Row],[Order Date]])</f>
        <v>2026</v>
      </c>
      <c r="R2008" s="7" t="str">
        <f>"Q"&amp;ROUNDUP(MONTH(SalesDataTable[[#This Row],[Order Date]])/3,0)</f>
        <v>Q3</v>
      </c>
      <c r="S2008" s="8">
        <f>MONTH(SalesDataTable[[#This Row],[Order Date]])</f>
        <v>9</v>
      </c>
      <c r="T2008" s="7" t="str">
        <f>TEXT(SalesDataTable[[#This Row],[Order Date]],"mmm")</f>
        <v>Sep</v>
      </c>
    </row>
    <row r="2009" spans="1:20" ht="15.6">
      <c r="A2009" s="2">
        <v>1548</v>
      </c>
      <c r="B2009" s="3">
        <v>46294</v>
      </c>
      <c r="C2009" s="4" t="s">
        <v>0</v>
      </c>
      <c r="D2009" s="4" t="s">
        <v>36</v>
      </c>
      <c r="E2009" s="4" t="s">
        <v>19</v>
      </c>
      <c r="F2009" s="4" t="s">
        <v>3</v>
      </c>
      <c r="G2009" s="4" t="s">
        <v>9</v>
      </c>
      <c r="H2009" s="4" t="s">
        <v>46</v>
      </c>
      <c r="I2009" s="8">
        <v>2</v>
      </c>
      <c r="J2009" s="10">
        <v>73</v>
      </c>
      <c r="K2009" s="6">
        <v>0.05</v>
      </c>
      <c r="L2009" s="10">
        <v>31.41</v>
      </c>
      <c r="M2009" s="17">
        <f t="shared" si="124"/>
        <v>138.69999999999999</v>
      </c>
      <c r="N2009" s="17">
        <f t="shared" si="125"/>
        <v>62.82</v>
      </c>
      <c r="O2009" s="17">
        <f t="shared" si="126"/>
        <v>75.88</v>
      </c>
      <c r="P2009" s="7">
        <f t="shared" si="127"/>
        <v>0.54708002883922136</v>
      </c>
      <c r="Q2009" s="5">
        <f>YEAR(SalesDataTable[[#This Row],[Order Date]])</f>
        <v>2026</v>
      </c>
      <c r="R2009" s="7" t="str">
        <f>"Q"&amp;ROUNDUP(MONTH(SalesDataTable[[#This Row],[Order Date]])/3,0)</f>
        <v>Q3</v>
      </c>
      <c r="S2009" s="8">
        <f>MONTH(SalesDataTable[[#This Row],[Order Date]])</f>
        <v>9</v>
      </c>
      <c r="T2009" s="7" t="str">
        <f>TEXT(SalesDataTable[[#This Row],[Order Date]],"mmm")</f>
        <v>Sep</v>
      </c>
    </row>
    <row r="2010" spans="1:20" ht="15.6">
      <c r="A2010" s="2">
        <v>2299</v>
      </c>
      <c r="B2010" s="3">
        <v>46294</v>
      </c>
      <c r="C2010" s="4" t="s">
        <v>6</v>
      </c>
      <c r="D2010" s="4" t="s">
        <v>41</v>
      </c>
      <c r="E2010" s="4" t="s">
        <v>2</v>
      </c>
      <c r="F2010" s="4" t="s">
        <v>13</v>
      </c>
      <c r="G2010" s="4" t="s">
        <v>14</v>
      </c>
      <c r="H2010" s="4" t="s">
        <v>15</v>
      </c>
      <c r="I2010" s="8">
        <v>2</v>
      </c>
      <c r="J2010" s="10">
        <v>36.93</v>
      </c>
      <c r="K2010" s="6">
        <v>0.1</v>
      </c>
      <c r="L2010" s="10">
        <v>13.4</v>
      </c>
      <c r="M2010" s="17">
        <f t="shared" si="124"/>
        <v>66.474000000000004</v>
      </c>
      <c r="N2010" s="17">
        <f t="shared" si="125"/>
        <v>26.8</v>
      </c>
      <c r="O2010" s="17">
        <f t="shared" si="126"/>
        <v>39.674000000000007</v>
      </c>
      <c r="P2010" s="7">
        <f t="shared" si="127"/>
        <v>0.59683485272437353</v>
      </c>
      <c r="Q2010" s="5">
        <f>YEAR(SalesDataTable[[#This Row],[Order Date]])</f>
        <v>2026</v>
      </c>
      <c r="R2010" s="7" t="str">
        <f>"Q"&amp;ROUNDUP(MONTH(SalesDataTable[[#This Row],[Order Date]])/3,0)</f>
        <v>Q3</v>
      </c>
      <c r="S2010" s="8">
        <f>MONTH(SalesDataTable[[#This Row],[Order Date]])</f>
        <v>9</v>
      </c>
      <c r="T2010" s="7" t="str">
        <f>TEXT(SalesDataTable[[#This Row],[Order Date]],"mmm")</f>
        <v>Sep</v>
      </c>
    </row>
    <row r="2011" spans="1:20" ht="15.6">
      <c r="A2011" s="2">
        <v>3051</v>
      </c>
      <c r="B2011" s="3">
        <v>46294</v>
      </c>
      <c r="C2011" s="4" t="s">
        <v>6</v>
      </c>
      <c r="D2011" s="4" t="s">
        <v>49</v>
      </c>
      <c r="E2011" s="4" t="s">
        <v>2</v>
      </c>
      <c r="F2011" s="4" t="s">
        <v>13</v>
      </c>
      <c r="G2011" s="4" t="s">
        <v>34</v>
      </c>
      <c r="H2011" s="4" t="s">
        <v>45</v>
      </c>
      <c r="I2011" s="8">
        <v>2</v>
      </c>
      <c r="J2011" s="10">
        <v>51.52</v>
      </c>
      <c r="K2011" s="6">
        <v>0</v>
      </c>
      <c r="L2011" s="10">
        <v>21.47</v>
      </c>
      <c r="M2011" s="17">
        <f t="shared" si="124"/>
        <v>103.04</v>
      </c>
      <c r="N2011" s="17">
        <f t="shared" si="125"/>
        <v>42.94</v>
      </c>
      <c r="O2011" s="17">
        <f t="shared" si="126"/>
        <v>60.100000000000009</v>
      </c>
      <c r="P2011" s="7">
        <f t="shared" si="127"/>
        <v>0.58326863354037273</v>
      </c>
      <c r="Q2011" s="5">
        <f>YEAR(SalesDataTable[[#This Row],[Order Date]])</f>
        <v>2026</v>
      </c>
      <c r="R2011" s="7" t="str">
        <f>"Q"&amp;ROUNDUP(MONTH(SalesDataTable[[#This Row],[Order Date]])/3,0)</f>
        <v>Q3</v>
      </c>
      <c r="S2011" s="8">
        <f>MONTH(SalesDataTable[[#This Row],[Order Date]])</f>
        <v>9</v>
      </c>
      <c r="T2011" s="7" t="str">
        <f>TEXT(SalesDataTable[[#This Row],[Order Date]],"mmm")</f>
        <v>Sep</v>
      </c>
    </row>
    <row r="2012" spans="1:20" ht="15.6">
      <c r="A2012" s="2">
        <v>4018</v>
      </c>
      <c r="B2012" s="3">
        <v>46294</v>
      </c>
      <c r="C2012" s="4" t="s">
        <v>6</v>
      </c>
      <c r="D2012" s="4" t="s">
        <v>27</v>
      </c>
      <c r="E2012" s="4" t="s">
        <v>2</v>
      </c>
      <c r="F2012" s="4" t="s">
        <v>13</v>
      </c>
      <c r="G2012" s="4" t="s">
        <v>34</v>
      </c>
      <c r="H2012" s="4" t="s">
        <v>45</v>
      </c>
      <c r="I2012" s="8">
        <v>1</v>
      </c>
      <c r="J2012" s="10">
        <v>50.42</v>
      </c>
      <c r="K2012" s="6">
        <v>0</v>
      </c>
      <c r="L2012" s="10">
        <v>21.68</v>
      </c>
      <c r="M2012" s="17">
        <f t="shared" si="124"/>
        <v>50.42</v>
      </c>
      <c r="N2012" s="17">
        <f t="shared" si="125"/>
        <v>21.68</v>
      </c>
      <c r="O2012" s="17">
        <f t="shared" si="126"/>
        <v>28.740000000000002</v>
      </c>
      <c r="P2012" s="7">
        <f t="shared" si="127"/>
        <v>0.57001190003966684</v>
      </c>
      <c r="Q2012" s="5">
        <f>YEAR(SalesDataTable[[#This Row],[Order Date]])</f>
        <v>2026</v>
      </c>
      <c r="R2012" s="7" t="str">
        <f>"Q"&amp;ROUNDUP(MONTH(SalesDataTable[[#This Row],[Order Date]])/3,0)</f>
        <v>Q3</v>
      </c>
      <c r="S2012" s="8">
        <f>MONTH(SalesDataTable[[#This Row],[Order Date]])</f>
        <v>9</v>
      </c>
      <c r="T2012" s="7" t="str">
        <f>TEXT(SalesDataTable[[#This Row],[Order Date]],"mmm")</f>
        <v>Sep</v>
      </c>
    </row>
    <row r="2013" spans="1:20" ht="15.6">
      <c r="A2013" s="2">
        <v>4118</v>
      </c>
      <c r="B2013" s="3">
        <v>46294</v>
      </c>
      <c r="C2013" s="4" t="s">
        <v>6</v>
      </c>
      <c r="D2013" s="4" t="s">
        <v>49</v>
      </c>
      <c r="E2013" s="4" t="s">
        <v>8</v>
      </c>
      <c r="F2013" s="4" t="s">
        <v>3</v>
      </c>
      <c r="G2013" s="4" t="s">
        <v>9</v>
      </c>
      <c r="H2013" s="4" t="s">
        <v>37</v>
      </c>
      <c r="I2013" s="8">
        <v>10</v>
      </c>
      <c r="J2013" s="10">
        <v>157.79</v>
      </c>
      <c r="K2013" s="6">
        <v>0.1</v>
      </c>
      <c r="L2013" s="10">
        <v>77.900000000000006</v>
      </c>
      <c r="M2013" s="17">
        <f t="shared" si="124"/>
        <v>1420.11</v>
      </c>
      <c r="N2013" s="17">
        <f t="shared" si="125"/>
        <v>779</v>
      </c>
      <c r="O2013" s="17">
        <f t="shared" si="126"/>
        <v>641.1099999999999</v>
      </c>
      <c r="P2013" s="7">
        <f t="shared" si="127"/>
        <v>0.4514509439409623</v>
      </c>
      <c r="Q2013" s="5">
        <f>YEAR(SalesDataTable[[#This Row],[Order Date]])</f>
        <v>2026</v>
      </c>
      <c r="R2013" s="7" t="str">
        <f>"Q"&amp;ROUNDUP(MONTH(SalesDataTable[[#This Row],[Order Date]])/3,0)</f>
        <v>Q3</v>
      </c>
      <c r="S2013" s="8">
        <f>MONTH(SalesDataTable[[#This Row],[Order Date]])</f>
        <v>9</v>
      </c>
      <c r="T2013" s="7" t="str">
        <f>TEXT(SalesDataTable[[#This Row],[Order Date]],"mmm")</f>
        <v>Sep</v>
      </c>
    </row>
    <row r="2014" spans="1:20" ht="15.6">
      <c r="A2014" s="2">
        <v>4251</v>
      </c>
      <c r="B2014" s="3">
        <v>46294</v>
      </c>
      <c r="C2014" s="4" t="s">
        <v>6</v>
      </c>
      <c r="D2014" s="4" t="s">
        <v>41</v>
      </c>
      <c r="E2014" s="4" t="s">
        <v>2</v>
      </c>
      <c r="F2014" s="4" t="s">
        <v>3</v>
      </c>
      <c r="G2014" s="4" t="s">
        <v>4</v>
      </c>
      <c r="H2014" s="4" t="s">
        <v>26</v>
      </c>
      <c r="I2014" s="8">
        <v>1</v>
      </c>
      <c r="J2014" s="10">
        <v>40.409999999999997</v>
      </c>
      <c r="K2014" s="6">
        <v>0.15</v>
      </c>
      <c r="L2014" s="10">
        <v>16.3</v>
      </c>
      <c r="M2014" s="17">
        <f t="shared" si="124"/>
        <v>34.348499999999994</v>
      </c>
      <c r="N2014" s="17">
        <f t="shared" si="125"/>
        <v>16.3</v>
      </c>
      <c r="O2014" s="17">
        <f t="shared" si="126"/>
        <v>18.048499999999994</v>
      </c>
      <c r="P2014" s="7">
        <f t="shared" si="127"/>
        <v>0.52545234871974023</v>
      </c>
      <c r="Q2014" s="5">
        <f>YEAR(SalesDataTable[[#This Row],[Order Date]])</f>
        <v>2026</v>
      </c>
      <c r="R2014" s="7" t="str">
        <f>"Q"&amp;ROUNDUP(MONTH(SalesDataTable[[#This Row],[Order Date]])/3,0)</f>
        <v>Q3</v>
      </c>
      <c r="S2014" s="8">
        <f>MONTH(SalesDataTable[[#This Row],[Order Date]])</f>
        <v>9</v>
      </c>
      <c r="T2014" s="7" t="str">
        <f>TEXT(SalesDataTable[[#This Row],[Order Date]],"mmm")</f>
        <v>Sep</v>
      </c>
    </row>
    <row r="2015" spans="1:20" ht="15.6">
      <c r="A2015" s="2">
        <v>4557</v>
      </c>
      <c r="B2015" s="3">
        <v>46294</v>
      </c>
      <c r="C2015" s="4" t="s">
        <v>20</v>
      </c>
      <c r="D2015" s="4" t="s">
        <v>33</v>
      </c>
      <c r="E2015" s="4" t="s">
        <v>2</v>
      </c>
      <c r="F2015" s="4" t="s">
        <v>13</v>
      </c>
      <c r="G2015" s="4" t="s">
        <v>4</v>
      </c>
      <c r="H2015" s="4" t="s">
        <v>22</v>
      </c>
      <c r="I2015" s="8">
        <v>2</v>
      </c>
      <c r="J2015" s="10">
        <v>50.17</v>
      </c>
      <c r="K2015" s="6">
        <v>0.05</v>
      </c>
      <c r="L2015" s="10">
        <v>22.83</v>
      </c>
      <c r="M2015" s="17">
        <f t="shared" si="124"/>
        <v>95.322999999999993</v>
      </c>
      <c r="N2015" s="17">
        <f t="shared" si="125"/>
        <v>45.66</v>
      </c>
      <c r="O2015" s="17">
        <f t="shared" si="126"/>
        <v>49.662999999999997</v>
      </c>
      <c r="P2015" s="7">
        <f t="shared" si="127"/>
        <v>0.52099703114673268</v>
      </c>
      <c r="Q2015" s="5">
        <f>YEAR(SalesDataTable[[#This Row],[Order Date]])</f>
        <v>2026</v>
      </c>
      <c r="R2015" s="7" t="str">
        <f>"Q"&amp;ROUNDUP(MONTH(SalesDataTable[[#This Row],[Order Date]])/3,0)</f>
        <v>Q3</v>
      </c>
      <c r="S2015" s="8">
        <f>MONTH(SalesDataTable[[#This Row],[Order Date]])</f>
        <v>9</v>
      </c>
      <c r="T2015" s="7" t="str">
        <f>TEXT(SalesDataTable[[#This Row],[Order Date]],"mmm")</f>
        <v>Sep</v>
      </c>
    </row>
    <row r="2016" spans="1:20" ht="15.6">
      <c r="A2016" s="2">
        <v>4811</v>
      </c>
      <c r="B2016" s="3">
        <v>46294</v>
      </c>
      <c r="C2016" s="4" t="s">
        <v>6</v>
      </c>
      <c r="D2016" s="4" t="s">
        <v>49</v>
      </c>
      <c r="E2016" s="4" t="s">
        <v>2</v>
      </c>
      <c r="F2016" s="4" t="s">
        <v>13</v>
      </c>
      <c r="G2016" s="4" t="s">
        <v>9</v>
      </c>
      <c r="H2016" s="4" t="s">
        <v>37</v>
      </c>
      <c r="I2016" s="8">
        <v>1</v>
      </c>
      <c r="J2016" s="10">
        <v>155.55000000000001</v>
      </c>
      <c r="K2016" s="6">
        <v>0.1</v>
      </c>
      <c r="L2016" s="10">
        <v>79.2</v>
      </c>
      <c r="M2016" s="17">
        <f t="shared" si="124"/>
        <v>139.995</v>
      </c>
      <c r="N2016" s="17">
        <f t="shared" si="125"/>
        <v>79.2</v>
      </c>
      <c r="O2016" s="17">
        <f t="shared" si="126"/>
        <v>60.795000000000002</v>
      </c>
      <c r="P2016" s="7">
        <f t="shared" si="127"/>
        <v>0.43426550948248149</v>
      </c>
      <c r="Q2016" s="5">
        <f>YEAR(SalesDataTable[[#This Row],[Order Date]])</f>
        <v>2026</v>
      </c>
      <c r="R2016" s="7" t="str">
        <f>"Q"&amp;ROUNDUP(MONTH(SalesDataTable[[#This Row],[Order Date]])/3,0)</f>
        <v>Q3</v>
      </c>
      <c r="S2016" s="8">
        <f>MONTH(SalesDataTable[[#This Row],[Order Date]])</f>
        <v>9</v>
      </c>
      <c r="T2016" s="7" t="str">
        <f>TEXT(SalesDataTable[[#This Row],[Order Date]],"mmm")</f>
        <v>Sep</v>
      </c>
    </row>
    <row r="2017" spans="1:20" ht="15.6">
      <c r="A2017" s="2">
        <v>306</v>
      </c>
      <c r="B2017" s="3">
        <v>46295</v>
      </c>
      <c r="C2017" s="4" t="s">
        <v>11</v>
      </c>
      <c r="D2017" s="4" t="s">
        <v>39</v>
      </c>
      <c r="E2017" s="4" t="s">
        <v>19</v>
      </c>
      <c r="F2017" s="4" t="s">
        <v>16</v>
      </c>
      <c r="G2017" s="4" t="s">
        <v>4</v>
      </c>
      <c r="H2017" s="4" t="s">
        <v>22</v>
      </c>
      <c r="I2017" s="8">
        <v>1</v>
      </c>
      <c r="J2017" s="10">
        <v>51.81</v>
      </c>
      <c r="K2017" s="6">
        <v>0.1</v>
      </c>
      <c r="L2017" s="10">
        <v>22.65</v>
      </c>
      <c r="M2017" s="17">
        <f t="shared" si="124"/>
        <v>46.629000000000005</v>
      </c>
      <c r="N2017" s="17">
        <f t="shared" si="125"/>
        <v>22.65</v>
      </c>
      <c r="O2017" s="17">
        <f t="shared" si="126"/>
        <v>23.979000000000006</v>
      </c>
      <c r="P2017" s="7">
        <f t="shared" si="127"/>
        <v>0.51425078813613856</v>
      </c>
      <c r="Q2017" s="5">
        <f>YEAR(SalesDataTable[[#This Row],[Order Date]])</f>
        <v>2026</v>
      </c>
      <c r="R2017" s="7" t="str">
        <f>"Q"&amp;ROUNDUP(MONTH(SalesDataTable[[#This Row],[Order Date]])/3,0)</f>
        <v>Q3</v>
      </c>
      <c r="S2017" s="8">
        <f>MONTH(SalesDataTable[[#This Row],[Order Date]])</f>
        <v>9</v>
      </c>
      <c r="T2017" s="7" t="str">
        <f>TEXT(SalesDataTable[[#This Row],[Order Date]],"mmm")</f>
        <v>Sep</v>
      </c>
    </row>
    <row r="2018" spans="1:20" ht="15.6">
      <c r="A2018" s="2">
        <v>1158</v>
      </c>
      <c r="B2018" s="3">
        <v>46295</v>
      </c>
      <c r="C2018" s="4" t="s">
        <v>0</v>
      </c>
      <c r="D2018" s="4" t="s">
        <v>36</v>
      </c>
      <c r="E2018" s="4" t="s">
        <v>19</v>
      </c>
      <c r="F2018" s="4" t="s">
        <v>3</v>
      </c>
      <c r="G2018" s="4" t="s">
        <v>34</v>
      </c>
      <c r="H2018" s="4" t="s">
        <v>35</v>
      </c>
      <c r="I2018" s="8">
        <v>1</v>
      </c>
      <c r="J2018" s="10">
        <v>40.61</v>
      </c>
      <c r="K2018" s="6">
        <v>0.1</v>
      </c>
      <c r="L2018" s="10">
        <v>14.28</v>
      </c>
      <c r="M2018" s="17">
        <f t="shared" si="124"/>
        <v>36.548999999999999</v>
      </c>
      <c r="N2018" s="17">
        <f t="shared" si="125"/>
        <v>14.28</v>
      </c>
      <c r="O2018" s="17">
        <f t="shared" si="126"/>
        <v>22.268999999999998</v>
      </c>
      <c r="P2018" s="7">
        <f t="shared" si="127"/>
        <v>0.60929163588607071</v>
      </c>
      <c r="Q2018" s="5">
        <f>YEAR(SalesDataTable[[#This Row],[Order Date]])</f>
        <v>2026</v>
      </c>
      <c r="R2018" s="7" t="str">
        <f>"Q"&amp;ROUNDUP(MONTH(SalesDataTable[[#This Row],[Order Date]])/3,0)</f>
        <v>Q3</v>
      </c>
      <c r="S2018" s="8">
        <f>MONTH(SalesDataTable[[#This Row],[Order Date]])</f>
        <v>9</v>
      </c>
      <c r="T2018" s="7" t="str">
        <f>TEXT(SalesDataTable[[#This Row],[Order Date]],"mmm")</f>
        <v>Sep</v>
      </c>
    </row>
    <row r="2019" spans="1:20" ht="15.6">
      <c r="A2019" s="2">
        <v>1639</v>
      </c>
      <c r="B2019" s="3">
        <v>46295</v>
      </c>
      <c r="C2019" s="4" t="s">
        <v>11</v>
      </c>
      <c r="D2019" s="4" t="s">
        <v>12</v>
      </c>
      <c r="E2019" s="4" t="s">
        <v>19</v>
      </c>
      <c r="F2019" s="4" t="s">
        <v>16</v>
      </c>
      <c r="G2019" s="4" t="s">
        <v>9</v>
      </c>
      <c r="H2019" s="4" t="s">
        <v>17</v>
      </c>
      <c r="I2019" s="8">
        <v>1</v>
      </c>
      <c r="J2019" s="10">
        <v>140.78</v>
      </c>
      <c r="K2019" s="6">
        <v>0.05</v>
      </c>
      <c r="L2019" s="10">
        <v>80.8</v>
      </c>
      <c r="M2019" s="17">
        <f t="shared" si="124"/>
        <v>133.74099999999999</v>
      </c>
      <c r="N2019" s="17">
        <f t="shared" si="125"/>
        <v>80.8</v>
      </c>
      <c r="O2019" s="17">
        <f t="shared" si="126"/>
        <v>52.940999999999988</v>
      </c>
      <c r="P2019" s="7">
        <f t="shared" si="127"/>
        <v>0.39584719719457756</v>
      </c>
      <c r="Q2019" s="5">
        <f>YEAR(SalesDataTable[[#This Row],[Order Date]])</f>
        <v>2026</v>
      </c>
      <c r="R2019" s="7" t="str">
        <f>"Q"&amp;ROUNDUP(MONTH(SalesDataTable[[#This Row],[Order Date]])/3,0)</f>
        <v>Q3</v>
      </c>
      <c r="S2019" s="8">
        <f>MONTH(SalesDataTable[[#This Row],[Order Date]])</f>
        <v>9</v>
      </c>
      <c r="T2019" s="7" t="str">
        <f>TEXT(SalesDataTable[[#This Row],[Order Date]],"mmm")</f>
        <v>Sep</v>
      </c>
    </row>
    <row r="2020" spans="1:20" ht="15.6">
      <c r="A2020" s="2">
        <v>2247</v>
      </c>
      <c r="B2020" s="3">
        <v>46295</v>
      </c>
      <c r="C2020" s="4" t="s">
        <v>6</v>
      </c>
      <c r="D2020" s="4" t="s">
        <v>27</v>
      </c>
      <c r="E2020" s="4" t="s">
        <v>19</v>
      </c>
      <c r="F2020" s="4" t="s">
        <v>16</v>
      </c>
      <c r="G2020" s="4" t="s">
        <v>14</v>
      </c>
      <c r="H2020" s="4" t="s">
        <v>48</v>
      </c>
      <c r="I2020" s="8">
        <v>1</v>
      </c>
      <c r="J2020" s="10">
        <v>163.13999999999999</v>
      </c>
      <c r="K2020" s="6">
        <v>0</v>
      </c>
      <c r="L2020" s="10">
        <v>87.53</v>
      </c>
      <c r="M2020" s="17">
        <f t="shared" si="124"/>
        <v>163.13999999999999</v>
      </c>
      <c r="N2020" s="17">
        <f t="shared" si="125"/>
        <v>87.53</v>
      </c>
      <c r="O2020" s="17">
        <f t="shared" si="126"/>
        <v>75.609999999999985</v>
      </c>
      <c r="P2020" s="7">
        <f t="shared" si="127"/>
        <v>0.4634669608924849</v>
      </c>
      <c r="Q2020" s="5">
        <f>YEAR(SalesDataTable[[#This Row],[Order Date]])</f>
        <v>2026</v>
      </c>
      <c r="R2020" s="7" t="str">
        <f>"Q"&amp;ROUNDUP(MONTH(SalesDataTable[[#This Row],[Order Date]])/3,0)</f>
        <v>Q3</v>
      </c>
      <c r="S2020" s="8">
        <f>MONTH(SalesDataTable[[#This Row],[Order Date]])</f>
        <v>9</v>
      </c>
      <c r="T2020" s="7" t="str">
        <f>TEXT(SalesDataTable[[#This Row],[Order Date]],"mmm")</f>
        <v>Sep</v>
      </c>
    </row>
    <row r="2021" spans="1:20" ht="15.6">
      <c r="A2021" s="2">
        <v>3119</v>
      </c>
      <c r="B2021" s="3">
        <v>46295</v>
      </c>
      <c r="C2021" s="4" t="s">
        <v>20</v>
      </c>
      <c r="D2021" s="4" t="s">
        <v>21</v>
      </c>
      <c r="E2021" s="4" t="s">
        <v>19</v>
      </c>
      <c r="F2021" s="4" t="s">
        <v>3</v>
      </c>
      <c r="G2021" s="4" t="s">
        <v>9</v>
      </c>
      <c r="H2021" s="4" t="s">
        <v>46</v>
      </c>
      <c r="I2021" s="8">
        <v>1</v>
      </c>
      <c r="J2021" s="10">
        <v>70.91</v>
      </c>
      <c r="K2021" s="6">
        <v>0</v>
      </c>
      <c r="L2021" s="10">
        <v>31.73</v>
      </c>
      <c r="M2021" s="17">
        <f t="shared" si="124"/>
        <v>70.91</v>
      </c>
      <c r="N2021" s="17">
        <f t="shared" si="125"/>
        <v>31.73</v>
      </c>
      <c r="O2021" s="17">
        <f t="shared" si="126"/>
        <v>39.179999999999993</v>
      </c>
      <c r="P2021" s="7">
        <f t="shared" si="127"/>
        <v>0.55253137780284856</v>
      </c>
      <c r="Q2021" s="5">
        <f>YEAR(SalesDataTable[[#This Row],[Order Date]])</f>
        <v>2026</v>
      </c>
      <c r="R2021" s="7" t="str">
        <f>"Q"&amp;ROUNDUP(MONTH(SalesDataTable[[#This Row],[Order Date]])/3,0)</f>
        <v>Q3</v>
      </c>
      <c r="S2021" s="8">
        <f>MONTH(SalesDataTable[[#This Row],[Order Date]])</f>
        <v>9</v>
      </c>
      <c r="T2021" s="7" t="str">
        <f>TEXT(SalesDataTable[[#This Row],[Order Date]],"mmm")</f>
        <v>Sep</v>
      </c>
    </row>
    <row r="2022" spans="1:20" ht="15.6">
      <c r="A2022" s="2">
        <v>3267</v>
      </c>
      <c r="B2022" s="3">
        <v>46295</v>
      </c>
      <c r="C2022" s="4" t="s">
        <v>20</v>
      </c>
      <c r="D2022" s="4" t="s">
        <v>47</v>
      </c>
      <c r="E2022" s="4" t="s">
        <v>28</v>
      </c>
      <c r="F2022" s="4" t="s">
        <v>3</v>
      </c>
      <c r="G2022" s="4" t="s">
        <v>4</v>
      </c>
      <c r="H2022" s="4" t="s">
        <v>5</v>
      </c>
      <c r="I2022" s="8">
        <v>2</v>
      </c>
      <c r="J2022" s="10">
        <v>81.99</v>
      </c>
      <c r="K2022" s="6">
        <v>0</v>
      </c>
      <c r="L2022" s="10">
        <v>43.95</v>
      </c>
      <c r="M2022" s="17">
        <f t="shared" si="124"/>
        <v>163.98</v>
      </c>
      <c r="N2022" s="17">
        <f t="shared" si="125"/>
        <v>87.9</v>
      </c>
      <c r="O2022" s="17">
        <f t="shared" si="126"/>
        <v>76.079999999999984</v>
      </c>
      <c r="P2022" s="7">
        <f t="shared" si="127"/>
        <v>0.46395901939260881</v>
      </c>
      <c r="Q2022" s="5">
        <f>YEAR(SalesDataTable[[#This Row],[Order Date]])</f>
        <v>2026</v>
      </c>
      <c r="R2022" s="7" t="str">
        <f>"Q"&amp;ROUNDUP(MONTH(SalesDataTable[[#This Row],[Order Date]])/3,0)</f>
        <v>Q3</v>
      </c>
      <c r="S2022" s="8">
        <f>MONTH(SalesDataTable[[#This Row],[Order Date]])</f>
        <v>9</v>
      </c>
      <c r="T2022" s="7" t="str">
        <f>TEXT(SalesDataTable[[#This Row],[Order Date]],"mmm")</f>
        <v>Sep</v>
      </c>
    </row>
    <row r="2023" spans="1:20" ht="15.6">
      <c r="A2023" s="2">
        <v>3382</v>
      </c>
      <c r="B2023" s="3">
        <v>46295</v>
      </c>
      <c r="C2023" s="4" t="s">
        <v>20</v>
      </c>
      <c r="D2023" s="4" t="s">
        <v>21</v>
      </c>
      <c r="E2023" s="4" t="s">
        <v>28</v>
      </c>
      <c r="F2023" s="4" t="s">
        <v>13</v>
      </c>
      <c r="G2023" s="4" t="s">
        <v>4</v>
      </c>
      <c r="H2023" s="4" t="s">
        <v>5</v>
      </c>
      <c r="I2023" s="8">
        <v>2</v>
      </c>
      <c r="J2023" s="10">
        <v>81.13</v>
      </c>
      <c r="K2023" s="6">
        <v>0</v>
      </c>
      <c r="L2023" s="10">
        <v>43.7</v>
      </c>
      <c r="M2023" s="17">
        <f t="shared" si="124"/>
        <v>162.26</v>
      </c>
      <c r="N2023" s="17">
        <f t="shared" si="125"/>
        <v>87.4</v>
      </c>
      <c r="O2023" s="17">
        <f t="shared" si="126"/>
        <v>74.859999999999985</v>
      </c>
      <c r="P2023" s="7">
        <f t="shared" si="127"/>
        <v>0.46135831381733017</v>
      </c>
      <c r="Q2023" s="5">
        <f>YEAR(SalesDataTable[[#This Row],[Order Date]])</f>
        <v>2026</v>
      </c>
      <c r="R2023" s="7" t="str">
        <f>"Q"&amp;ROUNDUP(MONTH(SalesDataTable[[#This Row],[Order Date]])/3,0)</f>
        <v>Q3</v>
      </c>
      <c r="S2023" s="8">
        <f>MONTH(SalesDataTable[[#This Row],[Order Date]])</f>
        <v>9</v>
      </c>
      <c r="T2023" s="7" t="str">
        <f>TEXT(SalesDataTable[[#This Row],[Order Date]],"mmm")</f>
        <v>Sep</v>
      </c>
    </row>
    <row r="2024" spans="1:20" ht="15.6">
      <c r="A2024" s="2">
        <v>3814</v>
      </c>
      <c r="B2024" s="3">
        <v>46295</v>
      </c>
      <c r="C2024" s="4" t="s">
        <v>6</v>
      </c>
      <c r="D2024" s="4" t="s">
        <v>43</v>
      </c>
      <c r="E2024" s="4" t="s">
        <v>8</v>
      </c>
      <c r="F2024" s="4" t="s">
        <v>3</v>
      </c>
      <c r="G2024" s="4" t="s">
        <v>9</v>
      </c>
      <c r="H2024" s="4" t="s">
        <v>17</v>
      </c>
      <c r="I2024" s="8">
        <v>5</v>
      </c>
      <c r="J2024" s="10">
        <v>141.08000000000001</v>
      </c>
      <c r="K2024" s="6">
        <v>0.05</v>
      </c>
      <c r="L2024" s="10">
        <v>78.23</v>
      </c>
      <c r="M2024" s="17">
        <f t="shared" si="124"/>
        <v>670.13000000000011</v>
      </c>
      <c r="N2024" s="17">
        <f t="shared" si="125"/>
        <v>391.15000000000003</v>
      </c>
      <c r="O2024" s="17">
        <f t="shared" si="126"/>
        <v>278.98000000000008</v>
      </c>
      <c r="P2024" s="7">
        <f t="shared" si="127"/>
        <v>0.4163072836613792</v>
      </c>
      <c r="Q2024" s="5">
        <f>YEAR(SalesDataTable[[#This Row],[Order Date]])</f>
        <v>2026</v>
      </c>
      <c r="R2024" s="7" t="str">
        <f>"Q"&amp;ROUNDUP(MONTH(SalesDataTable[[#This Row],[Order Date]])/3,0)</f>
        <v>Q3</v>
      </c>
      <c r="S2024" s="8">
        <f>MONTH(SalesDataTable[[#This Row],[Order Date]])</f>
        <v>9</v>
      </c>
      <c r="T2024" s="7" t="str">
        <f>TEXT(SalesDataTable[[#This Row],[Order Date]],"mmm")</f>
        <v>Sep</v>
      </c>
    </row>
    <row r="2025" spans="1:20" ht="15.6">
      <c r="A2025" s="2">
        <v>3818</v>
      </c>
      <c r="B2025" s="3">
        <v>46295</v>
      </c>
      <c r="C2025" s="4" t="s">
        <v>0</v>
      </c>
      <c r="D2025" s="4" t="s">
        <v>50</v>
      </c>
      <c r="E2025" s="4" t="s">
        <v>2</v>
      </c>
      <c r="F2025" s="4" t="s">
        <v>3</v>
      </c>
      <c r="G2025" s="4" t="s">
        <v>14</v>
      </c>
      <c r="H2025" s="4" t="s">
        <v>15</v>
      </c>
      <c r="I2025" s="8">
        <v>5</v>
      </c>
      <c r="J2025" s="10">
        <v>36.18</v>
      </c>
      <c r="K2025" s="6">
        <v>0</v>
      </c>
      <c r="L2025" s="10">
        <v>13.66</v>
      </c>
      <c r="M2025" s="17">
        <f t="shared" si="124"/>
        <v>180.9</v>
      </c>
      <c r="N2025" s="17">
        <f t="shared" si="125"/>
        <v>68.3</v>
      </c>
      <c r="O2025" s="17">
        <f t="shared" si="126"/>
        <v>112.60000000000001</v>
      </c>
      <c r="P2025" s="7">
        <f t="shared" si="127"/>
        <v>0.62244333886124936</v>
      </c>
      <c r="Q2025" s="5">
        <f>YEAR(SalesDataTable[[#This Row],[Order Date]])</f>
        <v>2026</v>
      </c>
      <c r="R2025" s="7" t="str">
        <f>"Q"&amp;ROUNDUP(MONTH(SalesDataTable[[#This Row],[Order Date]])/3,0)</f>
        <v>Q3</v>
      </c>
      <c r="S2025" s="8">
        <f>MONTH(SalesDataTable[[#This Row],[Order Date]])</f>
        <v>9</v>
      </c>
      <c r="T2025" s="7" t="str">
        <f>TEXT(SalesDataTable[[#This Row],[Order Date]],"mmm")</f>
        <v>Sep</v>
      </c>
    </row>
    <row r="2026" spans="1:20" ht="15.6">
      <c r="A2026" s="2">
        <v>4347</v>
      </c>
      <c r="B2026" s="3">
        <v>46295</v>
      </c>
      <c r="C2026" s="4" t="s">
        <v>20</v>
      </c>
      <c r="D2026" s="4" t="s">
        <v>47</v>
      </c>
      <c r="E2026" s="4" t="s">
        <v>28</v>
      </c>
      <c r="F2026" s="4" t="s">
        <v>13</v>
      </c>
      <c r="G2026" s="4" t="s">
        <v>4</v>
      </c>
      <c r="H2026" s="4" t="s">
        <v>5</v>
      </c>
      <c r="I2026" s="8">
        <v>1</v>
      </c>
      <c r="J2026" s="10">
        <v>81.06</v>
      </c>
      <c r="K2026" s="6">
        <v>0.05</v>
      </c>
      <c r="L2026" s="10">
        <v>43.54</v>
      </c>
      <c r="M2026" s="17">
        <f t="shared" si="124"/>
        <v>77.007000000000005</v>
      </c>
      <c r="N2026" s="17">
        <f t="shared" si="125"/>
        <v>43.54</v>
      </c>
      <c r="O2026" s="17">
        <f t="shared" si="126"/>
        <v>33.467000000000006</v>
      </c>
      <c r="P2026" s="7">
        <f t="shared" si="127"/>
        <v>0.434596854831379</v>
      </c>
      <c r="Q2026" s="5">
        <f>YEAR(SalesDataTable[[#This Row],[Order Date]])</f>
        <v>2026</v>
      </c>
      <c r="R2026" s="7" t="str">
        <f>"Q"&amp;ROUNDUP(MONTH(SalesDataTable[[#This Row],[Order Date]])/3,0)</f>
        <v>Q3</v>
      </c>
      <c r="S2026" s="8">
        <f>MONTH(SalesDataTable[[#This Row],[Order Date]])</f>
        <v>9</v>
      </c>
      <c r="T2026" s="7" t="str">
        <f>TEXT(SalesDataTable[[#This Row],[Order Date]],"mmm")</f>
        <v>Sep</v>
      </c>
    </row>
    <row r="2027" spans="1:20" ht="15.6">
      <c r="A2027" s="2">
        <v>4646</v>
      </c>
      <c r="B2027" s="3">
        <v>46295</v>
      </c>
      <c r="C2027" s="4" t="s">
        <v>11</v>
      </c>
      <c r="D2027" s="4" t="s">
        <v>18</v>
      </c>
      <c r="E2027" s="4" t="s">
        <v>2</v>
      </c>
      <c r="F2027" s="4" t="s">
        <v>16</v>
      </c>
      <c r="G2027" s="4" t="s">
        <v>34</v>
      </c>
      <c r="H2027" s="4" t="s">
        <v>45</v>
      </c>
      <c r="I2027" s="8">
        <v>1</v>
      </c>
      <c r="J2027" s="10">
        <v>49.51</v>
      </c>
      <c r="K2027" s="6">
        <v>0.15</v>
      </c>
      <c r="L2027" s="10">
        <v>21.4</v>
      </c>
      <c r="M2027" s="17">
        <f t="shared" si="124"/>
        <v>42.083499999999994</v>
      </c>
      <c r="N2027" s="17">
        <f t="shared" si="125"/>
        <v>21.4</v>
      </c>
      <c r="O2027" s="17">
        <f t="shared" si="126"/>
        <v>20.683499999999995</v>
      </c>
      <c r="P2027" s="7">
        <f t="shared" si="127"/>
        <v>0.49148716242707946</v>
      </c>
      <c r="Q2027" s="5">
        <f>YEAR(SalesDataTable[[#This Row],[Order Date]])</f>
        <v>2026</v>
      </c>
      <c r="R2027" s="7" t="str">
        <f>"Q"&amp;ROUNDUP(MONTH(SalesDataTable[[#This Row],[Order Date]])/3,0)</f>
        <v>Q3</v>
      </c>
      <c r="S2027" s="8">
        <f>MONTH(SalesDataTable[[#This Row],[Order Date]])</f>
        <v>9</v>
      </c>
      <c r="T2027" s="7" t="str">
        <f>TEXT(SalesDataTable[[#This Row],[Order Date]],"mmm")</f>
        <v>Sep</v>
      </c>
    </row>
    <row r="2028" spans="1:20" ht="15.6">
      <c r="A2028" s="2">
        <v>5102</v>
      </c>
      <c r="B2028" s="3">
        <v>46295</v>
      </c>
      <c r="C2028" s="4" t="s">
        <v>6</v>
      </c>
      <c r="D2028" s="4" t="s">
        <v>49</v>
      </c>
      <c r="E2028" s="4" t="s">
        <v>2</v>
      </c>
      <c r="F2028" s="4" t="s">
        <v>13</v>
      </c>
      <c r="G2028" s="4" t="s">
        <v>23</v>
      </c>
      <c r="H2028" s="4" t="s">
        <v>29</v>
      </c>
      <c r="I2028" s="8">
        <v>1</v>
      </c>
      <c r="J2028" s="10">
        <v>196.74</v>
      </c>
      <c r="K2028" s="6">
        <v>0.15</v>
      </c>
      <c r="L2028" s="10">
        <v>102.01</v>
      </c>
      <c r="M2028" s="17">
        <f t="shared" si="124"/>
        <v>167.22900000000001</v>
      </c>
      <c r="N2028" s="17">
        <f t="shared" si="125"/>
        <v>102.01</v>
      </c>
      <c r="O2028" s="17">
        <f t="shared" si="126"/>
        <v>65.219000000000008</v>
      </c>
      <c r="P2028" s="7">
        <f t="shared" si="127"/>
        <v>0.38999814625453721</v>
      </c>
      <c r="Q2028" s="5">
        <f>YEAR(SalesDataTable[[#This Row],[Order Date]])</f>
        <v>2026</v>
      </c>
      <c r="R2028" s="7" t="str">
        <f>"Q"&amp;ROUNDUP(MONTH(SalesDataTable[[#This Row],[Order Date]])/3,0)</f>
        <v>Q3</v>
      </c>
      <c r="S2028" s="8">
        <f>MONTH(SalesDataTable[[#This Row],[Order Date]])</f>
        <v>9</v>
      </c>
      <c r="T2028" s="7" t="str">
        <f>TEXT(SalesDataTable[[#This Row],[Order Date]],"mmm")</f>
        <v>Sep</v>
      </c>
    </row>
    <row r="2029" spans="1:20" ht="15.6">
      <c r="A2029" s="2">
        <v>5152</v>
      </c>
      <c r="B2029" s="3">
        <v>46295</v>
      </c>
      <c r="C2029" s="4" t="s">
        <v>20</v>
      </c>
      <c r="D2029" s="4" t="s">
        <v>47</v>
      </c>
      <c r="E2029" s="4" t="s">
        <v>2</v>
      </c>
      <c r="F2029" s="4" t="s">
        <v>13</v>
      </c>
      <c r="G2029" s="4" t="s">
        <v>9</v>
      </c>
      <c r="H2029" s="4" t="s">
        <v>10</v>
      </c>
      <c r="I2029" s="8">
        <v>2</v>
      </c>
      <c r="J2029" s="10">
        <v>91.78</v>
      </c>
      <c r="K2029" s="6">
        <v>0.1</v>
      </c>
      <c r="L2029" s="10">
        <v>45.51</v>
      </c>
      <c r="M2029" s="17">
        <f t="shared" si="124"/>
        <v>165.20400000000001</v>
      </c>
      <c r="N2029" s="17">
        <f t="shared" si="125"/>
        <v>91.02</v>
      </c>
      <c r="O2029" s="17">
        <f t="shared" si="126"/>
        <v>74.184000000000012</v>
      </c>
      <c r="P2029" s="7">
        <f t="shared" si="127"/>
        <v>0.44904481731677204</v>
      </c>
      <c r="Q2029" s="5">
        <f>YEAR(SalesDataTable[[#This Row],[Order Date]])</f>
        <v>2026</v>
      </c>
      <c r="R2029" s="7" t="str">
        <f>"Q"&amp;ROUNDUP(MONTH(SalesDataTable[[#This Row],[Order Date]])/3,0)</f>
        <v>Q3</v>
      </c>
      <c r="S2029" s="8">
        <f>MONTH(SalesDataTable[[#This Row],[Order Date]])</f>
        <v>9</v>
      </c>
      <c r="T2029" s="7" t="str">
        <f>TEXT(SalesDataTable[[#This Row],[Order Date]],"mmm")</f>
        <v>Sep</v>
      </c>
    </row>
    <row r="2030" spans="1:20" ht="15.6">
      <c r="A2030" s="2">
        <v>151</v>
      </c>
      <c r="B2030" s="3">
        <v>46296</v>
      </c>
      <c r="C2030" s="4" t="s">
        <v>11</v>
      </c>
      <c r="D2030" s="4" t="s">
        <v>39</v>
      </c>
      <c r="E2030" s="4" t="s">
        <v>2</v>
      </c>
      <c r="F2030" s="4" t="s">
        <v>13</v>
      </c>
      <c r="G2030" s="4" t="s">
        <v>9</v>
      </c>
      <c r="H2030" s="4" t="s">
        <v>17</v>
      </c>
      <c r="I2030" s="8">
        <v>5</v>
      </c>
      <c r="J2030" s="10">
        <v>146.69</v>
      </c>
      <c r="K2030" s="6">
        <v>0</v>
      </c>
      <c r="L2030" s="10">
        <v>79</v>
      </c>
      <c r="M2030" s="17">
        <f t="shared" si="124"/>
        <v>733.45</v>
      </c>
      <c r="N2030" s="17">
        <f t="shared" si="125"/>
        <v>395</v>
      </c>
      <c r="O2030" s="17">
        <f t="shared" si="126"/>
        <v>338.45000000000005</v>
      </c>
      <c r="P2030" s="7">
        <f t="shared" si="127"/>
        <v>0.46144931488172342</v>
      </c>
      <c r="Q2030" s="5">
        <f>YEAR(SalesDataTable[[#This Row],[Order Date]])</f>
        <v>2026</v>
      </c>
      <c r="R2030" s="7" t="str">
        <f>"Q"&amp;ROUNDUP(MONTH(SalesDataTable[[#This Row],[Order Date]])/3,0)</f>
        <v>Q4</v>
      </c>
      <c r="S2030" s="8">
        <f>MONTH(SalesDataTable[[#This Row],[Order Date]])</f>
        <v>10</v>
      </c>
      <c r="T2030" s="7" t="str">
        <f>TEXT(SalesDataTable[[#This Row],[Order Date]],"mmm")</f>
        <v>Oct</v>
      </c>
    </row>
    <row r="2031" spans="1:20" ht="15.6">
      <c r="A2031" s="2">
        <v>1292</v>
      </c>
      <c r="B2031" s="3">
        <v>46296</v>
      </c>
      <c r="C2031" s="4" t="s">
        <v>0</v>
      </c>
      <c r="D2031" s="4" t="s">
        <v>36</v>
      </c>
      <c r="E2031" s="4" t="s">
        <v>19</v>
      </c>
      <c r="F2031" s="4" t="s">
        <v>13</v>
      </c>
      <c r="G2031" s="4" t="s">
        <v>23</v>
      </c>
      <c r="H2031" s="4" t="s">
        <v>40</v>
      </c>
      <c r="I2031" s="8">
        <v>1</v>
      </c>
      <c r="J2031" s="10">
        <v>79.81</v>
      </c>
      <c r="K2031" s="6">
        <v>0</v>
      </c>
      <c r="L2031" s="10">
        <v>39.08</v>
      </c>
      <c r="M2031" s="17">
        <f t="shared" si="124"/>
        <v>79.81</v>
      </c>
      <c r="N2031" s="17">
        <f t="shared" si="125"/>
        <v>39.08</v>
      </c>
      <c r="O2031" s="17">
        <f t="shared" si="126"/>
        <v>40.730000000000004</v>
      </c>
      <c r="P2031" s="7">
        <f t="shared" si="127"/>
        <v>0.5103370504949255</v>
      </c>
      <c r="Q2031" s="5">
        <f>YEAR(SalesDataTable[[#This Row],[Order Date]])</f>
        <v>2026</v>
      </c>
      <c r="R2031" s="7" t="str">
        <f>"Q"&amp;ROUNDUP(MONTH(SalesDataTable[[#This Row],[Order Date]])/3,0)</f>
        <v>Q4</v>
      </c>
      <c r="S2031" s="8">
        <f>MONTH(SalesDataTable[[#This Row],[Order Date]])</f>
        <v>10</v>
      </c>
      <c r="T2031" s="7" t="str">
        <f>TEXT(SalesDataTable[[#This Row],[Order Date]],"mmm")</f>
        <v>Oct</v>
      </c>
    </row>
    <row r="2032" spans="1:20" ht="15.6">
      <c r="A2032" s="2">
        <v>1862</v>
      </c>
      <c r="B2032" s="3">
        <v>46296</v>
      </c>
      <c r="C2032" s="4" t="s">
        <v>20</v>
      </c>
      <c r="D2032" s="4" t="s">
        <v>33</v>
      </c>
      <c r="E2032" s="4" t="s">
        <v>2</v>
      </c>
      <c r="F2032" s="4" t="s">
        <v>13</v>
      </c>
      <c r="G2032" s="4" t="s">
        <v>23</v>
      </c>
      <c r="H2032" s="4" t="s">
        <v>51</v>
      </c>
      <c r="I2032" s="8">
        <v>5</v>
      </c>
      <c r="J2032" s="10">
        <v>121.63</v>
      </c>
      <c r="K2032" s="6">
        <v>0.05</v>
      </c>
      <c r="L2032" s="10">
        <v>61.7</v>
      </c>
      <c r="M2032" s="17">
        <f t="shared" si="124"/>
        <v>577.74249999999995</v>
      </c>
      <c r="N2032" s="17">
        <f t="shared" si="125"/>
        <v>308.5</v>
      </c>
      <c r="O2032" s="17">
        <f t="shared" si="126"/>
        <v>269.24249999999995</v>
      </c>
      <c r="P2032" s="7">
        <f t="shared" si="127"/>
        <v>0.46602508903187834</v>
      </c>
      <c r="Q2032" s="5">
        <f>YEAR(SalesDataTable[[#This Row],[Order Date]])</f>
        <v>2026</v>
      </c>
      <c r="R2032" s="7" t="str">
        <f>"Q"&amp;ROUNDUP(MONTH(SalesDataTable[[#This Row],[Order Date]])/3,0)</f>
        <v>Q4</v>
      </c>
      <c r="S2032" s="8">
        <f>MONTH(SalesDataTable[[#This Row],[Order Date]])</f>
        <v>10</v>
      </c>
      <c r="T2032" s="7" t="str">
        <f>TEXT(SalesDataTable[[#This Row],[Order Date]],"mmm")</f>
        <v>Oct</v>
      </c>
    </row>
    <row r="2033" spans="1:20" ht="15.6">
      <c r="A2033" s="2">
        <v>2569</v>
      </c>
      <c r="B2033" s="3">
        <v>46296</v>
      </c>
      <c r="C2033" s="4" t="s">
        <v>20</v>
      </c>
      <c r="D2033" s="4" t="s">
        <v>47</v>
      </c>
      <c r="E2033" s="4" t="s">
        <v>8</v>
      </c>
      <c r="F2033" s="4" t="s">
        <v>16</v>
      </c>
      <c r="G2033" s="4" t="s">
        <v>4</v>
      </c>
      <c r="H2033" s="4" t="s">
        <v>22</v>
      </c>
      <c r="I2033" s="8">
        <v>10</v>
      </c>
      <c r="J2033" s="10">
        <v>50.42</v>
      </c>
      <c r="K2033" s="6">
        <v>0.05</v>
      </c>
      <c r="L2033" s="10">
        <v>22.5</v>
      </c>
      <c r="M2033" s="17">
        <f t="shared" si="124"/>
        <v>478.99</v>
      </c>
      <c r="N2033" s="17">
        <f t="shared" si="125"/>
        <v>225</v>
      </c>
      <c r="O2033" s="17">
        <f t="shared" si="126"/>
        <v>253.99</v>
      </c>
      <c r="P2033" s="7">
        <f t="shared" si="127"/>
        <v>0.53026159210004387</v>
      </c>
      <c r="Q2033" s="5">
        <f>YEAR(SalesDataTable[[#This Row],[Order Date]])</f>
        <v>2026</v>
      </c>
      <c r="R2033" s="7" t="str">
        <f>"Q"&amp;ROUNDUP(MONTH(SalesDataTable[[#This Row],[Order Date]])/3,0)</f>
        <v>Q4</v>
      </c>
      <c r="S2033" s="8">
        <f>MONTH(SalesDataTable[[#This Row],[Order Date]])</f>
        <v>10</v>
      </c>
      <c r="T2033" s="7" t="str">
        <f>TEXT(SalesDataTable[[#This Row],[Order Date]],"mmm")</f>
        <v>Oct</v>
      </c>
    </row>
    <row r="2034" spans="1:20" ht="15.6">
      <c r="A2034" s="2">
        <v>3333</v>
      </c>
      <c r="B2034" s="3">
        <v>46296</v>
      </c>
      <c r="C2034" s="4" t="s">
        <v>11</v>
      </c>
      <c r="D2034" s="4" t="s">
        <v>25</v>
      </c>
      <c r="E2034" s="4" t="s">
        <v>2</v>
      </c>
      <c r="F2034" s="4" t="s">
        <v>13</v>
      </c>
      <c r="G2034" s="4" t="s">
        <v>23</v>
      </c>
      <c r="H2034" s="4" t="s">
        <v>40</v>
      </c>
      <c r="I2034" s="8">
        <v>3</v>
      </c>
      <c r="J2034" s="10">
        <v>80.67</v>
      </c>
      <c r="K2034" s="6">
        <v>0</v>
      </c>
      <c r="L2034" s="10">
        <v>39.94</v>
      </c>
      <c r="M2034" s="17">
        <f t="shared" si="124"/>
        <v>242.01</v>
      </c>
      <c r="N2034" s="17">
        <f t="shared" si="125"/>
        <v>119.82</v>
      </c>
      <c r="O2034" s="17">
        <f t="shared" si="126"/>
        <v>122.19</v>
      </c>
      <c r="P2034" s="7">
        <f t="shared" si="127"/>
        <v>0.50489649188050079</v>
      </c>
      <c r="Q2034" s="5">
        <f>YEAR(SalesDataTable[[#This Row],[Order Date]])</f>
        <v>2026</v>
      </c>
      <c r="R2034" s="7" t="str">
        <f>"Q"&amp;ROUNDUP(MONTH(SalesDataTable[[#This Row],[Order Date]])/3,0)</f>
        <v>Q4</v>
      </c>
      <c r="S2034" s="8">
        <f>MONTH(SalesDataTable[[#This Row],[Order Date]])</f>
        <v>10</v>
      </c>
      <c r="T2034" s="7" t="str">
        <f>TEXT(SalesDataTable[[#This Row],[Order Date]],"mmm")</f>
        <v>Oct</v>
      </c>
    </row>
    <row r="2035" spans="1:20" ht="15.6">
      <c r="A2035" s="2">
        <v>3830</v>
      </c>
      <c r="B2035" s="3">
        <v>46296</v>
      </c>
      <c r="C2035" s="4" t="s">
        <v>20</v>
      </c>
      <c r="D2035" s="4" t="s">
        <v>47</v>
      </c>
      <c r="E2035" s="4" t="s">
        <v>2</v>
      </c>
      <c r="F2035" s="4" t="s">
        <v>16</v>
      </c>
      <c r="G2035" s="4" t="s">
        <v>9</v>
      </c>
      <c r="H2035" s="4" t="s">
        <v>37</v>
      </c>
      <c r="I2035" s="8">
        <v>2</v>
      </c>
      <c r="J2035" s="10">
        <v>152.12</v>
      </c>
      <c r="K2035" s="6">
        <v>0</v>
      </c>
      <c r="L2035" s="10">
        <v>79.53</v>
      </c>
      <c r="M2035" s="17">
        <f t="shared" si="124"/>
        <v>304.24</v>
      </c>
      <c r="N2035" s="17">
        <f t="shared" si="125"/>
        <v>159.06</v>
      </c>
      <c r="O2035" s="17">
        <f t="shared" si="126"/>
        <v>145.18</v>
      </c>
      <c r="P2035" s="7">
        <f t="shared" si="127"/>
        <v>0.47718906126742044</v>
      </c>
      <c r="Q2035" s="5">
        <f>YEAR(SalesDataTable[[#This Row],[Order Date]])</f>
        <v>2026</v>
      </c>
      <c r="R2035" s="7" t="str">
        <f>"Q"&amp;ROUNDUP(MONTH(SalesDataTable[[#This Row],[Order Date]])/3,0)</f>
        <v>Q4</v>
      </c>
      <c r="S2035" s="8">
        <f>MONTH(SalesDataTable[[#This Row],[Order Date]])</f>
        <v>10</v>
      </c>
      <c r="T2035" s="7" t="str">
        <f>TEXT(SalesDataTable[[#This Row],[Order Date]],"mmm")</f>
        <v>Oct</v>
      </c>
    </row>
    <row r="2036" spans="1:20" ht="15.6">
      <c r="A2036" s="2">
        <v>4868</v>
      </c>
      <c r="B2036" s="3">
        <v>46296</v>
      </c>
      <c r="C2036" s="4" t="s">
        <v>11</v>
      </c>
      <c r="D2036" s="4" t="s">
        <v>25</v>
      </c>
      <c r="E2036" s="4" t="s">
        <v>8</v>
      </c>
      <c r="F2036" s="4" t="s">
        <v>13</v>
      </c>
      <c r="G2036" s="4" t="s">
        <v>23</v>
      </c>
      <c r="H2036" s="4" t="s">
        <v>40</v>
      </c>
      <c r="I2036" s="8">
        <v>4</v>
      </c>
      <c r="J2036" s="10">
        <v>82.54</v>
      </c>
      <c r="K2036" s="6">
        <v>0.15</v>
      </c>
      <c r="L2036" s="10">
        <v>39.74</v>
      </c>
      <c r="M2036" s="17">
        <f t="shared" si="124"/>
        <v>280.63600000000002</v>
      </c>
      <c r="N2036" s="17">
        <f t="shared" si="125"/>
        <v>158.96</v>
      </c>
      <c r="O2036" s="17">
        <f t="shared" si="126"/>
        <v>121.67600000000002</v>
      </c>
      <c r="P2036" s="7">
        <f t="shared" si="127"/>
        <v>0.43357231431462823</v>
      </c>
      <c r="Q2036" s="5">
        <f>YEAR(SalesDataTable[[#This Row],[Order Date]])</f>
        <v>2026</v>
      </c>
      <c r="R2036" s="7" t="str">
        <f>"Q"&amp;ROUNDUP(MONTH(SalesDataTable[[#This Row],[Order Date]])/3,0)</f>
        <v>Q4</v>
      </c>
      <c r="S2036" s="8">
        <f>MONTH(SalesDataTable[[#This Row],[Order Date]])</f>
        <v>10</v>
      </c>
      <c r="T2036" s="7" t="str">
        <f>TEXT(SalesDataTable[[#This Row],[Order Date]],"mmm")</f>
        <v>Oct</v>
      </c>
    </row>
    <row r="2037" spans="1:20" ht="15.6">
      <c r="A2037" s="2">
        <v>2250</v>
      </c>
      <c r="B2037" s="3">
        <v>46297</v>
      </c>
      <c r="C2037" s="4" t="s">
        <v>20</v>
      </c>
      <c r="D2037" s="4" t="s">
        <v>47</v>
      </c>
      <c r="E2037" s="4" t="s">
        <v>19</v>
      </c>
      <c r="F2037" s="4" t="s">
        <v>3</v>
      </c>
      <c r="G2037" s="4" t="s">
        <v>4</v>
      </c>
      <c r="H2037" s="4" t="s">
        <v>22</v>
      </c>
      <c r="I2037" s="8">
        <v>2</v>
      </c>
      <c r="J2037" s="10">
        <v>50.43</v>
      </c>
      <c r="K2037" s="6">
        <v>0</v>
      </c>
      <c r="L2037" s="10">
        <v>23.04</v>
      </c>
      <c r="M2037" s="17">
        <f t="shared" si="124"/>
        <v>100.86</v>
      </c>
      <c r="N2037" s="17">
        <f t="shared" si="125"/>
        <v>46.08</v>
      </c>
      <c r="O2037" s="17">
        <f t="shared" si="126"/>
        <v>54.78</v>
      </c>
      <c r="P2037" s="7">
        <f t="shared" si="127"/>
        <v>0.54312908982748365</v>
      </c>
      <c r="Q2037" s="5">
        <f>YEAR(SalesDataTable[[#This Row],[Order Date]])</f>
        <v>2026</v>
      </c>
      <c r="R2037" s="7" t="str">
        <f>"Q"&amp;ROUNDUP(MONTH(SalesDataTable[[#This Row],[Order Date]])/3,0)</f>
        <v>Q4</v>
      </c>
      <c r="S2037" s="8">
        <f>MONTH(SalesDataTable[[#This Row],[Order Date]])</f>
        <v>10</v>
      </c>
      <c r="T2037" s="7" t="str">
        <f>TEXT(SalesDataTable[[#This Row],[Order Date]],"mmm")</f>
        <v>Oct</v>
      </c>
    </row>
    <row r="2038" spans="1:20" ht="15.6">
      <c r="A2038" s="2">
        <v>2516</v>
      </c>
      <c r="B2038" s="3">
        <v>46297</v>
      </c>
      <c r="C2038" s="4" t="s">
        <v>11</v>
      </c>
      <c r="D2038" s="4" t="s">
        <v>39</v>
      </c>
      <c r="E2038" s="4" t="s">
        <v>2</v>
      </c>
      <c r="F2038" s="4" t="s">
        <v>13</v>
      </c>
      <c r="G2038" s="4" t="s">
        <v>23</v>
      </c>
      <c r="H2038" s="4" t="s">
        <v>29</v>
      </c>
      <c r="I2038" s="8">
        <v>2</v>
      </c>
      <c r="J2038" s="10">
        <v>198.57</v>
      </c>
      <c r="K2038" s="6">
        <v>0.15</v>
      </c>
      <c r="L2038" s="10">
        <v>101.08</v>
      </c>
      <c r="M2038" s="17">
        <f t="shared" si="124"/>
        <v>337.56899999999996</v>
      </c>
      <c r="N2038" s="17">
        <f t="shared" si="125"/>
        <v>202.16</v>
      </c>
      <c r="O2038" s="17">
        <f t="shared" si="126"/>
        <v>135.40899999999996</v>
      </c>
      <c r="P2038" s="7">
        <f t="shared" si="127"/>
        <v>0.4011298430839324</v>
      </c>
      <c r="Q2038" s="5">
        <f>YEAR(SalesDataTable[[#This Row],[Order Date]])</f>
        <v>2026</v>
      </c>
      <c r="R2038" s="7" t="str">
        <f>"Q"&amp;ROUNDUP(MONTH(SalesDataTable[[#This Row],[Order Date]])/3,0)</f>
        <v>Q4</v>
      </c>
      <c r="S2038" s="8">
        <f>MONTH(SalesDataTable[[#This Row],[Order Date]])</f>
        <v>10</v>
      </c>
      <c r="T2038" s="7" t="str">
        <f>TEXT(SalesDataTable[[#This Row],[Order Date]],"mmm")</f>
        <v>Oct</v>
      </c>
    </row>
    <row r="2039" spans="1:20" ht="15.6">
      <c r="A2039" s="2">
        <v>809</v>
      </c>
      <c r="B2039" s="3">
        <v>46298</v>
      </c>
      <c r="C2039" s="4" t="s">
        <v>20</v>
      </c>
      <c r="D2039" s="4" t="s">
        <v>33</v>
      </c>
      <c r="E2039" s="4" t="s">
        <v>2</v>
      </c>
      <c r="F2039" s="4" t="s">
        <v>13</v>
      </c>
      <c r="G2039" s="4" t="s">
        <v>34</v>
      </c>
      <c r="H2039" s="4" t="s">
        <v>35</v>
      </c>
      <c r="I2039" s="8">
        <v>2</v>
      </c>
      <c r="J2039" s="10">
        <v>41.06</v>
      </c>
      <c r="K2039" s="6">
        <v>0.05</v>
      </c>
      <c r="L2039" s="10">
        <v>14.54</v>
      </c>
      <c r="M2039" s="17">
        <f t="shared" si="124"/>
        <v>78.013999999999996</v>
      </c>
      <c r="N2039" s="17">
        <f t="shared" si="125"/>
        <v>29.08</v>
      </c>
      <c r="O2039" s="17">
        <f t="shared" si="126"/>
        <v>48.933999999999997</v>
      </c>
      <c r="P2039" s="7">
        <f t="shared" si="127"/>
        <v>0.62724639167328944</v>
      </c>
      <c r="Q2039" s="5">
        <f>YEAR(SalesDataTable[[#This Row],[Order Date]])</f>
        <v>2026</v>
      </c>
      <c r="R2039" s="7" t="str">
        <f>"Q"&amp;ROUNDUP(MONTH(SalesDataTable[[#This Row],[Order Date]])/3,0)</f>
        <v>Q4</v>
      </c>
      <c r="S2039" s="8">
        <f>MONTH(SalesDataTable[[#This Row],[Order Date]])</f>
        <v>10</v>
      </c>
      <c r="T2039" s="7" t="str">
        <f>TEXT(SalesDataTable[[#This Row],[Order Date]],"mmm")</f>
        <v>Oct</v>
      </c>
    </row>
    <row r="2040" spans="1:20" ht="15.6">
      <c r="A2040" s="2">
        <v>1852</v>
      </c>
      <c r="B2040" s="3">
        <v>46298</v>
      </c>
      <c r="C2040" s="4" t="s">
        <v>6</v>
      </c>
      <c r="D2040" s="4" t="s">
        <v>43</v>
      </c>
      <c r="E2040" s="4" t="s">
        <v>8</v>
      </c>
      <c r="F2040" s="4" t="s">
        <v>16</v>
      </c>
      <c r="G2040" s="4" t="s">
        <v>14</v>
      </c>
      <c r="H2040" s="4" t="s">
        <v>48</v>
      </c>
      <c r="I2040" s="8">
        <v>4</v>
      </c>
      <c r="J2040" s="10">
        <v>162.19</v>
      </c>
      <c r="K2040" s="6">
        <v>0.15</v>
      </c>
      <c r="L2040" s="10">
        <v>89.81</v>
      </c>
      <c r="M2040" s="17">
        <f t="shared" si="124"/>
        <v>551.44600000000003</v>
      </c>
      <c r="N2040" s="17">
        <f t="shared" si="125"/>
        <v>359.24</v>
      </c>
      <c r="O2040" s="17">
        <f t="shared" si="126"/>
        <v>192.20600000000002</v>
      </c>
      <c r="P2040" s="7">
        <f t="shared" si="127"/>
        <v>0.34854908730863948</v>
      </c>
      <c r="Q2040" s="5">
        <f>YEAR(SalesDataTable[[#This Row],[Order Date]])</f>
        <v>2026</v>
      </c>
      <c r="R2040" s="7" t="str">
        <f>"Q"&amp;ROUNDUP(MONTH(SalesDataTable[[#This Row],[Order Date]])/3,0)</f>
        <v>Q4</v>
      </c>
      <c r="S2040" s="8">
        <f>MONTH(SalesDataTable[[#This Row],[Order Date]])</f>
        <v>10</v>
      </c>
      <c r="T2040" s="7" t="str">
        <f>TEXT(SalesDataTable[[#This Row],[Order Date]],"mmm")</f>
        <v>Oct</v>
      </c>
    </row>
    <row r="2041" spans="1:20" ht="15.6">
      <c r="A2041" s="2">
        <v>3627</v>
      </c>
      <c r="B2041" s="3">
        <v>46298</v>
      </c>
      <c r="C2041" s="4" t="s">
        <v>20</v>
      </c>
      <c r="D2041" s="4" t="s">
        <v>21</v>
      </c>
      <c r="E2041" s="4" t="s">
        <v>19</v>
      </c>
      <c r="F2041" s="4" t="s">
        <v>13</v>
      </c>
      <c r="G2041" s="4" t="s">
        <v>23</v>
      </c>
      <c r="H2041" s="4" t="s">
        <v>29</v>
      </c>
      <c r="I2041" s="8">
        <v>2</v>
      </c>
      <c r="J2041" s="10">
        <v>192.99</v>
      </c>
      <c r="K2041" s="6">
        <v>0</v>
      </c>
      <c r="L2041" s="10">
        <v>101.73</v>
      </c>
      <c r="M2041" s="17">
        <f t="shared" si="124"/>
        <v>385.98</v>
      </c>
      <c r="N2041" s="17">
        <f t="shared" si="125"/>
        <v>203.46</v>
      </c>
      <c r="O2041" s="17">
        <f t="shared" si="126"/>
        <v>182.52</v>
      </c>
      <c r="P2041" s="7">
        <f t="shared" si="127"/>
        <v>0.47287424218871443</v>
      </c>
      <c r="Q2041" s="5">
        <f>YEAR(SalesDataTable[[#This Row],[Order Date]])</f>
        <v>2026</v>
      </c>
      <c r="R2041" s="7" t="str">
        <f>"Q"&amp;ROUNDUP(MONTH(SalesDataTable[[#This Row],[Order Date]])/3,0)</f>
        <v>Q4</v>
      </c>
      <c r="S2041" s="8">
        <f>MONTH(SalesDataTable[[#This Row],[Order Date]])</f>
        <v>10</v>
      </c>
      <c r="T2041" s="7" t="str">
        <f>TEXT(SalesDataTable[[#This Row],[Order Date]],"mmm")</f>
        <v>Oct</v>
      </c>
    </row>
    <row r="2042" spans="1:20" ht="15.6">
      <c r="A2042" s="2">
        <v>4135</v>
      </c>
      <c r="B2042" s="3">
        <v>46298</v>
      </c>
      <c r="C2042" s="4" t="s">
        <v>0</v>
      </c>
      <c r="D2042" s="4" t="s">
        <v>50</v>
      </c>
      <c r="E2042" s="4" t="s">
        <v>2</v>
      </c>
      <c r="F2042" s="4" t="s">
        <v>13</v>
      </c>
      <c r="G2042" s="4" t="s">
        <v>9</v>
      </c>
      <c r="H2042" s="4" t="s">
        <v>17</v>
      </c>
      <c r="I2042" s="8">
        <v>3</v>
      </c>
      <c r="J2042" s="10">
        <v>142.33000000000001</v>
      </c>
      <c r="K2042" s="6">
        <v>0.1</v>
      </c>
      <c r="L2042" s="10">
        <v>79.19</v>
      </c>
      <c r="M2042" s="17">
        <f t="shared" si="124"/>
        <v>384.291</v>
      </c>
      <c r="N2042" s="17">
        <f t="shared" si="125"/>
        <v>237.57</v>
      </c>
      <c r="O2042" s="17">
        <f t="shared" si="126"/>
        <v>146.721</v>
      </c>
      <c r="P2042" s="7">
        <f t="shared" si="127"/>
        <v>0.3817966072585619</v>
      </c>
      <c r="Q2042" s="5">
        <f>YEAR(SalesDataTable[[#This Row],[Order Date]])</f>
        <v>2026</v>
      </c>
      <c r="R2042" s="7" t="str">
        <f>"Q"&amp;ROUNDUP(MONTH(SalesDataTable[[#This Row],[Order Date]])/3,0)</f>
        <v>Q4</v>
      </c>
      <c r="S2042" s="8">
        <f>MONTH(SalesDataTable[[#This Row],[Order Date]])</f>
        <v>10</v>
      </c>
      <c r="T2042" s="7" t="str">
        <f>TEXT(SalesDataTable[[#This Row],[Order Date]],"mmm")</f>
        <v>Oct</v>
      </c>
    </row>
    <row r="2043" spans="1:20" ht="15.6">
      <c r="A2043" s="2">
        <v>4138</v>
      </c>
      <c r="B2043" s="3">
        <v>46298</v>
      </c>
      <c r="C2043" s="4" t="s">
        <v>6</v>
      </c>
      <c r="D2043" s="4" t="s">
        <v>41</v>
      </c>
      <c r="E2043" s="4" t="s">
        <v>19</v>
      </c>
      <c r="F2043" s="4" t="s">
        <v>16</v>
      </c>
      <c r="G2043" s="4" t="s">
        <v>9</v>
      </c>
      <c r="H2043" s="4" t="s">
        <v>17</v>
      </c>
      <c r="I2043" s="8">
        <v>4</v>
      </c>
      <c r="J2043" s="10">
        <v>143.63</v>
      </c>
      <c r="K2043" s="6">
        <v>0</v>
      </c>
      <c r="L2043" s="10">
        <v>80.510000000000005</v>
      </c>
      <c r="M2043" s="17">
        <f t="shared" si="124"/>
        <v>574.52</v>
      </c>
      <c r="N2043" s="17">
        <f t="shared" si="125"/>
        <v>322.04000000000002</v>
      </c>
      <c r="O2043" s="17">
        <f t="shared" si="126"/>
        <v>252.47999999999996</v>
      </c>
      <c r="P2043" s="7">
        <f t="shared" si="127"/>
        <v>0.43946250783262542</v>
      </c>
      <c r="Q2043" s="5">
        <f>YEAR(SalesDataTable[[#This Row],[Order Date]])</f>
        <v>2026</v>
      </c>
      <c r="R2043" s="7" t="str">
        <f>"Q"&amp;ROUNDUP(MONTH(SalesDataTable[[#This Row],[Order Date]])/3,0)</f>
        <v>Q4</v>
      </c>
      <c r="S2043" s="8">
        <f>MONTH(SalesDataTable[[#This Row],[Order Date]])</f>
        <v>10</v>
      </c>
      <c r="T2043" s="7" t="str">
        <f>TEXT(SalesDataTable[[#This Row],[Order Date]],"mmm")</f>
        <v>Oct</v>
      </c>
    </row>
    <row r="2044" spans="1:20" ht="15.6">
      <c r="A2044" s="2">
        <v>4286</v>
      </c>
      <c r="B2044" s="3">
        <v>46298</v>
      </c>
      <c r="C2044" s="4" t="s">
        <v>6</v>
      </c>
      <c r="D2044" s="4" t="s">
        <v>27</v>
      </c>
      <c r="E2044" s="4" t="s">
        <v>19</v>
      </c>
      <c r="F2044" s="4" t="s">
        <v>3</v>
      </c>
      <c r="G2044" s="4" t="s">
        <v>23</v>
      </c>
      <c r="H2044" s="4" t="s">
        <v>24</v>
      </c>
      <c r="I2044" s="8">
        <v>4</v>
      </c>
      <c r="J2044" s="10">
        <v>341.95</v>
      </c>
      <c r="K2044" s="6">
        <v>0.05</v>
      </c>
      <c r="L2044" s="10">
        <v>199.9</v>
      </c>
      <c r="M2044" s="17">
        <f t="shared" si="124"/>
        <v>1299.4099999999999</v>
      </c>
      <c r="N2044" s="17">
        <f t="shared" si="125"/>
        <v>799.6</v>
      </c>
      <c r="O2044" s="17">
        <f t="shared" si="126"/>
        <v>499.80999999999983</v>
      </c>
      <c r="P2044" s="7">
        <f t="shared" si="127"/>
        <v>0.38464379987840625</v>
      </c>
      <c r="Q2044" s="5">
        <f>YEAR(SalesDataTable[[#This Row],[Order Date]])</f>
        <v>2026</v>
      </c>
      <c r="R2044" s="7" t="str">
        <f>"Q"&amp;ROUNDUP(MONTH(SalesDataTable[[#This Row],[Order Date]])/3,0)</f>
        <v>Q4</v>
      </c>
      <c r="S2044" s="8">
        <f>MONTH(SalesDataTable[[#This Row],[Order Date]])</f>
        <v>10</v>
      </c>
      <c r="T2044" s="7" t="str">
        <f>TEXT(SalesDataTable[[#This Row],[Order Date]],"mmm")</f>
        <v>Oct</v>
      </c>
    </row>
    <row r="2045" spans="1:20" ht="15.6">
      <c r="A2045" s="2">
        <v>4371</v>
      </c>
      <c r="B2045" s="3">
        <v>46298</v>
      </c>
      <c r="C2045" s="4" t="s">
        <v>6</v>
      </c>
      <c r="D2045" s="4" t="s">
        <v>27</v>
      </c>
      <c r="E2045" s="4" t="s">
        <v>2</v>
      </c>
      <c r="F2045" s="4" t="s">
        <v>3</v>
      </c>
      <c r="G2045" s="4" t="s">
        <v>34</v>
      </c>
      <c r="H2045" s="4" t="s">
        <v>38</v>
      </c>
      <c r="I2045" s="8">
        <v>1</v>
      </c>
      <c r="J2045" s="10">
        <v>123.81</v>
      </c>
      <c r="K2045" s="6">
        <v>0</v>
      </c>
      <c r="L2045" s="10">
        <v>68.72</v>
      </c>
      <c r="M2045" s="17">
        <f t="shared" si="124"/>
        <v>123.81</v>
      </c>
      <c r="N2045" s="17">
        <f t="shared" si="125"/>
        <v>68.72</v>
      </c>
      <c r="O2045" s="17">
        <f t="shared" si="126"/>
        <v>55.09</v>
      </c>
      <c r="P2045" s="7">
        <f t="shared" si="127"/>
        <v>0.44495598093853489</v>
      </c>
      <c r="Q2045" s="5">
        <f>YEAR(SalesDataTable[[#This Row],[Order Date]])</f>
        <v>2026</v>
      </c>
      <c r="R2045" s="7" t="str">
        <f>"Q"&amp;ROUNDUP(MONTH(SalesDataTable[[#This Row],[Order Date]])/3,0)</f>
        <v>Q4</v>
      </c>
      <c r="S2045" s="8">
        <f>MONTH(SalesDataTable[[#This Row],[Order Date]])</f>
        <v>10</v>
      </c>
      <c r="T2045" s="7" t="str">
        <f>TEXT(SalesDataTable[[#This Row],[Order Date]],"mmm")</f>
        <v>Oct</v>
      </c>
    </row>
    <row r="2046" spans="1:20" ht="15.6">
      <c r="A2046" s="2">
        <v>905</v>
      </c>
      <c r="B2046" s="3">
        <v>46299</v>
      </c>
      <c r="C2046" s="4" t="s">
        <v>11</v>
      </c>
      <c r="D2046" s="4" t="s">
        <v>18</v>
      </c>
      <c r="E2046" s="4" t="s">
        <v>2</v>
      </c>
      <c r="F2046" s="4" t="s">
        <v>13</v>
      </c>
      <c r="G2046" s="4" t="s">
        <v>9</v>
      </c>
      <c r="H2046" s="4" t="s">
        <v>17</v>
      </c>
      <c r="I2046" s="8">
        <v>1</v>
      </c>
      <c r="J2046" s="10">
        <v>146.1</v>
      </c>
      <c r="K2046" s="6">
        <v>0</v>
      </c>
      <c r="L2046" s="10">
        <v>79.739999999999995</v>
      </c>
      <c r="M2046" s="17">
        <f t="shared" si="124"/>
        <v>146.1</v>
      </c>
      <c r="N2046" s="17">
        <f t="shared" si="125"/>
        <v>79.739999999999995</v>
      </c>
      <c r="O2046" s="17">
        <f t="shared" si="126"/>
        <v>66.36</v>
      </c>
      <c r="P2046" s="7">
        <f t="shared" si="127"/>
        <v>0.45420944558521564</v>
      </c>
      <c r="Q2046" s="5">
        <f>YEAR(SalesDataTable[[#This Row],[Order Date]])</f>
        <v>2026</v>
      </c>
      <c r="R2046" s="7" t="str">
        <f>"Q"&amp;ROUNDUP(MONTH(SalesDataTable[[#This Row],[Order Date]])/3,0)</f>
        <v>Q4</v>
      </c>
      <c r="S2046" s="8">
        <f>MONTH(SalesDataTable[[#This Row],[Order Date]])</f>
        <v>10</v>
      </c>
      <c r="T2046" s="7" t="str">
        <f>TEXT(SalesDataTable[[#This Row],[Order Date]],"mmm")</f>
        <v>Oct</v>
      </c>
    </row>
    <row r="2047" spans="1:20" ht="15.6">
      <c r="A2047" s="2">
        <v>1415</v>
      </c>
      <c r="B2047" s="3">
        <v>46299</v>
      </c>
      <c r="C2047" s="4" t="s">
        <v>6</v>
      </c>
      <c r="D2047" s="4" t="s">
        <v>41</v>
      </c>
      <c r="E2047" s="4" t="s">
        <v>28</v>
      </c>
      <c r="F2047" s="4" t="s">
        <v>3</v>
      </c>
      <c r="G2047" s="4" t="s">
        <v>14</v>
      </c>
      <c r="H2047" s="4" t="s">
        <v>48</v>
      </c>
      <c r="I2047" s="8">
        <v>1</v>
      </c>
      <c r="J2047" s="10">
        <v>161.07</v>
      </c>
      <c r="K2047" s="6">
        <v>0.05</v>
      </c>
      <c r="L2047" s="10">
        <v>89.81</v>
      </c>
      <c r="M2047" s="17">
        <f t="shared" si="124"/>
        <v>153.01649999999998</v>
      </c>
      <c r="N2047" s="17">
        <f t="shared" si="125"/>
        <v>89.81</v>
      </c>
      <c r="O2047" s="17">
        <f t="shared" si="126"/>
        <v>63.206499999999977</v>
      </c>
      <c r="P2047" s="7">
        <f t="shared" si="127"/>
        <v>0.41306983233834249</v>
      </c>
      <c r="Q2047" s="5">
        <f>YEAR(SalesDataTable[[#This Row],[Order Date]])</f>
        <v>2026</v>
      </c>
      <c r="R2047" s="7" t="str">
        <f>"Q"&amp;ROUNDUP(MONTH(SalesDataTable[[#This Row],[Order Date]])/3,0)</f>
        <v>Q4</v>
      </c>
      <c r="S2047" s="8">
        <f>MONTH(SalesDataTable[[#This Row],[Order Date]])</f>
        <v>10</v>
      </c>
      <c r="T2047" s="7" t="str">
        <f>TEXT(SalesDataTable[[#This Row],[Order Date]],"mmm")</f>
        <v>Oct</v>
      </c>
    </row>
    <row r="2048" spans="1:20" ht="15.6">
      <c r="A2048" s="2">
        <v>2205</v>
      </c>
      <c r="B2048" s="3">
        <v>46299</v>
      </c>
      <c r="C2048" s="4" t="s">
        <v>20</v>
      </c>
      <c r="D2048" s="4" t="s">
        <v>47</v>
      </c>
      <c r="E2048" s="4" t="s">
        <v>2</v>
      </c>
      <c r="F2048" s="4" t="s">
        <v>13</v>
      </c>
      <c r="G2048" s="4" t="s">
        <v>9</v>
      </c>
      <c r="H2048" s="4" t="s">
        <v>10</v>
      </c>
      <c r="I2048" s="8">
        <v>5</v>
      </c>
      <c r="J2048" s="10">
        <v>90.12</v>
      </c>
      <c r="K2048" s="6">
        <v>0</v>
      </c>
      <c r="L2048" s="10">
        <v>46.67</v>
      </c>
      <c r="M2048" s="17">
        <f t="shared" si="124"/>
        <v>450.6</v>
      </c>
      <c r="N2048" s="17">
        <f t="shared" si="125"/>
        <v>233.35000000000002</v>
      </c>
      <c r="O2048" s="17">
        <f t="shared" si="126"/>
        <v>217.25</v>
      </c>
      <c r="P2048" s="7">
        <f t="shared" si="127"/>
        <v>0.48213493120284062</v>
      </c>
      <c r="Q2048" s="5">
        <f>YEAR(SalesDataTable[[#This Row],[Order Date]])</f>
        <v>2026</v>
      </c>
      <c r="R2048" s="7" t="str">
        <f>"Q"&amp;ROUNDUP(MONTH(SalesDataTable[[#This Row],[Order Date]])/3,0)</f>
        <v>Q4</v>
      </c>
      <c r="S2048" s="8">
        <f>MONTH(SalesDataTable[[#This Row],[Order Date]])</f>
        <v>10</v>
      </c>
      <c r="T2048" s="7" t="str">
        <f>TEXT(SalesDataTable[[#This Row],[Order Date]],"mmm")</f>
        <v>Oct</v>
      </c>
    </row>
    <row r="2049" spans="1:20" ht="15.6">
      <c r="A2049" s="2">
        <v>2374</v>
      </c>
      <c r="B2049" s="3">
        <v>46299</v>
      </c>
      <c r="C2049" s="4" t="s">
        <v>20</v>
      </c>
      <c r="D2049" s="4" t="s">
        <v>47</v>
      </c>
      <c r="E2049" s="4" t="s">
        <v>28</v>
      </c>
      <c r="F2049" s="4" t="s">
        <v>3</v>
      </c>
      <c r="G2049" s="4" t="s">
        <v>9</v>
      </c>
      <c r="H2049" s="4" t="s">
        <v>46</v>
      </c>
      <c r="I2049" s="8">
        <v>1</v>
      </c>
      <c r="J2049" s="10">
        <v>70.400000000000006</v>
      </c>
      <c r="K2049" s="6">
        <v>0</v>
      </c>
      <c r="L2049" s="10">
        <v>32.43</v>
      </c>
      <c r="M2049" s="17">
        <f t="shared" si="124"/>
        <v>70.400000000000006</v>
      </c>
      <c r="N2049" s="17">
        <f t="shared" si="125"/>
        <v>32.43</v>
      </c>
      <c r="O2049" s="17">
        <f t="shared" si="126"/>
        <v>37.970000000000006</v>
      </c>
      <c r="P2049" s="7">
        <f t="shared" si="127"/>
        <v>0.53934659090909098</v>
      </c>
      <c r="Q2049" s="5">
        <f>YEAR(SalesDataTable[[#This Row],[Order Date]])</f>
        <v>2026</v>
      </c>
      <c r="R2049" s="7" t="str">
        <f>"Q"&amp;ROUNDUP(MONTH(SalesDataTable[[#This Row],[Order Date]])/3,0)</f>
        <v>Q4</v>
      </c>
      <c r="S2049" s="8">
        <f>MONTH(SalesDataTable[[#This Row],[Order Date]])</f>
        <v>10</v>
      </c>
      <c r="T2049" s="7" t="str">
        <f>TEXT(SalesDataTable[[#This Row],[Order Date]],"mmm")</f>
        <v>Oct</v>
      </c>
    </row>
    <row r="2050" spans="1:20" ht="15.6">
      <c r="A2050" s="2">
        <v>4840</v>
      </c>
      <c r="B2050" s="3">
        <v>46299</v>
      </c>
      <c r="C2050" s="4" t="s">
        <v>6</v>
      </c>
      <c r="D2050" s="4" t="s">
        <v>43</v>
      </c>
      <c r="E2050" s="4" t="s">
        <v>8</v>
      </c>
      <c r="F2050" s="4" t="s">
        <v>16</v>
      </c>
      <c r="G2050" s="4" t="s">
        <v>23</v>
      </c>
      <c r="H2050" s="4" t="s">
        <v>29</v>
      </c>
      <c r="I2050" s="8">
        <v>6</v>
      </c>
      <c r="J2050" s="10">
        <v>191.08</v>
      </c>
      <c r="K2050" s="6">
        <v>0.1</v>
      </c>
      <c r="L2050" s="10">
        <v>102.93</v>
      </c>
      <c r="M2050" s="17">
        <f t="shared" ref="M2050:M2113" si="128">I2050*J2050*(1-K2050)</f>
        <v>1031.8320000000001</v>
      </c>
      <c r="N2050" s="17">
        <f t="shared" ref="N2050:N2113" si="129">I2050*L2050</f>
        <v>617.58000000000004</v>
      </c>
      <c r="O2050" s="17">
        <f t="shared" ref="O2050:O2113" si="130">M2050-N2050</f>
        <v>414.25200000000007</v>
      </c>
      <c r="P2050" s="7">
        <f t="shared" ref="P2050:P2113" si="131">IFERROR(O2050/M2050,0)</f>
        <v>0.40147233270532412</v>
      </c>
      <c r="Q2050" s="5">
        <f>YEAR(SalesDataTable[[#This Row],[Order Date]])</f>
        <v>2026</v>
      </c>
      <c r="R2050" s="7" t="str">
        <f>"Q"&amp;ROUNDUP(MONTH(SalesDataTable[[#This Row],[Order Date]])/3,0)</f>
        <v>Q4</v>
      </c>
      <c r="S2050" s="8">
        <f>MONTH(SalesDataTable[[#This Row],[Order Date]])</f>
        <v>10</v>
      </c>
      <c r="T2050" s="7" t="str">
        <f>TEXT(SalesDataTable[[#This Row],[Order Date]],"mmm")</f>
        <v>Oct</v>
      </c>
    </row>
    <row r="2051" spans="1:20" ht="15.6">
      <c r="A2051" s="2">
        <v>4984</v>
      </c>
      <c r="B2051" s="3">
        <v>46299</v>
      </c>
      <c r="C2051" s="4" t="s">
        <v>11</v>
      </c>
      <c r="D2051" s="4" t="s">
        <v>52</v>
      </c>
      <c r="E2051" s="4" t="s">
        <v>2</v>
      </c>
      <c r="F2051" s="4" t="s">
        <v>3</v>
      </c>
      <c r="G2051" s="4" t="s">
        <v>34</v>
      </c>
      <c r="H2051" s="4" t="s">
        <v>42</v>
      </c>
      <c r="I2051" s="8">
        <v>1</v>
      </c>
      <c r="J2051" s="10">
        <v>36.590000000000003</v>
      </c>
      <c r="K2051" s="6">
        <v>0</v>
      </c>
      <c r="L2051" s="10">
        <v>13.62</v>
      </c>
      <c r="M2051" s="17">
        <f t="shared" si="128"/>
        <v>36.590000000000003</v>
      </c>
      <c r="N2051" s="17">
        <f t="shared" si="129"/>
        <v>13.62</v>
      </c>
      <c r="O2051" s="17">
        <f t="shared" si="130"/>
        <v>22.970000000000006</v>
      </c>
      <c r="P2051" s="7">
        <f t="shared" si="131"/>
        <v>0.62776714949439749</v>
      </c>
      <c r="Q2051" s="5">
        <f>YEAR(SalesDataTable[[#This Row],[Order Date]])</f>
        <v>2026</v>
      </c>
      <c r="R2051" s="7" t="str">
        <f>"Q"&amp;ROUNDUP(MONTH(SalesDataTable[[#This Row],[Order Date]])/3,0)</f>
        <v>Q4</v>
      </c>
      <c r="S2051" s="8">
        <f>MONTH(SalesDataTable[[#This Row],[Order Date]])</f>
        <v>10</v>
      </c>
      <c r="T2051" s="7" t="str">
        <f>TEXT(SalesDataTable[[#This Row],[Order Date]],"mmm")</f>
        <v>Oct</v>
      </c>
    </row>
    <row r="2052" spans="1:20" ht="15.6">
      <c r="A2052" s="2">
        <v>641</v>
      </c>
      <c r="B2052" s="3">
        <v>46300</v>
      </c>
      <c r="C2052" s="4" t="s">
        <v>6</v>
      </c>
      <c r="D2052" s="4" t="s">
        <v>41</v>
      </c>
      <c r="E2052" s="4" t="s">
        <v>19</v>
      </c>
      <c r="F2052" s="4" t="s">
        <v>3</v>
      </c>
      <c r="G2052" s="4" t="s">
        <v>23</v>
      </c>
      <c r="H2052" s="4" t="s">
        <v>51</v>
      </c>
      <c r="I2052" s="8">
        <v>2</v>
      </c>
      <c r="J2052" s="10">
        <v>125.38</v>
      </c>
      <c r="K2052" s="6">
        <v>0.05</v>
      </c>
      <c r="L2052" s="10">
        <v>59.12</v>
      </c>
      <c r="M2052" s="17">
        <f t="shared" si="128"/>
        <v>238.22199999999998</v>
      </c>
      <c r="N2052" s="17">
        <f t="shared" si="129"/>
        <v>118.24</v>
      </c>
      <c r="O2052" s="17">
        <f t="shared" si="130"/>
        <v>119.98199999999999</v>
      </c>
      <c r="P2052" s="7">
        <f t="shared" si="131"/>
        <v>0.5036562534106841</v>
      </c>
      <c r="Q2052" s="5">
        <f>YEAR(SalesDataTable[[#This Row],[Order Date]])</f>
        <v>2026</v>
      </c>
      <c r="R2052" s="7" t="str">
        <f>"Q"&amp;ROUNDUP(MONTH(SalesDataTable[[#This Row],[Order Date]])/3,0)</f>
        <v>Q4</v>
      </c>
      <c r="S2052" s="8">
        <f>MONTH(SalesDataTable[[#This Row],[Order Date]])</f>
        <v>10</v>
      </c>
      <c r="T2052" s="7" t="str">
        <f>TEXT(SalesDataTable[[#This Row],[Order Date]],"mmm")</f>
        <v>Oct</v>
      </c>
    </row>
    <row r="2053" spans="1:20" ht="15.6">
      <c r="A2053" s="2">
        <v>1358</v>
      </c>
      <c r="B2053" s="3">
        <v>46300</v>
      </c>
      <c r="C2053" s="4" t="s">
        <v>0</v>
      </c>
      <c r="D2053" s="4" t="s">
        <v>1</v>
      </c>
      <c r="E2053" s="4" t="s">
        <v>2</v>
      </c>
      <c r="F2053" s="4" t="s">
        <v>13</v>
      </c>
      <c r="G2053" s="4" t="s">
        <v>14</v>
      </c>
      <c r="H2053" s="4" t="s">
        <v>15</v>
      </c>
      <c r="I2053" s="8">
        <v>1</v>
      </c>
      <c r="J2053" s="10">
        <v>35.71</v>
      </c>
      <c r="K2053" s="6">
        <v>0</v>
      </c>
      <c r="L2053" s="10">
        <v>13.3</v>
      </c>
      <c r="M2053" s="17">
        <f t="shared" si="128"/>
        <v>35.71</v>
      </c>
      <c r="N2053" s="17">
        <f t="shared" si="129"/>
        <v>13.3</v>
      </c>
      <c r="O2053" s="17">
        <f t="shared" si="130"/>
        <v>22.41</v>
      </c>
      <c r="P2053" s="7">
        <f t="shared" si="131"/>
        <v>0.62755530663679637</v>
      </c>
      <c r="Q2053" s="5">
        <f>YEAR(SalesDataTable[[#This Row],[Order Date]])</f>
        <v>2026</v>
      </c>
      <c r="R2053" s="7" t="str">
        <f>"Q"&amp;ROUNDUP(MONTH(SalesDataTable[[#This Row],[Order Date]])/3,0)</f>
        <v>Q4</v>
      </c>
      <c r="S2053" s="8">
        <f>MONTH(SalesDataTable[[#This Row],[Order Date]])</f>
        <v>10</v>
      </c>
      <c r="T2053" s="7" t="str">
        <f>TEXT(SalesDataTable[[#This Row],[Order Date]],"mmm")</f>
        <v>Oct</v>
      </c>
    </row>
    <row r="2054" spans="1:20" ht="15.6">
      <c r="A2054" s="2">
        <v>3904</v>
      </c>
      <c r="B2054" s="3">
        <v>46300</v>
      </c>
      <c r="C2054" s="4" t="s">
        <v>6</v>
      </c>
      <c r="D2054" s="4" t="s">
        <v>27</v>
      </c>
      <c r="E2054" s="4" t="s">
        <v>2</v>
      </c>
      <c r="F2054" s="4" t="s">
        <v>3</v>
      </c>
      <c r="G2054" s="4" t="s">
        <v>14</v>
      </c>
      <c r="H2054" s="4" t="s">
        <v>32</v>
      </c>
      <c r="I2054" s="8">
        <v>2</v>
      </c>
      <c r="J2054" s="10">
        <v>46.72</v>
      </c>
      <c r="K2054" s="6">
        <v>0</v>
      </c>
      <c r="L2054" s="10">
        <v>18.39</v>
      </c>
      <c r="M2054" s="17">
        <f t="shared" si="128"/>
        <v>93.44</v>
      </c>
      <c r="N2054" s="17">
        <f t="shared" si="129"/>
        <v>36.78</v>
      </c>
      <c r="O2054" s="17">
        <f t="shared" si="130"/>
        <v>56.66</v>
      </c>
      <c r="P2054" s="7">
        <f t="shared" si="131"/>
        <v>0.60637842465753422</v>
      </c>
      <c r="Q2054" s="5">
        <f>YEAR(SalesDataTable[[#This Row],[Order Date]])</f>
        <v>2026</v>
      </c>
      <c r="R2054" s="7" t="str">
        <f>"Q"&amp;ROUNDUP(MONTH(SalesDataTable[[#This Row],[Order Date]])/3,0)</f>
        <v>Q4</v>
      </c>
      <c r="S2054" s="8">
        <f>MONTH(SalesDataTable[[#This Row],[Order Date]])</f>
        <v>10</v>
      </c>
      <c r="T2054" s="7" t="str">
        <f>TEXT(SalesDataTable[[#This Row],[Order Date]],"mmm")</f>
        <v>Oct</v>
      </c>
    </row>
    <row r="2055" spans="1:20" ht="15.6">
      <c r="A2055" s="2">
        <v>4336</v>
      </c>
      <c r="B2055" s="3">
        <v>46300</v>
      </c>
      <c r="C2055" s="4" t="s">
        <v>0</v>
      </c>
      <c r="D2055" s="4" t="s">
        <v>50</v>
      </c>
      <c r="E2055" s="4" t="s">
        <v>28</v>
      </c>
      <c r="F2055" s="4" t="s">
        <v>3</v>
      </c>
      <c r="G2055" s="4" t="s">
        <v>9</v>
      </c>
      <c r="H2055" s="4" t="s">
        <v>17</v>
      </c>
      <c r="I2055" s="8">
        <v>1</v>
      </c>
      <c r="J2055" s="10">
        <v>143.16999999999999</v>
      </c>
      <c r="K2055" s="6">
        <v>0.05</v>
      </c>
      <c r="L2055" s="10">
        <v>81.290000000000006</v>
      </c>
      <c r="M2055" s="17">
        <f t="shared" si="128"/>
        <v>136.01149999999998</v>
      </c>
      <c r="N2055" s="17">
        <f t="shared" si="129"/>
        <v>81.290000000000006</v>
      </c>
      <c r="O2055" s="17">
        <f t="shared" si="130"/>
        <v>54.721499999999978</v>
      </c>
      <c r="P2055" s="7">
        <f t="shared" si="131"/>
        <v>0.40232995004098904</v>
      </c>
      <c r="Q2055" s="5">
        <f>YEAR(SalesDataTable[[#This Row],[Order Date]])</f>
        <v>2026</v>
      </c>
      <c r="R2055" s="7" t="str">
        <f>"Q"&amp;ROUNDUP(MONTH(SalesDataTable[[#This Row],[Order Date]])/3,0)</f>
        <v>Q4</v>
      </c>
      <c r="S2055" s="8">
        <f>MONTH(SalesDataTable[[#This Row],[Order Date]])</f>
        <v>10</v>
      </c>
      <c r="T2055" s="7" t="str">
        <f>TEXT(SalesDataTable[[#This Row],[Order Date]],"mmm")</f>
        <v>Oct</v>
      </c>
    </row>
    <row r="2056" spans="1:20" ht="15.6">
      <c r="A2056" s="2">
        <v>4705</v>
      </c>
      <c r="B2056" s="3">
        <v>46300</v>
      </c>
      <c r="C2056" s="4" t="s">
        <v>0</v>
      </c>
      <c r="D2056" s="4" t="s">
        <v>1</v>
      </c>
      <c r="E2056" s="4" t="s">
        <v>19</v>
      </c>
      <c r="F2056" s="4" t="s">
        <v>3</v>
      </c>
      <c r="G2056" s="4" t="s">
        <v>23</v>
      </c>
      <c r="H2056" s="4" t="s">
        <v>51</v>
      </c>
      <c r="I2056" s="8">
        <v>1</v>
      </c>
      <c r="J2056" s="10">
        <v>125.88</v>
      </c>
      <c r="K2056" s="6">
        <v>0</v>
      </c>
      <c r="L2056" s="10">
        <v>62.46</v>
      </c>
      <c r="M2056" s="17">
        <f t="shared" si="128"/>
        <v>125.88</v>
      </c>
      <c r="N2056" s="17">
        <f t="shared" si="129"/>
        <v>62.46</v>
      </c>
      <c r="O2056" s="17">
        <f t="shared" si="130"/>
        <v>63.419999999999995</v>
      </c>
      <c r="P2056" s="7">
        <f t="shared" si="131"/>
        <v>0.50381315538608196</v>
      </c>
      <c r="Q2056" s="5">
        <f>YEAR(SalesDataTable[[#This Row],[Order Date]])</f>
        <v>2026</v>
      </c>
      <c r="R2056" s="7" t="str">
        <f>"Q"&amp;ROUNDUP(MONTH(SalesDataTable[[#This Row],[Order Date]])/3,0)</f>
        <v>Q4</v>
      </c>
      <c r="S2056" s="8">
        <f>MONTH(SalesDataTable[[#This Row],[Order Date]])</f>
        <v>10</v>
      </c>
      <c r="T2056" s="7" t="str">
        <f>TEXT(SalesDataTable[[#This Row],[Order Date]],"mmm")</f>
        <v>Oct</v>
      </c>
    </row>
    <row r="2057" spans="1:20" ht="15.6">
      <c r="A2057" s="2">
        <v>1094</v>
      </c>
      <c r="B2057" s="3">
        <v>46301</v>
      </c>
      <c r="C2057" s="4" t="s">
        <v>20</v>
      </c>
      <c r="D2057" s="4" t="s">
        <v>21</v>
      </c>
      <c r="E2057" s="4" t="s">
        <v>2</v>
      </c>
      <c r="F2057" s="4" t="s">
        <v>13</v>
      </c>
      <c r="G2057" s="4" t="s">
        <v>34</v>
      </c>
      <c r="H2057" s="4" t="s">
        <v>38</v>
      </c>
      <c r="I2057" s="8">
        <v>2</v>
      </c>
      <c r="J2057" s="10">
        <v>121.81</v>
      </c>
      <c r="K2057" s="6">
        <v>0.05</v>
      </c>
      <c r="L2057" s="10">
        <v>67.72</v>
      </c>
      <c r="M2057" s="17">
        <f t="shared" si="128"/>
        <v>231.43899999999999</v>
      </c>
      <c r="N2057" s="17">
        <f t="shared" si="129"/>
        <v>135.44</v>
      </c>
      <c r="O2057" s="17">
        <f t="shared" si="130"/>
        <v>95.998999999999995</v>
      </c>
      <c r="P2057" s="7">
        <f t="shared" si="131"/>
        <v>0.41479180259161158</v>
      </c>
      <c r="Q2057" s="5">
        <f>YEAR(SalesDataTable[[#This Row],[Order Date]])</f>
        <v>2026</v>
      </c>
      <c r="R2057" s="7" t="str">
        <f>"Q"&amp;ROUNDUP(MONTH(SalesDataTable[[#This Row],[Order Date]])/3,0)</f>
        <v>Q4</v>
      </c>
      <c r="S2057" s="8">
        <f>MONTH(SalesDataTable[[#This Row],[Order Date]])</f>
        <v>10</v>
      </c>
      <c r="T2057" s="7" t="str">
        <f>TEXT(SalesDataTable[[#This Row],[Order Date]],"mmm")</f>
        <v>Oct</v>
      </c>
    </row>
    <row r="2058" spans="1:20" ht="15.6">
      <c r="A2058" s="2">
        <v>3926</v>
      </c>
      <c r="B2058" s="3">
        <v>46301</v>
      </c>
      <c r="C2058" s="4" t="s">
        <v>11</v>
      </c>
      <c r="D2058" s="4" t="s">
        <v>25</v>
      </c>
      <c r="E2058" s="4" t="s">
        <v>2</v>
      </c>
      <c r="F2058" s="4" t="s">
        <v>16</v>
      </c>
      <c r="G2058" s="4" t="s">
        <v>9</v>
      </c>
      <c r="H2058" s="4" t="s">
        <v>37</v>
      </c>
      <c r="I2058" s="8">
        <v>6</v>
      </c>
      <c r="J2058" s="10">
        <v>154.93</v>
      </c>
      <c r="K2058" s="6">
        <v>0.05</v>
      </c>
      <c r="L2058" s="10">
        <v>79.430000000000007</v>
      </c>
      <c r="M2058" s="17">
        <f t="shared" si="128"/>
        <v>883.101</v>
      </c>
      <c r="N2058" s="17">
        <f t="shared" si="129"/>
        <v>476.58000000000004</v>
      </c>
      <c r="O2058" s="17">
        <f t="shared" si="130"/>
        <v>406.52099999999996</v>
      </c>
      <c r="P2058" s="7">
        <f t="shared" si="131"/>
        <v>0.46033352923391546</v>
      </c>
      <c r="Q2058" s="5">
        <f>YEAR(SalesDataTable[[#This Row],[Order Date]])</f>
        <v>2026</v>
      </c>
      <c r="R2058" s="7" t="str">
        <f>"Q"&amp;ROUNDUP(MONTH(SalesDataTable[[#This Row],[Order Date]])/3,0)</f>
        <v>Q4</v>
      </c>
      <c r="S2058" s="8">
        <f>MONTH(SalesDataTable[[#This Row],[Order Date]])</f>
        <v>10</v>
      </c>
      <c r="T2058" s="7" t="str">
        <f>TEXT(SalesDataTable[[#This Row],[Order Date]],"mmm")</f>
        <v>Oct</v>
      </c>
    </row>
    <row r="2059" spans="1:20" ht="15.6">
      <c r="A2059" s="2">
        <v>524</v>
      </c>
      <c r="B2059" s="3">
        <v>46302</v>
      </c>
      <c r="C2059" s="4" t="s">
        <v>20</v>
      </c>
      <c r="D2059" s="4" t="s">
        <v>33</v>
      </c>
      <c r="E2059" s="4" t="s">
        <v>19</v>
      </c>
      <c r="F2059" s="4" t="s">
        <v>13</v>
      </c>
      <c r="G2059" s="4" t="s">
        <v>4</v>
      </c>
      <c r="H2059" s="4" t="s">
        <v>30</v>
      </c>
      <c r="I2059" s="8">
        <v>2</v>
      </c>
      <c r="J2059" s="10">
        <v>101.1</v>
      </c>
      <c r="K2059" s="6">
        <v>0.15</v>
      </c>
      <c r="L2059" s="10">
        <v>51.61</v>
      </c>
      <c r="M2059" s="17">
        <f t="shared" si="128"/>
        <v>171.86999999999998</v>
      </c>
      <c r="N2059" s="17">
        <f t="shared" si="129"/>
        <v>103.22</v>
      </c>
      <c r="O2059" s="17">
        <f t="shared" si="130"/>
        <v>68.649999999999977</v>
      </c>
      <c r="P2059" s="7">
        <f t="shared" si="131"/>
        <v>0.39942980159422814</v>
      </c>
      <c r="Q2059" s="5">
        <f>YEAR(SalesDataTable[[#This Row],[Order Date]])</f>
        <v>2026</v>
      </c>
      <c r="R2059" s="7" t="str">
        <f>"Q"&amp;ROUNDUP(MONTH(SalesDataTable[[#This Row],[Order Date]])/3,0)</f>
        <v>Q4</v>
      </c>
      <c r="S2059" s="8">
        <f>MONTH(SalesDataTable[[#This Row],[Order Date]])</f>
        <v>10</v>
      </c>
      <c r="T2059" s="7" t="str">
        <f>TEXT(SalesDataTable[[#This Row],[Order Date]],"mmm")</f>
        <v>Oct</v>
      </c>
    </row>
    <row r="2060" spans="1:20" ht="15.6">
      <c r="A2060" s="2">
        <v>2277</v>
      </c>
      <c r="B2060" s="3">
        <v>46302</v>
      </c>
      <c r="C2060" s="4" t="s">
        <v>0</v>
      </c>
      <c r="D2060" s="4" t="s">
        <v>1</v>
      </c>
      <c r="E2060" s="4" t="s">
        <v>2</v>
      </c>
      <c r="F2060" s="4" t="s">
        <v>13</v>
      </c>
      <c r="G2060" s="4" t="s">
        <v>4</v>
      </c>
      <c r="H2060" s="4" t="s">
        <v>30</v>
      </c>
      <c r="I2060" s="8">
        <v>2</v>
      </c>
      <c r="J2060" s="10">
        <v>105</v>
      </c>
      <c r="K2060" s="6">
        <v>0</v>
      </c>
      <c r="L2060" s="10">
        <v>50.3</v>
      </c>
      <c r="M2060" s="17">
        <f t="shared" si="128"/>
        <v>210</v>
      </c>
      <c r="N2060" s="17">
        <f t="shared" si="129"/>
        <v>100.6</v>
      </c>
      <c r="O2060" s="17">
        <f t="shared" si="130"/>
        <v>109.4</v>
      </c>
      <c r="P2060" s="7">
        <f t="shared" si="131"/>
        <v>0.52095238095238094</v>
      </c>
      <c r="Q2060" s="5">
        <f>YEAR(SalesDataTable[[#This Row],[Order Date]])</f>
        <v>2026</v>
      </c>
      <c r="R2060" s="7" t="str">
        <f>"Q"&amp;ROUNDUP(MONTH(SalesDataTable[[#This Row],[Order Date]])/3,0)</f>
        <v>Q4</v>
      </c>
      <c r="S2060" s="8">
        <f>MONTH(SalesDataTable[[#This Row],[Order Date]])</f>
        <v>10</v>
      </c>
      <c r="T2060" s="7" t="str">
        <f>TEXT(SalesDataTable[[#This Row],[Order Date]],"mmm")</f>
        <v>Oct</v>
      </c>
    </row>
    <row r="2061" spans="1:20" ht="15.6">
      <c r="A2061" s="2">
        <v>2442</v>
      </c>
      <c r="B2061" s="3">
        <v>46302</v>
      </c>
      <c r="C2061" s="4" t="s">
        <v>11</v>
      </c>
      <c r="D2061" s="4" t="s">
        <v>12</v>
      </c>
      <c r="E2061" s="4" t="s">
        <v>8</v>
      </c>
      <c r="F2061" s="4" t="s">
        <v>16</v>
      </c>
      <c r="G2061" s="4" t="s">
        <v>9</v>
      </c>
      <c r="H2061" s="4" t="s">
        <v>37</v>
      </c>
      <c r="I2061" s="8">
        <v>4</v>
      </c>
      <c r="J2061" s="10">
        <v>157.12</v>
      </c>
      <c r="K2061" s="6">
        <v>0.15</v>
      </c>
      <c r="L2061" s="10">
        <v>77.98</v>
      </c>
      <c r="M2061" s="17">
        <f t="shared" si="128"/>
        <v>534.20799999999997</v>
      </c>
      <c r="N2061" s="17">
        <f t="shared" si="129"/>
        <v>311.92</v>
      </c>
      <c r="O2061" s="17">
        <f t="shared" si="130"/>
        <v>222.28799999999995</v>
      </c>
      <c r="P2061" s="7">
        <f t="shared" si="131"/>
        <v>0.41610758356295668</v>
      </c>
      <c r="Q2061" s="5">
        <f>YEAR(SalesDataTable[[#This Row],[Order Date]])</f>
        <v>2026</v>
      </c>
      <c r="R2061" s="7" t="str">
        <f>"Q"&amp;ROUNDUP(MONTH(SalesDataTable[[#This Row],[Order Date]])/3,0)</f>
        <v>Q4</v>
      </c>
      <c r="S2061" s="8">
        <f>MONTH(SalesDataTable[[#This Row],[Order Date]])</f>
        <v>10</v>
      </c>
      <c r="T2061" s="7" t="str">
        <f>TEXT(SalesDataTable[[#This Row],[Order Date]],"mmm")</f>
        <v>Oct</v>
      </c>
    </row>
    <row r="2062" spans="1:20" ht="15.6">
      <c r="A2062" s="2">
        <v>2809</v>
      </c>
      <c r="B2062" s="3">
        <v>46302</v>
      </c>
      <c r="C2062" s="4" t="s">
        <v>20</v>
      </c>
      <c r="D2062" s="4" t="s">
        <v>33</v>
      </c>
      <c r="E2062" s="4" t="s">
        <v>2</v>
      </c>
      <c r="F2062" s="4" t="s">
        <v>3</v>
      </c>
      <c r="G2062" s="4" t="s">
        <v>9</v>
      </c>
      <c r="H2062" s="4" t="s">
        <v>46</v>
      </c>
      <c r="I2062" s="8">
        <v>3</v>
      </c>
      <c r="J2062" s="10">
        <v>70.239999999999995</v>
      </c>
      <c r="K2062" s="6">
        <v>0.05</v>
      </c>
      <c r="L2062" s="10">
        <v>31.96</v>
      </c>
      <c r="M2062" s="17">
        <f t="shared" si="128"/>
        <v>200.18399999999997</v>
      </c>
      <c r="N2062" s="17">
        <f t="shared" si="129"/>
        <v>95.88</v>
      </c>
      <c r="O2062" s="17">
        <f t="shared" si="130"/>
        <v>104.30399999999997</v>
      </c>
      <c r="P2062" s="7">
        <f t="shared" si="131"/>
        <v>0.5210406426087999</v>
      </c>
      <c r="Q2062" s="5">
        <f>YEAR(SalesDataTable[[#This Row],[Order Date]])</f>
        <v>2026</v>
      </c>
      <c r="R2062" s="7" t="str">
        <f>"Q"&amp;ROUNDUP(MONTH(SalesDataTable[[#This Row],[Order Date]])/3,0)</f>
        <v>Q4</v>
      </c>
      <c r="S2062" s="8">
        <f>MONTH(SalesDataTable[[#This Row],[Order Date]])</f>
        <v>10</v>
      </c>
      <c r="T2062" s="7" t="str">
        <f>TEXT(SalesDataTable[[#This Row],[Order Date]],"mmm")</f>
        <v>Oct</v>
      </c>
    </row>
    <row r="2063" spans="1:20" ht="15.6">
      <c r="A2063" s="2">
        <v>2946</v>
      </c>
      <c r="B2063" s="3">
        <v>46302</v>
      </c>
      <c r="C2063" s="4" t="s">
        <v>11</v>
      </c>
      <c r="D2063" s="4" t="s">
        <v>52</v>
      </c>
      <c r="E2063" s="4" t="s">
        <v>2</v>
      </c>
      <c r="F2063" s="4" t="s">
        <v>3</v>
      </c>
      <c r="G2063" s="4" t="s">
        <v>4</v>
      </c>
      <c r="H2063" s="4" t="s">
        <v>30</v>
      </c>
      <c r="I2063" s="8">
        <v>1</v>
      </c>
      <c r="J2063" s="10">
        <v>103.48</v>
      </c>
      <c r="K2063" s="6">
        <v>0.1</v>
      </c>
      <c r="L2063" s="10">
        <v>51.33</v>
      </c>
      <c r="M2063" s="17">
        <f t="shared" si="128"/>
        <v>93.132000000000005</v>
      </c>
      <c r="N2063" s="17">
        <f t="shared" si="129"/>
        <v>51.33</v>
      </c>
      <c r="O2063" s="17">
        <f t="shared" si="130"/>
        <v>41.802000000000007</v>
      </c>
      <c r="P2063" s="7">
        <f t="shared" si="131"/>
        <v>0.4488467980930293</v>
      </c>
      <c r="Q2063" s="5">
        <f>YEAR(SalesDataTable[[#This Row],[Order Date]])</f>
        <v>2026</v>
      </c>
      <c r="R2063" s="7" t="str">
        <f>"Q"&amp;ROUNDUP(MONTH(SalesDataTable[[#This Row],[Order Date]])/3,0)</f>
        <v>Q4</v>
      </c>
      <c r="S2063" s="8">
        <f>MONTH(SalesDataTable[[#This Row],[Order Date]])</f>
        <v>10</v>
      </c>
      <c r="T2063" s="7" t="str">
        <f>TEXT(SalesDataTable[[#This Row],[Order Date]],"mmm")</f>
        <v>Oct</v>
      </c>
    </row>
    <row r="2064" spans="1:20" ht="15.6">
      <c r="A2064" s="2">
        <v>4147</v>
      </c>
      <c r="B2064" s="3">
        <v>46302</v>
      </c>
      <c r="C2064" s="4" t="s">
        <v>6</v>
      </c>
      <c r="D2064" s="4" t="s">
        <v>43</v>
      </c>
      <c r="E2064" s="4" t="s">
        <v>19</v>
      </c>
      <c r="F2064" s="4" t="s">
        <v>3</v>
      </c>
      <c r="G2064" s="4" t="s">
        <v>4</v>
      </c>
      <c r="H2064" s="4" t="s">
        <v>26</v>
      </c>
      <c r="I2064" s="8">
        <v>3</v>
      </c>
      <c r="J2064" s="10">
        <v>40.770000000000003</v>
      </c>
      <c r="K2064" s="6">
        <v>0.05</v>
      </c>
      <c r="L2064" s="10">
        <v>16.68</v>
      </c>
      <c r="M2064" s="17">
        <f t="shared" si="128"/>
        <v>116.19449999999999</v>
      </c>
      <c r="N2064" s="17">
        <f t="shared" si="129"/>
        <v>50.04</v>
      </c>
      <c r="O2064" s="17">
        <f t="shared" si="130"/>
        <v>66.154499999999985</v>
      </c>
      <c r="P2064" s="7">
        <f t="shared" si="131"/>
        <v>0.56934278300608021</v>
      </c>
      <c r="Q2064" s="5">
        <f>YEAR(SalesDataTable[[#This Row],[Order Date]])</f>
        <v>2026</v>
      </c>
      <c r="R2064" s="7" t="str">
        <f>"Q"&amp;ROUNDUP(MONTH(SalesDataTable[[#This Row],[Order Date]])/3,0)</f>
        <v>Q4</v>
      </c>
      <c r="S2064" s="8">
        <f>MONTH(SalesDataTable[[#This Row],[Order Date]])</f>
        <v>10</v>
      </c>
      <c r="T2064" s="7" t="str">
        <f>TEXT(SalesDataTable[[#This Row],[Order Date]],"mmm")</f>
        <v>Oct</v>
      </c>
    </row>
    <row r="2065" spans="1:20" ht="15.6">
      <c r="A2065" s="2">
        <v>4164</v>
      </c>
      <c r="B2065" s="3">
        <v>46302</v>
      </c>
      <c r="C2065" s="4" t="s">
        <v>0</v>
      </c>
      <c r="D2065" s="4" t="s">
        <v>36</v>
      </c>
      <c r="E2065" s="4" t="s">
        <v>19</v>
      </c>
      <c r="F2065" s="4" t="s">
        <v>13</v>
      </c>
      <c r="G2065" s="4" t="s">
        <v>9</v>
      </c>
      <c r="H2065" s="4" t="s">
        <v>17</v>
      </c>
      <c r="I2065" s="8">
        <v>2</v>
      </c>
      <c r="J2065" s="10">
        <v>143.41999999999999</v>
      </c>
      <c r="K2065" s="6">
        <v>0</v>
      </c>
      <c r="L2065" s="10">
        <v>81.44</v>
      </c>
      <c r="M2065" s="17">
        <f t="shared" si="128"/>
        <v>286.83999999999997</v>
      </c>
      <c r="N2065" s="17">
        <f t="shared" si="129"/>
        <v>162.88</v>
      </c>
      <c r="O2065" s="17">
        <f t="shared" si="130"/>
        <v>123.95999999999998</v>
      </c>
      <c r="P2065" s="7">
        <f t="shared" si="131"/>
        <v>0.43215730023706594</v>
      </c>
      <c r="Q2065" s="5">
        <f>YEAR(SalesDataTable[[#This Row],[Order Date]])</f>
        <v>2026</v>
      </c>
      <c r="R2065" s="7" t="str">
        <f>"Q"&amp;ROUNDUP(MONTH(SalesDataTable[[#This Row],[Order Date]])/3,0)</f>
        <v>Q4</v>
      </c>
      <c r="S2065" s="8">
        <f>MONTH(SalesDataTable[[#This Row],[Order Date]])</f>
        <v>10</v>
      </c>
      <c r="T2065" s="7" t="str">
        <f>TEXT(SalesDataTable[[#This Row],[Order Date]],"mmm")</f>
        <v>Oct</v>
      </c>
    </row>
    <row r="2066" spans="1:20" ht="15.6">
      <c r="A2066" s="2">
        <v>4275</v>
      </c>
      <c r="B2066" s="3">
        <v>46302</v>
      </c>
      <c r="C2066" s="4" t="s">
        <v>20</v>
      </c>
      <c r="D2066" s="4" t="s">
        <v>31</v>
      </c>
      <c r="E2066" s="4" t="s">
        <v>28</v>
      </c>
      <c r="F2066" s="4" t="s">
        <v>3</v>
      </c>
      <c r="G2066" s="4" t="s">
        <v>4</v>
      </c>
      <c r="H2066" s="4" t="s">
        <v>22</v>
      </c>
      <c r="I2066" s="8">
        <v>1</v>
      </c>
      <c r="J2066" s="10">
        <v>49.56</v>
      </c>
      <c r="K2066" s="6">
        <v>0.05</v>
      </c>
      <c r="L2066" s="10">
        <v>22.88</v>
      </c>
      <c r="M2066" s="17">
        <f t="shared" si="128"/>
        <v>47.082000000000001</v>
      </c>
      <c r="N2066" s="17">
        <f t="shared" si="129"/>
        <v>22.88</v>
      </c>
      <c r="O2066" s="17">
        <f t="shared" si="130"/>
        <v>24.202000000000002</v>
      </c>
      <c r="P2066" s="7">
        <f t="shared" si="131"/>
        <v>0.51403933562720361</v>
      </c>
      <c r="Q2066" s="5">
        <f>YEAR(SalesDataTable[[#This Row],[Order Date]])</f>
        <v>2026</v>
      </c>
      <c r="R2066" s="7" t="str">
        <f>"Q"&amp;ROUNDUP(MONTH(SalesDataTable[[#This Row],[Order Date]])/3,0)</f>
        <v>Q4</v>
      </c>
      <c r="S2066" s="8">
        <f>MONTH(SalesDataTable[[#This Row],[Order Date]])</f>
        <v>10</v>
      </c>
      <c r="T2066" s="7" t="str">
        <f>TEXT(SalesDataTable[[#This Row],[Order Date]],"mmm")</f>
        <v>Oct</v>
      </c>
    </row>
    <row r="2067" spans="1:20" ht="15.6">
      <c r="A2067" s="2">
        <v>5062</v>
      </c>
      <c r="B2067" s="3">
        <v>46302</v>
      </c>
      <c r="C2067" s="4" t="s">
        <v>6</v>
      </c>
      <c r="D2067" s="4" t="s">
        <v>43</v>
      </c>
      <c r="E2067" s="4" t="s">
        <v>2</v>
      </c>
      <c r="F2067" s="4" t="s">
        <v>3</v>
      </c>
      <c r="G2067" s="4" t="s">
        <v>14</v>
      </c>
      <c r="H2067" s="4" t="s">
        <v>44</v>
      </c>
      <c r="I2067" s="8">
        <v>4</v>
      </c>
      <c r="J2067" s="10">
        <v>131.05000000000001</v>
      </c>
      <c r="K2067" s="6">
        <v>0</v>
      </c>
      <c r="L2067" s="10">
        <v>67.37</v>
      </c>
      <c r="M2067" s="17">
        <f t="shared" si="128"/>
        <v>524.20000000000005</v>
      </c>
      <c r="N2067" s="17">
        <f t="shared" si="129"/>
        <v>269.48</v>
      </c>
      <c r="O2067" s="17">
        <f t="shared" si="130"/>
        <v>254.72000000000003</v>
      </c>
      <c r="P2067" s="7">
        <f t="shared" si="131"/>
        <v>0.48592140404425793</v>
      </c>
      <c r="Q2067" s="5">
        <f>YEAR(SalesDataTable[[#This Row],[Order Date]])</f>
        <v>2026</v>
      </c>
      <c r="R2067" s="7" t="str">
        <f>"Q"&amp;ROUNDUP(MONTH(SalesDataTable[[#This Row],[Order Date]])/3,0)</f>
        <v>Q4</v>
      </c>
      <c r="S2067" s="8">
        <f>MONTH(SalesDataTable[[#This Row],[Order Date]])</f>
        <v>10</v>
      </c>
      <c r="T2067" s="7" t="str">
        <f>TEXT(SalesDataTable[[#This Row],[Order Date]],"mmm")</f>
        <v>Oct</v>
      </c>
    </row>
    <row r="2068" spans="1:20" ht="15.6">
      <c r="A2068" s="2">
        <v>1126</v>
      </c>
      <c r="B2068" s="3">
        <v>46303</v>
      </c>
      <c r="C2068" s="4" t="s">
        <v>0</v>
      </c>
      <c r="D2068" s="4" t="s">
        <v>36</v>
      </c>
      <c r="E2068" s="4" t="s">
        <v>2</v>
      </c>
      <c r="F2068" s="4" t="s">
        <v>16</v>
      </c>
      <c r="G2068" s="4" t="s">
        <v>4</v>
      </c>
      <c r="H2068" s="4" t="s">
        <v>22</v>
      </c>
      <c r="I2068" s="8">
        <v>1</v>
      </c>
      <c r="J2068" s="10">
        <v>51.35</v>
      </c>
      <c r="K2068" s="6">
        <v>0</v>
      </c>
      <c r="L2068" s="10">
        <v>22.98</v>
      </c>
      <c r="M2068" s="17">
        <f t="shared" si="128"/>
        <v>51.35</v>
      </c>
      <c r="N2068" s="17">
        <f t="shared" si="129"/>
        <v>22.98</v>
      </c>
      <c r="O2068" s="17">
        <f t="shared" si="130"/>
        <v>28.37</v>
      </c>
      <c r="P2068" s="7">
        <f t="shared" si="131"/>
        <v>0.55248296007789677</v>
      </c>
      <c r="Q2068" s="5">
        <f>YEAR(SalesDataTable[[#This Row],[Order Date]])</f>
        <v>2026</v>
      </c>
      <c r="R2068" s="7" t="str">
        <f>"Q"&amp;ROUNDUP(MONTH(SalesDataTable[[#This Row],[Order Date]])/3,0)</f>
        <v>Q4</v>
      </c>
      <c r="S2068" s="8">
        <f>MONTH(SalesDataTable[[#This Row],[Order Date]])</f>
        <v>10</v>
      </c>
      <c r="T2068" s="7" t="str">
        <f>TEXT(SalesDataTable[[#This Row],[Order Date]],"mmm")</f>
        <v>Oct</v>
      </c>
    </row>
    <row r="2069" spans="1:20" ht="15.6">
      <c r="A2069" s="2">
        <v>1865</v>
      </c>
      <c r="B2069" s="3">
        <v>46303</v>
      </c>
      <c r="C2069" s="4" t="s">
        <v>20</v>
      </c>
      <c r="D2069" s="4" t="s">
        <v>33</v>
      </c>
      <c r="E2069" s="4" t="s">
        <v>2</v>
      </c>
      <c r="F2069" s="4" t="s">
        <v>3</v>
      </c>
      <c r="G2069" s="4" t="s">
        <v>34</v>
      </c>
      <c r="H2069" s="4" t="s">
        <v>35</v>
      </c>
      <c r="I2069" s="8">
        <v>1</v>
      </c>
      <c r="J2069" s="10">
        <v>39.659999999999997</v>
      </c>
      <c r="K2069" s="6">
        <v>0</v>
      </c>
      <c r="L2069" s="10">
        <v>14.39</v>
      </c>
      <c r="M2069" s="17">
        <f t="shared" si="128"/>
        <v>39.659999999999997</v>
      </c>
      <c r="N2069" s="17">
        <f t="shared" si="129"/>
        <v>14.39</v>
      </c>
      <c r="O2069" s="17">
        <f t="shared" si="130"/>
        <v>25.269999999999996</v>
      </c>
      <c r="P2069" s="7">
        <f t="shared" si="131"/>
        <v>0.63716591023701463</v>
      </c>
      <c r="Q2069" s="5">
        <f>YEAR(SalesDataTable[[#This Row],[Order Date]])</f>
        <v>2026</v>
      </c>
      <c r="R2069" s="7" t="str">
        <f>"Q"&amp;ROUNDUP(MONTH(SalesDataTable[[#This Row],[Order Date]])/3,0)</f>
        <v>Q4</v>
      </c>
      <c r="S2069" s="8">
        <f>MONTH(SalesDataTable[[#This Row],[Order Date]])</f>
        <v>10</v>
      </c>
      <c r="T2069" s="7" t="str">
        <f>TEXT(SalesDataTable[[#This Row],[Order Date]],"mmm")</f>
        <v>Oct</v>
      </c>
    </row>
    <row r="2070" spans="1:20" ht="15.6">
      <c r="A2070" s="2">
        <v>2471</v>
      </c>
      <c r="B2070" s="3">
        <v>46303</v>
      </c>
      <c r="C2070" s="4" t="s">
        <v>20</v>
      </c>
      <c r="D2070" s="4" t="s">
        <v>47</v>
      </c>
      <c r="E2070" s="4" t="s">
        <v>19</v>
      </c>
      <c r="F2070" s="4" t="s">
        <v>13</v>
      </c>
      <c r="G2070" s="4" t="s">
        <v>34</v>
      </c>
      <c r="H2070" s="4" t="s">
        <v>35</v>
      </c>
      <c r="I2070" s="8">
        <v>1</v>
      </c>
      <c r="J2070" s="10">
        <v>39.79</v>
      </c>
      <c r="K2070" s="6">
        <v>0</v>
      </c>
      <c r="L2070" s="10">
        <v>14.76</v>
      </c>
      <c r="M2070" s="17">
        <f t="shared" si="128"/>
        <v>39.79</v>
      </c>
      <c r="N2070" s="17">
        <f t="shared" si="129"/>
        <v>14.76</v>
      </c>
      <c r="O2070" s="17">
        <f t="shared" si="130"/>
        <v>25.03</v>
      </c>
      <c r="P2070" s="7">
        <f t="shared" si="131"/>
        <v>0.62905252576024129</v>
      </c>
      <c r="Q2070" s="5">
        <f>YEAR(SalesDataTable[[#This Row],[Order Date]])</f>
        <v>2026</v>
      </c>
      <c r="R2070" s="7" t="str">
        <f>"Q"&amp;ROUNDUP(MONTH(SalesDataTable[[#This Row],[Order Date]])/3,0)</f>
        <v>Q4</v>
      </c>
      <c r="S2070" s="8">
        <f>MONTH(SalesDataTable[[#This Row],[Order Date]])</f>
        <v>10</v>
      </c>
      <c r="T2070" s="7" t="str">
        <f>TEXT(SalesDataTable[[#This Row],[Order Date]],"mmm")</f>
        <v>Oct</v>
      </c>
    </row>
    <row r="2071" spans="1:20" ht="15.6">
      <c r="A2071" s="2">
        <v>3208</v>
      </c>
      <c r="B2071" s="3">
        <v>46303</v>
      </c>
      <c r="C2071" s="4" t="s">
        <v>11</v>
      </c>
      <c r="D2071" s="4" t="s">
        <v>39</v>
      </c>
      <c r="E2071" s="4" t="s">
        <v>8</v>
      </c>
      <c r="F2071" s="4" t="s">
        <v>13</v>
      </c>
      <c r="G2071" s="4" t="s">
        <v>4</v>
      </c>
      <c r="H2071" s="4" t="s">
        <v>26</v>
      </c>
      <c r="I2071" s="8">
        <v>6</v>
      </c>
      <c r="J2071" s="10">
        <v>41.27</v>
      </c>
      <c r="K2071" s="6">
        <v>0.1</v>
      </c>
      <c r="L2071" s="10">
        <v>16.61</v>
      </c>
      <c r="M2071" s="17">
        <f t="shared" si="128"/>
        <v>222.858</v>
      </c>
      <c r="N2071" s="17">
        <f t="shared" si="129"/>
        <v>99.66</v>
      </c>
      <c r="O2071" s="17">
        <f t="shared" si="130"/>
        <v>123.19800000000001</v>
      </c>
      <c r="P2071" s="7">
        <f t="shared" si="131"/>
        <v>0.55280941227149127</v>
      </c>
      <c r="Q2071" s="5">
        <f>YEAR(SalesDataTable[[#This Row],[Order Date]])</f>
        <v>2026</v>
      </c>
      <c r="R2071" s="7" t="str">
        <f>"Q"&amp;ROUNDUP(MONTH(SalesDataTable[[#This Row],[Order Date]])/3,0)</f>
        <v>Q4</v>
      </c>
      <c r="S2071" s="8">
        <f>MONTH(SalesDataTable[[#This Row],[Order Date]])</f>
        <v>10</v>
      </c>
      <c r="T2071" s="7" t="str">
        <f>TEXT(SalesDataTable[[#This Row],[Order Date]],"mmm")</f>
        <v>Oct</v>
      </c>
    </row>
    <row r="2072" spans="1:20" ht="15.6">
      <c r="A2072" s="2">
        <v>4285</v>
      </c>
      <c r="B2072" s="3">
        <v>46303</v>
      </c>
      <c r="C2072" s="4" t="s">
        <v>20</v>
      </c>
      <c r="D2072" s="4" t="s">
        <v>21</v>
      </c>
      <c r="E2072" s="4" t="s">
        <v>2</v>
      </c>
      <c r="F2072" s="4" t="s">
        <v>3</v>
      </c>
      <c r="G2072" s="4" t="s">
        <v>9</v>
      </c>
      <c r="H2072" s="4" t="s">
        <v>10</v>
      </c>
      <c r="I2072" s="8">
        <v>1</v>
      </c>
      <c r="J2072" s="10">
        <v>93.39</v>
      </c>
      <c r="K2072" s="6">
        <v>0</v>
      </c>
      <c r="L2072" s="10">
        <v>45.98</v>
      </c>
      <c r="M2072" s="17">
        <f t="shared" si="128"/>
        <v>93.39</v>
      </c>
      <c r="N2072" s="17">
        <f t="shared" si="129"/>
        <v>45.98</v>
      </c>
      <c r="O2072" s="17">
        <f t="shared" si="130"/>
        <v>47.410000000000004</v>
      </c>
      <c r="P2072" s="7">
        <f t="shared" si="131"/>
        <v>0.50765606595995294</v>
      </c>
      <c r="Q2072" s="5">
        <f>YEAR(SalesDataTable[[#This Row],[Order Date]])</f>
        <v>2026</v>
      </c>
      <c r="R2072" s="7" t="str">
        <f>"Q"&amp;ROUNDUP(MONTH(SalesDataTable[[#This Row],[Order Date]])/3,0)</f>
        <v>Q4</v>
      </c>
      <c r="S2072" s="8">
        <f>MONTH(SalesDataTable[[#This Row],[Order Date]])</f>
        <v>10</v>
      </c>
      <c r="T2072" s="7" t="str">
        <f>TEXT(SalesDataTable[[#This Row],[Order Date]],"mmm")</f>
        <v>Oct</v>
      </c>
    </row>
    <row r="2073" spans="1:20" ht="15.6">
      <c r="A2073" s="2">
        <v>261</v>
      </c>
      <c r="B2073" s="3">
        <v>46304</v>
      </c>
      <c r="C2073" s="4" t="s">
        <v>11</v>
      </c>
      <c r="D2073" s="4" t="s">
        <v>18</v>
      </c>
      <c r="E2073" s="4" t="s">
        <v>2</v>
      </c>
      <c r="F2073" s="4" t="s">
        <v>16</v>
      </c>
      <c r="G2073" s="4" t="s">
        <v>23</v>
      </c>
      <c r="H2073" s="4" t="s">
        <v>24</v>
      </c>
      <c r="I2073" s="8">
        <v>1</v>
      </c>
      <c r="J2073" s="10">
        <v>336.56</v>
      </c>
      <c r="K2073" s="6">
        <v>0</v>
      </c>
      <c r="L2073" s="10">
        <v>189.74</v>
      </c>
      <c r="M2073" s="17">
        <f t="shared" si="128"/>
        <v>336.56</v>
      </c>
      <c r="N2073" s="17">
        <f t="shared" si="129"/>
        <v>189.74</v>
      </c>
      <c r="O2073" s="17">
        <f t="shared" si="130"/>
        <v>146.82</v>
      </c>
      <c r="P2073" s="7">
        <f t="shared" si="131"/>
        <v>0.43623722367482765</v>
      </c>
      <c r="Q2073" s="5">
        <f>YEAR(SalesDataTable[[#This Row],[Order Date]])</f>
        <v>2026</v>
      </c>
      <c r="R2073" s="7" t="str">
        <f>"Q"&amp;ROUNDUP(MONTH(SalesDataTable[[#This Row],[Order Date]])/3,0)</f>
        <v>Q4</v>
      </c>
      <c r="S2073" s="8">
        <f>MONTH(SalesDataTable[[#This Row],[Order Date]])</f>
        <v>10</v>
      </c>
      <c r="T2073" s="7" t="str">
        <f>TEXT(SalesDataTable[[#This Row],[Order Date]],"mmm")</f>
        <v>Oct</v>
      </c>
    </row>
    <row r="2074" spans="1:20" ht="15.6">
      <c r="A2074" s="2">
        <v>291</v>
      </c>
      <c r="B2074" s="3">
        <v>46304</v>
      </c>
      <c r="C2074" s="4" t="s">
        <v>11</v>
      </c>
      <c r="D2074" s="4" t="s">
        <v>12</v>
      </c>
      <c r="E2074" s="4" t="s">
        <v>2</v>
      </c>
      <c r="F2074" s="4" t="s">
        <v>13</v>
      </c>
      <c r="G2074" s="4" t="s">
        <v>14</v>
      </c>
      <c r="H2074" s="4" t="s">
        <v>44</v>
      </c>
      <c r="I2074" s="8">
        <v>2</v>
      </c>
      <c r="J2074" s="10">
        <v>132.47999999999999</v>
      </c>
      <c r="K2074" s="6">
        <v>0.1</v>
      </c>
      <c r="L2074" s="10">
        <v>67.48</v>
      </c>
      <c r="M2074" s="17">
        <f t="shared" si="128"/>
        <v>238.464</v>
      </c>
      <c r="N2074" s="17">
        <f t="shared" si="129"/>
        <v>134.96</v>
      </c>
      <c r="O2074" s="17">
        <f t="shared" si="130"/>
        <v>103.50399999999999</v>
      </c>
      <c r="P2074" s="7">
        <f t="shared" si="131"/>
        <v>0.43404455179817497</v>
      </c>
      <c r="Q2074" s="5">
        <f>YEAR(SalesDataTable[[#This Row],[Order Date]])</f>
        <v>2026</v>
      </c>
      <c r="R2074" s="7" t="str">
        <f>"Q"&amp;ROUNDUP(MONTH(SalesDataTable[[#This Row],[Order Date]])/3,0)</f>
        <v>Q4</v>
      </c>
      <c r="S2074" s="8">
        <f>MONTH(SalesDataTable[[#This Row],[Order Date]])</f>
        <v>10</v>
      </c>
      <c r="T2074" s="7" t="str">
        <f>TEXT(SalesDataTable[[#This Row],[Order Date]],"mmm")</f>
        <v>Oct</v>
      </c>
    </row>
    <row r="2075" spans="1:20" ht="15.6">
      <c r="A2075" s="2">
        <v>670</v>
      </c>
      <c r="B2075" s="3">
        <v>46304</v>
      </c>
      <c r="C2075" s="4" t="s">
        <v>6</v>
      </c>
      <c r="D2075" s="4" t="s">
        <v>49</v>
      </c>
      <c r="E2075" s="4" t="s">
        <v>19</v>
      </c>
      <c r="F2075" s="4" t="s">
        <v>3</v>
      </c>
      <c r="G2075" s="4" t="s">
        <v>9</v>
      </c>
      <c r="H2075" s="4" t="s">
        <v>10</v>
      </c>
      <c r="I2075" s="8">
        <v>1</v>
      </c>
      <c r="J2075" s="10">
        <v>92.59</v>
      </c>
      <c r="K2075" s="6">
        <v>0</v>
      </c>
      <c r="L2075" s="10">
        <v>44.46</v>
      </c>
      <c r="M2075" s="17">
        <f t="shared" si="128"/>
        <v>92.59</v>
      </c>
      <c r="N2075" s="17">
        <f t="shared" si="129"/>
        <v>44.46</v>
      </c>
      <c r="O2075" s="17">
        <f t="shared" si="130"/>
        <v>48.13</v>
      </c>
      <c r="P2075" s="7">
        <f t="shared" si="131"/>
        <v>0.51981855491953777</v>
      </c>
      <c r="Q2075" s="5">
        <f>YEAR(SalesDataTable[[#This Row],[Order Date]])</f>
        <v>2026</v>
      </c>
      <c r="R2075" s="7" t="str">
        <f>"Q"&amp;ROUNDUP(MONTH(SalesDataTable[[#This Row],[Order Date]])/3,0)</f>
        <v>Q4</v>
      </c>
      <c r="S2075" s="8">
        <f>MONTH(SalesDataTable[[#This Row],[Order Date]])</f>
        <v>10</v>
      </c>
      <c r="T2075" s="7" t="str">
        <f>TEXT(SalesDataTable[[#This Row],[Order Date]],"mmm")</f>
        <v>Oct</v>
      </c>
    </row>
    <row r="2076" spans="1:20" ht="15.6">
      <c r="A2076" s="2">
        <v>1306</v>
      </c>
      <c r="B2076" s="3">
        <v>46304</v>
      </c>
      <c r="C2076" s="4" t="s">
        <v>20</v>
      </c>
      <c r="D2076" s="4" t="s">
        <v>33</v>
      </c>
      <c r="E2076" s="4" t="s">
        <v>19</v>
      </c>
      <c r="F2076" s="4" t="s">
        <v>16</v>
      </c>
      <c r="G2076" s="4" t="s">
        <v>34</v>
      </c>
      <c r="H2076" s="4" t="s">
        <v>42</v>
      </c>
      <c r="I2076" s="8">
        <v>1</v>
      </c>
      <c r="J2076" s="10">
        <v>35.450000000000003</v>
      </c>
      <c r="K2076" s="6">
        <v>0.05</v>
      </c>
      <c r="L2076" s="10">
        <v>14.23</v>
      </c>
      <c r="M2076" s="17">
        <f t="shared" si="128"/>
        <v>33.677500000000002</v>
      </c>
      <c r="N2076" s="17">
        <f t="shared" si="129"/>
        <v>14.23</v>
      </c>
      <c r="O2076" s="17">
        <f t="shared" si="130"/>
        <v>19.447500000000002</v>
      </c>
      <c r="P2076" s="7">
        <f t="shared" si="131"/>
        <v>0.57746269764679681</v>
      </c>
      <c r="Q2076" s="5">
        <f>YEAR(SalesDataTable[[#This Row],[Order Date]])</f>
        <v>2026</v>
      </c>
      <c r="R2076" s="7" t="str">
        <f>"Q"&amp;ROUNDUP(MONTH(SalesDataTable[[#This Row],[Order Date]])/3,0)</f>
        <v>Q4</v>
      </c>
      <c r="S2076" s="8">
        <f>MONTH(SalesDataTable[[#This Row],[Order Date]])</f>
        <v>10</v>
      </c>
      <c r="T2076" s="7" t="str">
        <f>TEXT(SalesDataTable[[#This Row],[Order Date]],"mmm")</f>
        <v>Oct</v>
      </c>
    </row>
    <row r="2077" spans="1:20" ht="15.6">
      <c r="A2077" s="2">
        <v>2400</v>
      </c>
      <c r="B2077" s="3">
        <v>46304</v>
      </c>
      <c r="C2077" s="4" t="s">
        <v>11</v>
      </c>
      <c r="D2077" s="4" t="s">
        <v>12</v>
      </c>
      <c r="E2077" s="4" t="s">
        <v>2</v>
      </c>
      <c r="F2077" s="4" t="s">
        <v>13</v>
      </c>
      <c r="G2077" s="4" t="s">
        <v>9</v>
      </c>
      <c r="H2077" s="4" t="s">
        <v>10</v>
      </c>
      <c r="I2077" s="8">
        <v>2</v>
      </c>
      <c r="J2077" s="10">
        <v>93.83</v>
      </c>
      <c r="K2077" s="6">
        <v>0.1</v>
      </c>
      <c r="L2077" s="10">
        <v>44.27</v>
      </c>
      <c r="M2077" s="17">
        <f t="shared" si="128"/>
        <v>168.89400000000001</v>
      </c>
      <c r="N2077" s="17">
        <f t="shared" si="129"/>
        <v>88.54</v>
      </c>
      <c r="O2077" s="17">
        <f t="shared" si="130"/>
        <v>80.353999999999999</v>
      </c>
      <c r="P2077" s="7">
        <f t="shared" si="131"/>
        <v>0.47576586498040191</v>
      </c>
      <c r="Q2077" s="5">
        <f>YEAR(SalesDataTable[[#This Row],[Order Date]])</f>
        <v>2026</v>
      </c>
      <c r="R2077" s="7" t="str">
        <f>"Q"&amp;ROUNDUP(MONTH(SalesDataTable[[#This Row],[Order Date]])/3,0)</f>
        <v>Q4</v>
      </c>
      <c r="S2077" s="8">
        <f>MONTH(SalesDataTable[[#This Row],[Order Date]])</f>
        <v>10</v>
      </c>
      <c r="T2077" s="7" t="str">
        <f>TEXT(SalesDataTable[[#This Row],[Order Date]],"mmm")</f>
        <v>Oct</v>
      </c>
    </row>
    <row r="2078" spans="1:20" ht="15.6">
      <c r="A2078" s="2">
        <v>3816</v>
      </c>
      <c r="B2078" s="3">
        <v>46304</v>
      </c>
      <c r="C2078" s="4" t="s">
        <v>6</v>
      </c>
      <c r="D2078" s="4" t="s">
        <v>43</v>
      </c>
      <c r="E2078" s="4" t="s">
        <v>2</v>
      </c>
      <c r="F2078" s="4" t="s">
        <v>13</v>
      </c>
      <c r="G2078" s="4" t="s">
        <v>34</v>
      </c>
      <c r="H2078" s="4" t="s">
        <v>42</v>
      </c>
      <c r="I2078" s="8">
        <v>1</v>
      </c>
      <c r="J2078" s="10">
        <v>36.32</v>
      </c>
      <c r="K2078" s="6">
        <v>0</v>
      </c>
      <c r="L2078" s="10">
        <v>13.6</v>
      </c>
      <c r="M2078" s="17">
        <f t="shared" si="128"/>
        <v>36.32</v>
      </c>
      <c r="N2078" s="17">
        <f t="shared" si="129"/>
        <v>13.6</v>
      </c>
      <c r="O2078" s="17">
        <f t="shared" si="130"/>
        <v>22.72</v>
      </c>
      <c r="P2078" s="7">
        <f t="shared" si="131"/>
        <v>0.62555066079295152</v>
      </c>
      <c r="Q2078" s="5">
        <f>YEAR(SalesDataTable[[#This Row],[Order Date]])</f>
        <v>2026</v>
      </c>
      <c r="R2078" s="7" t="str">
        <f>"Q"&amp;ROUNDUP(MONTH(SalesDataTable[[#This Row],[Order Date]])/3,0)</f>
        <v>Q4</v>
      </c>
      <c r="S2078" s="8">
        <f>MONTH(SalesDataTable[[#This Row],[Order Date]])</f>
        <v>10</v>
      </c>
      <c r="T2078" s="7" t="str">
        <f>TEXT(SalesDataTable[[#This Row],[Order Date]],"mmm")</f>
        <v>Oct</v>
      </c>
    </row>
    <row r="2079" spans="1:20" ht="15.6">
      <c r="A2079" s="2">
        <v>4038</v>
      </c>
      <c r="B2079" s="3">
        <v>46304</v>
      </c>
      <c r="C2079" s="4" t="s">
        <v>0</v>
      </c>
      <c r="D2079" s="4" t="s">
        <v>50</v>
      </c>
      <c r="E2079" s="4" t="s">
        <v>2</v>
      </c>
      <c r="F2079" s="4" t="s">
        <v>3</v>
      </c>
      <c r="G2079" s="4" t="s">
        <v>34</v>
      </c>
      <c r="H2079" s="4" t="s">
        <v>38</v>
      </c>
      <c r="I2079" s="8">
        <v>2</v>
      </c>
      <c r="J2079" s="10">
        <v>125.56</v>
      </c>
      <c r="K2079" s="6">
        <v>0.1</v>
      </c>
      <c r="L2079" s="10">
        <v>67.260000000000005</v>
      </c>
      <c r="M2079" s="17">
        <f t="shared" si="128"/>
        <v>226.00800000000001</v>
      </c>
      <c r="N2079" s="17">
        <f t="shared" si="129"/>
        <v>134.52000000000001</v>
      </c>
      <c r="O2079" s="17">
        <f t="shared" si="130"/>
        <v>91.488</v>
      </c>
      <c r="P2079" s="7">
        <f t="shared" si="131"/>
        <v>0.40479983009450993</v>
      </c>
      <c r="Q2079" s="5">
        <f>YEAR(SalesDataTable[[#This Row],[Order Date]])</f>
        <v>2026</v>
      </c>
      <c r="R2079" s="7" t="str">
        <f>"Q"&amp;ROUNDUP(MONTH(SalesDataTable[[#This Row],[Order Date]])/3,0)</f>
        <v>Q4</v>
      </c>
      <c r="S2079" s="8">
        <f>MONTH(SalesDataTable[[#This Row],[Order Date]])</f>
        <v>10</v>
      </c>
      <c r="T2079" s="7" t="str">
        <f>TEXT(SalesDataTable[[#This Row],[Order Date]],"mmm")</f>
        <v>Oct</v>
      </c>
    </row>
    <row r="2080" spans="1:20" ht="15.6">
      <c r="A2080" s="2">
        <v>4686</v>
      </c>
      <c r="B2080" s="3">
        <v>46304</v>
      </c>
      <c r="C2080" s="4" t="s">
        <v>0</v>
      </c>
      <c r="D2080" s="4" t="s">
        <v>50</v>
      </c>
      <c r="E2080" s="4" t="s">
        <v>28</v>
      </c>
      <c r="F2080" s="4" t="s">
        <v>13</v>
      </c>
      <c r="G2080" s="4" t="s">
        <v>23</v>
      </c>
      <c r="H2080" s="4" t="s">
        <v>51</v>
      </c>
      <c r="I2080" s="8">
        <v>2</v>
      </c>
      <c r="J2080" s="10">
        <v>124.91</v>
      </c>
      <c r="K2080" s="6">
        <v>0</v>
      </c>
      <c r="L2080" s="10">
        <v>60.33</v>
      </c>
      <c r="M2080" s="17">
        <f t="shared" si="128"/>
        <v>249.82</v>
      </c>
      <c r="N2080" s="17">
        <f t="shared" si="129"/>
        <v>120.66</v>
      </c>
      <c r="O2080" s="17">
        <f t="shared" si="130"/>
        <v>129.16</v>
      </c>
      <c r="P2080" s="7">
        <f t="shared" si="131"/>
        <v>0.51701224881914976</v>
      </c>
      <c r="Q2080" s="5">
        <f>YEAR(SalesDataTable[[#This Row],[Order Date]])</f>
        <v>2026</v>
      </c>
      <c r="R2080" s="7" t="str">
        <f>"Q"&amp;ROUNDUP(MONTH(SalesDataTable[[#This Row],[Order Date]])/3,0)</f>
        <v>Q4</v>
      </c>
      <c r="S2080" s="8">
        <f>MONTH(SalesDataTable[[#This Row],[Order Date]])</f>
        <v>10</v>
      </c>
      <c r="T2080" s="7" t="str">
        <f>TEXT(SalesDataTable[[#This Row],[Order Date]],"mmm")</f>
        <v>Oct</v>
      </c>
    </row>
    <row r="2081" spans="1:20" ht="15.6">
      <c r="A2081" s="2">
        <v>5076</v>
      </c>
      <c r="B2081" s="3">
        <v>46304</v>
      </c>
      <c r="C2081" s="4" t="s">
        <v>6</v>
      </c>
      <c r="D2081" s="4" t="s">
        <v>43</v>
      </c>
      <c r="E2081" s="4" t="s">
        <v>2</v>
      </c>
      <c r="F2081" s="4" t="s">
        <v>13</v>
      </c>
      <c r="G2081" s="4" t="s">
        <v>23</v>
      </c>
      <c r="H2081" s="4" t="s">
        <v>29</v>
      </c>
      <c r="I2081" s="8">
        <v>1</v>
      </c>
      <c r="J2081" s="10">
        <v>199.32</v>
      </c>
      <c r="K2081" s="6">
        <v>0</v>
      </c>
      <c r="L2081" s="10">
        <v>103.83</v>
      </c>
      <c r="M2081" s="17">
        <f t="shared" si="128"/>
        <v>199.32</v>
      </c>
      <c r="N2081" s="17">
        <f t="shared" si="129"/>
        <v>103.83</v>
      </c>
      <c r="O2081" s="17">
        <f t="shared" si="130"/>
        <v>95.49</v>
      </c>
      <c r="P2081" s="7">
        <f t="shared" si="131"/>
        <v>0.4790788681517158</v>
      </c>
      <c r="Q2081" s="5">
        <f>YEAR(SalesDataTable[[#This Row],[Order Date]])</f>
        <v>2026</v>
      </c>
      <c r="R2081" s="7" t="str">
        <f>"Q"&amp;ROUNDUP(MONTH(SalesDataTable[[#This Row],[Order Date]])/3,0)</f>
        <v>Q4</v>
      </c>
      <c r="S2081" s="8">
        <f>MONTH(SalesDataTable[[#This Row],[Order Date]])</f>
        <v>10</v>
      </c>
      <c r="T2081" s="7" t="str">
        <f>TEXT(SalesDataTable[[#This Row],[Order Date]],"mmm")</f>
        <v>Oct</v>
      </c>
    </row>
    <row r="2082" spans="1:20" ht="15.6">
      <c r="A2082" s="2">
        <v>1339</v>
      </c>
      <c r="B2082" s="3">
        <v>46305</v>
      </c>
      <c r="C2082" s="4" t="s">
        <v>6</v>
      </c>
      <c r="D2082" s="4" t="s">
        <v>41</v>
      </c>
      <c r="E2082" s="4" t="s">
        <v>2</v>
      </c>
      <c r="F2082" s="4" t="s">
        <v>3</v>
      </c>
      <c r="G2082" s="4" t="s">
        <v>23</v>
      </c>
      <c r="H2082" s="4" t="s">
        <v>24</v>
      </c>
      <c r="I2082" s="8">
        <v>4</v>
      </c>
      <c r="J2082" s="10">
        <v>337.38</v>
      </c>
      <c r="K2082" s="6">
        <v>0.05</v>
      </c>
      <c r="L2082" s="10">
        <v>194.94</v>
      </c>
      <c r="M2082" s="17">
        <f t="shared" si="128"/>
        <v>1282.0439999999999</v>
      </c>
      <c r="N2082" s="17">
        <f t="shared" si="129"/>
        <v>779.76</v>
      </c>
      <c r="O2082" s="17">
        <f t="shared" si="130"/>
        <v>502.28399999999988</v>
      </c>
      <c r="P2082" s="7">
        <f t="shared" si="131"/>
        <v>0.39178374533167343</v>
      </c>
      <c r="Q2082" s="5">
        <f>YEAR(SalesDataTable[[#This Row],[Order Date]])</f>
        <v>2026</v>
      </c>
      <c r="R2082" s="7" t="str">
        <f>"Q"&amp;ROUNDUP(MONTH(SalesDataTable[[#This Row],[Order Date]])/3,0)</f>
        <v>Q4</v>
      </c>
      <c r="S2082" s="8">
        <f>MONTH(SalesDataTable[[#This Row],[Order Date]])</f>
        <v>10</v>
      </c>
      <c r="T2082" s="7" t="str">
        <f>TEXT(SalesDataTable[[#This Row],[Order Date]],"mmm")</f>
        <v>Oct</v>
      </c>
    </row>
    <row r="2083" spans="1:20" ht="15.6">
      <c r="A2083" s="2">
        <v>1884</v>
      </c>
      <c r="B2083" s="3">
        <v>46305</v>
      </c>
      <c r="C2083" s="4" t="s">
        <v>11</v>
      </c>
      <c r="D2083" s="4" t="s">
        <v>12</v>
      </c>
      <c r="E2083" s="4" t="s">
        <v>2</v>
      </c>
      <c r="F2083" s="4" t="s">
        <v>16</v>
      </c>
      <c r="G2083" s="4" t="s">
        <v>23</v>
      </c>
      <c r="H2083" s="4" t="s">
        <v>40</v>
      </c>
      <c r="I2083" s="8">
        <v>3</v>
      </c>
      <c r="J2083" s="10">
        <v>82.18</v>
      </c>
      <c r="K2083" s="6">
        <v>0.1</v>
      </c>
      <c r="L2083" s="10">
        <v>39.82</v>
      </c>
      <c r="M2083" s="17">
        <f t="shared" si="128"/>
        <v>221.88600000000002</v>
      </c>
      <c r="N2083" s="17">
        <f t="shared" si="129"/>
        <v>119.46000000000001</v>
      </c>
      <c r="O2083" s="17">
        <f t="shared" si="130"/>
        <v>102.42600000000002</v>
      </c>
      <c r="P2083" s="7">
        <f t="shared" si="131"/>
        <v>0.46161542413671885</v>
      </c>
      <c r="Q2083" s="5">
        <f>YEAR(SalesDataTable[[#This Row],[Order Date]])</f>
        <v>2026</v>
      </c>
      <c r="R2083" s="7" t="str">
        <f>"Q"&amp;ROUNDUP(MONTH(SalesDataTable[[#This Row],[Order Date]])/3,0)</f>
        <v>Q4</v>
      </c>
      <c r="S2083" s="8">
        <f>MONTH(SalesDataTable[[#This Row],[Order Date]])</f>
        <v>10</v>
      </c>
      <c r="T2083" s="7" t="str">
        <f>TEXT(SalesDataTable[[#This Row],[Order Date]],"mmm")</f>
        <v>Oct</v>
      </c>
    </row>
    <row r="2084" spans="1:20" ht="15.6">
      <c r="A2084" s="2">
        <v>3568</v>
      </c>
      <c r="B2084" s="3">
        <v>46305</v>
      </c>
      <c r="C2084" s="4" t="s">
        <v>0</v>
      </c>
      <c r="D2084" s="4" t="s">
        <v>50</v>
      </c>
      <c r="E2084" s="4" t="s">
        <v>8</v>
      </c>
      <c r="F2084" s="4" t="s">
        <v>13</v>
      </c>
      <c r="G2084" s="4" t="s">
        <v>9</v>
      </c>
      <c r="H2084" s="4" t="s">
        <v>46</v>
      </c>
      <c r="I2084" s="8">
        <v>15</v>
      </c>
      <c r="J2084" s="10">
        <v>70.25</v>
      </c>
      <c r="K2084" s="6">
        <v>0.1</v>
      </c>
      <c r="L2084" s="10">
        <v>32.19</v>
      </c>
      <c r="M2084" s="17">
        <f t="shared" si="128"/>
        <v>948.375</v>
      </c>
      <c r="N2084" s="17">
        <f t="shared" si="129"/>
        <v>482.84999999999997</v>
      </c>
      <c r="O2084" s="17">
        <f t="shared" si="130"/>
        <v>465.52500000000003</v>
      </c>
      <c r="P2084" s="7">
        <f t="shared" si="131"/>
        <v>0.49086595492289448</v>
      </c>
      <c r="Q2084" s="5">
        <f>YEAR(SalesDataTable[[#This Row],[Order Date]])</f>
        <v>2026</v>
      </c>
      <c r="R2084" s="7" t="str">
        <f>"Q"&amp;ROUNDUP(MONTH(SalesDataTable[[#This Row],[Order Date]])/3,0)</f>
        <v>Q4</v>
      </c>
      <c r="S2084" s="8">
        <f>MONTH(SalesDataTable[[#This Row],[Order Date]])</f>
        <v>10</v>
      </c>
      <c r="T2084" s="7" t="str">
        <f>TEXT(SalesDataTable[[#This Row],[Order Date]],"mmm")</f>
        <v>Oct</v>
      </c>
    </row>
    <row r="2085" spans="1:20" ht="15.6">
      <c r="A2085" s="2">
        <v>4171</v>
      </c>
      <c r="B2085" s="3">
        <v>46305</v>
      </c>
      <c r="C2085" s="4" t="s">
        <v>20</v>
      </c>
      <c r="D2085" s="4" t="s">
        <v>31</v>
      </c>
      <c r="E2085" s="4" t="s">
        <v>19</v>
      </c>
      <c r="F2085" s="4" t="s">
        <v>13</v>
      </c>
      <c r="G2085" s="4" t="s">
        <v>14</v>
      </c>
      <c r="H2085" s="4" t="s">
        <v>15</v>
      </c>
      <c r="I2085" s="8">
        <v>2</v>
      </c>
      <c r="J2085" s="10">
        <v>35.36</v>
      </c>
      <c r="K2085" s="6">
        <v>0</v>
      </c>
      <c r="L2085" s="10">
        <v>13.49</v>
      </c>
      <c r="M2085" s="17">
        <f t="shared" si="128"/>
        <v>70.72</v>
      </c>
      <c r="N2085" s="17">
        <f t="shared" si="129"/>
        <v>26.98</v>
      </c>
      <c r="O2085" s="17">
        <f t="shared" si="130"/>
        <v>43.739999999999995</v>
      </c>
      <c r="P2085" s="7">
        <f t="shared" si="131"/>
        <v>0.61849547511312208</v>
      </c>
      <c r="Q2085" s="5">
        <f>YEAR(SalesDataTable[[#This Row],[Order Date]])</f>
        <v>2026</v>
      </c>
      <c r="R2085" s="7" t="str">
        <f>"Q"&amp;ROUNDUP(MONTH(SalesDataTable[[#This Row],[Order Date]])/3,0)</f>
        <v>Q4</v>
      </c>
      <c r="S2085" s="8">
        <f>MONTH(SalesDataTable[[#This Row],[Order Date]])</f>
        <v>10</v>
      </c>
      <c r="T2085" s="7" t="str">
        <f>TEXT(SalesDataTable[[#This Row],[Order Date]],"mmm")</f>
        <v>Oct</v>
      </c>
    </row>
    <row r="2086" spans="1:20" ht="15.6">
      <c r="A2086" s="2">
        <v>4477</v>
      </c>
      <c r="B2086" s="3">
        <v>46305</v>
      </c>
      <c r="C2086" s="4" t="s">
        <v>11</v>
      </c>
      <c r="D2086" s="4" t="s">
        <v>25</v>
      </c>
      <c r="E2086" s="4" t="s">
        <v>19</v>
      </c>
      <c r="F2086" s="4" t="s">
        <v>13</v>
      </c>
      <c r="G2086" s="4" t="s">
        <v>14</v>
      </c>
      <c r="H2086" s="4" t="s">
        <v>32</v>
      </c>
      <c r="I2086" s="8">
        <v>1</v>
      </c>
      <c r="J2086" s="10">
        <v>46.01</v>
      </c>
      <c r="K2086" s="6">
        <v>0</v>
      </c>
      <c r="L2086" s="10">
        <v>18.239999999999998</v>
      </c>
      <c r="M2086" s="17">
        <f t="shared" si="128"/>
        <v>46.01</v>
      </c>
      <c r="N2086" s="17">
        <f t="shared" si="129"/>
        <v>18.239999999999998</v>
      </c>
      <c r="O2086" s="17">
        <f t="shared" si="130"/>
        <v>27.77</v>
      </c>
      <c r="P2086" s="7">
        <f t="shared" si="131"/>
        <v>0.6035644425124973</v>
      </c>
      <c r="Q2086" s="5">
        <f>YEAR(SalesDataTable[[#This Row],[Order Date]])</f>
        <v>2026</v>
      </c>
      <c r="R2086" s="7" t="str">
        <f>"Q"&amp;ROUNDUP(MONTH(SalesDataTable[[#This Row],[Order Date]])/3,0)</f>
        <v>Q4</v>
      </c>
      <c r="S2086" s="8">
        <f>MONTH(SalesDataTable[[#This Row],[Order Date]])</f>
        <v>10</v>
      </c>
      <c r="T2086" s="7" t="str">
        <f>TEXT(SalesDataTable[[#This Row],[Order Date]],"mmm")</f>
        <v>Oct</v>
      </c>
    </row>
    <row r="2087" spans="1:20" ht="15.6">
      <c r="A2087" s="2">
        <v>3368</v>
      </c>
      <c r="B2087" s="3">
        <v>46306</v>
      </c>
      <c r="C2087" s="4" t="s">
        <v>0</v>
      </c>
      <c r="D2087" s="4" t="s">
        <v>36</v>
      </c>
      <c r="E2087" s="4" t="s">
        <v>2</v>
      </c>
      <c r="F2087" s="4" t="s">
        <v>3</v>
      </c>
      <c r="G2087" s="4" t="s">
        <v>9</v>
      </c>
      <c r="H2087" s="4" t="s">
        <v>10</v>
      </c>
      <c r="I2087" s="8">
        <v>1</v>
      </c>
      <c r="J2087" s="10">
        <v>89.88</v>
      </c>
      <c r="K2087" s="6">
        <v>0</v>
      </c>
      <c r="L2087" s="10">
        <v>46.15</v>
      </c>
      <c r="M2087" s="17">
        <f t="shared" si="128"/>
        <v>89.88</v>
      </c>
      <c r="N2087" s="17">
        <f t="shared" si="129"/>
        <v>46.15</v>
      </c>
      <c r="O2087" s="17">
        <f t="shared" si="130"/>
        <v>43.73</v>
      </c>
      <c r="P2087" s="7">
        <f t="shared" si="131"/>
        <v>0.48653760569648419</v>
      </c>
      <c r="Q2087" s="5">
        <f>YEAR(SalesDataTable[[#This Row],[Order Date]])</f>
        <v>2026</v>
      </c>
      <c r="R2087" s="7" t="str">
        <f>"Q"&amp;ROUNDUP(MONTH(SalesDataTable[[#This Row],[Order Date]])/3,0)</f>
        <v>Q4</v>
      </c>
      <c r="S2087" s="8">
        <f>MONTH(SalesDataTable[[#This Row],[Order Date]])</f>
        <v>10</v>
      </c>
      <c r="T2087" s="7" t="str">
        <f>TEXT(SalesDataTable[[#This Row],[Order Date]],"mmm")</f>
        <v>Oct</v>
      </c>
    </row>
    <row r="2088" spans="1:20" ht="15.6">
      <c r="A2088" s="2">
        <v>3566</v>
      </c>
      <c r="B2088" s="3">
        <v>46306</v>
      </c>
      <c r="C2088" s="4" t="s">
        <v>6</v>
      </c>
      <c r="D2088" s="4" t="s">
        <v>43</v>
      </c>
      <c r="E2088" s="4" t="s">
        <v>2</v>
      </c>
      <c r="F2088" s="4" t="s">
        <v>13</v>
      </c>
      <c r="G2088" s="4" t="s">
        <v>34</v>
      </c>
      <c r="H2088" s="4" t="s">
        <v>35</v>
      </c>
      <c r="I2088" s="8">
        <v>1</v>
      </c>
      <c r="J2088" s="10">
        <v>41.33</v>
      </c>
      <c r="K2088" s="6">
        <v>0</v>
      </c>
      <c r="L2088" s="10">
        <v>14.47</v>
      </c>
      <c r="M2088" s="17">
        <f t="shared" si="128"/>
        <v>41.33</v>
      </c>
      <c r="N2088" s="17">
        <f t="shared" si="129"/>
        <v>14.47</v>
      </c>
      <c r="O2088" s="17">
        <f t="shared" si="130"/>
        <v>26.86</v>
      </c>
      <c r="P2088" s="7">
        <f t="shared" si="131"/>
        <v>0.6498911202516332</v>
      </c>
      <c r="Q2088" s="5">
        <f>YEAR(SalesDataTable[[#This Row],[Order Date]])</f>
        <v>2026</v>
      </c>
      <c r="R2088" s="7" t="str">
        <f>"Q"&amp;ROUNDUP(MONTH(SalesDataTable[[#This Row],[Order Date]])/3,0)</f>
        <v>Q4</v>
      </c>
      <c r="S2088" s="8">
        <f>MONTH(SalesDataTable[[#This Row],[Order Date]])</f>
        <v>10</v>
      </c>
      <c r="T2088" s="7" t="str">
        <f>TEXT(SalesDataTable[[#This Row],[Order Date]],"mmm")</f>
        <v>Oct</v>
      </c>
    </row>
    <row r="2089" spans="1:20" ht="15.6">
      <c r="A2089" s="2">
        <v>4420</v>
      </c>
      <c r="B2089" s="3">
        <v>46306</v>
      </c>
      <c r="C2089" s="4" t="s">
        <v>11</v>
      </c>
      <c r="D2089" s="4" t="s">
        <v>25</v>
      </c>
      <c r="E2089" s="4" t="s">
        <v>8</v>
      </c>
      <c r="F2089" s="4" t="s">
        <v>16</v>
      </c>
      <c r="G2089" s="4" t="s">
        <v>4</v>
      </c>
      <c r="H2089" s="4" t="s">
        <v>26</v>
      </c>
      <c r="I2089" s="8">
        <v>15</v>
      </c>
      <c r="J2089" s="10">
        <v>40.78</v>
      </c>
      <c r="K2089" s="6">
        <v>0.15</v>
      </c>
      <c r="L2089" s="10">
        <v>17.07</v>
      </c>
      <c r="M2089" s="17">
        <f t="shared" si="128"/>
        <v>519.94500000000005</v>
      </c>
      <c r="N2089" s="17">
        <f t="shared" si="129"/>
        <v>256.05</v>
      </c>
      <c r="O2089" s="17">
        <f t="shared" si="130"/>
        <v>263.89500000000004</v>
      </c>
      <c r="P2089" s="7">
        <f t="shared" si="131"/>
        <v>0.5075440671609498</v>
      </c>
      <c r="Q2089" s="5">
        <f>YEAR(SalesDataTable[[#This Row],[Order Date]])</f>
        <v>2026</v>
      </c>
      <c r="R2089" s="7" t="str">
        <f>"Q"&amp;ROUNDUP(MONTH(SalesDataTable[[#This Row],[Order Date]])/3,0)</f>
        <v>Q4</v>
      </c>
      <c r="S2089" s="8">
        <f>MONTH(SalesDataTable[[#This Row],[Order Date]])</f>
        <v>10</v>
      </c>
      <c r="T2089" s="7" t="str">
        <f>TEXT(SalesDataTable[[#This Row],[Order Date]],"mmm")</f>
        <v>Oct</v>
      </c>
    </row>
    <row r="2090" spans="1:20" ht="15.6">
      <c r="A2090" s="2">
        <v>513</v>
      </c>
      <c r="B2090" s="3">
        <v>46307</v>
      </c>
      <c r="C2090" s="4" t="s">
        <v>20</v>
      </c>
      <c r="D2090" s="4" t="s">
        <v>31</v>
      </c>
      <c r="E2090" s="4" t="s">
        <v>2</v>
      </c>
      <c r="F2090" s="4" t="s">
        <v>16</v>
      </c>
      <c r="G2090" s="4" t="s">
        <v>14</v>
      </c>
      <c r="H2090" s="4" t="s">
        <v>48</v>
      </c>
      <c r="I2090" s="8">
        <v>1</v>
      </c>
      <c r="J2090" s="10">
        <v>163.87</v>
      </c>
      <c r="K2090" s="6">
        <v>0</v>
      </c>
      <c r="L2090" s="10">
        <v>85.76</v>
      </c>
      <c r="M2090" s="17">
        <f t="shared" si="128"/>
        <v>163.87</v>
      </c>
      <c r="N2090" s="17">
        <f t="shared" si="129"/>
        <v>85.76</v>
      </c>
      <c r="O2090" s="17">
        <f t="shared" si="130"/>
        <v>78.11</v>
      </c>
      <c r="P2090" s="7">
        <f t="shared" si="131"/>
        <v>0.47665832672240188</v>
      </c>
      <c r="Q2090" s="5">
        <f>YEAR(SalesDataTable[[#This Row],[Order Date]])</f>
        <v>2026</v>
      </c>
      <c r="R2090" s="7" t="str">
        <f>"Q"&amp;ROUNDUP(MONTH(SalesDataTable[[#This Row],[Order Date]])/3,0)</f>
        <v>Q4</v>
      </c>
      <c r="S2090" s="8">
        <f>MONTH(SalesDataTable[[#This Row],[Order Date]])</f>
        <v>10</v>
      </c>
      <c r="T2090" s="7" t="str">
        <f>TEXT(SalesDataTable[[#This Row],[Order Date]],"mmm")</f>
        <v>Oct</v>
      </c>
    </row>
    <row r="2091" spans="1:20" ht="15.6">
      <c r="A2091" s="2">
        <v>786</v>
      </c>
      <c r="B2091" s="3">
        <v>46307</v>
      </c>
      <c r="C2091" s="4" t="s">
        <v>11</v>
      </c>
      <c r="D2091" s="4" t="s">
        <v>18</v>
      </c>
      <c r="E2091" s="4" t="s">
        <v>2</v>
      </c>
      <c r="F2091" s="4" t="s">
        <v>13</v>
      </c>
      <c r="G2091" s="4" t="s">
        <v>34</v>
      </c>
      <c r="H2091" s="4" t="s">
        <v>42</v>
      </c>
      <c r="I2091" s="8">
        <v>1</v>
      </c>
      <c r="J2091" s="10">
        <v>35.39</v>
      </c>
      <c r="K2091" s="6">
        <v>0.05</v>
      </c>
      <c r="L2091" s="10">
        <v>13.68</v>
      </c>
      <c r="M2091" s="17">
        <f t="shared" si="128"/>
        <v>33.6205</v>
      </c>
      <c r="N2091" s="17">
        <f t="shared" si="129"/>
        <v>13.68</v>
      </c>
      <c r="O2091" s="17">
        <f t="shared" si="130"/>
        <v>19.9405</v>
      </c>
      <c r="P2091" s="7">
        <f t="shared" si="131"/>
        <v>0.59310539700480358</v>
      </c>
      <c r="Q2091" s="5">
        <f>YEAR(SalesDataTable[[#This Row],[Order Date]])</f>
        <v>2026</v>
      </c>
      <c r="R2091" s="7" t="str">
        <f>"Q"&amp;ROUNDUP(MONTH(SalesDataTable[[#This Row],[Order Date]])/3,0)</f>
        <v>Q4</v>
      </c>
      <c r="S2091" s="8">
        <f>MONTH(SalesDataTable[[#This Row],[Order Date]])</f>
        <v>10</v>
      </c>
      <c r="T2091" s="7" t="str">
        <f>TEXT(SalesDataTable[[#This Row],[Order Date]],"mmm")</f>
        <v>Oct</v>
      </c>
    </row>
    <row r="2092" spans="1:20" ht="15.6">
      <c r="A2092" s="2">
        <v>3771</v>
      </c>
      <c r="B2092" s="3">
        <v>46307</v>
      </c>
      <c r="C2092" s="4" t="s">
        <v>11</v>
      </c>
      <c r="D2092" s="4" t="s">
        <v>18</v>
      </c>
      <c r="E2092" s="4" t="s">
        <v>2</v>
      </c>
      <c r="F2092" s="4" t="s">
        <v>16</v>
      </c>
      <c r="G2092" s="4" t="s">
        <v>23</v>
      </c>
      <c r="H2092" s="4" t="s">
        <v>40</v>
      </c>
      <c r="I2092" s="8">
        <v>2</v>
      </c>
      <c r="J2092" s="10">
        <v>80.2</v>
      </c>
      <c r="K2092" s="6">
        <v>0</v>
      </c>
      <c r="L2092" s="10">
        <v>39.590000000000003</v>
      </c>
      <c r="M2092" s="17">
        <f t="shared" si="128"/>
        <v>160.4</v>
      </c>
      <c r="N2092" s="17">
        <f t="shared" si="129"/>
        <v>79.180000000000007</v>
      </c>
      <c r="O2092" s="17">
        <f t="shared" si="130"/>
        <v>81.22</v>
      </c>
      <c r="P2092" s="7">
        <f t="shared" si="131"/>
        <v>0.50635910224438896</v>
      </c>
      <c r="Q2092" s="5">
        <f>YEAR(SalesDataTable[[#This Row],[Order Date]])</f>
        <v>2026</v>
      </c>
      <c r="R2092" s="7" t="str">
        <f>"Q"&amp;ROUNDUP(MONTH(SalesDataTable[[#This Row],[Order Date]])/3,0)</f>
        <v>Q4</v>
      </c>
      <c r="S2092" s="8">
        <f>MONTH(SalesDataTable[[#This Row],[Order Date]])</f>
        <v>10</v>
      </c>
      <c r="T2092" s="7" t="str">
        <f>TEXT(SalesDataTable[[#This Row],[Order Date]],"mmm")</f>
        <v>Oct</v>
      </c>
    </row>
    <row r="2093" spans="1:20" ht="15.6">
      <c r="A2093" s="2">
        <v>3910</v>
      </c>
      <c r="B2093" s="3">
        <v>46307</v>
      </c>
      <c r="C2093" s="4" t="s">
        <v>11</v>
      </c>
      <c r="D2093" s="4" t="s">
        <v>12</v>
      </c>
      <c r="E2093" s="4" t="s">
        <v>2</v>
      </c>
      <c r="F2093" s="4" t="s">
        <v>16</v>
      </c>
      <c r="G2093" s="4" t="s">
        <v>4</v>
      </c>
      <c r="H2093" s="4" t="s">
        <v>26</v>
      </c>
      <c r="I2093" s="8">
        <v>3</v>
      </c>
      <c r="J2093" s="10">
        <v>41.09</v>
      </c>
      <c r="K2093" s="6">
        <v>0</v>
      </c>
      <c r="L2093" s="10">
        <v>17.18</v>
      </c>
      <c r="M2093" s="17">
        <f t="shared" si="128"/>
        <v>123.27000000000001</v>
      </c>
      <c r="N2093" s="17">
        <f t="shared" si="129"/>
        <v>51.54</v>
      </c>
      <c r="O2093" s="17">
        <f t="shared" si="130"/>
        <v>71.730000000000018</v>
      </c>
      <c r="P2093" s="7">
        <f t="shared" si="131"/>
        <v>0.58189340472134354</v>
      </c>
      <c r="Q2093" s="5">
        <f>YEAR(SalesDataTable[[#This Row],[Order Date]])</f>
        <v>2026</v>
      </c>
      <c r="R2093" s="7" t="str">
        <f>"Q"&amp;ROUNDUP(MONTH(SalesDataTable[[#This Row],[Order Date]])/3,0)</f>
        <v>Q4</v>
      </c>
      <c r="S2093" s="8">
        <f>MONTH(SalesDataTable[[#This Row],[Order Date]])</f>
        <v>10</v>
      </c>
      <c r="T2093" s="7" t="str">
        <f>TEXT(SalesDataTable[[#This Row],[Order Date]],"mmm")</f>
        <v>Oct</v>
      </c>
    </row>
    <row r="2094" spans="1:20" ht="15.6">
      <c r="A2094" s="2">
        <v>330</v>
      </c>
      <c r="B2094" s="3">
        <v>46308</v>
      </c>
      <c r="C2094" s="4" t="s">
        <v>6</v>
      </c>
      <c r="D2094" s="4" t="s">
        <v>43</v>
      </c>
      <c r="E2094" s="4" t="s">
        <v>8</v>
      </c>
      <c r="F2094" s="4" t="s">
        <v>16</v>
      </c>
      <c r="G2094" s="4" t="s">
        <v>14</v>
      </c>
      <c r="H2094" s="4" t="s">
        <v>15</v>
      </c>
      <c r="I2094" s="8">
        <v>5</v>
      </c>
      <c r="J2094" s="10">
        <v>36.97</v>
      </c>
      <c r="K2094" s="6">
        <v>0.15</v>
      </c>
      <c r="L2094" s="10">
        <v>13.93</v>
      </c>
      <c r="M2094" s="17">
        <f t="shared" si="128"/>
        <v>157.1225</v>
      </c>
      <c r="N2094" s="17">
        <f t="shared" si="129"/>
        <v>69.650000000000006</v>
      </c>
      <c r="O2094" s="17">
        <f t="shared" si="130"/>
        <v>87.472499999999997</v>
      </c>
      <c r="P2094" s="7">
        <f t="shared" si="131"/>
        <v>0.55671530175500006</v>
      </c>
      <c r="Q2094" s="5">
        <f>YEAR(SalesDataTable[[#This Row],[Order Date]])</f>
        <v>2026</v>
      </c>
      <c r="R2094" s="7" t="str">
        <f>"Q"&amp;ROUNDUP(MONTH(SalesDataTable[[#This Row],[Order Date]])/3,0)</f>
        <v>Q4</v>
      </c>
      <c r="S2094" s="8">
        <f>MONTH(SalesDataTable[[#This Row],[Order Date]])</f>
        <v>10</v>
      </c>
      <c r="T2094" s="7" t="str">
        <f>TEXT(SalesDataTable[[#This Row],[Order Date]],"mmm")</f>
        <v>Oct</v>
      </c>
    </row>
    <row r="2095" spans="1:20" ht="15.6">
      <c r="A2095" s="2">
        <v>707</v>
      </c>
      <c r="B2095" s="3">
        <v>46308</v>
      </c>
      <c r="C2095" s="4" t="s">
        <v>11</v>
      </c>
      <c r="D2095" s="4" t="s">
        <v>25</v>
      </c>
      <c r="E2095" s="4" t="s">
        <v>19</v>
      </c>
      <c r="F2095" s="4" t="s">
        <v>13</v>
      </c>
      <c r="G2095" s="4" t="s">
        <v>14</v>
      </c>
      <c r="H2095" s="4" t="s">
        <v>15</v>
      </c>
      <c r="I2095" s="8">
        <v>4</v>
      </c>
      <c r="J2095" s="10">
        <v>35.880000000000003</v>
      </c>
      <c r="K2095" s="6">
        <v>0.05</v>
      </c>
      <c r="L2095" s="10">
        <v>13.45</v>
      </c>
      <c r="M2095" s="17">
        <f t="shared" si="128"/>
        <v>136.34399999999999</v>
      </c>
      <c r="N2095" s="17">
        <f t="shared" si="129"/>
        <v>53.8</v>
      </c>
      <c r="O2095" s="17">
        <f t="shared" si="130"/>
        <v>82.543999999999997</v>
      </c>
      <c r="P2095" s="7">
        <f t="shared" si="131"/>
        <v>0.60540984568444522</v>
      </c>
      <c r="Q2095" s="5">
        <f>YEAR(SalesDataTable[[#This Row],[Order Date]])</f>
        <v>2026</v>
      </c>
      <c r="R2095" s="7" t="str">
        <f>"Q"&amp;ROUNDUP(MONTH(SalesDataTable[[#This Row],[Order Date]])/3,0)</f>
        <v>Q4</v>
      </c>
      <c r="S2095" s="8">
        <f>MONTH(SalesDataTable[[#This Row],[Order Date]])</f>
        <v>10</v>
      </c>
      <c r="T2095" s="7" t="str">
        <f>TEXT(SalesDataTable[[#This Row],[Order Date]],"mmm")</f>
        <v>Oct</v>
      </c>
    </row>
    <row r="2096" spans="1:20" ht="15.6">
      <c r="A2096" s="2">
        <v>989</v>
      </c>
      <c r="B2096" s="3">
        <v>46308</v>
      </c>
      <c r="C2096" s="4" t="s">
        <v>6</v>
      </c>
      <c r="D2096" s="4" t="s">
        <v>41</v>
      </c>
      <c r="E2096" s="4" t="s">
        <v>2</v>
      </c>
      <c r="F2096" s="4" t="s">
        <v>3</v>
      </c>
      <c r="G2096" s="4" t="s">
        <v>4</v>
      </c>
      <c r="H2096" s="4" t="s">
        <v>26</v>
      </c>
      <c r="I2096" s="8">
        <v>3</v>
      </c>
      <c r="J2096" s="10">
        <v>40.42</v>
      </c>
      <c r="K2096" s="6">
        <v>0</v>
      </c>
      <c r="L2096" s="10">
        <v>16.79</v>
      </c>
      <c r="M2096" s="17">
        <f t="shared" si="128"/>
        <v>121.26</v>
      </c>
      <c r="N2096" s="17">
        <f t="shared" si="129"/>
        <v>50.37</v>
      </c>
      <c r="O2096" s="17">
        <f t="shared" si="130"/>
        <v>70.890000000000015</v>
      </c>
      <c r="P2096" s="7">
        <f t="shared" si="131"/>
        <v>0.58461157842652167</v>
      </c>
      <c r="Q2096" s="5">
        <f>YEAR(SalesDataTable[[#This Row],[Order Date]])</f>
        <v>2026</v>
      </c>
      <c r="R2096" s="7" t="str">
        <f>"Q"&amp;ROUNDUP(MONTH(SalesDataTable[[#This Row],[Order Date]])/3,0)</f>
        <v>Q4</v>
      </c>
      <c r="S2096" s="8">
        <f>MONTH(SalesDataTable[[#This Row],[Order Date]])</f>
        <v>10</v>
      </c>
      <c r="T2096" s="7" t="str">
        <f>TEXT(SalesDataTable[[#This Row],[Order Date]],"mmm")</f>
        <v>Oct</v>
      </c>
    </row>
    <row r="2097" spans="1:20" ht="15.6">
      <c r="A2097" s="2">
        <v>1904</v>
      </c>
      <c r="B2097" s="3">
        <v>46308</v>
      </c>
      <c r="C2097" s="4" t="s">
        <v>20</v>
      </c>
      <c r="D2097" s="4" t="s">
        <v>33</v>
      </c>
      <c r="E2097" s="4" t="s">
        <v>19</v>
      </c>
      <c r="F2097" s="4" t="s">
        <v>3</v>
      </c>
      <c r="G2097" s="4" t="s">
        <v>4</v>
      </c>
      <c r="H2097" s="4" t="s">
        <v>22</v>
      </c>
      <c r="I2097" s="8">
        <v>1</v>
      </c>
      <c r="J2097" s="10">
        <v>50.34</v>
      </c>
      <c r="K2097" s="6">
        <v>0.15</v>
      </c>
      <c r="L2097" s="10">
        <v>22.56</v>
      </c>
      <c r="M2097" s="17">
        <f t="shared" si="128"/>
        <v>42.789000000000001</v>
      </c>
      <c r="N2097" s="17">
        <f t="shared" si="129"/>
        <v>22.56</v>
      </c>
      <c r="O2097" s="17">
        <f t="shared" si="130"/>
        <v>20.229000000000003</v>
      </c>
      <c r="P2097" s="7">
        <f t="shared" si="131"/>
        <v>0.47276169108883132</v>
      </c>
      <c r="Q2097" s="5">
        <f>YEAR(SalesDataTable[[#This Row],[Order Date]])</f>
        <v>2026</v>
      </c>
      <c r="R2097" s="7" t="str">
        <f>"Q"&amp;ROUNDUP(MONTH(SalesDataTable[[#This Row],[Order Date]])/3,0)</f>
        <v>Q4</v>
      </c>
      <c r="S2097" s="8">
        <f>MONTH(SalesDataTable[[#This Row],[Order Date]])</f>
        <v>10</v>
      </c>
      <c r="T2097" s="7" t="str">
        <f>TEXT(SalesDataTable[[#This Row],[Order Date]],"mmm")</f>
        <v>Oct</v>
      </c>
    </row>
    <row r="2098" spans="1:20" ht="15.6">
      <c r="A2098" s="2">
        <v>2854</v>
      </c>
      <c r="B2098" s="3">
        <v>46308</v>
      </c>
      <c r="C2098" s="4" t="s">
        <v>0</v>
      </c>
      <c r="D2098" s="4" t="s">
        <v>50</v>
      </c>
      <c r="E2098" s="4" t="s">
        <v>19</v>
      </c>
      <c r="F2098" s="4" t="s">
        <v>13</v>
      </c>
      <c r="G2098" s="4" t="s">
        <v>14</v>
      </c>
      <c r="H2098" s="4" t="s">
        <v>15</v>
      </c>
      <c r="I2098" s="8">
        <v>3</v>
      </c>
      <c r="J2098" s="10">
        <v>36.049999999999997</v>
      </c>
      <c r="K2098" s="6">
        <v>0.1</v>
      </c>
      <c r="L2098" s="10">
        <v>13.87</v>
      </c>
      <c r="M2098" s="17">
        <f t="shared" si="128"/>
        <v>97.334999999999994</v>
      </c>
      <c r="N2098" s="17">
        <f t="shared" si="129"/>
        <v>41.61</v>
      </c>
      <c r="O2098" s="17">
        <f t="shared" si="130"/>
        <v>55.724999999999994</v>
      </c>
      <c r="P2098" s="7">
        <f t="shared" si="131"/>
        <v>0.57250732008013561</v>
      </c>
      <c r="Q2098" s="5">
        <f>YEAR(SalesDataTable[[#This Row],[Order Date]])</f>
        <v>2026</v>
      </c>
      <c r="R2098" s="7" t="str">
        <f>"Q"&amp;ROUNDUP(MONTH(SalesDataTable[[#This Row],[Order Date]])/3,0)</f>
        <v>Q4</v>
      </c>
      <c r="S2098" s="8">
        <f>MONTH(SalesDataTable[[#This Row],[Order Date]])</f>
        <v>10</v>
      </c>
      <c r="T2098" s="7" t="str">
        <f>TEXT(SalesDataTable[[#This Row],[Order Date]],"mmm")</f>
        <v>Oct</v>
      </c>
    </row>
    <row r="2099" spans="1:20" ht="15.6">
      <c r="A2099" s="2">
        <v>3212</v>
      </c>
      <c r="B2099" s="3">
        <v>46308</v>
      </c>
      <c r="C2099" s="4" t="s">
        <v>11</v>
      </c>
      <c r="D2099" s="4" t="s">
        <v>12</v>
      </c>
      <c r="E2099" s="4" t="s">
        <v>8</v>
      </c>
      <c r="F2099" s="4" t="s">
        <v>3</v>
      </c>
      <c r="G2099" s="4" t="s">
        <v>4</v>
      </c>
      <c r="H2099" s="4" t="s">
        <v>26</v>
      </c>
      <c r="I2099" s="8">
        <v>15</v>
      </c>
      <c r="J2099" s="10">
        <v>40</v>
      </c>
      <c r="K2099" s="6">
        <v>0.1</v>
      </c>
      <c r="L2099" s="10">
        <v>16.420000000000002</v>
      </c>
      <c r="M2099" s="17">
        <f t="shared" si="128"/>
        <v>540</v>
      </c>
      <c r="N2099" s="17">
        <f t="shared" si="129"/>
        <v>246.3</v>
      </c>
      <c r="O2099" s="17">
        <f t="shared" si="130"/>
        <v>293.7</v>
      </c>
      <c r="P2099" s="7">
        <f t="shared" si="131"/>
        <v>0.54388888888888887</v>
      </c>
      <c r="Q2099" s="5">
        <f>YEAR(SalesDataTable[[#This Row],[Order Date]])</f>
        <v>2026</v>
      </c>
      <c r="R2099" s="7" t="str">
        <f>"Q"&amp;ROUNDUP(MONTH(SalesDataTable[[#This Row],[Order Date]])/3,0)</f>
        <v>Q4</v>
      </c>
      <c r="S2099" s="8">
        <f>MONTH(SalesDataTable[[#This Row],[Order Date]])</f>
        <v>10</v>
      </c>
      <c r="T2099" s="7" t="str">
        <f>TEXT(SalesDataTable[[#This Row],[Order Date]],"mmm")</f>
        <v>Oct</v>
      </c>
    </row>
    <row r="2100" spans="1:20" ht="15.6">
      <c r="A2100" s="2">
        <v>4479</v>
      </c>
      <c r="B2100" s="3">
        <v>46308</v>
      </c>
      <c r="C2100" s="4" t="s">
        <v>20</v>
      </c>
      <c r="D2100" s="4" t="s">
        <v>31</v>
      </c>
      <c r="E2100" s="4" t="s">
        <v>19</v>
      </c>
      <c r="F2100" s="4" t="s">
        <v>3</v>
      </c>
      <c r="G2100" s="4" t="s">
        <v>9</v>
      </c>
      <c r="H2100" s="4" t="s">
        <v>37</v>
      </c>
      <c r="I2100" s="8">
        <v>1</v>
      </c>
      <c r="J2100" s="10">
        <v>151.68</v>
      </c>
      <c r="K2100" s="6">
        <v>0.05</v>
      </c>
      <c r="L2100" s="10">
        <v>78.98</v>
      </c>
      <c r="M2100" s="17">
        <f t="shared" si="128"/>
        <v>144.096</v>
      </c>
      <c r="N2100" s="17">
        <f t="shared" si="129"/>
        <v>78.98</v>
      </c>
      <c r="O2100" s="17">
        <f t="shared" si="130"/>
        <v>65.116</v>
      </c>
      <c r="P2100" s="7">
        <f t="shared" si="131"/>
        <v>0.45189318232289583</v>
      </c>
      <c r="Q2100" s="5">
        <f>YEAR(SalesDataTable[[#This Row],[Order Date]])</f>
        <v>2026</v>
      </c>
      <c r="R2100" s="7" t="str">
        <f>"Q"&amp;ROUNDUP(MONTH(SalesDataTable[[#This Row],[Order Date]])/3,0)</f>
        <v>Q4</v>
      </c>
      <c r="S2100" s="8">
        <f>MONTH(SalesDataTable[[#This Row],[Order Date]])</f>
        <v>10</v>
      </c>
      <c r="T2100" s="7" t="str">
        <f>TEXT(SalesDataTable[[#This Row],[Order Date]],"mmm")</f>
        <v>Oct</v>
      </c>
    </row>
    <row r="2101" spans="1:20" ht="15.6">
      <c r="A2101" s="2">
        <v>4574</v>
      </c>
      <c r="B2101" s="3">
        <v>46308</v>
      </c>
      <c r="C2101" s="4" t="s">
        <v>6</v>
      </c>
      <c r="D2101" s="4" t="s">
        <v>49</v>
      </c>
      <c r="E2101" s="4" t="s">
        <v>2</v>
      </c>
      <c r="F2101" s="4" t="s">
        <v>16</v>
      </c>
      <c r="G2101" s="4" t="s">
        <v>34</v>
      </c>
      <c r="H2101" s="4" t="s">
        <v>42</v>
      </c>
      <c r="I2101" s="8">
        <v>1</v>
      </c>
      <c r="J2101" s="10">
        <v>36.53</v>
      </c>
      <c r="K2101" s="6">
        <v>0</v>
      </c>
      <c r="L2101" s="10">
        <v>14.01</v>
      </c>
      <c r="M2101" s="17">
        <f t="shared" si="128"/>
        <v>36.53</v>
      </c>
      <c r="N2101" s="17">
        <f t="shared" si="129"/>
        <v>14.01</v>
      </c>
      <c r="O2101" s="17">
        <f t="shared" si="130"/>
        <v>22.520000000000003</v>
      </c>
      <c r="P2101" s="7">
        <f t="shared" si="131"/>
        <v>0.61647960580344929</v>
      </c>
      <c r="Q2101" s="5">
        <f>YEAR(SalesDataTable[[#This Row],[Order Date]])</f>
        <v>2026</v>
      </c>
      <c r="R2101" s="7" t="str">
        <f>"Q"&amp;ROUNDUP(MONTH(SalesDataTable[[#This Row],[Order Date]])/3,0)</f>
        <v>Q4</v>
      </c>
      <c r="S2101" s="8">
        <f>MONTH(SalesDataTable[[#This Row],[Order Date]])</f>
        <v>10</v>
      </c>
      <c r="T2101" s="7" t="str">
        <f>TEXT(SalesDataTable[[#This Row],[Order Date]],"mmm")</f>
        <v>Oct</v>
      </c>
    </row>
    <row r="2102" spans="1:20" ht="15.6">
      <c r="A2102" s="2">
        <v>4815</v>
      </c>
      <c r="B2102" s="3">
        <v>46308</v>
      </c>
      <c r="C2102" s="4" t="s">
        <v>0</v>
      </c>
      <c r="D2102" s="4" t="s">
        <v>1</v>
      </c>
      <c r="E2102" s="4" t="s">
        <v>19</v>
      </c>
      <c r="F2102" s="4" t="s">
        <v>16</v>
      </c>
      <c r="G2102" s="4" t="s">
        <v>4</v>
      </c>
      <c r="H2102" s="4" t="s">
        <v>26</v>
      </c>
      <c r="I2102" s="8">
        <v>1</v>
      </c>
      <c r="J2102" s="10">
        <v>39.89</v>
      </c>
      <c r="K2102" s="6">
        <v>0.05</v>
      </c>
      <c r="L2102" s="10">
        <v>16.91</v>
      </c>
      <c r="M2102" s="17">
        <f t="shared" si="128"/>
        <v>37.895499999999998</v>
      </c>
      <c r="N2102" s="17">
        <f t="shared" si="129"/>
        <v>16.91</v>
      </c>
      <c r="O2102" s="17">
        <f t="shared" si="130"/>
        <v>20.985499999999998</v>
      </c>
      <c r="P2102" s="7">
        <f t="shared" si="131"/>
        <v>0.55377287540737019</v>
      </c>
      <c r="Q2102" s="5">
        <f>YEAR(SalesDataTable[[#This Row],[Order Date]])</f>
        <v>2026</v>
      </c>
      <c r="R2102" s="7" t="str">
        <f>"Q"&amp;ROUNDUP(MONTH(SalesDataTable[[#This Row],[Order Date]])/3,0)</f>
        <v>Q4</v>
      </c>
      <c r="S2102" s="8">
        <f>MONTH(SalesDataTable[[#This Row],[Order Date]])</f>
        <v>10</v>
      </c>
      <c r="T2102" s="7" t="str">
        <f>TEXT(SalesDataTable[[#This Row],[Order Date]],"mmm")</f>
        <v>Oct</v>
      </c>
    </row>
    <row r="2103" spans="1:20" ht="15.6">
      <c r="A2103" s="2">
        <v>5027</v>
      </c>
      <c r="B2103" s="3">
        <v>46308</v>
      </c>
      <c r="C2103" s="4" t="s">
        <v>11</v>
      </c>
      <c r="D2103" s="4" t="s">
        <v>39</v>
      </c>
      <c r="E2103" s="4" t="s">
        <v>2</v>
      </c>
      <c r="F2103" s="4" t="s">
        <v>13</v>
      </c>
      <c r="G2103" s="4" t="s">
        <v>9</v>
      </c>
      <c r="H2103" s="4" t="s">
        <v>37</v>
      </c>
      <c r="I2103" s="8">
        <v>1</v>
      </c>
      <c r="J2103" s="10">
        <v>154.53</v>
      </c>
      <c r="K2103" s="6">
        <v>0</v>
      </c>
      <c r="L2103" s="10">
        <v>77.930000000000007</v>
      </c>
      <c r="M2103" s="17">
        <f t="shared" si="128"/>
        <v>154.53</v>
      </c>
      <c r="N2103" s="17">
        <f t="shared" si="129"/>
        <v>77.930000000000007</v>
      </c>
      <c r="O2103" s="17">
        <f t="shared" si="130"/>
        <v>76.599999999999994</v>
      </c>
      <c r="P2103" s="7">
        <f t="shared" si="131"/>
        <v>0.49569662848637802</v>
      </c>
      <c r="Q2103" s="5">
        <f>YEAR(SalesDataTable[[#This Row],[Order Date]])</f>
        <v>2026</v>
      </c>
      <c r="R2103" s="7" t="str">
        <f>"Q"&amp;ROUNDUP(MONTH(SalesDataTable[[#This Row],[Order Date]])/3,0)</f>
        <v>Q4</v>
      </c>
      <c r="S2103" s="8">
        <f>MONTH(SalesDataTable[[#This Row],[Order Date]])</f>
        <v>10</v>
      </c>
      <c r="T2103" s="7" t="str">
        <f>TEXT(SalesDataTable[[#This Row],[Order Date]],"mmm")</f>
        <v>Oct</v>
      </c>
    </row>
    <row r="2104" spans="1:20" ht="15.6">
      <c r="A2104" s="2">
        <v>1794</v>
      </c>
      <c r="B2104" s="3">
        <v>46309</v>
      </c>
      <c r="C2104" s="4" t="s">
        <v>20</v>
      </c>
      <c r="D2104" s="4" t="s">
        <v>33</v>
      </c>
      <c r="E2104" s="4" t="s">
        <v>28</v>
      </c>
      <c r="F2104" s="4" t="s">
        <v>16</v>
      </c>
      <c r="G2104" s="4" t="s">
        <v>4</v>
      </c>
      <c r="H2104" s="4" t="s">
        <v>22</v>
      </c>
      <c r="I2104" s="8">
        <v>2</v>
      </c>
      <c r="J2104" s="10">
        <v>50.64</v>
      </c>
      <c r="K2104" s="6">
        <v>0.05</v>
      </c>
      <c r="L2104" s="10">
        <v>22.28</v>
      </c>
      <c r="M2104" s="17">
        <f t="shared" si="128"/>
        <v>96.215999999999994</v>
      </c>
      <c r="N2104" s="17">
        <f t="shared" si="129"/>
        <v>44.56</v>
      </c>
      <c r="O2104" s="17">
        <f t="shared" si="130"/>
        <v>51.655999999999992</v>
      </c>
      <c r="P2104" s="7">
        <f t="shared" si="131"/>
        <v>0.53687536376486233</v>
      </c>
      <c r="Q2104" s="5">
        <f>YEAR(SalesDataTable[[#This Row],[Order Date]])</f>
        <v>2026</v>
      </c>
      <c r="R2104" s="7" t="str">
        <f>"Q"&amp;ROUNDUP(MONTH(SalesDataTable[[#This Row],[Order Date]])/3,0)</f>
        <v>Q4</v>
      </c>
      <c r="S2104" s="8">
        <f>MONTH(SalesDataTable[[#This Row],[Order Date]])</f>
        <v>10</v>
      </c>
      <c r="T2104" s="7" t="str">
        <f>TEXT(SalesDataTable[[#This Row],[Order Date]],"mmm")</f>
        <v>Oct</v>
      </c>
    </row>
    <row r="2105" spans="1:20" ht="15.6">
      <c r="A2105" s="2">
        <v>1867</v>
      </c>
      <c r="B2105" s="3">
        <v>46309</v>
      </c>
      <c r="C2105" s="4" t="s">
        <v>0</v>
      </c>
      <c r="D2105" s="4" t="s">
        <v>1</v>
      </c>
      <c r="E2105" s="4" t="s">
        <v>2</v>
      </c>
      <c r="F2105" s="4" t="s">
        <v>13</v>
      </c>
      <c r="G2105" s="4" t="s">
        <v>34</v>
      </c>
      <c r="H2105" s="4" t="s">
        <v>35</v>
      </c>
      <c r="I2105" s="8">
        <v>3</v>
      </c>
      <c r="J2105" s="10">
        <v>40.880000000000003</v>
      </c>
      <c r="K2105" s="6">
        <v>0.05</v>
      </c>
      <c r="L2105" s="10">
        <v>14.59</v>
      </c>
      <c r="M2105" s="17">
        <f t="shared" si="128"/>
        <v>116.50800000000001</v>
      </c>
      <c r="N2105" s="17">
        <f t="shared" si="129"/>
        <v>43.769999999999996</v>
      </c>
      <c r="O2105" s="17">
        <f t="shared" si="130"/>
        <v>72.738000000000014</v>
      </c>
      <c r="P2105" s="7">
        <f t="shared" si="131"/>
        <v>0.62431764342362761</v>
      </c>
      <c r="Q2105" s="5">
        <f>YEAR(SalesDataTable[[#This Row],[Order Date]])</f>
        <v>2026</v>
      </c>
      <c r="R2105" s="7" t="str">
        <f>"Q"&amp;ROUNDUP(MONTH(SalesDataTable[[#This Row],[Order Date]])/3,0)</f>
        <v>Q4</v>
      </c>
      <c r="S2105" s="8">
        <f>MONTH(SalesDataTable[[#This Row],[Order Date]])</f>
        <v>10</v>
      </c>
      <c r="T2105" s="7" t="str">
        <f>TEXT(SalesDataTable[[#This Row],[Order Date]],"mmm")</f>
        <v>Oct</v>
      </c>
    </row>
    <row r="2106" spans="1:20" ht="15.6">
      <c r="A2106" s="2">
        <v>2088</v>
      </c>
      <c r="B2106" s="3">
        <v>46309</v>
      </c>
      <c r="C2106" s="4" t="s">
        <v>20</v>
      </c>
      <c r="D2106" s="4" t="s">
        <v>21</v>
      </c>
      <c r="E2106" s="4" t="s">
        <v>19</v>
      </c>
      <c r="F2106" s="4" t="s">
        <v>3</v>
      </c>
      <c r="G2106" s="4" t="s">
        <v>9</v>
      </c>
      <c r="H2106" s="4" t="s">
        <v>17</v>
      </c>
      <c r="I2106" s="8">
        <v>1</v>
      </c>
      <c r="J2106" s="10">
        <v>141.77000000000001</v>
      </c>
      <c r="K2106" s="6">
        <v>0</v>
      </c>
      <c r="L2106" s="10">
        <v>78.48</v>
      </c>
      <c r="M2106" s="17">
        <f t="shared" si="128"/>
        <v>141.77000000000001</v>
      </c>
      <c r="N2106" s="17">
        <f t="shared" si="129"/>
        <v>78.48</v>
      </c>
      <c r="O2106" s="17">
        <f t="shared" si="130"/>
        <v>63.290000000000006</v>
      </c>
      <c r="P2106" s="7">
        <f t="shared" si="131"/>
        <v>0.44642731184312623</v>
      </c>
      <c r="Q2106" s="5">
        <f>YEAR(SalesDataTable[[#This Row],[Order Date]])</f>
        <v>2026</v>
      </c>
      <c r="R2106" s="7" t="str">
        <f>"Q"&amp;ROUNDUP(MONTH(SalesDataTable[[#This Row],[Order Date]])/3,0)</f>
        <v>Q4</v>
      </c>
      <c r="S2106" s="8">
        <f>MONTH(SalesDataTable[[#This Row],[Order Date]])</f>
        <v>10</v>
      </c>
      <c r="T2106" s="7" t="str">
        <f>TEXT(SalesDataTable[[#This Row],[Order Date]],"mmm")</f>
        <v>Oct</v>
      </c>
    </row>
    <row r="2107" spans="1:20" ht="15.6">
      <c r="A2107" s="2">
        <v>2270</v>
      </c>
      <c r="B2107" s="3">
        <v>46309</v>
      </c>
      <c r="C2107" s="4" t="s">
        <v>20</v>
      </c>
      <c r="D2107" s="4" t="s">
        <v>31</v>
      </c>
      <c r="E2107" s="4" t="s">
        <v>2</v>
      </c>
      <c r="F2107" s="4" t="s">
        <v>13</v>
      </c>
      <c r="G2107" s="4" t="s">
        <v>23</v>
      </c>
      <c r="H2107" s="4" t="s">
        <v>29</v>
      </c>
      <c r="I2107" s="8">
        <v>3</v>
      </c>
      <c r="J2107" s="10">
        <v>199.99</v>
      </c>
      <c r="K2107" s="6">
        <v>0.15</v>
      </c>
      <c r="L2107" s="10">
        <v>101.86</v>
      </c>
      <c r="M2107" s="17">
        <f t="shared" si="128"/>
        <v>509.97450000000003</v>
      </c>
      <c r="N2107" s="17">
        <f t="shared" si="129"/>
        <v>305.58</v>
      </c>
      <c r="O2107" s="17">
        <f t="shared" si="130"/>
        <v>204.39450000000005</v>
      </c>
      <c r="P2107" s="7">
        <f t="shared" si="131"/>
        <v>0.40079356909021929</v>
      </c>
      <c r="Q2107" s="5">
        <f>YEAR(SalesDataTable[[#This Row],[Order Date]])</f>
        <v>2026</v>
      </c>
      <c r="R2107" s="7" t="str">
        <f>"Q"&amp;ROUNDUP(MONTH(SalesDataTable[[#This Row],[Order Date]])/3,0)</f>
        <v>Q4</v>
      </c>
      <c r="S2107" s="8">
        <f>MONTH(SalesDataTable[[#This Row],[Order Date]])</f>
        <v>10</v>
      </c>
      <c r="T2107" s="7" t="str">
        <f>TEXT(SalesDataTable[[#This Row],[Order Date]],"mmm")</f>
        <v>Oct</v>
      </c>
    </row>
    <row r="2108" spans="1:20" ht="15.6">
      <c r="A2108" s="2">
        <v>3789</v>
      </c>
      <c r="B2108" s="3">
        <v>46309</v>
      </c>
      <c r="C2108" s="4" t="s">
        <v>20</v>
      </c>
      <c r="D2108" s="4" t="s">
        <v>21</v>
      </c>
      <c r="E2108" s="4" t="s">
        <v>28</v>
      </c>
      <c r="F2108" s="4" t="s">
        <v>13</v>
      </c>
      <c r="G2108" s="4" t="s">
        <v>4</v>
      </c>
      <c r="H2108" s="4" t="s">
        <v>22</v>
      </c>
      <c r="I2108" s="8">
        <v>2</v>
      </c>
      <c r="J2108" s="10">
        <v>50.56</v>
      </c>
      <c r="K2108" s="6">
        <v>0</v>
      </c>
      <c r="L2108" s="10">
        <v>23.04</v>
      </c>
      <c r="M2108" s="17">
        <f t="shared" si="128"/>
        <v>101.12</v>
      </c>
      <c r="N2108" s="17">
        <f t="shared" si="129"/>
        <v>46.08</v>
      </c>
      <c r="O2108" s="17">
        <f t="shared" si="130"/>
        <v>55.040000000000006</v>
      </c>
      <c r="P2108" s="7">
        <f t="shared" si="131"/>
        <v>0.54430379746835444</v>
      </c>
      <c r="Q2108" s="5">
        <f>YEAR(SalesDataTable[[#This Row],[Order Date]])</f>
        <v>2026</v>
      </c>
      <c r="R2108" s="7" t="str">
        <f>"Q"&amp;ROUNDUP(MONTH(SalesDataTable[[#This Row],[Order Date]])/3,0)</f>
        <v>Q4</v>
      </c>
      <c r="S2108" s="8">
        <f>MONTH(SalesDataTable[[#This Row],[Order Date]])</f>
        <v>10</v>
      </c>
      <c r="T2108" s="7" t="str">
        <f>TEXT(SalesDataTable[[#This Row],[Order Date]],"mmm")</f>
        <v>Oct</v>
      </c>
    </row>
    <row r="2109" spans="1:20" ht="15.6">
      <c r="A2109" s="2">
        <v>4323</v>
      </c>
      <c r="B2109" s="3">
        <v>46309</v>
      </c>
      <c r="C2109" s="4" t="s">
        <v>20</v>
      </c>
      <c r="D2109" s="4" t="s">
        <v>31</v>
      </c>
      <c r="E2109" s="4" t="s">
        <v>2</v>
      </c>
      <c r="F2109" s="4" t="s">
        <v>13</v>
      </c>
      <c r="G2109" s="4" t="s">
        <v>14</v>
      </c>
      <c r="H2109" s="4" t="s">
        <v>32</v>
      </c>
      <c r="I2109" s="8">
        <v>1</v>
      </c>
      <c r="J2109" s="10">
        <v>47.38</v>
      </c>
      <c r="K2109" s="6">
        <v>0</v>
      </c>
      <c r="L2109" s="10">
        <v>17.86</v>
      </c>
      <c r="M2109" s="17">
        <f t="shared" si="128"/>
        <v>47.38</v>
      </c>
      <c r="N2109" s="17">
        <f t="shared" si="129"/>
        <v>17.86</v>
      </c>
      <c r="O2109" s="17">
        <f t="shared" si="130"/>
        <v>29.520000000000003</v>
      </c>
      <c r="P2109" s="7">
        <f t="shared" si="131"/>
        <v>0.62304769945124527</v>
      </c>
      <c r="Q2109" s="5">
        <f>YEAR(SalesDataTable[[#This Row],[Order Date]])</f>
        <v>2026</v>
      </c>
      <c r="R2109" s="7" t="str">
        <f>"Q"&amp;ROUNDUP(MONTH(SalesDataTable[[#This Row],[Order Date]])/3,0)</f>
        <v>Q4</v>
      </c>
      <c r="S2109" s="8">
        <f>MONTH(SalesDataTable[[#This Row],[Order Date]])</f>
        <v>10</v>
      </c>
      <c r="T2109" s="7" t="str">
        <f>TEXT(SalesDataTable[[#This Row],[Order Date]],"mmm")</f>
        <v>Oct</v>
      </c>
    </row>
    <row r="2110" spans="1:20" ht="15.6">
      <c r="A2110" s="2">
        <v>276</v>
      </c>
      <c r="B2110" s="3">
        <v>46310</v>
      </c>
      <c r="C2110" s="4" t="s">
        <v>11</v>
      </c>
      <c r="D2110" s="4" t="s">
        <v>12</v>
      </c>
      <c r="E2110" s="4" t="s">
        <v>2</v>
      </c>
      <c r="F2110" s="4" t="s">
        <v>16</v>
      </c>
      <c r="G2110" s="4" t="s">
        <v>9</v>
      </c>
      <c r="H2110" s="4" t="s">
        <v>10</v>
      </c>
      <c r="I2110" s="8">
        <v>1</v>
      </c>
      <c r="J2110" s="10">
        <v>92.74</v>
      </c>
      <c r="K2110" s="6">
        <v>0.15</v>
      </c>
      <c r="L2110" s="10">
        <v>44.52</v>
      </c>
      <c r="M2110" s="17">
        <f t="shared" si="128"/>
        <v>78.828999999999994</v>
      </c>
      <c r="N2110" s="17">
        <f t="shared" si="129"/>
        <v>44.52</v>
      </c>
      <c r="O2110" s="17">
        <f t="shared" si="130"/>
        <v>34.30899999999999</v>
      </c>
      <c r="P2110" s="7">
        <f t="shared" si="131"/>
        <v>0.43523322635070844</v>
      </c>
      <c r="Q2110" s="5">
        <f>YEAR(SalesDataTable[[#This Row],[Order Date]])</f>
        <v>2026</v>
      </c>
      <c r="R2110" s="7" t="str">
        <f>"Q"&amp;ROUNDUP(MONTH(SalesDataTable[[#This Row],[Order Date]])/3,0)</f>
        <v>Q4</v>
      </c>
      <c r="S2110" s="8">
        <f>MONTH(SalesDataTable[[#This Row],[Order Date]])</f>
        <v>10</v>
      </c>
      <c r="T2110" s="7" t="str">
        <f>TEXT(SalesDataTable[[#This Row],[Order Date]],"mmm")</f>
        <v>Oct</v>
      </c>
    </row>
    <row r="2111" spans="1:20" ht="15.6">
      <c r="A2111" s="2">
        <v>791</v>
      </c>
      <c r="B2111" s="3">
        <v>46310</v>
      </c>
      <c r="C2111" s="4" t="s">
        <v>20</v>
      </c>
      <c r="D2111" s="4" t="s">
        <v>47</v>
      </c>
      <c r="E2111" s="4" t="s">
        <v>19</v>
      </c>
      <c r="F2111" s="4" t="s">
        <v>3</v>
      </c>
      <c r="G2111" s="4" t="s">
        <v>4</v>
      </c>
      <c r="H2111" s="4" t="s">
        <v>22</v>
      </c>
      <c r="I2111" s="8">
        <v>3</v>
      </c>
      <c r="J2111" s="10">
        <v>51.57</v>
      </c>
      <c r="K2111" s="6">
        <v>0.1</v>
      </c>
      <c r="L2111" s="10">
        <v>21.82</v>
      </c>
      <c r="M2111" s="17">
        <f t="shared" si="128"/>
        <v>139.239</v>
      </c>
      <c r="N2111" s="17">
        <f t="shared" si="129"/>
        <v>65.460000000000008</v>
      </c>
      <c r="O2111" s="17">
        <f t="shared" si="130"/>
        <v>73.778999999999996</v>
      </c>
      <c r="P2111" s="7">
        <f t="shared" si="131"/>
        <v>0.52987309589985565</v>
      </c>
      <c r="Q2111" s="5">
        <f>YEAR(SalesDataTable[[#This Row],[Order Date]])</f>
        <v>2026</v>
      </c>
      <c r="R2111" s="7" t="str">
        <f>"Q"&amp;ROUNDUP(MONTH(SalesDataTable[[#This Row],[Order Date]])/3,0)</f>
        <v>Q4</v>
      </c>
      <c r="S2111" s="8">
        <f>MONTH(SalesDataTable[[#This Row],[Order Date]])</f>
        <v>10</v>
      </c>
      <c r="T2111" s="7" t="str">
        <f>TEXT(SalesDataTable[[#This Row],[Order Date]],"mmm")</f>
        <v>Oct</v>
      </c>
    </row>
    <row r="2112" spans="1:20" ht="15.6">
      <c r="A2112" s="2">
        <v>1033</v>
      </c>
      <c r="B2112" s="3">
        <v>46310</v>
      </c>
      <c r="C2112" s="4" t="s">
        <v>6</v>
      </c>
      <c r="D2112" s="4" t="s">
        <v>43</v>
      </c>
      <c r="E2112" s="4" t="s">
        <v>2</v>
      </c>
      <c r="F2112" s="4" t="s">
        <v>13</v>
      </c>
      <c r="G2112" s="4" t="s">
        <v>9</v>
      </c>
      <c r="H2112" s="4" t="s">
        <v>46</v>
      </c>
      <c r="I2112" s="8">
        <v>1</v>
      </c>
      <c r="J2112" s="10">
        <v>70.47</v>
      </c>
      <c r="K2112" s="6">
        <v>0.1</v>
      </c>
      <c r="L2112" s="10">
        <v>31.52</v>
      </c>
      <c r="M2112" s="17">
        <f t="shared" si="128"/>
        <v>63.423000000000002</v>
      </c>
      <c r="N2112" s="17">
        <f t="shared" si="129"/>
        <v>31.52</v>
      </c>
      <c r="O2112" s="17">
        <f t="shared" si="130"/>
        <v>31.903000000000002</v>
      </c>
      <c r="P2112" s="7">
        <f t="shared" si="131"/>
        <v>0.50301940936253409</v>
      </c>
      <c r="Q2112" s="5">
        <f>YEAR(SalesDataTable[[#This Row],[Order Date]])</f>
        <v>2026</v>
      </c>
      <c r="R2112" s="7" t="str">
        <f>"Q"&amp;ROUNDUP(MONTH(SalesDataTable[[#This Row],[Order Date]])/3,0)</f>
        <v>Q4</v>
      </c>
      <c r="S2112" s="8">
        <f>MONTH(SalesDataTable[[#This Row],[Order Date]])</f>
        <v>10</v>
      </c>
      <c r="T2112" s="7" t="str">
        <f>TEXT(SalesDataTable[[#This Row],[Order Date]],"mmm")</f>
        <v>Oct</v>
      </c>
    </row>
    <row r="2113" spans="1:20" ht="15.6">
      <c r="A2113" s="2">
        <v>1247</v>
      </c>
      <c r="B2113" s="3">
        <v>46310</v>
      </c>
      <c r="C2113" s="4" t="s">
        <v>0</v>
      </c>
      <c r="D2113" s="4" t="s">
        <v>1</v>
      </c>
      <c r="E2113" s="4" t="s">
        <v>2</v>
      </c>
      <c r="F2113" s="4" t="s">
        <v>13</v>
      </c>
      <c r="G2113" s="4" t="s">
        <v>9</v>
      </c>
      <c r="H2113" s="4" t="s">
        <v>46</v>
      </c>
      <c r="I2113" s="8">
        <v>1</v>
      </c>
      <c r="J2113" s="10">
        <v>71.05</v>
      </c>
      <c r="K2113" s="6">
        <v>0</v>
      </c>
      <c r="L2113" s="10">
        <v>33.32</v>
      </c>
      <c r="M2113" s="17">
        <f t="shared" si="128"/>
        <v>71.05</v>
      </c>
      <c r="N2113" s="17">
        <f t="shared" si="129"/>
        <v>33.32</v>
      </c>
      <c r="O2113" s="17">
        <f t="shared" si="130"/>
        <v>37.729999999999997</v>
      </c>
      <c r="P2113" s="7">
        <f t="shared" si="131"/>
        <v>0.53103448275862064</v>
      </c>
      <c r="Q2113" s="5">
        <f>YEAR(SalesDataTable[[#This Row],[Order Date]])</f>
        <v>2026</v>
      </c>
      <c r="R2113" s="7" t="str">
        <f>"Q"&amp;ROUNDUP(MONTH(SalesDataTable[[#This Row],[Order Date]])/3,0)</f>
        <v>Q4</v>
      </c>
      <c r="S2113" s="8">
        <f>MONTH(SalesDataTable[[#This Row],[Order Date]])</f>
        <v>10</v>
      </c>
      <c r="T2113" s="7" t="str">
        <f>TEXT(SalesDataTable[[#This Row],[Order Date]],"mmm")</f>
        <v>Oct</v>
      </c>
    </row>
    <row r="2114" spans="1:20" ht="15.6">
      <c r="A2114" s="2">
        <v>1321</v>
      </c>
      <c r="B2114" s="3">
        <v>46310</v>
      </c>
      <c r="C2114" s="4" t="s">
        <v>20</v>
      </c>
      <c r="D2114" s="4" t="s">
        <v>47</v>
      </c>
      <c r="E2114" s="4" t="s">
        <v>19</v>
      </c>
      <c r="F2114" s="4" t="s">
        <v>3</v>
      </c>
      <c r="G2114" s="4" t="s">
        <v>4</v>
      </c>
      <c r="H2114" s="4" t="s">
        <v>26</v>
      </c>
      <c r="I2114" s="8">
        <v>3</v>
      </c>
      <c r="J2114" s="10">
        <v>39.83</v>
      </c>
      <c r="K2114" s="6">
        <v>0.1</v>
      </c>
      <c r="L2114" s="10">
        <v>16.93</v>
      </c>
      <c r="M2114" s="17">
        <f t="shared" ref="M2114:M2177" si="132">I2114*J2114*(1-K2114)</f>
        <v>107.541</v>
      </c>
      <c r="N2114" s="17">
        <f t="shared" ref="N2114:N2177" si="133">I2114*L2114</f>
        <v>50.79</v>
      </c>
      <c r="O2114" s="17">
        <f t="shared" ref="O2114:O2177" si="134">M2114-N2114</f>
        <v>56.750999999999998</v>
      </c>
      <c r="P2114" s="7">
        <f t="shared" ref="P2114:P2177" si="135">IFERROR(O2114/M2114,0)</f>
        <v>0.52771501101905316</v>
      </c>
      <c r="Q2114" s="5">
        <f>YEAR(SalesDataTable[[#This Row],[Order Date]])</f>
        <v>2026</v>
      </c>
      <c r="R2114" s="7" t="str">
        <f>"Q"&amp;ROUNDUP(MONTH(SalesDataTable[[#This Row],[Order Date]])/3,0)</f>
        <v>Q4</v>
      </c>
      <c r="S2114" s="8">
        <f>MONTH(SalesDataTable[[#This Row],[Order Date]])</f>
        <v>10</v>
      </c>
      <c r="T2114" s="7" t="str">
        <f>TEXT(SalesDataTable[[#This Row],[Order Date]],"mmm")</f>
        <v>Oct</v>
      </c>
    </row>
    <row r="2115" spans="1:20" ht="15.6">
      <c r="A2115" s="2">
        <v>2048</v>
      </c>
      <c r="B2115" s="3">
        <v>46310</v>
      </c>
      <c r="C2115" s="4" t="s">
        <v>20</v>
      </c>
      <c r="D2115" s="4" t="s">
        <v>31</v>
      </c>
      <c r="E2115" s="4" t="s">
        <v>2</v>
      </c>
      <c r="F2115" s="4" t="s">
        <v>13</v>
      </c>
      <c r="G2115" s="4" t="s">
        <v>34</v>
      </c>
      <c r="H2115" s="4" t="s">
        <v>45</v>
      </c>
      <c r="I2115" s="8">
        <v>3</v>
      </c>
      <c r="J2115" s="10">
        <v>49.5</v>
      </c>
      <c r="K2115" s="6">
        <v>0.05</v>
      </c>
      <c r="L2115" s="10">
        <v>22</v>
      </c>
      <c r="M2115" s="17">
        <f t="shared" si="132"/>
        <v>141.07499999999999</v>
      </c>
      <c r="N2115" s="17">
        <f t="shared" si="133"/>
        <v>66</v>
      </c>
      <c r="O2115" s="17">
        <f t="shared" si="134"/>
        <v>75.074999999999989</v>
      </c>
      <c r="P2115" s="7">
        <f t="shared" si="135"/>
        <v>0.53216374269005839</v>
      </c>
      <c r="Q2115" s="5">
        <f>YEAR(SalesDataTable[[#This Row],[Order Date]])</f>
        <v>2026</v>
      </c>
      <c r="R2115" s="7" t="str">
        <f>"Q"&amp;ROUNDUP(MONTH(SalesDataTable[[#This Row],[Order Date]])/3,0)</f>
        <v>Q4</v>
      </c>
      <c r="S2115" s="8">
        <f>MONTH(SalesDataTable[[#This Row],[Order Date]])</f>
        <v>10</v>
      </c>
      <c r="T2115" s="7" t="str">
        <f>TEXT(SalesDataTable[[#This Row],[Order Date]],"mmm")</f>
        <v>Oct</v>
      </c>
    </row>
    <row r="2116" spans="1:20" ht="15.6">
      <c r="A2116" s="2">
        <v>2082</v>
      </c>
      <c r="B2116" s="3">
        <v>46310</v>
      </c>
      <c r="C2116" s="4" t="s">
        <v>6</v>
      </c>
      <c r="D2116" s="4" t="s">
        <v>27</v>
      </c>
      <c r="E2116" s="4" t="s">
        <v>28</v>
      </c>
      <c r="F2116" s="4" t="s">
        <v>13</v>
      </c>
      <c r="G2116" s="4" t="s">
        <v>9</v>
      </c>
      <c r="H2116" s="4" t="s">
        <v>10</v>
      </c>
      <c r="I2116" s="8">
        <v>1</v>
      </c>
      <c r="J2116" s="10">
        <v>91.99</v>
      </c>
      <c r="K2116" s="6">
        <v>0</v>
      </c>
      <c r="L2116" s="10">
        <v>44.86</v>
      </c>
      <c r="M2116" s="17">
        <f t="shared" si="132"/>
        <v>91.99</v>
      </c>
      <c r="N2116" s="17">
        <f t="shared" si="133"/>
        <v>44.86</v>
      </c>
      <c r="O2116" s="17">
        <f t="shared" si="134"/>
        <v>47.129999999999995</v>
      </c>
      <c r="P2116" s="7">
        <f t="shared" si="135"/>
        <v>0.51233829764104788</v>
      </c>
      <c r="Q2116" s="5">
        <f>YEAR(SalesDataTable[[#This Row],[Order Date]])</f>
        <v>2026</v>
      </c>
      <c r="R2116" s="7" t="str">
        <f>"Q"&amp;ROUNDUP(MONTH(SalesDataTable[[#This Row],[Order Date]])/3,0)</f>
        <v>Q4</v>
      </c>
      <c r="S2116" s="8">
        <f>MONTH(SalesDataTable[[#This Row],[Order Date]])</f>
        <v>10</v>
      </c>
      <c r="T2116" s="7" t="str">
        <f>TEXT(SalesDataTable[[#This Row],[Order Date]],"mmm")</f>
        <v>Oct</v>
      </c>
    </row>
    <row r="2117" spans="1:20" ht="15.6">
      <c r="A2117" s="2">
        <v>2177</v>
      </c>
      <c r="B2117" s="3">
        <v>46310</v>
      </c>
      <c r="C2117" s="4" t="s">
        <v>0</v>
      </c>
      <c r="D2117" s="4" t="s">
        <v>50</v>
      </c>
      <c r="E2117" s="4" t="s">
        <v>28</v>
      </c>
      <c r="F2117" s="4" t="s">
        <v>3</v>
      </c>
      <c r="G2117" s="4" t="s">
        <v>4</v>
      </c>
      <c r="H2117" s="4" t="s">
        <v>5</v>
      </c>
      <c r="I2117" s="8">
        <v>1</v>
      </c>
      <c r="J2117" s="10">
        <v>79.78</v>
      </c>
      <c r="K2117" s="6">
        <v>0.05</v>
      </c>
      <c r="L2117" s="10">
        <v>41.59</v>
      </c>
      <c r="M2117" s="17">
        <f t="shared" si="132"/>
        <v>75.790999999999997</v>
      </c>
      <c r="N2117" s="17">
        <f t="shared" si="133"/>
        <v>41.59</v>
      </c>
      <c r="O2117" s="17">
        <f t="shared" si="134"/>
        <v>34.200999999999993</v>
      </c>
      <c r="P2117" s="7">
        <f t="shared" si="135"/>
        <v>0.45125410668812915</v>
      </c>
      <c r="Q2117" s="5">
        <f>YEAR(SalesDataTable[[#This Row],[Order Date]])</f>
        <v>2026</v>
      </c>
      <c r="R2117" s="7" t="str">
        <f>"Q"&amp;ROUNDUP(MONTH(SalesDataTable[[#This Row],[Order Date]])/3,0)</f>
        <v>Q4</v>
      </c>
      <c r="S2117" s="8">
        <f>MONTH(SalesDataTable[[#This Row],[Order Date]])</f>
        <v>10</v>
      </c>
      <c r="T2117" s="7" t="str">
        <f>TEXT(SalesDataTable[[#This Row],[Order Date]],"mmm")</f>
        <v>Oct</v>
      </c>
    </row>
    <row r="2118" spans="1:20" ht="15.6">
      <c r="A2118" s="2">
        <v>3776</v>
      </c>
      <c r="B2118" s="3">
        <v>46310</v>
      </c>
      <c r="C2118" s="4" t="s">
        <v>20</v>
      </c>
      <c r="D2118" s="4" t="s">
        <v>33</v>
      </c>
      <c r="E2118" s="4" t="s">
        <v>2</v>
      </c>
      <c r="F2118" s="4" t="s">
        <v>3</v>
      </c>
      <c r="G2118" s="4" t="s">
        <v>4</v>
      </c>
      <c r="H2118" s="4" t="s">
        <v>5</v>
      </c>
      <c r="I2118" s="8">
        <v>1</v>
      </c>
      <c r="J2118" s="10">
        <v>82.97</v>
      </c>
      <c r="K2118" s="6">
        <v>0</v>
      </c>
      <c r="L2118" s="10">
        <v>43.09</v>
      </c>
      <c r="M2118" s="17">
        <f t="shared" si="132"/>
        <v>82.97</v>
      </c>
      <c r="N2118" s="17">
        <f t="shared" si="133"/>
        <v>43.09</v>
      </c>
      <c r="O2118" s="17">
        <f t="shared" si="134"/>
        <v>39.879999999999995</v>
      </c>
      <c r="P2118" s="7">
        <f t="shared" si="135"/>
        <v>0.48065565867180904</v>
      </c>
      <c r="Q2118" s="5">
        <f>YEAR(SalesDataTable[[#This Row],[Order Date]])</f>
        <v>2026</v>
      </c>
      <c r="R2118" s="7" t="str">
        <f>"Q"&amp;ROUNDUP(MONTH(SalesDataTable[[#This Row],[Order Date]])/3,0)</f>
        <v>Q4</v>
      </c>
      <c r="S2118" s="8">
        <f>MONTH(SalesDataTable[[#This Row],[Order Date]])</f>
        <v>10</v>
      </c>
      <c r="T2118" s="7" t="str">
        <f>TEXT(SalesDataTable[[#This Row],[Order Date]],"mmm")</f>
        <v>Oct</v>
      </c>
    </row>
    <row r="2119" spans="1:20" ht="15.6">
      <c r="A2119" s="2">
        <v>4542</v>
      </c>
      <c r="B2119" s="3">
        <v>46310</v>
      </c>
      <c r="C2119" s="4" t="s">
        <v>0</v>
      </c>
      <c r="D2119" s="4" t="s">
        <v>36</v>
      </c>
      <c r="E2119" s="4" t="s">
        <v>2</v>
      </c>
      <c r="F2119" s="4" t="s">
        <v>16</v>
      </c>
      <c r="G2119" s="4" t="s">
        <v>4</v>
      </c>
      <c r="H2119" s="4" t="s">
        <v>30</v>
      </c>
      <c r="I2119" s="8">
        <v>1</v>
      </c>
      <c r="J2119" s="10">
        <v>103.33</v>
      </c>
      <c r="K2119" s="6">
        <v>0</v>
      </c>
      <c r="L2119" s="10">
        <v>50.85</v>
      </c>
      <c r="M2119" s="17">
        <f t="shared" si="132"/>
        <v>103.33</v>
      </c>
      <c r="N2119" s="17">
        <f t="shared" si="133"/>
        <v>50.85</v>
      </c>
      <c r="O2119" s="17">
        <f t="shared" si="134"/>
        <v>52.48</v>
      </c>
      <c r="P2119" s="7">
        <f t="shared" si="135"/>
        <v>0.5078873512048776</v>
      </c>
      <c r="Q2119" s="5">
        <f>YEAR(SalesDataTable[[#This Row],[Order Date]])</f>
        <v>2026</v>
      </c>
      <c r="R2119" s="7" t="str">
        <f>"Q"&amp;ROUNDUP(MONTH(SalesDataTable[[#This Row],[Order Date]])/3,0)</f>
        <v>Q4</v>
      </c>
      <c r="S2119" s="8">
        <f>MONTH(SalesDataTable[[#This Row],[Order Date]])</f>
        <v>10</v>
      </c>
      <c r="T2119" s="7" t="str">
        <f>TEXT(SalesDataTable[[#This Row],[Order Date]],"mmm")</f>
        <v>Oct</v>
      </c>
    </row>
    <row r="2120" spans="1:20" ht="15.6">
      <c r="A2120" s="2">
        <v>36</v>
      </c>
      <c r="B2120" s="3">
        <v>46311</v>
      </c>
      <c r="C2120" s="4" t="s">
        <v>0</v>
      </c>
      <c r="D2120" s="4" t="s">
        <v>36</v>
      </c>
      <c r="E2120" s="4" t="s">
        <v>2</v>
      </c>
      <c r="F2120" s="4" t="s">
        <v>13</v>
      </c>
      <c r="G2120" s="4" t="s">
        <v>9</v>
      </c>
      <c r="H2120" s="4" t="s">
        <v>17</v>
      </c>
      <c r="I2120" s="8">
        <v>3</v>
      </c>
      <c r="J2120" s="10">
        <v>142.54</v>
      </c>
      <c r="K2120" s="6">
        <v>0.05</v>
      </c>
      <c r="L2120" s="10">
        <v>81.599999999999994</v>
      </c>
      <c r="M2120" s="17">
        <f t="shared" si="132"/>
        <v>406.23899999999998</v>
      </c>
      <c r="N2120" s="17">
        <f t="shared" si="133"/>
        <v>244.79999999999998</v>
      </c>
      <c r="O2120" s="17">
        <f t="shared" si="134"/>
        <v>161.43899999999999</v>
      </c>
      <c r="P2120" s="7">
        <f t="shared" si="135"/>
        <v>0.39739906803630376</v>
      </c>
      <c r="Q2120" s="5">
        <f>YEAR(SalesDataTable[[#This Row],[Order Date]])</f>
        <v>2026</v>
      </c>
      <c r="R2120" s="7" t="str">
        <f>"Q"&amp;ROUNDUP(MONTH(SalesDataTable[[#This Row],[Order Date]])/3,0)</f>
        <v>Q4</v>
      </c>
      <c r="S2120" s="8">
        <f>MONTH(SalesDataTable[[#This Row],[Order Date]])</f>
        <v>10</v>
      </c>
      <c r="T2120" s="7" t="str">
        <f>TEXT(SalesDataTable[[#This Row],[Order Date]],"mmm")</f>
        <v>Oct</v>
      </c>
    </row>
    <row r="2121" spans="1:20" ht="15.6">
      <c r="A2121" s="2">
        <v>64</v>
      </c>
      <c r="B2121" s="3">
        <v>46311</v>
      </c>
      <c r="C2121" s="4" t="s">
        <v>11</v>
      </c>
      <c r="D2121" s="4" t="s">
        <v>52</v>
      </c>
      <c r="E2121" s="4" t="s">
        <v>2</v>
      </c>
      <c r="F2121" s="4" t="s">
        <v>13</v>
      </c>
      <c r="G2121" s="4" t="s">
        <v>9</v>
      </c>
      <c r="H2121" s="4" t="s">
        <v>10</v>
      </c>
      <c r="I2121" s="8">
        <v>3</v>
      </c>
      <c r="J2121" s="10">
        <v>92.14</v>
      </c>
      <c r="K2121" s="6">
        <v>0.1</v>
      </c>
      <c r="L2121" s="10">
        <v>46.43</v>
      </c>
      <c r="M2121" s="17">
        <f t="shared" si="132"/>
        <v>248.77800000000002</v>
      </c>
      <c r="N2121" s="17">
        <f t="shared" si="133"/>
        <v>139.29</v>
      </c>
      <c r="O2121" s="17">
        <f t="shared" si="134"/>
        <v>109.48800000000003</v>
      </c>
      <c r="P2121" s="7">
        <f t="shared" si="135"/>
        <v>0.44010322456165746</v>
      </c>
      <c r="Q2121" s="5">
        <f>YEAR(SalesDataTable[[#This Row],[Order Date]])</f>
        <v>2026</v>
      </c>
      <c r="R2121" s="7" t="str">
        <f>"Q"&amp;ROUNDUP(MONTH(SalesDataTable[[#This Row],[Order Date]])/3,0)</f>
        <v>Q4</v>
      </c>
      <c r="S2121" s="8">
        <f>MONTH(SalesDataTable[[#This Row],[Order Date]])</f>
        <v>10</v>
      </c>
      <c r="T2121" s="7" t="str">
        <f>TEXT(SalesDataTable[[#This Row],[Order Date]],"mmm")</f>
        <v>Oct</v>
      </c>
    </row>
    <row r="2122" spans="1:20" ht="15.6">
      <c r="A2122" s="2">
        <v>529</v>
      </c>
      <c r="B2122" s="3">
        <v>46311</v>
      </c>
      <c r="C2122" s="4" t="s">
        <v>20</v>
      </c>
      <c r="D2122" s="4" t="s">
        <v>31</v>
      </c>
      <c r="E2122" s="4" t="s">
        <v>19</v>
      </c>
      <c r="F2122" s="4" t="s">
        <v>16</v>
      </c>
      <c r="G2122" s="4" t="s">
        <v>14</v>
      </c>
      <c r="H2122" s="4" t="s">
        <v>48</v>
      </c>
      <c r="I2122" s="8">
        <v>2</v>
      </c>
      <c r="J2122" s="10">
        <v>165.23</v>
      </c>
      <c r="K2122" s="6">
        <v>0</v>
      </c>
      <c r="L2122" s="10">
        <v>88.87</v>
      </c>
      <c r="M2122" s="17">
        <f t="shared" si="132"/>
        <v>330.46</v>
      </c>
      <c r="N2122" s="17">
        <f t="shared" si="133"/>
        <v>177.74</v>
      </c>
      <c r="O2122" s="17">
        <f t="shared" si="134"/>
        <v>152.71999999999997</v>
      </c>
      <c r="P2122" s="7">
        <f t="shared" si="135"/>
        <v>0.46214367850874533</v>
      </c>
      <c r="Q2122" s="5">
        <f>YEAR(SalesDataTable[[#This Row],[Order Date]])</f>
        <v>2026</v>
      </c>
      <c r="R2122" s="7" t="str">
        <f>"Q"&amp;ROUNDUP(MONTH(SalesDataTable[[#This Row],[Order Date]])/3,0)</f>
        <v>Q4</v>
      </c>
      <c r="S2122" s="8">
        <f>MONTH(SalesDataTable[[#This Row],[Order Date]])</f>
        <v>10</v>
      </c>
      <c r="T2122" s="7" t="str">
        <f>TEXT(SalesDataTable[[#This Row],[Order Date]],"mmm")</f>
        <v>Oct</v>
      </c>
    </row>
    <row r="2123" spans="1:20" ht="15.6">
      <c r="A2123" s="2">
        <v>1815</v>
      </c>
      <c r="B2123" s="3">
        <v>46311</v>
      </c>
      <c r="C2123" s="4" t="s">
        <v>20</v>
      </c>
      <c r="D2123" s="4" t="s">
        <v>21</v>
      </c>
      <c r="E2123" s="4" t="s">
        <v>2</v>
      </c>
      <c r="F2123" s="4" t="s">
        <v>16</v>
      </c>
      <c r="G2123" s="4" t="s">
        <v>34</v>
      </c>
      <c r="H2123" s="4" t="s">
        <v>38</v>
      </c>
      <c r="I2123" s="8">
        <v>1</v>
      </c>
      <c r="J2123" s="10">
        <v>121.92</v>
      </c>
      <c r="K2123" s="6">
        <v>0</v>
      </c>
      <c r="L2123" s="10">
        <v>71.02</v>
      </c>
      <c r="M2123" s="17">
        <f t="shared" si="132"/>
        <v>121.92</v>
      </c>
      <c r="N2123" s="17">
        <f t="shared" si="133"/>
        <v>71.02</v>
      </c>
      <c r="O2123" s="17">
        <f t="shared" si="134"/>
        <v>50.900000000000006</v>
      </c>
      <c r="P2123" s="7">
        <f t="shared" si="135"/>
        <v>0.41748687664042</v>
      </c>
      <c r="Q2123" s="5">
        <f>YEAR(SalesDataTable[[#This Row],[Order Date]])</f>
        <v>2026</v>
      </c>
      <c r="R2123" s="7" t="str">
        <f>"Q"&amp;ROUNDUP(MONTH(SalesDataTable[[#This Row],[Order Date]])/3,0)</f>
        <v>Q4</v>
      </c>
      <c r="S2123" s="8">
        <f>MONTH(SalesDataTable[[#This Row],[Order Date]])</f>
        <v>10</v>
      </c>
      <c r="T2123" s="7" t="str">
        <f>TEXT(SalesDataTable[[#This Row],[Order Date]],"mmm")</f>
        <v>Oct</v>
      </c>
    </row>
    <row r="2124" spans="1:20" ht="15.6">
      <c r="A2124" s="2">
        <v>1820</v>
      </c>
      <c r="B2124" s="3">
        <v>46311</v>
      </c>
      <c r="C2124" s="4" t="s">
        <v>6</v>
      </c>
      <c r="D2124" s="4" t="s">
        <v>7</v>
      </c>
      <c r="E2124" s="4" t="s">
        <v>2</v>
      </c>
      <c r="F2124" s="4" t="s">
        <v>3</v>
      </c>
      <c r="G2124" s="4" t="s">
        <v>14</v>
      </c>
      <c r="H2124" s="4" t="s">
        <v>15</v>
      </c>
      <c r="I2124" s="8">
        <v>3</v>
      </c>
      <c r="J2124" s="10">
        <v>36.46</v>
      </c>
      <c r="K2124" s="6">
        <v>0.05</v>
      </c>
      <c r="L2124" s="10">
        <v>13.9</v>
      </c>
      <c r="M2124" s="17">
        <f t="shared" si="132"/>
        <v>103.91099999999999</v>
      </c>
      <c r="N2124" s="17">
        <f t="shared" si="133"/>
        <v>41.7</v>
      </c>
      <c r="O2124" s="17">
        <f t="shared" si="134"/>
        <v>62.210999999999984</v>
      </c>
      <c r="P2124" s="7">
        <f t="shared" si="135"/>
        <v>0.5986950370990558</v>
      </c>
      <c r="Q2124" s="5">
        <f>YEAR(SalesDataTable[[#This Row],[Order Date]])</f>
        <v>2026</v>
      </c>
      <c r="R2124" s="7" t="str">
        <f>"Q"&amp;ROUNDUP(MONTH(SalesDataTable[[#This Row],[Order Date]])/3,0)</f>
        <v>Q4</v>
      </c>
      <c r="S2124" s="8">
        <f>MONTH(SalesDataTable[[#This Row],[Order Date]])</f>
        <v>10</v>
      </c>
      <c r="T2124" s="7" t="str">
        <f>TEXT(SalesDataTable[[#This Row],[Order Date]],"mmm")</f>
        <v>Oct</v>
      </c>
    </row>
    <row r="2125" spans="1:20" ht="15.6">
      <c r="A2125" s="2">
        <v>2028</v>
      </c>
      <c r="B2125" s="3">
        <v>46311</v>
      </c>
      <c r="C2125" s="4" t="s">
        <v>20</v>
      </c>
      <c r="D2125" s="4" t="s">
        <v>21</v>
      </c>
      <c r="E2125" s="4" t="s">
        <v>19</v>
      </c>
      <c r="F2125" s="4" t="s">
        <v>16</v>
      </c>
      <c r="G2125" s="4" t="s">
        <v>34</v>
      </c>
      <c r="H2125" s="4" t="s">
        <v>45</v>
      </c>
      <c r="I2125" s="8">
        <v>3</v>
      </c>
      <c r="J2125" s="10">
        <v>51.89</v>
      </c>
      <c r="K2125" s="6">
        <v>0.1</v>
      </c>
      <c r="L2125" s="10">
        <v>21.56</v>
      </c>
      <c r="M2125" s="17">
        <f t="shared" si="132"/>
        <v>140.10300000000001</v>
      </c>
      <c r="N2125" s="17">
        <f t="shared" si="133"/>
        <v>64.679999999999993</v>
      </c>
      <c r="O2125" s="17">
        <f t="shared" si="134"/>
        <v>75.423000000000016</v>
      </c>
      <c r="P2125" s="7">
        <f t="shared" si="135"/>
        <v>0.53833965011455864</v>
      </c>
      <c r="Q2125" s="5">
        <f>YEAR(SalesDataTable[[#This Row],[Order Date]])</f>
        <v>2026</v>
      </c>
      <c r="R2125" s="7" t="str">
        <f>"Q"&amp;ROUNDUP(MONTH(SalesDataTable[[#This Row],[Order Date]])/3,0)</f>
        <v>Q4</v>
      </c>
      <c r="S2125" s="8">
        <f>MONTH(SalesDataTable[[#This Row],[Order Date]])</f>
        <v>10</v>
      </c>
      <c r="T2125" s="7" t="str">
        <f>TEXT(SalesDataTable[[#This Row],[Order Date]],"mmm")</f>
        <v>Oct</v>
      </c>
    </row>
    <row r="2126" spans="1:20" ht="15.6">
      <c r="A2126" s="2">
        <v>2741</v>
      </c>
      <c r="B2126" s="3">
        <v>46311</v>
      </c>
      <c r="C2126" s="4" t="s">
        <v>20</v>
      </c>
      <c r="D2126" s="4" t="s">
        <v>21</v>
      </c>
      <c r="E2126" s="4" t="s">
        <v>2</v>
      </c>
      <c r="F2126" s="4" t="s">
        <v>3</v>
      </c>
      <c r="G2126" s="4" t="s">
        <v>34</v>
      </c>
      <c r="H2126" s="4" t="s">
        <v>35</v>
      </c>
      <c r="I2126" s="8">
        <v>1</v>
      </c>
      <c r="J2126" s="10">
        <v>40.75</v>
      </c>
      <c r="K2126" s="6">
        <v>0</v>
      </c>
      <c r="L2126" s="10">
        <v>14.7</v>
      </c>
      <c r="M2126" s="17">
        <f t="shared" si="132"/>
        <v>40.75</v>
      </c>
      <c r="N2126" s="17">
        <f t="shared" si="133"/>
        <v>14.7</v>
      </c>
      <c r="O2126" s="17">
        <f t="shared" si="134"/>
        <v>26.05</v>
      </c>
      <c r="P2126" s="7">
        <f t="shared" si="135"/>
        <v>0.63926380368098157</v>
      </c>
      <c r="Q2126" s="5">
        <f>YEAR(SalesDataTable[[#This Row],[Order Date]])</f>
        <v>2026</v>
      </c>
      <c r="R2126" s="7" t="str">
        <f>"Q"&amp;ROUNDUP(MONTH(SalesDataTable[[#This Row],[Order Date]])/3,0)</f>
        <v>Q4</v>
      </c>
      <c r="S2126" s="8">
        <f>MONTH(SalesDataTable[[#This Row],[Order Date]])</f>
        <v>10</v>
      </c>
      <c r="T2126" s="7" t="str">
        <f>TEXT(SalesDataTable[[#This Row],[Order Date]],"mmm")</f>
        <v>Oct</v>
      </c>
    </row>
    <row r="2127" spans="1:20" ht="15.6">
      <c r="A2127" s="2">
        <v>3602</v>
      </c>
      <c r="B2127" s="3">
        <v>46311</v>
      </c>
      <c r="C2127" s="4" t="s">
        <v>11</v>
      </c>
      <c r="D2127" s="4" t="s">
        <v>25</v>
      </c>
      <c r="E2127" s="4" t="s">
        <v>8</v>
      </c>
      <c r="F2127" s="4" t="s">
        <v>16</v>
      </c>
      <c r="G2127" s="4" t="s">
        <v>23</v>
      </c>
      <c r="H2127" s="4" t="s">
        <v>24</v>
      </c>
      <c r="I2127" s="8">
        <v>4</v>
      </c>
      <c r="J2127" s="10">
        <v>345.13</v>
      </c>
      <c r="K2127" s="6">
        <v>0.05</v>
      </c>
      <c r="L2127" s="10">
        <v>200.02</v>
      </c>
      <c r="M2127" s="17">
        <f t="shared" si="132"/>
        <v>1311.4939999999999</v>
      </c>
      <c r="N2127" s="17">
        <f t="shared" si="133"/>
        <v>800.08</v>
      </c>
      <c r="O2127" s="17">
        <f t="shared" si="134"/>
        <v>511.41399999999987</v>
      </c>
      <c r="P2127" s="7">
        <f t="shared" si="135"/>
        <v>0.38994764749209671</v>
      </c>
      <c r="Q2127" s="5">
        <f>YEAR(SalesDataTable[[#This Row],[Order Date]])</f>
        <v>2026</v>
      </c>
      <c r="R2127" s="7" t="str">
        <f>"Q"&amp;ROUNDUP(MONTH(SalesDataTable[[#This Row],[Order Date]])/3,0)</f>
        <v>Q4</v>
      </c>
      <c r="S2127" s="8">
        <f>MONTH(SalesDataTable[[#This Row],[Order Date]])</f>
        <v>10</v>
      </c>
      <c r="T2127" s="7" t="str">
        <f>TEXT(SalesDataTable[[#This Row],[Order Date]],"mmm")</f>
        <v>Oct</v>
      </c>
    </row>
    <row r="2128" spans="1:20" ht="15.6">
      <c r="A2128" s="2">
        <v>4116</v>
      </c>
      <c r="B2128" s="3">
        <v>46311</v>
      </c>
      <c r="C2128" s="4" t="s">
        <v>6</v>
      </c>
      <c r="D2128" s="4" t="s">
        <v>27</v>
      </c>
      <c r="E2128" s="4" t="s">
        <v>19</v>
      </c>
      <c r="F2128" s="4" t="s">
        <v>13</v>
      </c>
      <c r="G2128" s="4" t="s">
        <v>14</v>
      </c>
      <c r="H2128" s="4" t="s">
        <v>15</v>
      </c>
      <c r="I2128" s="8">
        <v>2</v>
      </c>
      <c r="J2128" s="10">
        <v>37.1</v>
      </c>
      <c r="K2128" s="6">
        <v>0</v>
      </c>
      <c r="L2128" s="10">
        <v>13.31</v>
      </c>
      <c r="M2128" s="17">
        <f t="shared" si="132"/>
        <v>74.2</v>
      </c>
      <c r="N2128" s="17">
        <f t="shared" si="133"/>
        <v>26.62</v>
      </c>
      <c r="O2128" s="17">
        <f t="shared" si="134"/>
        <v>47.58</v>
      </c>
      <c r="P2128" s="7">
        <f t="shared" si="135"/>
        <v>0.64123989218328836</v>
      </c>
      <c r="Q2128" s="5">
        <f>YEAR(SalesDataTable[[#This Row],[Order Date]])</f>
        <v>2026</v>
      </c>
      <c r="R2128" s="7" t="str">
        <f>"Q"&amp;ROUNDUP(MONTH(SalesDataTable[[#This Row],[Order Date]])/3,0)</f>
        <v>Q4</v>
      </c>
      <c r="S2128" s="8">
        <f>MONTH(SalesDataTable[[#This Row],[Order Date]])</f>
        <v>10</v>
      </c>
      <c r="T2128" s="7" t="str">
        <f>TEXT(SalesDataTable[[#This Row],[Order Date]],"mmm")</f>
        <v>Oct</v>
      </c>
    </row>
    <row r="2129" spans="1:20" ht="15.6">
      <c r="A2129" s="2">
        <v>4197</v>
      </c>
      <c r="B2129" s="3">
        <v>46311</v>
      </c>
      <c r="C2129" s="4" t="s">
        <v>20</v>
      </c>
      <c r="D2129" s="4" t="s">
        <v>31</v>
      </c>
      <c r="E2129" s="4" t="s">
        <v>28</v>
      </c>
      <c r="F2129" s="4" t="s">
        <v>13</v>
      </c>
      <c r="G2129" s="4" t="s">
        <v>9</v>
      </c>
      <c r="H2129" s="4" t="s">
        <v>10</v>
      </c>
      <c r="I2129" s="8">
        <v>3</v>
      </c>
      <c r="J2129" s="10">
        <v>94.19</v>
      </c>
      <c r="K2129" s="6">
        <v>0</v>
      </c>
      <c r="L2129" s="10">
        <v>44.89</v>
      </c>
      <c r="M2129" s="17">
        <f t="shared" si="132"/>
        <v>282.57</v>
      </c>
      <c r="N2129" s="17">
        <f t="shared" si="133"/>
        <v>134.67000000000002</v>
      </c>
      <c r="O2129" s="17">
        <f t="shared" si="134"/>
        <v>147.89999999999998</v>
      </c>
      <c r="P2129" s="7">
        <f t="shared" si="135"/>
        <v>0.52341012846374346</v>
      </c>
      <c r="Q2129" s="5">
        <f>YEAR(SalesDataTable[[#This Row],[Order Date]])</f>
        <v>2026</v>
      </c>
      <c r="R2129" s="7" t="str">
        <f>"Q"&amp;ROUNDUP(MONTH(SalesDataTable[[#This Row],[Order Date]])/3,0)</f>
        <v>Q4</v>
      </c>
      <c r="S2129" s="8">
        <f>MONTH(SalesDataTable[[#This Row],[Order Date]])</f>
        <v>10</v>
      </c>
      <c r="T2129" s="7" t="str">
        <f>TEXT(SalesDataTable[[#This Row],[Order Date]],"mmm")</f>
        <v>Oct</v>
      </c>
    </row>
    <row r="2130" spans="1:20" ht="15.6">
      <c r="A2130" s="2">
        <v>360</v>
      </c>
      <c r="B2130" s="3">
        <v>46312</v>
      </c>
      <c r="C2130" s="4" t="s">
        <v>20</v>
      </c>
      <c r="D2130" s="4" t="s">
        <v>33</v>
      </c>
      <c r="E2130" s="4" t="s">
        <v>2</v>
      </c>
      <c r="F2130" s="4" t="s">
        <v>3</v>
      </c>
      <c r="G2130" s="4" t="s">
        <v>23</v>
      </c>
      <c r="H2130" s="4" t="s">
        <v>40</v>
      </c>
      <c r="I2130" s="8">
        <v>2</v>
      </c>
      <c r="J2130" s="10">
        <v>82.52</v>
      </c>
      <c r="K2130" s="6">
        <v>0.05</v>
      </c>
      <c r="L2130" s="10">
        <v>38.61</v>
      </c>
      <c r="M2130" s="17">
        <f t="shared" si="132"/>
        <v>156.78799999999998</v>
      </c>
      <c r="N2130" s="17">
        <f t="shared" si="133"/>
        <v>77.22</v>
      </c>
      <c r="O2130" s="17">
        <f t="shared" si="134"/>
        <v>79.567999999999984</v>
      </c>
      <c r="P2130" s="7">
        <f t="shared" si="135"/>
        <v>0.50748781794525089</v>
      </c>
      <c r="Q2130" s="5">
        <f>YEAR(SalesDataTable[[#This Row],[Order Date]])</f>
        <v>2026</v>
      </c>
      <c r="R2130" s="7" t="str">
        <f>"Q"&amp;ROUNDUP(MONTH(SalesDataTable[[#This Row],[Order Date]])/3,0)</f>
        <v>Q4</v>
      </c>
      <c r="S2130" s="8">
        <f>MONTH(SalesDataTable[[#This Row],[Order Date]])</f>
        <v>10</v>
      </c>
      <c r="T2130" s="7" t="str">
        <f>TEXT(SalesDataTable[[#This Row],[Order Date]],"mmm")</f>
        <v>Oct</v>
      </c>
    </row>
    <row r="2131" spans="1:20" ht="15.6">
      <c r="A2131" s="2">
        <v>427</v>
      </c>
      <c r="B2131" s="3">
        <v>46312</v>
      </c>
      <c r="C2131" s="4" t="s">
        <v>20</v>
      </c>
      <c r="D2131" s="4" t="s">
        <v>47</v>
      </c>
      <c r="E2131" s="4" t="s">
        <v>2</v>
      </c>
      <c r="F2131" s="4" t="s">
        <v>16</v>
      </c>
      <c r="G2131" s="4" t="s">
        <v>9</v>
      </c>
      <c r="H2131" s="4" t="s">
        <v>37</v>
      </c>
      <c r="I2131" s="8">
        <v>1</v>
      </c>
      <c r="J2131" s="10">
        <v>155.16</v>
      </c>
      <c r="K2131" s="6">
        <v>0</v>
      </c>
      <c r="L2131" s="10">
        <v>78.84</v>
      </c>
      <c r="M2131" s="17">
        <f t="shared" si="132"/>
        <v>155.16</v>
      </c>
      <c r="N2131" s="17">
        <f t="shared" si="133"/>
        <v>78.84</v>
      </c>
      <c r="O2131" s="17">
        <f t="shared" si="134"/>
        <v>76.319999999999993</v>
      </c>
      <c r="P2131" s="7">
        <f t="shared" si="135"/>
        <v>0.49187935034802782</v>
      </c>
      <c r="Q2131" s="5">
        <f>YEAR(SalesDataTable[[#This Row],[Order Date]])</f>
        <v>2026</v>
      </c>
      <c r="R2131" s="7" t="str">
        <f>"Q"&amp;ROUNDUP(MONTH(SalesDataTable[[#This Row],[Order Date]])/3,0)</f>
        <v>Q4</v>
      </c>
      <c r="S2131" s="8">
        <f>MONTH(SalesDataTable[[#This Row],[Order Date]])</f>
        <v>10</v>
      </c>
      <c r="T2131" s="7" t="str">
        <f>TEXT(SalesDataTable[[#This Row],[Order Date]],"mmm")</f>
        <v>Oct</v>
      </c>
    </row>
    <row r="2132" spans="1:20" ht="15.6">
      <c r="A2132" s="2">
        <v>1018</v>
      </c>
      <c r="B2132" s="3">
        <v>46312</v>
      </c>
      <c r="C2132" s="4" t="s">
        <v>20</v>
      </c>
      <c r="D2132" s="4" t="s">
        <v>47</v>
      </c>
      <c r="E2132" s="4" t="s">
        <v>28</v>
      </c>
      <c r="F2132" s="4" t="s">
        <v>3</v>
      </c>
      <c r="G2132" s="4" t="s">
        <v>14</v>
      </c>
      <c r="H2132" s="4" t="s">
        <v>32</v>
      </c>
      <c r="I2132" s="8">
        <v>1</v>
      </c>
      <c r="J2132" s="10">
        <v>46.36</v>
      </c>
      <c r="K2132" s="6">
        <v>0.05</v>
      </c>
      <c r="L2132" s="10">
        <v>18.399999999999999</v>
      </c>
      <c r="M2132" s="17">
        <f t="shared" si="132"/>
        <v>44.041999999999994</v>
      </c>
      <c r="N2132" s="17">
        <f t="shared" si="133"/>
        <v>18.399999999999999</v>
      </c>
      <c r="O2132" s="17">
        <f t="shared" si="134"/>
        <v>25.641999999999996</v>
      </c>
      <c r="P2132" s="7">
        <f t="shared" si="135"/>
        <v>0.58221697470596245</v>
      </c>
      <c r="Q2132" s="5">
        <f>YEAR(SalesDataTable[[#This Row],[Order Date]])</f>
        <v>2026</v>
      </c>
      <c r="R2132" s="7" t="str">
        <f>"Q"&amp;ROUNDUP(MONTH(SalesDataTable[[#This Row],[Order Date]])/3,0)</f>
        <v>Q4</v>
      </c>
      <c r="S2132" s="8">
        <f>MONTH(SalesDataTable[[#This Row],[Order Date]])</f>
        <v>10</v>
      </c>
      <c r="T2132" s="7" t="str">
        <f>TEXT(SalesDataTable[[#This Row],[Order Date]],"mmm")</f>
        <v>Oct</v>
      </c>
    </row>
    <row r="2133" spans="1:20" ht="15.6">
      <c r="A2133" s="2">
        <v>1179</v>
      </c>
      <c r="B2133" s="3">
        <v>46312</v>
      </c>
      <c r="C2133" s="4" t="s">
        <v>11</v>
      </c>
      <c r="D2133" s="4" t="s">
        <v>52</v>
      </c>
      <c r="E2133" s="4" t="s">
        <v>2</v>
      </c>
      <c r="F2133" s="4" t="s">
        <v>16</v>
      </c>
      <c r="G2133" s="4" t="s">
        <v>4</v>
      </c>
      <c r="H2133" s="4" t="s">
        <v>5</v>
      </c>
      <c r="I2133" s="8">
        <v>1</v>
      </c>
      <c r="J2133" s="10">
        <v>81.47</v>
      </c>
      <c r="K2133" s="6">
        <v>0</v>
      </c>
      <c r="L2133" s="10">
        <v>43.67</v>
      </c>
      <c r="M2133" s="17">
        <f t="shared" si="132"/>
        <v>81.47</v>
      </c>
      <c r="N2133" s="17">
        <f t="shared" si="133"/>
        <v>43.67</v>
      </c>
      <c r="O2133" s="17">
        <f t="shared" si="134"/>
        <v>37.799999999999997</v>
      </c>
      <c r="P2133" s="7">
        <f t="shared" si="135"/>
        <v>0.463974469129741</v>
      </c>
      <c r="Q2133" s="5">
        <f>YEAR(SalesDataTable[[#This Row],[Order Date]])</f>
        <v>2026</v>
      </c>
      <c r="R2133" s="7" t="str">
        <f>"Q"&amp;ROUNDUP(MONTH(SalesDataTable[[#This Row],[Order Date]])/3,0)</f>
        <v>Q4</v>
      </c>
      <c r="S2133" s="8">
        <f>MONTH(SalesDataTable[[#This Row],[Order Date]])</f>
        <v>10</v>
      </c>
      <c r="T2133" s="7" t="str">
        <f>TEXT(SalesDataTable[[#This Row],[Order Date]],"mmm")</f>
        <v>Oct</v>
      </c>
    </row>
    <row r="2134" spans="1:20" ht="15.6">
      <c r="A2134" s="2">
        <v>2267</v>
      </c>
      <c r="B2134" s="3">
        <v>46312</v>
      </c>
      <c r="C2134" s="4" t="s">
        <v>0</v>
      </c>
      <c r="D2134" s="4" t="s">
        <v>50</v>
      </c>
      <c r="E2134" s="4" t="s">
        <v>2</v>
      </c>
      <c r="F2134" s="4" t="s">
        <v>3</v>
      </c>
      <c r="G2134" s="4" t="s">
        <v>14</v>
      </c>
      <c r="H2134" s="4" t="s">
        <v>44</v>
      </c>
      <c r="I2134" s="8">
        <v>1</v>
      </c>
      <c r="J2134" s="10">
        <v>134.31</v>
      </c>
      <c r="K2134" s="6">
        <v>0.05</v>
      </c>
      <c r="L2134" s="10">
        <v>67.239999999999995</v>
      </c>
      <c r="M2134" s="17">
        <f t="shared" si="132"/>
        <v>127.5945</v>
      </c>
      <c r="N2134" s="17">
        <f t="shared" si="133"/>
        <v>67.239999999999995</v>
      </c>
      <c r="O2134" s="17">
        <f t="shared" si="134"/>
        <v>60.354500000000002</v>
      </c>
      <c r="P2134" s="7">
        <f t="shared" si="135"/>
        <v>0.47301803761133909</v>
      </c>
      <c r="Q2134" s="5">
        <f>YEAR(SalesDataTable[[#This Row],[Order Date]])</f>
        <v>2026</v>
      </c>
      <c r="R2134" s="7" t="str">
        <f>"Q"&amp;ROUNDUP(MONTH(SalesDataTable[[#This Row],[Order Date]])/3,0)</f>
        <v>Q4</v>
      </c>
      <c r="S2134" s="8">
        <f>MONTH(SalesDataTable[[#This Row],[Order Date]])</f>
        <v>10</v>
      </c>
      <c r="T2134" s="7" t="str">
        <f>TEXT(SalesDataTable[[#This Row],[Order Date]],"mmm")</f>
        <v>Oct</v>
      </c>
    </row>
    <row r="2135" spans="1:20" ht="15.6">
      <c r="A2135" s="2">
        <v>2656</v>
      </c>
      <c r="B2135" s="3">
        <v>46312</v>
      </c>
      <c r="C2135" s="4" t="s">
        <v>11</v>
      </c>
      <c r="D2135" s="4" t="s">
        <v>52</v>
      </c>
      <c r="E2135" s="4" t="s">
        <v>2</v>
      </c>
      <c r="F2135" s="4" t="s">
        <v>13</v>
      </c>
      <c r="G2135" s="4" t="s">
        <v>23</v>
      </c>
      <c r="H2135" s="4" t="s">
        <v>51</v>
      </c>
      <c r="I2135" s="8">
        <v>1</v>
      </c>
      <c r="J2135" s="10">
        <v>123.11</v>
      </c>
      <c r="K2135" s="6">
        <v>0</v>
      </c>
      <c r="L2135" s="10">
        <v>58.99</v>
      </c>
      <c r="M2135" s="17">
        <f t="shared" si="132"/>
        <v>123.11</v>
      </c>
      <c r="N2135" s="17">
        <f t="shared" si="133"/>
        <v>58.99</v>
      </c>
      <c r="O2135" s="17">
        <f t="shared" si="134"/>
        <v>64.12</v>
      </c>
      <c r="P2135" s="7">
        <f t="shared" si="135"/>
        <v>0.52083502558687356</v>
      </c>
      <c r="Q2135" s="5">
        <f>YEAR(SalesDataTable[[#This Row],[Order Date]])</f>
        <v>2026</v>
      </c>
      <c r="R2135" s="7" t="str">
        <f>"Q"&amp;ROUNDUP(MONTH(SalesDataTable[[#This Row],[Order Date]])/3,0)</f>
        <v>Q4</v>
      </c>
      <c r="S2135" s="8">
        <f>MONTH(SalesDataTable[[#This Row],[Order Date]])</f>
        <v>10</v>
      </c>
      <c r="T2135" s="7" t="str">
        <f>TEXT(SalesDataTable[[#This Row],[Order Date]],"mmm")</f>
        <v>Oct</v>
      </c>
    </row>
    <row r="2136" spans="1:20" ht="15.6">
      <c r="A2136" s="2">
        <v>2867</v>
      </c>
      <c r="B2136" s="3">
        <v>46312</v>
      </c>
      <c r="C2136" s="4" t="s">
        <v>6</v>
      </c>
      <c r="D2136" s="4" t="s">
        <v>27</v>
      </c>
      <c r="E2136" s="4" t="s">
        <v>2</v>
      </c>
      <c r="F2136" s="4" t="s">
        <v>13</v>
      </c>
      <c r="G2136" s="4" t="s">
        <v>23</v>
      </c>
      <c r="H2136" s="4" t="s">
        <v>40</v>
      </c>
      <c r="I2136" s="8">
        <v>1</v>
      </c>
      <c r="J2136" s="10">
        <v>81.239999999999995</v>
      </c>
      <c r="K2136" s="6">
        <v>0</v>
      </c>
      <c r="L2136" s="10">
        <v>38.65</v>
      </c>
      <c r="M2136" s="17">
        <f t="shared" si="132"/>
        <v>81.239999999999995</v>
      </c>
      <c r="N2136" s="17">
        <f t="shared" si="133"/>
        <v>38.65</v>
      </c>
      <c r="O2136" s="17">
        <f t="shared" si="134"/>
        <v>42.589999999999996</v>
      </c>
      <c r="P2136" s="7">
        <f t="shared" si="135"/>
        <v>0.52424913835548992</v>
      </c>
      <c r="Q2136" s="5">
        <f>YEAR(SalesDataTable[[#This Row],[Order Date]])</f>
        <v>2026</v>
      </c>
      <c r="R2136" s="7" t="str">
        <f>"Q"&amp;ROUNDUP(MONTH(SalesDataTable[[#This Row],[Order Date]])/3,0)</f>
        <v>Q4</v>
      </c>
      <c r="S2136" s="8">
        <f>MONTH(SalesDataTable[[#This Row],[Order Date]])</f>
        <v>10</v>
      </c>
      <c r="T2136" s="7" t="str">
        <f>TEXT(SalesDataTable[[#This Row],[Order Date]],"mmm")</f>
        <v>Oct</v>
      </c>
    </row>
    <row r="2137" spans="1:20" ht="15.6">
      <c r="A2137" s="2">
        <v>3335</v>
      </c>
      <c r="B2137" s="3">
        <v>46312</v>
      </c>
      <c r="C2137" s="4" t="s">
        <v>0</v>
      </c>
      <c r="D2137" s="4" t="s">
        <v>36</v>
      </c>
      <c r="E2137" s="4" t="s">
        <v>28</v>
      </c>
      <c r="F2137" s="4" t="s">
        <v>3</v>
      </c>
      <c r="G2137" s="4" t="s">
        <v>9</v>
      </c>
      <c r="H2137" s="4" t="s">
        <v>46</v>
      </c>
      <c r="I2137" s="8">
        <v>1</v>
      </c>
      <c r="J2137" s="10">
        <v>70.81</v>
      </c>
      <c r="K2137" s="6">
        <v>0.15</v>
      </c>
      <c r="L2137" s="10">
        <v>32.93</v>
      </c>
      <c r="M2137" s="17">
        <f t="shared" si="132"/>
        <v>60.188499999999998</v>
      </c>
      <c r="N2137" s="17">
        <f t="shared" si="133"/>
        <v>32.93</v>
      </c>
      <c r="O2137" s="17">
        <f t="shared" si="134"/>
        <v>27.258499999999998</v>
      </c>
      <c r="P2137" s="7">
        <f t="shared" si="135"/>
        <v>0.45288551799762411</v>
      </c>
      <c r="Q2137" s="5">
        <f>YEAR(SalesDataTable[[#This Row],[Order Date]])</f>
        <v>2026</v>
      </c>
      <c r="R2137" s="7" t="str">
        <f>"Q"&amp;ROUNDUP(MONTH(SalesDataTable[[#This Row],[Order Date]])/3,0)</f>
        <v>Q4</v>
      </c>
      <c r="S2137" s="8">
        <f>MONTH(SalesDataTable[[#This Row],[Order Date]])</f>
        <v>10</v>
      </c>
      <c r="T2137" s="7" t="str">
        <f>TEXT(SalesDataTable[[#This Row],[Order Date]],"mmm")</f>
        <v>Oct</v>
      </c>
    </row>
    <row r="2138" spans="1:20" ht="15.6">
      <c r="A2138" s="2">
        <v>3770</v>
      </c>
      <c r="B2138" s="3">
        <v>46312</v>
      </c>
      <c r="C2138" s="4" t="s">
        <v>20</v>
      </c>
      <c r="D2138" s="4" t="s">
        <v>47</v>
      </c>
      <c r="E2138" s="4" t="s">
        <v>2</v>
      </c>
      <c r="F2138" s="4" t="s">
        <v>16</v>
      </c>
      <c r="G2138" s="4" t="s">
        <v>23</v>
      </c>
      <c r="H2138" s="4" t="s">
        <v>29</v>
      </c>
      <c r="I2138" s="8">
        <v>6</v>
      </c>
      <c r="J2138" s="10">
        <v>200.26</v>
      </c>
      <c r="K2138" s="6">
        <v>0</v>
      </c>
      <c r="L2138" s="10">
        <v>106.71</v>
      </c>
      <c r="M2138" s="17">
        <f t="shared" si="132"/>
        <v>1201.56</v>
      </c>
      <c r="N2138" s="17">
        <f t="shared" si="133"/>
        <v>640.26</v>
      </c>
      <c r="O2138" s="17">
        <f t="shared" si="134"/>
        <v>561.29999999999995</v>
      </c>
      <c r="P2138" s="7">
        <f t="shared" si="135"/>
        <v>0.46714271447118744</v>
      </c>
      <c r="Q2138" s="5">
        <f>YEAR(SalesDataTable[[#This Row],[Order Date]])</f>
        <v>2026</v>
      </c>
      <c r="R2138" s="7" t="str">
        <f>"Q"&amp;ROUNDUP(MONTH(SalesDataTable[[#This Row],[Order Date]])/3,0)</f>
        <v>Q4</v>
      </c>
      <c r="S2138" s="8">
        <f>MONTH(SalesDataTable[[#This Row],[Order Date]])</f>
        <v>10</v>
      </c>
      <c r="T2138" s="7" t="str">
        <f>TEXT(SalesDataTable[[#This Row],[Order Date]],"mmm")</f>
        <v>Oct</v>
      </c>
    </row>
    <row r="2139" spans="1:20" ht="15.6">
      <c r="A2139" s="2">
        <v>4065</v>
      </c>
      <c r="B2139" s="3">
        <v>46312</v>
      </c>
      <c r="C2139" s="4" t="s">
        <v>20</v>
      </c>
      <c r="D2139" s="4" t="s">
        <v>21</v>
      </c>
      <c r="E2139" s="4" t="s">
        <v>2</v>
      </c>
      <c r="F2139" s="4" t="s">
        <v>13</v>
      </c>
      <c r="G2139" s="4" t="s">
        <v>34</v>
      </c>
      <c r="H2139" s="4" t="s">
        <v>42</v>
      </c>
      <c r="I2139" s="8">
        <v>3</v>
      </c>
      <c r="J2139" s="10">
        <v>36.75</v>
      </c>
      <c r="K2139" s="6">
        <v>0.05</v>
      </c>
      <c r="L2139" s="10">
        <v>13.71</v>
      </c>
      <c r="M2139" s="17">
        <f t="shared" si="132"/>
        <v>104.7375</v>
      </c>
      <c r="N2139" s="17">
        <f t="shared" si="133"/>
        <v>41.13</v>
      </c>
      <c r="O2139" s="17">
        <f t="shared" si="134"/>
        <v>63.607499999999995</v>
      </c>
      <c r="P2139" s="7">
        <f t="shared" si="135"/>
        <v>0.60730397422126747</v>
      </c>
      <c r="Q2139" s="5">
        <f>YEAR(SalesDataTable[[#This Row],[Order Date]])</f>
        <v>2026</v>
      </c>
      <c r="R2139" s="7" t="str">
        <f>"Q"&amp;ROUNDUP(MONTH(SalesDataTable[[#This Row],[Order Date]])/3,0)</f>
        <v>Q4</v>
      </c>
      <c r="S2139" s="8">
        <f>MONTH(SalesDataTable[[#This Row],[Order Date]])</f>
        <v>10</v>
      </c>
      <c r="T2139" s="7" t="str">
        <f>TEXT(SalesDataTable[[#This Row],[Order Date]],"mmm")</f>
        <v>Oct</v>
      </c>
    </row>
    <row r="2140" spans="1:20" ht="15.6">
      <c r="A2140" s="2">
        <v>4222</v>
      </c>
      <c r="B2140" s="3">
        <v>46312</v>
      </c>
      <c r="C2140" s="4" t="s">
        <v>11</v>
      </c>
      <c r="D2140" s="4" t="s">
        <v>52</v>
      </c>
      <c r="E2140" s="4" t="s">
        <v>2</v>
      </c>
      <c r="F2140" s="4" t="s">
        <v>3</v>
      </c>
      <c r="G2140" s="4" t="s">
        <v>9</v>
      </c>
      <c r="H2140" s="4" t="s">
        <v>10</v>
      </c>
      <c r="I2140" s="8">
        <v>2</v>
      </c>
      <c r="J2140" s="10">
        <v>92.41</v>
      </c>
      <c r="K2140" s="6">
        <v>0.1</v>
      </c>
      <c r="L2140" s="10">
        <v>45.42</v>
      </c>
      <c r="M2140" s="17">
        <f t="shared" si="132"/>
        <v>166.33799999999999</v>
      </c>
      <c r="N2140" s="17">
        <f t="shared" si="133"/>
        <v>90.84</v>
      </c>
      <c r="O2140" s="17">
        <f t="shared" si="134"/>
        <v>75.49799999999999</v>
      </c>
      <c r="P2140" s="7">
        <f t="shared" si="135"/>
        <v>0.4538830573891714</v>
      </c>
      <c r="Q2140" s="5">
        <f>YEAR(SalesDataTable[[#This Row],[Order Date]])</f>
        <v>2026</v>
      </c>
      <c r="R2140" s="7" t="str">
        <f>"Q"&amp;ROUNDUP(MONTH(SalesDataTable[[#This Row],[Order Date]])/3,0)</f>
        <v>Q4</v>
      </c>
      <c r="S2140" s="8">
        <f>MONTH(SalesDataTable[[#This Row],[Order Date]])</f>
        <v>10</v>
      </c>
      <c r="T2140" s="7" t="str">
        <f>TEXT(SalesDataTable[[#This Row],[Order Date]],"mmm")</f>
        <v>Oct</v>
      </c>
    </row>
    <row r="2141" spans="1:20" ht="15.6">
      <c r="A2141" s="2">
        <v>4304</v>
      </c>
      <c r="B2141" s="3">
        <v>46312</v>
      </c>
      <c r="C2141" s="4" t="s">
        <v>6</v>
      </c>
      <c r="D2141" s="4" t="s">
        <v>49</v>
      </c>
      <c r="E2141" s="4" t="s">
        <v>19</v>
      </c>
      <c r="F2141" s="4" t="s">
        <v>13</v>
      </c>
      <c r="G2141" s="4" t="s">
        <v>34</v>
      </c>
      <c r="H2141" s="4" t="s">
        <v>35</v>
      </c>
      <c r="I2141" s="8">
        <v>1</v>
      </c>
      <c r="J2141" s="10">
        <v>40.67</v>
      </c>
      <c r="K2141" s="6">
        <v>0</v>
      </c>
      <c r="L2141" s="10">
        <v>15.09</v>
      </c>
      <c r="M2141" s="17">
        <f t="shared" si="132"/>
        <v>40.67</v>
      </c>
      <c r="N2141" s="17">
        <f t="shared" si="133"/>
        <v>15.09</v>
      </c>
      <c r="O2141" s="17">
        <f t="shared" si="134"/>
        <v>25.580000000000002</v>
      </c>
      <c r="P2141" s="7">
        <f t="shared" si="135"/>
        <v>0.62896483894762722</v>
      </c>
      <c r="Q2141" s="5">
        <f>YEAR(SalesDataTable[[#This Row],[Order Date]])</f>
        <v>2026</v>
      </c>
      <c r="R2141" s="7" t="str">
        <f>"Q"&amp;ROUNDUP(MONTH(SalesDataTable[[#This Row],[Order Date]])/3,0)</f>
        <v>Q4</v>
      </c>
      <c r="S2141" s="8">
        <f>MONTH(SalesDataTable[[#This Row],[Order Date]])</f>
        <v>10</v>
      </c>
      <c r="T2141" s="7" t="str">
        <f>TEXT(SalesDataTable[[#This Row],[Order Date]],"mmm")</f>
        <v>Oct</v>
      </c>
    </row>
    <row r="2142" spans="1:20" ht="15.6">
      <c r="A2142" s="2">
        <v>109</v>
      </c>
      <c r="B2142" s="3">
        <v>46313</v>
      </c>
      <c r="C2142" s="4" t="s">
        <v>6</v>
      </c>
      <c r="D2142" s="4" t="s">
        <v>7</v>
      </c>
      <c r="E2142" s="4" t="s">
        <v>2</v>
      </c>
      <c r="F2142" s="4" t="s">
        <v>3</v>
      </c>
      <c r="G2142" s="4" t="s">
        <v>9</v>
      </c>
      <c r="H2142" s="4" t="s">
        <v>10</v>
      </c>
      <c r="I2142" s="8">
        <v>1</v>
      </c>
      <c r="J2142" s="10">
        <v>90.09</v>
      </c>
      <c r="K2142" s="6">
        <v>0</v>
      </c>
      <c r="L2142" s="10">
        <v>45.17</v>
      </c>
      <c r="M2142" s="17">
        <f t="shared" si="132"/>
        <v>90.09</v>
      </c>
      <c r="N2142" s="17">
        <f t="shared" si="133"/>
        <v>45.17</v>
      </c>
      <c r="O2142" s="17">
        <f t="shared" si="134"/>
        <v>44.92</v>
      </c>
      <c r="P2142" s="7">
        <f t="shared" si="135"/>
        <v>0.49861249861249862</v>
      </c>
      <c r="Q2142" s="5">
        <f>YEAR(SalesDataTable[[#This Row],[Order Date]])</f>
        <v>2026</v>
      </c>
      <c r="R2142" s="7" t="str">
        <f>"Q"&amp;ROUNDUP(MONTH(SalesDataTable[[#This Row],[Order Date]])/3,0)</f>
        <v>Q4</v>
      </c>
      <c r="S2142" s="8">
        <f>MONTH(SalesDataTable[[#This Row],[Order Date]])</f>
        <v>10</v>
      </c>
      <c r="T2142" s="7" t="str">
        <f>TEXT(SalesDataTable[[#This Row],[Order Date]],"mmm")</f>
        <v>Oct</v>
      </c>
    </row>
    <row r="2143" spans="1:20" ht="15.6">
      <c r="A2143" s="2">
        <v>744</v>
      </c>
      <c r="B2143" s="3">
        <v>46313</v>
      </c>
      <c r="C2143" s="4" t="s">
        <v>11</v>
      </c>
      <c r="D2143" s="4" t="s">
        <v>39</v>
      </c>
      <c r="E2143" s="4" t="s">
        <v>2</v>
      </c>
      <c r="F2143" s="4" t="s">
        <v>3</v>
      </c>
      <c r="G2143" s="4" t="s">
        <v>14</v>
      </c>
      <c r="H2143" s="4" t="s">
        <v>15</v>
      </c>
      <c r="I2143" s="8">
        <v>1</v>
      </c>
      <c r="J2143" s="10">
        <v>36.83</v>
      </c>
      <c r="K2143" s="6">
        <v>0</v>
      </c>
      <c r="L2143" s="10">
        <v>13.64</v>
      </c>
      <c r="M2143" s="17">
        <f t="shared" si="132"/>
        <v>36.83</v>
      </c>
      <c r="N2143" s="17">
        <f t="shared" si="133"/>
        <v>13.64</v>
      </c>
      <c r="O2143" s="17">
        <f t="shared" si="134"/>
        <v>23.189999999999998</v>
      </c>
      <c r="P2143" s="7">
        <f t="shared" si="135"/>
        <v>0.62964974205810476</v>
      </c>
      <c r="Q2143" s="5">
        <f>YEAR(SalesDataTable[[#This Row],[Order Date]])</f>
        <v>2026</v>
      </c>
      <c r="R2143" s="7" t="str">
        <f>"Q"&amp;ROUNDUP(MONTH(SalesDataTable[[#This Row],[Order Date]])/3,0)</f>
        <v>Q4</v>
      </c>
      <c r="S2143" s="8">
        <f>MONTH(SalesDataTable[[#This Row],[Order Date]])</f>
        <v>10</v>
      </c>
      <c r="T2143" s="7" t="str">
        <f>TEXT(SalesDataTable[[#This Row],[Order Date]],"mmm")</f>
        <v>Oct</v>
      </c>
    </row>
    <row r="2144" spans="1:20" ht="15.6">
      <c r="A2144" s="2">
        <v>960</v>
      </c>
      <c r="B2144" s="3">
        <v>46313</v>
      </c>
      <c r="C2144" s="4" t="s">
        <v>6</v>
      </c>
      <c r="D2144" s="4" t="s">
        <v>43</v>
      </c>
      <c r="E2144" s="4" t="s">
        <v>28</v>
      </c>
      <c r="F2144" s="4" t="s">
        <v>3</v>
      </c>
      <c r="G2144" s="4" t="s">
        <v>23</v>
      </c>
      <c r="H2144" s="4" t="s">
        <v>29</v>
      </c>
      <c r="I2144" s="8">
        <v>5</v>
      </c>
      <c r="J2144" s="10">
        <v>196.37</v>
      </c>
      <c r="K2144" s="6">
        <v>0.05</v>
      </c>
      <c r="L2144" s="10">
        <v>103.51</v>
      </c>
      <c r="M2144" s="17">
        <f t="shared" si="132"/>
        <v>932.75749999999994</v>
      </c>
      <c r="N2144" s="17">
        <f t="shared" si="133"/>
        <v>517.55000000000007</v>
      </c>
      <c r="O2144" s="17">
        <f t="shared" si="134"/>
        <v>415.20749999999987</v>
      </c>
      <c r="P2144" s="7">
        <f t="shared" si="135"/>
        <v>0.44513981393877816</v>
      </c>
      <c r="Q2144" s="5">
        <f>YEAR(SalesDataTable[[#This Row],[Order Date]])</f>
        <v>2026</v>
      </c>
      <c r="R2144" s="7" t="str">
        <f>"Q"&amp;ROUNDUP(MONTH(SalesDataTable[[#This Row],[Order Date]])/3,0)</f>
        <v>Q4</v>
      </c>
      <c r="S2144" s="8">
        <f>MONTH(SalesDataTable[[#This Row],[Order Date]])</f>
        <v>10</v>
      </c>
      <c r="T2144" s="7" t="str">
        <f>TEXT(SalesDataTable[[#This Row],[Order Date]],"mmm")</f>
        <v>Oct</v>
      </c>
    </row>
    <row r="2145" spans="1:20" ht="15.6">
      <c r="A2145" s="2">
        <v>1389</v>
      </c>
      <c r="B2145" s="3">
        <v>46313</v>
      </c>
      <c r="C2145" s="4" t="s">
        <v>0</v>
      </c>
      <c r="D2145" s="4" t="s">
        <v>50</v>
      </c>
      <c r="E2145" s="4" t="s">
        <v>2</v>
      </c>
      <c r="F2145" s="4" t="s">
        <v>13</v>
      </c>
      <c r="G2145" s="4" t="s">
        <v>9</v>
      </c>
      <c r="H2145" s="4" t="s">
        <v>10</v>
      </c>
      <c r="I2145" s="8">
        <v>2</v>
      </c>
      <c r="J2145" s="10">
        <v>93.73</v>
      </c>
      <c r="K2145" s="6">
        <v>0</v>
      </c>
      <c r="L2145" s="10">
        <v>44.79</v>
      </c>
      <c r="M2145" s="17">
        <f t="shared" si="132"/>
        <v>187.46</v>
      </c>
      <c r="N2145" s="17">
        <f t="shared" si="133"/>
        <v>89.58</v>
      </c>
      <c r="O2145" s="17">
        <f t="shared" si="134"/>
        <v>97.88000000000001</v>
      </c>
      <c r="P2145" s="7">
        <f t="shared" si="135"/>
        <v>0.52213805611863873</v>
      </c>
      <c r="Q2145" s="5">
        <f>YEAR(SalesDataTable[[#This Row],[Order Date]])</f>
        <v>2026</v>
      </c>
      <c r="R2145" s="7" t="str">
        <f>"Q"&amp;ROUNDUP(MONTH(SalesDataTable[[#This Row],[Order Date]])/3,0)</f>
        <v>Q4</v>
      </c>
      <c r="S2145" s="8">
        <f>MONTH(SalesDataTable[[#This Row],[Order Date]])</f>
        <v>10</v>
      </c>
      <c r="T2145" s="7" t="str">
        <f>TEXT(SalesDataTable[[#This Row],[Order Date]],"mmm")</f>
        <v>Oct</v>
      </c>
    </row>
    <row r="2146" spans="1:20" ht="15.6">
      <c r="A2146" s="2">
        <v>1493</v>
      </c>
      <c r="B2146" s="3">
        <v>46313</v>
      </c>
      <c r="C2146" s="4" t="s">
        <v>11</v>
      </c>
      <c r="D2146" s="4" t="s">
        <v>39</v>
      </c>
      <c r="E2146" s="4" t="s">
        <v>2</v>
      </c>
      <c r="F2146" s="4" t="s">
        <v>16</v>
      </c>
      <c r="G2146" s="4" t="s">
        <v>14</v>
      </c>
      <c r="H2146" s="4" t="s">
        <v>15</v>
      </c>
      <c r="I2146" s="8">
        <v>1</v>
      </c>
      <c r="J2146" s="10">
        <v>36.46</v>
      </c>
      <c r="K2146" s="6">
        <v>0.05</v>
      </c>
      <c r="L2146" s="10">
        <v>13.35</v>
      </c>
      <c r="M2146" s="17">
        <f t="shared" si="132"/>
        <v>34.637</v>
      </c>
      <c r="N2146" s="17">
        <f t="shared" si="133"/>
        <v>13.35</v>
      </c>
      <c r="O2146" s="17">
        <f t="shared" si="134"/>
        <v>21.286999999999999</v>
      </c>
      <c r="P2146" s="7">
        <f t="shared" si="135"/>
        <v>0.61457401045125148</v>
      </c>
      <c r="Q2146" s="5">
        <f>YEAR(SalesDataTable[[#This Row],[Order Date]])</f>
        <v>2026</v>
      </c>
      <c r="R2146" s="7" t="str">
        <f>"Q"&amp;ROUNDUP(MONTH(SalesDataTable[[#This Row],[Order Date]])/3,0)</f>
        <v>Q4</v>
      </c>
      <c r="S2146" s="8">
        <f>MONTH(SalesDataTable[[#This Row],[Order Date]])</f>
        <v>10</v>
      </c>
      <c r="T2146" s="7" t="str">
        <f>TEXT(SalesDataTable[[#This Row],[Order Date]],"mmm")</f>
        <v>Oct</v>
      </c>
    </row>
    <row r="2147" spans="1:20" ht="15.6">
      <c r="A2147" s="2">
        <v>1967</v>
      </c>
      <c r="B2147" s="3">
        <v>46313</v>
      </c>
      <c r="C2147" s="4" t="s">
        <v>6</v>
      </c>
      <c r="D2147" s="4" t="s">
        <v>49</v>
      </c>
      <c r="E2147" s="4" t="s">
        <v>2</v>
      </c>
      <c r="F2147" s="4" t="s">
        <v>3</v>
      </c>
      <c r="G2147" s="4" t="s">
        <v>23</v>
      </c>
      <c r="H2147" s="4" t="s">
        <v>51</v>
      </c>
      <c r="I2147" s="8">
        <v>2</v>
      </c>
      <c r="J2147" s="10">
        <v>125.91</v>
      </c>
      <c r="K2147" s="6">
        <v>0</v>
      </c>
      <c r="L2147" s="10">
        <v>61.95</v>
      </c>
      <c r="M2147" s="17">
        <f t="shared" si="132"/>
        <v>251.82</v>
      </c>
      <c r="N2147" s="17">
        <f t="shared" si="133"/>
        <v>123.9</v>
      </c>
      <c r="O2147" s="17">
        <f t="shared" si="134"/>
        <v>127.91999999999999</v>
      </c>
      <c r="P2147" s="7">
        <f t="shared" si="135"/>
        <v>0.50798189182749576</v>
      </c>
      <c r="Q2147" s="5">
        <f>YEAR(SalesDataTable[[#This Row],[Order Date]])</f>
        <v>2026</v>
      </c>
      <c r="R2147" s="7" t="str">
        <f>"Q"&amp;ROUNDUP(MONTH(SalesDataTable[[#This Row],[Order Date]])/3,0)</f>
        <v>Q4</v>
      </c>
      <c r="S2147" s="8">
        <f>MONTH(SalesDataTable[[#This Row],[Order Date]])</f>
        <v>10</v>
      </c>
      <c r="T2147" s="7" t="str">
        <f>TEXT(SalesDataTable[[#This Row],[Order Date]],"mmm")</f>
        <v>Oct</v>
      </c>
    </row>
    <row r="2148" spans="1:20" ht="15.6">
      <c r="A2148" s="2">
        <v>2132</v>
      </c>
      <c r="B2148" s="3">
        <v>46313</v>
      </c>
      <c r="C2148" s="4" t="s">
        <v>20</v>
      </c>
      <c r="D2148" s="4" t="s">
        <v>33</v>
      </c>
      <c r="E2148" s="4" t="s">
        <v>19</v>
      </c>
      <c r="F2148" s="4" t="s">
        <v>13</v>
      </c>
      <c r="G2148" s="4" t="s">
        <v>9</v>
      </c>
      <c r="H2148" s="4" t="s">
        <v>10</v>
      </c>
      <c r="I2148" s="8">
        <v>1</v>
      </c>
      <c r="J2148" s="10">
        <v>92.56</v>
      </c>
      <c r="K2148" s="6">
        <v>0.1</v>
      </c>
      <c r="L2148" s="10">
        <v>44.23</v>
      </c>
      <c r="M2148" s="17">
        <f t="shared" si="132"/>
        <v>83.304000000000002</v>
      </c>
      <c r="N2148" s="17">
        <f t="shared" si="133"/>
        <v>44.23</v>
      </c>
      <c r="O2148" s="17">
        <f t="shared" si="134"/>
        <v>39.074000000000005</v>
      </c>
      <c r="P2148" s="7">
        <f t="shared" si="135"/>
        <v>0.46905310669355621</v>
      </c>
      <c r="Q2148" s="5">
        <f>YEAR(SalesDataTable[[#This Row],[Order Date]])</f>
        <v>2026</v>
      </c>
      <c r="R2148" s="7" t="str">
        <f>"Q"&amp;ROUNDUP(MONTH(SalesDataTable[[#This Row],[Order Date]])/3,0)</f>
        <v>Q4</v>
      </c>
      <c r="S2148" s="8">
        <f>MONTH(SalesDataTable[[#This Row],[Order Date]])</f>
        <v>10</v>
      </c>
      <c r="T2148" s="7" t="str">
        <f>TEXT(SalesDataTable[[#This Row],[Order Date]],"mmm")</f>
        <v>Oct</v>
      </c>
    </row>
    <row r="2149" spans="1:20" ht="15.6">
      <c r="A2149" s="2">
        <v>2882</v>
      </c>
      <c r="B2149" s="3">
        <v>46313</v>
      </c>
      <c r="C2149" s="4" t="s">
        <v>20</v>
      </c>
      <c r="D2149" s="4" t="s">
        <v>33</v>
      </c>
      <c r="E2149" s="4" t="s">
        <v>28</v>
      </c>
      <c r="F2149" s="4" t="s">
        <v>13</v>
      </c>
      <c r="G2149" s="4" t="s">
        <v>9</v>
      </c>
      <c r="H2149" s="4" t="s">
        <v>46</v>
      </c>
      <c r="I2149" s="8">
        <v>4</v>
      </c>
      <c r="J2149" s="10">
        <v>70.02</v>
      </c>
      <c r="K2149" s="6">
        <v>0</v>
      </c>
      <c r="L2149" s="10">
        <v>32.86</v>
      </c>
      <c r="M2149" s="17">
        <f t="shared" si="132"/>
        <v>280.08</v>
      </c>
      <c r="N2149" s="17">
        <f t="shared" si="133"/>
        <v>131.44</v>
      </c>
      <c r="O2149" s="17">
        <f t="shared" si="134"/>
        <v>148.63999999999999</v>
      </c>
      <c r="P2149" s="7">
        <f t="shared" si="135"/>
        <v>0.53070551271065403</v>
      </c>
      <c r="Q2149" s="5">
        <f>YEAR(SalesDataTable[[#This Row],[Order Date]])</f>
        <v>2026</v>
      </c>
      <c r="R2149" s="7" t="str">
        <f>"Q"&amp;ROUNDUP(MONTH(SalesDataTable[[#This Row],[Order Date]])/3,0)</f>
        <v>Q4</v>
      </c>
      <c r="S2149" s="8">
        <f>MONTH(SalesDataTable[[#This Row],[Order Date]])</f>
        <v>10</v>
      </c>
      <c r="T2149" s="7" t="str">
        <f>TEXT(SalesDataTable[[#This Row],[Order Date]],"mmm")</f>
        <v>Oct</v>
      </c>
    </row>
    <row r="2150" spans="1:20" ht="15.6">
      <c r="A2150" s="2">
        <v>3345</v>
      </c>
      <c r="B2150" s="3">
        <v>46313</v>
      </c>
      <c r="C2150" s="4" t="s">
        <v>0</v>
      </c>
      <c r="D2150" s="4" t="s">
        <v>50</v>
      </c>
      <c r="E2150" s="4" t="s">
        <v>2</v>
      </c>
      <c r="F2150" s="4" t="s">
        <v>3</v>
      </c>
      <c r="G2150" s="4" t="s">
        <v>4</v>
      </c>
      <c r="H2150" s="4" t="s">
        <v>22</v>
      </c>
      <c r="I2150" s="8">
        <v>3</v>
      </c>
      <c r="J2150" s="10">
        <v>51.62</v>
      </c>
      <c r="K2150" s="6">
        <v>0.1</v>
      </c>
      <c r="L2150" s="10">
        <v>22.94</v>
      </c>
      <c r="M2150" s="17">
        <f t="shared" si="132"/>
        <v>139.374</v>
      </c>
      <c r="N2150" s="17">
        <f t="shared" si="133"/>
        <v>68.820000000000007</v>
      </c>
      <c r="O2150" s="17">
        <f t="shared" si="134"/>
        <v>70.553999999999988</v>
      </c>
      <c r="P2150" s="7">
        <f t="shared" si="135"/>
        <v>0.50622067243531788</v>
      </c>
      <c r="Q2150" s="5">
        <f>YEAR(SalesDataTable[[#This Row],[Order Date]])</f>
        <v>2026</v>
      </c>
      <c r="R2150" s="7" t="str">
        <f>"Q"&amp;ROUNDUP(MONTH(SalesDataTable[[#This Row],[Order Date]])/3,0)</f>
        <v>Q4</v>
      </c>
      <c r="S2150" s="8">
        <f>MONTH(SalesDataTable[[#This Row],[Order Date]])</f>
        <v>10</v>
      </c>
      <c r="T2150" s="7" t="str">
        <f>TEXT(SalesDataTable[[#This Row],[Order Date]],"mmm")</f>
        <v>Oct</v>
      </c>
    </row>
    <row r="2151" spans="1:20" ht="15.6">
      <c r="A2151" s="2">
        <v>4089</v>
      </c>
      <c r="B2151" s="3">
        <v>46313</v>
      </c>
      <c r="C2151" s="4" t="s">
        <v>11</v>
      </c>
      <c r="D2151" s="4" t="s">
        <v>12</v>
      </c>
      <c r="E2151" s="4" t="s">
        <v>2</v>
      </c>
      <c r="F2151" s="4" t="s">
        <v>13</v>
      </c>
      <c r="G2151" s="4" t="s">
        <v>23</v>
      </c>
      <c r="H2151" s="4" t="s">
        <v>29</v>
      </c>
      <c r="I2151" s="8">
        <v>1</v>
      </c>
      <c r="J2151" s="10">
        <v>196.39</v>
      </c>
      <c r="K2151" s="6">
        <v>0</v>
      </c>
      <c r="L2151" s="10">
        <v>104.66</v>
      </c>
      <c r="M2151" s="17">
        <f t="shared" si="132"/>
        <v>196.39</v>
      </c>
      <c r="N2151" s="17">
        <f t="shared" si="133"/>
        <v>104.66</v>
      </c>
      <c r="O2151" s="17">
        <f t="shared" si="134"/>
        <v>91.72999999999999</v>
      </c>
      <c r="P2151" s="7">
        <f t="shared" si="135"/>
        <v>0.46708080859514228</v>
      </c>
      <c r="Q2151" s="5">
        <f>YEAR(SalesDataTable[[#This Row],[Order Date]])</f>
        <v>2026</v>
      </c>
      <c r="R2151" s="7" t="str">
        <f>"Q"&amp;ROUNDUP(MONTH(SalesDataTable[[#This Row],[Order Date]])/3,0)</f>
        <v>Q4</v>
      </c>
      <c r="S2151" s="8">
        <f>MONTH(SalesDataTable[[#This Row],[Order Date]])</f>
        <v>10</v>
      </c>
      <c r="T2151" s="7" t="str">
        <f>TEXT(SalesDataTable[[#This Row],[Order Date]],"mmm")</f>
        <v>Oct</v>
      </c>
    </row>
    <row r="2152" spans="1:20" ht="15.6">
      <c r="A2152" s="2">
        <v>4119</v>
      </c>
      <c r="B2152" s="3">
        <v>46313</v>
      </c>
      <c r="C2152" s="4" t="s">
        <v>20</v>
      </c>
      <c r="D2152" s="4" t="s">
        <v>33</v>
      </c>
      <c r="E2152" s="4" t="s">
        <v>8</v>
      </c>
      <c r="F2152" s="4" t="s">
        <v>16</v>
      </c>
      <c r="G2152" s="4" t="s">
        <v>34</v>
      </c>
      <c r="H2152" s="4" t="s">
        <v>35</v>
      </c>
      <c r="I2152" s="8">
        <v>10</v>
      </c>
      <c r="J2152" s="10">
        <v>41.26</v>
      </c>
      <c r="K2152" s="6">
        <v>0.1</v>
      </c>
      <c r="L2152" s="10">
        <v>15.06</v>
      </c>
      <c r="M2152" s="17">
        <f t="shared" si="132"/>
        <v>371.34</v>
      </c>
      <c r="N2152" s="17">
        <f t="shared" si="133"/>
        <v>150.6</v>
      </c>
      <c r="O2152" s="17">
        <f t="shared" si="134"/>
        <v>220.73999999999998</v>
      </c>
      <c r="P2152" s="7">
        <f t="shared" si="135"/>
        <v>0.59444175149458711</v>
      </c>
      <c r="Q2152" s="5">
        <f>YEAR(SalesDataTable[[#This Row],[Order Date]])</f>
        <v>2026</v>
      </c>
      <c r="R2152" s="7" t="str">
        <f>"Q"&amp;ROUNDUP(MONTH(SalesDataTable[[#This Row],[Order Date]])/3,0)</f>
        <v>Q4</v>
      </c>
      <c r="S2152" s="8">
        <f>MONTH(SalesDataTable[[#This Row],[Order Date]])</f>
        <v>10</v>
      </c>
      <c r="T2152" s="7" t="str">
        <f>TEXT(SalesDataTable[[#This Row],[Order Date]],"mmm")</f>
        <v>Oct</v>
      </c>
    </row>
    <row r="2153" spans="1:20" ht="15.6">
      <c r="A2153" s="2">
        <v>4968</v>
      </c>
      <c r="B2153" s="3">
        <v>46313</v>
      </c>
      <c r="C2153" s="4" t="s">
        <v>11</v>
      </c>
      <c r="D2153" s="4" t="s">
        <v>18</v>
      </c>
      <c r="E2153" s="4" t="s">
        <v>28</v>
      </c>
      <c r="F2153" s="4" t="s">
        <v>13</v>
      </c>
      <c r="G2153" s="4" t="s">
        <v>14</v>
      </c>
      <c r="H2153" s="4" t="s">
        <v>15</v>
      </c>
      <c r="I2153" s="8">
        <v>1</v>
      </c>
      <c r="J2153" s="10">
        <v>35.549999999999997</v>
      </c>
      <c r="K2153" s="6">
        <v>0.05</v>
      </c>
      <c r="L2153" s="10">
        <v>13.44</v>
      </c>
      <c r="M2153" s="17">
        <f t="shared" si="132"/>
        <v>33.772499999999994</v>
      </c>
      <c r="N2153" s="17">
        <f t="shared" si="133"/>
        <v>13.44</v>
      </c>
      <c r="O2153" s="17">
        <f t="shared" si="134"/>
        <v>20.332499999999996</v>
      </c>
      <c r="P2153" s="7">
        <f t="shared" si="135"/>
        <v>0.60204308238951809</v>
      </c>
      <c r="Q2153" s="5">
        <f>YEAR(SalesDataTable[[#This Row],[Order Date]])</f>
        <v>2026</v>
      </c>
      <c r="R2153" s="7" t="str">
        <f>"Q"&amp;ROUNDUP(MONTH(SalesDataTable[[#This Row],[Order Date]])/3,0)</f>
        <v>Q4</v>
      </c>
      <c r="S2153" s="8">
        <f>MONTH(SalesDataTable[[#This Row],[Order Date]])</f>
        <v>10</v>
      </c>
      <c r="T2153" s="7" t="str">
        <f>TEXT(SalesDataTable[[#This Row],[Order Date]],"mmm")</f>
        <v>Oct</v>
      </c>
    </row>
    <row r="2154" spans="1:20" ht="15.6">
      <c r="A2154" s="2">
        <v>5197</v>
      </c>
      <c r="B2154" s="3">
        <v>46313</v>
      </c>
      <c r="C2154" s="4" t="s">
        <v>20</v>
      </c>
      <c r="D2154" s="4" t="s">
        <v>33</v>
      </c>
      <c r="E2154" s="4" t="s">
        <v>2</v>
      </c>
      <c r="F2154" s="4" t="s">
        <v>13</v>
      </c>
      <c r="G2154" s="4" t="s">
        <v>4</v>
      </c>
      <c r="H2154" s="4" t="s">
        <v>22</v>
      </c>
      <c r="I2154" s="8">
        <v>1</v>
      </c>
      <c r="J2154" s="10">
        <v>49.5</v>
      </c>
      <c r="K2154" s="6">
        <v>0</v>
      </c>
      <c r="L2154" s="10">
        <v>22.36</v>
      </c>
      <c r="M2154" s="17">
        <f t="shared" si="132"/>
        <v>49.5</v>
      </c>
      <c r="N2154" s="17">
        <f t="shared" si="133"/>
        <v>22.36</v>
      </c>
      <c r="O2154" s="17">
        <f t="shared" si="134"/>
        <v>27.14</v>
      </c>
      <c r="P2154" s="7">
        <f t="shared" si="135"/>
        <v>0.54828282828282826</v>
      </c>
      <c r="Q2154" s="5">
        <f>YEAR(SalesDataTable[[#This Row],[Order Date]])</f>
        <v>2026</v>
      </c>
      <c r="R2154" s="7" t="str">
        <f>"Q"&amp;ROUNDUP(MONTH(SalesDataTable[[#This Row],[Order Date]])/3,0)</f>
        <v>Q4</v>
      </c>
      <c r="S2154" s="8">
        <f>MONTH(SalesDataTable[[#This Row],[Order Date]])</f>
        <v>10</v>
      </c>
      <c r="T2154" s="7" t="str">
        <f>TEXT(SalesDataTable[[#This Row],[Order Date]],"mmm")</f>
        <v>Oct</v>
      </c>
    </row>
    <row r="2155" spans="1:20" ht="15.6">
      <c r="A2155" s="2">
        <v>66</v>
      </c>
      <c r="B2155" s="3">
        <v>46314</v>
      </c>
      <c r="C2155" s="4" t="s">
        <v>0</v>
      </c>
      <c r="D2155" s="4" t="s">
        <v>50</v>
      </c>
      <c r="E2155" s="4" t="s">
        <v>2</v>
      </c>
      <c r="F2155" s="4" t="s">
        <v>16</v>
      </c>
      <c r="G2155" s="4" t="s">
        <v>23</v>
      </c>
      <c r="H2155" s="4" t="s">
        <v>40</v>
      </c>
      <c r="I2155" s="8">
        <v>1</v>
      </c>
      <c r="J2155" s="10">
        <v>80.58</v>
      </c>
      <c r="K2155" s="6">
        <v>0</v>
      </c>
      <c r="L2155" s="10">
        <v>40.43</v>
      </c>
      <c r="M2155" s="17">
        <f t="shared" si="132"/>
        <v>80.58</v>
      </c>
      <c r="N2155" s="17">
        <f t="shared" si="133"/>
        <v>40.43</v>
      </c>
      <c r="O2155" s="17">
        <f t="shared" si="134"/>
        <v>40.15</v>
      </c>
      <c r="P2155" s="7">
        <f t="shared" si="135"/>
        <v>0.49826259617771157</v>
      </c>
      <c r="Q2155" s="5">
        <f>YEAR(SalesDataTable[[#This Row],[Order Date]])</f>
        <v>2026</v>
      </c>
      <c r="R2155" s="7" t="str">
        <f>"Q"&amp;ROUNDUP(MONTH(SalesDataTable[[#This Row],[Order Date]])/3,0)</f>
        <v>Q4</v>
      </c>
      <c r="S2155" s="8">
        <f>MONTH(SalesDataTable[[#This Row],[Order Date]])</f>
        <v>10</v>
      </c>
      <c r="T2155" s="7" t="str">
        <f>TEXT(SalesDataTable[[#This Row],[Order Date]],"mmm")</f>
        <v>Oct</v>
      </c>
    </row>
    <row r="2156" spans="1:20" ht="15.6">
      <c r="A2156" s="2">
        <v>585</v>
      </c>
      <c r="B2156" s="3">
        <v>46314</v>
      </c>
      <c r="C2156" s="4" t="s">
        <v>11</v>
      </c>
      <c r="D2156" s="4" t="s">
        <v>25</v>
      </c>
      <c r="E2156" s="4" t="s">
        <v>19</v>
      </c>
      <c r="F2156" s="4" t="s">
        <v>16</v>
      </c>
      <c r="G2156" s="4" t="s">
        <v>14</v>
      </c>
      <c r="H2156" s="4" t="s">
        <v>48</v>
      </c>
      <c r="I2156" s="8">
        <v>2</v>
      </c>
      <c r="J2156" s="10">
        <v>161.59</v>
      </c>
      <c r="K2156" s="6">
        <v>0.05</v>
      </c>
      <c r="L2156" s="10">
        <v>89.57</v>
      </c>
      <c r="M2156" s="17">
        <f t="shared" si="132"/>
        <v>307.02100000000002</v>
      </c>
      <c r="N2156" s="17">
        <f t="shared" si="133"/>
        <v>179.14</v>
      </c>
      <c r="O2156" s="17">
        <f t="shared" si="134"/>
        <v>127.88100000000003</v>
      </c>
      <c r="P2156" s="7">
        <f t="shared" si="135"/>
        <v>0.41652199686666391</v>
      </c>
      <c r="Q2156" s="5">
        <f>YEAR(SalesDataTable[[#This Row],[Order Date]])</f>
        <v>2026</v>
      </c>
      <c r="R2156" s="7" t="str">
        <f>"Q"&amp;ROUNDUP(MONTH(SalesDataTable[[#This Row],[Order Date]])/3,0)</f>
        <v>Q4</v>
      </c>
      <c r="S2156" s="8">
        <f>MONTH(SalesDataTable[[#This Row],[Order Date]])</f>
        <v>10</v>
      </c>
      <c r="T2156" s="7" t="str">
        <f>TEXT(SalesDataTable[[#This Row],[Order Date]],"mmm")</f>
        <v>Oct</v>
      </c>
    </row>
    <row r="2157" spans="1:20" ht="15.6">
      <c r="A2157" s="2">
        <v>856</v>
      </c>
      <c r="B2157" s="3">
        <v>46314</v>
      </c>
      <c r="C2157" s="4" t="s">
        <v>20</v>
      </c>
      <c r="D2157" s="4" t="s">
        <v>33</v>
      </c>
      <c r="E2157" s="4" t="s">
        <v>2</v>
      </c>
      <c r="F2157" s="4" t="s">
        <v>16</v>
      </c>
      <c r="G2157" s="4" t="s">
        <v>23</v>
      </c>
      <c r="H2157" s="4" t="s">
        <v>40</v>
      </c>
      <c r="I2157" s="8">
        <v>1</v>
      </c>
      <c r="J2157" s="10">
        <v>80.319999999999993</v>
      </c>
      <c r="K2157" s="6">
        <v>0</v>
      </c>
      <c r="L2157" s="10">
        <v>39.729999999999997</v>
      </c>
      <c r="M2157" s="17">
        <f t="shared" si="132"/>
        <v>80.319999999999993</v>
      </c>
      <c r="N2157" s="17">
        <f t="shared" si="133"/>
        <v>39.729999999999997</v>
      </c>
      <c r="O2157" s="17">
        <f t="shared" si="134"/>
        <v>40.589999999999996</v>
      </c>
      <c r="P2157" s="7">
        <f t="shared" si="135"/>
        <v>0.50535358565737054</v>
      </c>
      <c r="Q2157" s="5">
        <f>YEAR(SalesDataTable[[#This Row],[Order Date]])</f>
        <v>2026</v>
      </c>
      <c r="R2157" s="7" t="str">
        <f>"Q"&amp;ROUNDUP(MONTH(SalesDataTable[[#This Row],[Order Date]])/3,0)</f>
        <v>Q4</v>
      </c>
      <c r="S2157" s="8">
        <f>MONTH(SalesDataTable[[#This Row],[Order Date]])</f>
        <v>10</v>
      </c>
      <c r="T2157" s="7" t="str">
        <f>TEXT(SalesDataTable[[#This Row],[Order Date]],"mmm")</f>
        <v>Oct</v>
      </c>
    </row>
    <row r="2158" spans="1:20" ht="15.6">
      <c r="A2158" s="2">
        <v>1793</v>
      </c>
      <c r="B2158" s="3">
        <v>46314</v>
      </c>
      <c r="C2158" s="4" t="s">
        <v>0</v>
      </c>
      <c r="D2158" s="4" t="s">
        <v>36</v>
      </c>
      <c r="E2158" s="4" t="s">
        <v>28</v>
      </c>
      <c r="F2158" s="4" t="s">
        <v>13</v>
      </c>
      <c r="G2158" s="4" t="s">
        <v>14</v>
      </c>
      <c r="H2158" s="4" t="s">
        <v>48</v>
      </c>
      <c r="I2158" s="8">
        <v>1</v>
      </c>
      <c r="J2158" s="10">
        <v>164.25</v>
      </c>
      <c r="K2158" s="6">
        <v>0</v>
      </c>
      <c r="L2158" s="10">
        <v>86.6</v>
      </c>
      <c r="M2158" s="17">
        <f t="shared" si="132"/>
        <v>164.25</v>
      </c>
      <c r="N2158" s="17">
        <f t="shared" si="133"/>
        <v>86.6</v>
      </c>
      <c r="O2158" s="17">
        <f t="shared" si="134"/>
        <v>77.650000000000006</v>
      </c>
      <c r="P2158" s="7">
        <f t="shared" si="135"/>
        <v>0.47275494672754947</v>
      </c>
      <c r="Q2158" s="5">
        <f>YEAR(SalesDataTable[[#This Row],[Order Date]])</f>
        <v>2026</v>
      </c>
      <c r="R2158" s="7" t="str">
        <f>"Q"&amp;ROUNDUP(MONTH(SalesDataTable[[#This Row],[Order Date]])/3,0)</f>
        <v>Q4</v>
      </c>
      <c r="S2158" s="8">
        <f>MONTH(SalesDataTable[[#This Row],[Order Date]])</f>
        <v>10</v>
      </c>
      <c r="T2158" s="7" t="str">
        <f>TEXT(SalesDataTable[[#This Row],[Order Date]],"mmm")</f>
        <v>Oct</v>
      </c>
    </row>
    <row r="2159" spans="1:20" ht="15.6">
      <c r="A2159" s="2">
        <v>4763</v>
      </c>
      <c r="B2159" s="3">
        <v>46314</v>
      </c>
      <c r="C2159" s="4" t="s">
        <v>20</v>
      </c>
      <c r="D2159" s="4" t="s">
        <v>33</v>
      </c>
      <c r="E2159" s="4" t="s">
        <v>28</v>
      </c>
      <c r="F2159" s="4" t="s">
        <v>13</v>
      </c>
      <c r="G2159" s="4" t="s">
        <v>4</v>
      </c>
      <c r="H2159" s="4" t="s">
        <v>30</v>
      </c>
      <c r="I2159" s="8">
        <v>6</v>
      </c>
      <c r="J2159" s="10">
        <v>101.6</v>
      </c>
      <c r="K2159" s="6">
        <v>0</v>
      </c>
      <c r="L2159" s="10">
        <v>50.17</v>
      </c>
      <c r="M2159" s="17">
        <f t="shared" si="132"/>
        <v>609.59999999999991</v>
      </c>
      <c r="N2159" s="17">
        <f t="shared" si="133"/>
        <v>301.02</v>
      </c>
      <c r="O2159" s="17">
        <f t="shared" si="134"/>
        <v>308.57999999999993</v>
      </c>
      <c r="P2159" s="7">
        <f t="shared" si="135"/>
        <v>0.50620078740157481</v>
      </c>
      <c r="Q2159" s="5">
        <f>YEAR(SalesDataTable[[#This Row],[Order Date]])</f>
        <v>2026</v>
      </c>
      <c r="R2159" s="7" t="str">
        <f>"Q"&amp;ROUNDUP(MONTH(SalesDataTable[[#This Row],[Order Date]])/3,0)</f>
        <v>Q4</v>
      </c>
      <c r="S2159" s="8">
        <f>MONTH(SalesDataTable[[#This Row],[Order Date]])</f>
        <v>10</v>
      </c>
      <c r="T2159" s="7" t="str">
        <f>TEXT(SalesDataTable[[#This Row],[Order Date]],"mmm")</f>
        <v>Oct</v>
      </c>
    </row>
    <row r="2160" spans="1:20" ht="15.6">
      <c r="A2160" s="2">
        <v>1716</v>
      </c>
      <c r="B2160" s="3">
        <v>46315</v>
      </c>
      <c r="C2160" s="4" t="s">
        <v>0</v>
      </c>
      <c r="D2160" s="4" t="s">
        <v>1</v>
      </c>
      <c r="E2160" s="4" t="s">
        <v>19</v>
      </c>
      <c r="F2160" s="4" t="s">
        <v>3</v>
      </c>
      <c r="G2160" s="4" t="s">
        <v>34</v>
      </c>
      <c r="H2160" s="4" t="s">
        <v>42</v>
      </c>
      <c r="I2160" s="8">
        <v>5</v>
      </c>
      <c r="J2160" s="10">
        <v>35.99</v>
      </c>
      <c r="K2160" s="6">
        <v>0</v>
      </c>
      <c r="L2160" s="10">
        <v>14.19</v>
      </c>
      <c r="M2160" s="17">
        <f t="shared" si="132"/>
        <v>179.95000000000002</v>
      </c>
      <c r="N2160" s="17">
        <f t="shared" si="133"/>
        <v>70.95</v>
      </c>
      <c r="O2160" s="17">
        <f t="shared" si="134"/>
        <v>109.00000000000001</v>
      </c>
      <c r="P2160" s="7">
        <f t="shared" si="135"/>
        <v>0.60572381217004723</v>
      </c>
      <c r="Q2160" s="5">
        <f>YEAR(SalesDataTable[[#This Row],[Order Date]])</f>
        <v>2026</v>
      </c>
      <c r="R2160" s="7" t="str">
        <f>"Q"&amp;ROUNDUP(MONTH(SalesDataTable[[#This Row],[Order Date]])/3,0)</f>
        <v>Q4</v>
      </c>
      <c r="S2160" s="8">
        <f>MONTH(SalesDataTable[[#This Row],[Order Date]])</f>
        <v>10</v>
      </c>
      <c r="T2160" s="7" t="str">
        <f>TEXT(SalesDataTable[[#This Row],[Order Date]],"mmm")</f>
        <v>Oct</v>
      </c>
    </row>
    <row r="2161" spans="1:20" ht="15.6">
      <c r="A2161" s="2">
        <v>1759</v>
      </c>
      <c r="B2161" s="3">
        <v>46315</v>
      </c>
      <c r="C2161" s="4" t="s">
        <v>20</v>
      </c>
      <c r="D2161" s="4" t="s">
        <v>33</v>
      </c>
      <c r="E2161" s="4" t="s">
        <v>2</v>
      </c>
      <c r="F2161" s="4" t="s">
        <v>3</v>
      </c>
      <c r="G2161" s="4" t="s">
        <v>34</v>
      </c>
      <c r="H2161" s="4" t="s">
        <v>42</v>
      </c>
      <c r="I2161" s="8">
        <v>2</v>
      </c>
      <c r="J2161" s="10">
        <v>36.57</v>
      </c>
      <c r="K2161" s="6">
        <v>0.1</v>
      </c>
      <c r="L2161" s="10">
        <v>13.79</v>
      </c>
      <c r="M2161" s="17">
        <f t="shared" si="132"/>
        <v>65.826000000000008</v>
      </c>
      <c r="N2161" s="17">
        <f t="shared" si="133"/>
        <v>27.58</v>
      </c>
      <c r="O2161" s="17">
        <f t="shared" si="134"/>
        <v>38.246000000000009</v>
      </c>
      <c r="P2161" s="7">
        <f t="shared" si="135"/>
        <v>0.58101661957281325</v>
      </c>
      <c r="Q2161" s="5">
        <f>YEAR(SalesDataTable[[#This Row],[Order Date]])</f>
        <v>2026</v>
      </c>
      <c r="R2161" s="7" t="str">
        <f>"Q"&amp;ROUNDUP(MONTH(SalesDataTable[[#This Row],[Order Date]])/3,0)</f>
        <v>Q4</v>
      </c>
      <c r="S2161" s="8">
        <f>MONTH(SalesDataTable[[#This Row],[Order Date]])</f>
        <v>10</v>
      </c>
      <c r="T2161" s="7" t="str">
        <f>TEXT(SalesDataTable[[#This Row],[Order Date]],"mmm")</f>
        <v>Oct</v>
      </c>
    </row>
    <row r="2162" spans="1:20" ht="15.6">
      <c r="A2162" s="2">
        <v>1811</v>
      </c>
      <c r="B2162" s="3">
        <v>46315</v>
      </c>
      <c r="C2162" s="4" t="s">
        <v>6</v>
      </c>
      <c r="D2162" s="4" t="s">
        <v>27</v>
      </c>
      <c r="E2162" s="4" t="s">
        <v>2</v>
      </c>
      <c r="F2162" s="4" t="s">
        <v>13</v>
      </c>
      <c r="G2162" s="4" t="s">
        <v>4</v>
      </c>
      <c r="H2162" s="4" t="s">
        <v>26</v>
      </c>
      <c r="I2162" s="8">
        <v>1</v>
      </c>
      <c r="J2162" s="10">
        <v>40.99</v>
      </c>
      <c r="K2162" s="6">
        <v>0.1</v>
      </c>
      <c r="L2162" s="10">
        <v>17.16</v>
      </c>
      <c r="M2162" s="17">
        <f t="shared" si="132"/>
        <v>36.891000000000005</v>
      </c>
      <c r="N2162" s="17">
        <f t="shared" si="133"/>
        <v>17.16</v>
      </c>
      <c r="O2162" s="17">
        <f t="shared" si="134"/>
        <v>19.731000000000005</v>
      </c>
      <c r="P2162" s="7">
        <f t="shared" si="135"/>
        <v>0.5348458973733432</v>
      </c>
      <c r="Q2162" s="5">
        <f>YEAR(SalesDataTable[[#This Row],[Order Date]])</f>
        <v>2026</v>
      </c>
      <c r="R2162" s="7" t="str">
        <f>"Q"&amp;ROUNDUP(MONTH(SalesDataTable[[#This Row],[Order Date]])/3,0)</f>
        <v>Q4</v>
      </c>
      <c r="S2162" s="8">
        <f>MONTH(SalesDataTable[[#This Row],[Order Date]])</f>
        <v>10</v>
      </c>
      <c r="T2162" s="7" t="str">
        <f>TEXT(SalesDataTable[[#This Row],[Order Date]],"mmm")</f>
        <v>Oct</v>
      </c>
    </row>
    <row r="2163" spans="1:20" ht="15.6">
      <c r="A2163" s="2">
        <v>2918</v>
      </c>
      <c r="B2163" s="3">
        <v>46315</v>
      </c>
      <c r="C2163" s="4" t="s">
        <v>20</v>
      </c>
      <c r="D2163" s="4" t="s">
        <v>33</v>
      </c>
      <c r="E2163" s="4" t="s">
        <v>19</v>
      </c>
      <c r="F2163" s="4" t="s">
        <v>3</v>
      </c>
      <c r="G2163" s="4" t="s">
        <v>23</v>
      </c>
      <c r="H2163" s="4" t="s">
        <v>40</v>
      </c>
      <c r="I2163" s="8">
        <v>3</v>
      </c>
      <c r="J2163" s="10">
        <v>80.47</v>
      </c>
      <c r="K2163" s="6">
        <v>0</v>
      </c>
      <c r="L2163" s="10">
        <v>40.090000000000003</v>
      </c>
      <c r="M2163" s="17">
        <f t="shared" si="132"/>
        <v>241.41</v>
      </c>
      <c r="N2163" s="17">
        <f t="shared" si="133"/>
        <v>120.27000000000001</v>
      </c>
      <c r="O2163" s="17">
        <f t="shared" si="134"/>
        <v>121.13999999999999</v>
      </c>
      <c r="P2163" s="7">
        <f t="shared" si="135"/>
        <v>0.50180191375667949</v>
      </c>
      <c r="Q2163" s="5">
        <f>YEAR(SalesDataTable[[#This Row],[Order Date]])</f>
        <v>2026</v>
      </c>
      <c r="R2163" s="7" t="str">
        <f>"Q"&amp;ROUNDUP(MONTH(SalesDataTable[[#This Row],[Order Date]])/3,0)</f>
        <v>Q4</v>
      </c>
      <c r="S2163" s="8">
        <f>MONTH(SalesDataTable[[#This Row],[Order Date]])</f>
        <v>10</v>
      </c>
      <c r="T2163" s="7" t="str">
        <f>TEXT(SalesDataTable[[#This Row],[Order Date]],"mmm")</f>
        <v>Oct</v>
      </c>
    </row>
    <row r="2164" spans="1:20" ht="15.6">
      <c r="A2164" s="2">
        <v>4150</v>
      </c>
      <c r="B2164" s="3">
        <v>46315</v>
      </c>
      <c r="C2164" s="4" t="s">
        <v>20</v>
      </c>
      <c r="D2164" s="4" t="s">
        <v>47</v>
      </c>
      <c r="E2164" s="4" t="s">
        <v>19</v>
      </c>
      <c r="F2164" s="4" t="s">
        <v>16</v>
      </c>
      <c r="G2164" s="4" t="s">
        <v>9</v>
      </c>
      <c r="H2164" s="4" t="s">
        <v>17</v>
      </c>
      <c r="I2164" s="8">
        <v>5</v>
      </c>
      <c r="J2164" s="10">
        <v>140.32</v>
      </c>
      <c r="K2164" s="6">
        <v>0</v>
      </c>
      <c r="L2164" s="10">
        <v>80.08</v>
      </c>
      <c r="M2164" s="17">
        <f t="shared" si="132"/>
        <v>701.59999999999991</v>
      </c>
      <c r="N2164" s="17">
        <f t="shared" si="133"/>
        <v>400.4</v>
      </c>
      <c r="O2164" s="17">
        <f t="shared" si="134"/>
        <v>301.19999999999993</v>
      </c>
      <c r="P2164" s="7">
        <f t="shared" si="135"/>
        <v>0.4293044469783352</v>
      </c>
      <c r="Q2164" s="5">
        <f>YEAR(SalesDataTable[[#This Row],[Order Date]])</f>
        <v>2026</v>
      </c>
      <c r="R2164" s="7" t="str">
        <f>"Q"&amp;ROUNDUP(MONTH(SalesDataTable[[#This Row],[Order Date]])/3,0)</f>
        <v>Q4</v>
      </c>
      <c r="S2164" s="8">
        <f>MONTH(SalesDataTable[[#This Row],[Order Date]])</f>
        <v>10</v>
      </c>
      <c r="T2164" s="7" t="str">
        <f>TEXT(SalesDataTable[[#This Row],[Order Date]],"mmm")</f>
        <v>Oct</v>
      </c>
    </row>
    <row r="2165" spans="1:20" ht="15.6">
      <c r="A2165" s="2">
        <v>4830</v>
      </c>
      <c r="B2165" s="3">
        <v>46315</v>
      </c>
      <c r="C2165" s="4" t="s">
        <v>6</v>
      </c>
      <c r="D2165" s="4" t="s">
        <v>41</v>
      </c>
      <c r="E2165" s="4" t="s">
        <v>2</v>
      </c>
      <c r="F2165" s="4" t="s">
        <v>13</v>
      </c>
      <c r="G2165" s="4" t="s">
        <v>34</v>
      </c>
      <c r="H2165" s="4" t="s">
        <v>38</v>
      </c>
      <c r="I2165" s="8">
        <v>3</v>
      </c>
      <c r="J2165" s="10">
        <v>125.93</v>
      </c>
      <c r="K2165" s="6">
        <v>0.1</v>
      </c>
      <c r="L2165" s="10">
        <v>68.45</v>
      </c>
      <c r="M2165" s="17">
        <f t="shared" si="132"/>
        <v>340.01100000000002</v>
      </c>
      <c r="N2165" s="17">
        <f t="shared" si="133"/>
        <v>205.35000000000002</v>
      </c>
      <c r="O2165" s="17">
        <f t="shared" si="134"/>
        <v>134.661</v>
      </c>
      <c r="P2165" s="7">
        <f t="shared" si="135"/>
        <v>0.39604895135745605</v>
      </c>
      <c r="Q2165" s="5">
        <f>YEAR(SalesDataTable[[#This Row],[Order Date]])</f>
        <v>2026</v>
      </c>
      <c r="R2165" s="7" t="str">
        <f>"Q"&amp;ROUNDUP(MONTH(SalesDataTable[[#This Row],[Order Date]])/3,0)</f>
        <v>Q4</v>
      </c>
      <c r="S2165" s="8">
        <f>MONTH(SalesDataTable[[#This Row],[Order Date]])</f>
        <v>10</v>
      </c>
      <c r="T2165" s="7" t="str">
        <f>TEXT(SalesDataTable[[#This Row],[Order Date]],"mmm")</f>
        <v>Oct</v>
      </c>
    </row>
    <row r="2166" spans="1:20" ht="15.6">
      <c r="A2166" s="2">
        <v>4698</v>
      </c>
      <c r="B2166" s="3">
        <v>46316</v>
      </c>
      <c r="C2166" s="4" t="s">
        <v>20</v>
      </c>
      <c r="D2166" s="4" t="s">
        <v>33</v>
      </c>
      <c r="E2166" s="4" t="s">
        <v>2</v>
      </c>
      <c r="F2166" s="4" t="s">
        <v>3</v>
      </c>
      <c r="G2166" s="4" t="s">
        <v>9</v>
      </c>
      <c r="H2166" s="4" t="s">
        <v>17</v>
      </c>
      <c r="I2166" s="8">
        <v>2</v>
      </c>
      <c r="J2166" s="10">
        <v>141.4</v>
      </c>
      <c r="K2166" s="6">
        <v>0.05</v>
      </c>
      <c r="L2166" s="10">
        <v>77.48</v>
      </c>
      <c r="M2166" s="17">
        <f t="shared" si="132"/>
        <v>268.66000000000003</v>
      </c>
      <c r="N2166" s="17">
        <f t="shared" si="133"/>
        <v>154.96</v>
      </c>
      <c r="O2166" s="17">
        <f t="shared" si="134"/>
        <v>113.70000000000002</v>
      </c>
      <c r="P2166" s="7">
        <f t="shared" si="135"/>
        <v>0.42321149408173903</v>
      </c>
      <c r="Q2166" s="5">
        <f>YEAR(SalesDataTable[[#This Row],[Order Date]])</f>
        <v>2026</v>
      </c>
      <c r="R2166" s="7" t="str">
        <f>"Q"&amp;ROUNDUP(MONTH(SalesDataTable[[#This Row],[Order Date]])/3,0)</f>
        <v>Q4</v>
      </c>
      <c r="S2166" s="8">
        <f>MONTH(SalesDataTable[[#This Row],[Order Date]])</f>
        <v>10</v>
      </c>
      <c r="T2166" s="7" t="str">
        <f>TEXT(SalesDataTable[[#This Row],[Order Date]],"mmm")</f>
        <v>Oct</v>
      </c>
    </row>
    <row r="2167" spans="1:20" ht="15.6">
      <c r="A2167" s="2">
        <v>4846</v>
      </c>
      <c r="B2167" s="3">
        <v>46316</v>
      </c>
      <c r="C2167" s="4" t="s">
        <v>0</v>
      </c>
      <c r="D2167" s="4" t="s">
        <v>1</v>
      </c>
      <c r="E2167" s="4" t="s">
        <v>8</v>
      </c>
      <c r="F2167" s="4" t="s">
        <v>16</v>
      </c>
      <c r="G2167" s="4" t="s">
        <v>4</v>
      </c>
      <c r="H2167" s="4" t="s">
        <v>22</v>
      </c>
      <c r="I2167" s="8">
        <v>8</v>
      </c>
      <c r="J2167" s="10">
        <v>51.91</v>
      </c>
      <c r="K2167" s="6">
        <v>0.05</v>
      </c>
      <c r="L2167" s="10">
        <v>22.99</v>
      </c>
      <c r="M2167" s="17">
        <f t="shared" si="132"/>
        <v>394.51599999999996</v>
      </c>
      <c r="N2167" s="17">
        <f t="shared" si="133"/>
        <v>183.92</v>
      </c>
      <c r="O2167" s="17">
        <f t="shared" si="134"/>
        <v>210.59599999999998</v>
      </c>
      <c r="P2167" s="7">
        <f t="shared" si="135"/>
        <v>0.53380851473704483</v>
      </c>
      <c r="Q2167" s="5">
        <f>YEAR(SalesDataTable[[#This Row],[Order Date]])</f>
        <v>2026</v>
      </c>
      <c r="R2167" s="7" t="str">
        <f>"Q"&amp;ROUNDUP(MONTH(SalesDataTable[[#This Row],[Order Date]])/3,0)</f>
        <v>Q4</v>
      </c>
      <c r="S2167" s="8">
        <f>MONTH(SalesDataTable[[#This Row],[Order Date]])</f>
        <v>10</v>
      </c>
      <c r="T2167" s="7" t="str">
        <f>TEXT(SalesDataTable[[#This Row],[Order Date]],"mmm")</f>
        <v>Oct</v>
      </c>
    </row>
    <row r="2168" spans="1:20" ht="15.6">
      <c r="A2168" s="2">
        <v>5024</v>
      </c>
      <c r="B2168" s="3">
        <v>46316</v>
      </c>
      <c r="C2168" s="4" t="s">
        <v>20</v>
      </c>
      <c r="D2168" s="4" t="s">
        <v>31</v>
      </c>
      <c r="E2168" s="4" t="s">
        <v>28</v>
      </c>
      <c r="F2168" s="4" t="s">
        <v>3</v>
      </c>
      <c r="G2168" s="4" t="s">
        <v>23</v>
      </c>
      <c r="H2168" s="4" t="s">
        <v>29</v>
      </c>
      <c r="I2168" s="8">
        <v>1</v>
      </c>
      <c r="J2168" s="10">
        <v>192.62</v>
      </c>
      <c r="K2168" s="6">
        <v>0</v>
      </c>
      <c r="L2168" s="10">
        <v>102.51</v>
      </c>
      <c r="M2168" s="17">
        <f t="shared" si="132"/>
        <v>192.62</v>
      </c>
      <c r="N2168" s="17">
        <f t="shared" si="133"/>
        <v>102.51</v>
      </c>
      <c r="O2168" s="17">
        <f t="shared" si="134"/>
        <v>90.11</v>
      </c>
      <c r="P2168" s="7">
        <f t="shared" si="135"/>
        <v>0.46781227286886096</v>
      </c>
      <c r="Q2168" s="5">
        <f>YEAR(SalesDataTable[[#This Row],[Order Date]])</f>
        <v>2026</v>
      </c>
      <c r="R2168" s="7" t="str">
        <f>"Q"&amp;ROUNDUP(MONTH(SalesDataTable[[#This Row],[Order Date]])/3,0)</f>
        <v>Q4</v>
      </c>
      <c r="S2168" s="8">
        <f>MONTH(SalesDataTable[[#This Row],[Order Date]])</f>
        <v>10</v>
      </c>
      <c r="T2168" s="7" t="str">
        <f>TEXT(SalesDataTable[[#This Row],[Order Date]],"mmm")</f>
        <v>Oct</v>
      </c>
    </row>
    <row r="2169" spans="1:20" ht="15.6">
      <c r="A2169" s="2">
        <v>1157</v>
      </c>
      <c r="B2169" s="3">
        <v>46317</v>
      </c>
      <c r="C2169" s="4" t="s">
        <v>20</v>
      </c>
      <c r="D2169" s="4" t="s">
        <v>21</v>
      </c>
      <c r="E2169" s="4" t="s">
        <v>2</v>
      </c>
      <c r="F2169" s="4" t="s">
        <v>13</v>
      </c>
      <c r="G2169" s="4" t="s">
        <v>4</v>
      </c>
      <c r="H2169" s="4" t="s">
        <v>22</v>
      </c>
      <c r="I2169" s="8">
        <v>1</v>
      </c>
      <c r="J2169" s="10">
        <v>51.25</v>
      </c>
      <c r="K2169" s="6">
        <v>0</v>
      </c>
      <c r="L2169" s="10">
        <v>22.58</v>
      </c>
      <c r="M2169" s="17">
        <f t="shared" si="132"/>
        <v>51.25</v>
      </c>
      <c r="N2169" s="17">
        <f t="shared" si="133"/>
        <v>22.58</v>
      </c>
      <c r="O2169" s="17">
        <f t="shared" si="134"/>
        <v>28.67</v>
      </c>
      <c r="P2169" s="7">
        <f t="shared" si="135"/>
        <v>0.55941463414634152</v>
      </c>
      <c r="Q2169" s="5">
        <f>YEAR(SalesDataTable[[#This Row],[Order Date]])</f>
        <v>2026</v>
      </c>
      <c r="R2169" s="7" t="str">
        <f>"Q"&amp;ROUNDUP(MONTH(SalesDataTable[[#This Row],[Order Date]])/3,0)</f>
        <v>Q4</v>
      </c>
      <c r="S2169" s="8">
        <f>MONTH(SalesDataTable[[#This Row],[Order Date]])</f>
        <v>10</v>
      </c>
      <c r="T2169" s="7" t="str">
        <f>TEXT(SalesDataTable[[#This Row],[Order Date]],"mmm")</f>
        <v>Oct</v>
      </c>
    </row>
    <row r="2170" spans="1:20" ht="15.6">
      <c r="A2170" s="2">
        <v>1427</v>
      </c>
      <c r="B2170" s="3">
        <v>46317</v>
      </c>
      <c r="C2170" s="4" t="s">
        <v>20</v>
      </c>
      <c r="D2170" s="4" t="s">
        <v>21</v>
      </c>
      <c r="E2170" s="4" t="s">
        <v>19</v>
      </c>
      <c r="F2170" s="4" t="s">
        <v>13</v>
      </c>
      <c r="G2170" s="4" t="s">
        <v>14</v>
      </c>
      <c r="H2170" s="4" t="s">
        <v>32</v>
      </c>
      <c r="I2170" s="8">
        <v>1</v>
      </c>
      <c r="J2170" s="10">
        <v>45.97</v>
      </c>
      <c r="K2170" s="6">
        <v>0.05</v>
      </c>
      <c r="L2170" s="10">
        <v>18.760000000000002</v>
      </c>
      <c r="M2170" s="17">
        <f t="shared" si="132"/>
        <v>43.671499999999995</v>
      </c>
      <c r="N2170" s="17">
        <f t="shared" si="133"/>
        <v>18.760000000000002</v>
      </c>
      <c r="O2170" s="17">
        <f t="shared" si="134"/>
        <v>24.911499999999993</v>
      </c>
      <c r="P2170" s="7">
        <f t="shared" si="135"/>
        <v>0.57042922729926826</v>
      </c>
      <c r="Q2170" s="5">
        <f>YEAR(SalesDataTable[[#This Row],[Order Date]])</f>
        <v>2026</v>
      </c>
      <c r="R2170" s="7" t="str">
        <f>"Q"&amp;ROUNDUP(MONTH(SalesDataTable[[#This Row],[Order Date]])/3,0)</f>
        <v>Q4</v>
      </c>
      <c r="S2170" s="8">
        <f>MONTH(SalesDataTable[[#This Row],[Order Date]])</f>
        <v>10</v>
      </c>
      <c r="T2170" s="7" t="str">
        <f>TEXT(SalesDataTable[[#This Row],[Order Date]],"mmm")</f>
        <v>Oct</v>
      </c>
    </row>
    <row r="2171" spans="1:20" ht="15.6">
      <c r="A2171" s="2">
        <v>1622</v>
      </c>
      <c r="B2171" s="3">
        <v>46317</v>
      </c>
      <c r="C2171" s="4" t="s">
        <v>11</v>
      </c>
      <c r="D2171" s="4" t="s">
        <v>12</v>
      </c>
      <c r="E2171" s="4" t="s">
        <v>28</v>
      </c>
      <c r="F2171" s="4" t="s">
        <v>3</v>
      </c>
      <c r="G2171" s="4" t="s">
        <v>23</v>
      </c>
      <c r="H2171" s="4" t="s">
        <v>51</v>
      </c>
      <c r="I2171" s="8">
        <v>1</v>
      </c>
      <c r="J2171" s="10">
        <v>123.29</v>
      </c>
      <c r="K2171" s="6">
        <v>0</v>
      </c>
      <c r="L2171" s="10">
        <v>59.48</v>
      </c>
      <c r="M2171" s="17">
        <f t="shared" si="132"/>
        <v>123.29</v>
      </c>
      <c r="N2171" s="17">
        <f t="shared" si="133"/>
        <v>59.48</v>
      </c>
      <c r="O2171" s="17">
        <f t="shared" si="134"/>
        <v>63.810000000000009</v>
      </c>
      <c r="P2171" s="7">
        <f t="shared" si="135"/>
        <v>0.51756022386243816</v>
      </c>
      <c r="Q2171" s="5">
        <f>YEAR(SalesDataTable[[#This Row],[Order Date]])</f>
        <v>2026</v>
      </c>
      <c r="R2171" s="7" t="str">
        <f>"Q"&amp;ROUNDUP(MONTH(SalesDataTable[[#This Row],[Order Date]])/3,0)</f>
        <v>Q4</v>
      </c>
      <c r="S2171" s="8">
        <f>MONTH(SalesDataTable[[#This Row],[Order Date]])</f>
        <v>10</v>
      </c>
      <c r="T2171" s="7" t="str">
        <f>TEXT(SalesDataTable[[#This Row],[Order Date]],"mmm")</f>
        <v>Oct</v>
      </c>
    </row>
    <row r="2172" spans="1:20" ht="15.6">
      <c r="A2172" s="2">
        <v>1879</v>
      </c>
      <c r="B2172" s="3">
        <v>46317</v>
      </c>
      <c r="C2172" s="4" t="s">
        <v>20</v>
      </c>
      <c r="D2172" s="4" t="s">
        <v>33</v>
      </c>
      <c r="E2172" s="4" t="s">
        <v>8</v>
      </c>
      <c r="F2172" s="4" t="s">
        <v>16</v>
      </c>
      <c r="G2172" s="4" t="s">
        <v>14</v>
      </c>
      <c r="H2172" s="4" t="s">
        <v>15</v>
      </c>
      <c r="I2172" s="8">
        <v>8</v>
      </c>
      <c r="J2172" s="10">
        <v>35.83</v>
      </c>
      <c r="K2172" s="6">
        <v>0.05</v>
      </c>
      <c r="L2172" s="10">
        <v>13.89</v>
      </c>
      <c r="M2172" s="17">
        <f t="shared" si="132"/>
        <v>272.30799999999999</v>
      </c>
      <c r="N2172" s="17">
        <f t="shared" si="133"/>
        <v>111.12</v>
      </c>
      <c r="O2172" s="17">
        <f t="shared" si="134"/>
        <v>161.18799999999999</v>
      </c>
      <c r="P2172" s="7">
        <f t="shared" si="135"/>
        <v>0.59193266448286497</v>
      </c>
      <c r="Q2172" s="5">
        <f>YEAR(SalesDataTable[[#This Row],[Order Date]])</f>
        <v>2026</v>
      </c>
      <c r="R2172" s="7" t="str">
        <f>"Q"&amp;ROUNDUP(MONTH(SalesDataTable[[#This Row],[Order Date]])/3,0)</f>
        <v>Q4</v>
      </c>
      <c r="S2172" s="8">
        <f>MONTH(SalesDataTable[[#This Row],[Order Date]])</f>
        <v>10</v>
      </c>
      <c r="T2172" s="7" t="str">
        <f>TEXT(SalesDataTable[[#This Row],[Order Date]],"mmm")</f>
        <v>Oct</v>
      </c>
    </row>
    <row r="2173" spans="1:20" ht="15.6">
      <c r="A2173" s="2">
        <v>2483</v>
      </c>
      <c r="B2173" s="3">
        <v>46317</v>
      </c>
      <c r="C2173" s="4" t="s">
        <v>0</v>
      </c>
      <c r="D2173" s="4" t="s">
        <v>1</v>
      </c>
      <c r="E2173" s="4" t="s">
        <v>2</v>
      </c>
      <c r="F2173" s="4" t="s">
        <v>13</v>
      </c>
      <c r="G2173" s="4" t="s">
        <v>23</v>
      </c>
      <c r="H2173" s="4" t="s">
        <v>40</v>
      </c>
      <c r="I2173" s="8">
        <v>1</v>
      </c>
      <c r="J2173" s="10">
        <v>80.56</v>
      </c>
      <c r="K2173" s="6">
        <v>0</v>
      </c>
      <c r="L2173" s="10">
        <v>39.53</v>
      </c>
      <c r="M2173" s="17">
        <f t="shared" si="132"/>
        <v>80.56</v>
      </c>
      <c r="N2173" s="17">
        <f t="shared" si="133"/>
        <v>39.53</v>
      </c>
      <c r="O2173" s="17">
        <f t="shared" si="134"/>
        <v>41.03</v>
      </c>
      <c r="P2173" s="7">
        <f t="shared" si="135"/>
        <v>0.5093098311817279</v>
      </c>
      <c r="Q2173" s="5">
        <f>YEAR(SalesDataTable[[#This Row],[Order Date]])</f>
        <v>2026</v>
      </c>
      <c r="R2173" s="7" t="str">
        <f>"Q"&amp;ROUNDUP(MONTH(SalesDataTable[[#This Row],[Order Date]])/3,0)</f>
        <v>Q4</v>
      </c>
      <c r="S2173" s="8">
        <f>MONTH(SalesDataTable[[#This Row],[Order Date]])</f>
        <v>10</v>
      </c>
      <c r="T2173" s="7" t="str">
        <f>TEXT(SalesDataTable[[#This Row],[Order Date]],"mmm")</f>
        <v>Oct</v>
      </c>
    </row>
    <row r="2174" spans="1:20" ht="15.6">
      <c r="A2174" s="2">
        <v>4451</v>
      </c>
      <c r="B2174" s="3">
        <v>46317</v>
      </c>
      <c r="C2174" s="4" t="s">
        <v>20</v>
      </c>
      <c r="D2174" s="4" t="s">
        <v>31</v>
      </c>
      <c r="E2174" s="4" t="s">
        <v>2</v>
      </c>
      <c r="F2174" s="4" t="s">
        <v>13</v>
      </c>
      <c r="G2174" s="4" t="s">
        <v>4</v>
      </c>
      <c r="H2174" s="4" t="s">
        <v>26</v>
      </c>
      <c r="I2174" s="8">
        <v>1</v>
      </c>
      <c r="J2174" s="10">
        <v>40.47</v>
      </c>
      <c r="K2174" s="6">
        <v>0.05</v>
      </c>
      <c r="L2174" s="10">
        <v>16.73</v>
      </c>
      <c r="M2174" s="17">
        <f t="shared" si="132"/>
        <v>38.4465</v>
      </c>
      <c r="N2174" s="17">
        <f t="shared" si="133"/>
        <v>16.73</v>
      </c>
      <c r="O2174" s="17">
        <f t="shared" si="134"/>
        <v>21.7165</v>
      </c>
      <c r="P2174" s="7">
        <f t="shared" si="135"/>
        <v>0.5648498562938109</v>
      </c>
      <c r="Q2174" s="5">
        <f>YEAR(SalesDataTable[[#This Row],[Order Date]])</f>
        <v>2026</v>
      </c>
      <c r="R2174" s="7" t="str">
        <f>"Q"&amp;ROUNDUP(MONTH(SalesDataTable[[#This Row],[Order Date]])/3,0)</f>
        <v>Q4</v>
      </c>
      <c r="S2174" s="8">
        <f>MONTH(SalesDataTable[[#This Row],[Order Date]])</f>
        <v>10</v>
      </c>
      <c r="T2174" s="7" t="str">
        <f>TEXT(SalesDataTable[[#This Row],[Order Date]],"mmm")</f>
        <v>Oct</v>
      </c>
    </row>
    <row r="2175" spans="1:20" ht="15.6">
      <c r="A2175" s="2">
        <v>93</v>
      </c>
      <c r="B2175" s="3">
        <v>46318</v>
      </c>
      <c r="C2175" s="4" t="s">
        <v>6</v>
      </c>
      <c r="D2175" s="4" t="s">
        <v>43</v>
      </c>
      <c r="E2175" s="4" t="s">
        <v>8</v>
      </c>
      <c r="F2175" s="4" t="s">
        <v>16</v>
      </c>
      <c r="G2175" s="4" t="s">
        <v>14</v>
      </c>
      <c r="H2175" s="4" t="s">
        <v>44</v>
      </c>
      <c r="I2175" s="8">
        <v>15</v>
      </c>
      <c r="J2175" s="10">
        <v>133.52000000000001</v>
      </c>
      <c r="K2175" s="6">
        <v>0.2</v>
      </c>
      <c r="L2175" s="10">
        <v>66</v>
      </c>
      <c r="M2175" s="17">
        <f t="shared" si="132"/>
        <v>1602.2400000000002</v>
      </c>
      <c r="N2175" s="17">
        <f t="shared" si="133"/>
        <v>990</v>
      </c>
      <c r="O2175" s="17">
        <f t="shared" si="134"/>
        <v>612.24000000000024</v>
      </c>
      <c r="P2175" s="7">
        <f t="shared" si="135"/>
        <v>0.38211503894547644</v>
      </c>
      <c r="Q2175" s="5">
        <f>YEAR(SalesDataTable[[#This Row],[Order Date]])</f>
        <v>2026</v>
      </c>
      <c r="R2175" s="7" t="str">
        <f>"Q"&amp;ROUNDUP(MONTH(SalesDataTable[[#This Row],[Order Date]])/3,0)</f>
        <v>Q4</v>
      </c>
      <c r="S2175" s="8">
        <f>MONTH(SalesDataTable[[#This Row],[Order Date]])</f>
        <v>10</v>
      </c>
      <c r="T2175" s="7" t="str">
        <f>TEXT(SalesDataTable[[#This Row],[Order Date]],"mmm")</f>
        <v>Oct</v>
      </c>
    </row>
    <row r="2176" spans="1:20" ht="15.6">
      <c r="A2176" s="2">
        <v>265</v>
      </c>
      <c r="B2176" s="3">
        <v>46318</v>
      </c>
      <c r="C2176" s="4" t="s">
        <v>6</v>
      </c>
      <c r="D2176" s="4" t="s">
        <v>27</v>
      </c>
      <c r="E2176" s="4" t="s">
        <v>2</v>
      </c>
      <c r="F2176" s="4" t="s">
        <v>3</v>
      </c>
      <c r="G2176" s="4" t="s">
        <v>4</v>
      </c>
      <c r="H2176" s="4" t="s">
        <v>5</v>
      </c>
      <c r="I2176" s="8">
        <v>1</v>
      </c>
      <c r="J2176" s="10">
        <v>82.28</v>
      </c>
      <c r="K2176" s="6">
        <v>0</v>
      </c>
      <c r="L2176" s="10">
        <v>42.08</v>
      </c>
      <c r="M2176" s="17">
        <f t="shared" si="132"/>
        <v>82.28</v>
      </c>
      <c r="N2176" s="17">
        <f t="shared" si="133"/>
        <v>42.08</v>
      </c>
      <c r="O2176" s="17">
        <f t="shared" si="134"/>
        <v>40.200000000000003</v>
      </c>
      <c r="P2176" s="7">
        <f t="shared" si="135"/>
        <v>0.48857559552746721</v>
      </c>
      <c r="Q2176" s="5">
        <f>YEAR(SalesDataTable[[#This Row],[Order Date]])</f>
        <v>2026</v>
      </c>
      <c r="R2176" s="7" t="str">
        <f>"Q"&amp;ROUNDUP(MONTH(SalesDataTable[[#This Row],[Order Date]])/3,0)</f>
        <v>Q4</v>
      </c>
      <c r="S2176" s="8">
        <f>MONTH(SalesDataTable[[#This Row],[Order Date]])</f>
        <v>10</v>
      </c>
      <c r="T2176" s="7" t="str">
        <f>TEXT(SalesDataTable[[#This Row],[Order Date]],"mmm")</f>
        <v>Oct</v>
      </c>
    </row>
    <row r="2177" spans="1:20" ht="15.6">
      <c r="A2177" s="2">
        <v>555</v>
      </c>
      <c r="B2177" s="3">
        <v>46318</v>
      </c>
      <c r="C2177" s="4" t="s">
        <v>6</v>
      </c>
      <c r="D2177" s="4" t="s">
        <v>41</v>
      </c>
      <c r="E2177" s="4" t="s">
        <v>2</v>
      </c>
      <c r="F2177" s="4" t="s">
        <v>13</v>
      </c>
      <c r="G2177" s="4" t="s">
        <v>14</v>
      </c>
      <c r="H2177" s="4" t="s">
        <v>15</v>
      </c>
      <c r="I2177" s="8">
        <v>6</v>
      </c>
      <c r="J2177" s="10">
        <v>35.479999999999997</v>
      </c>
      <c r="K2177" s="6">
        <v>0</v>
      </c>
      <c r="L2177" s="10">
        <v>13.37</v>
      </c>
      <c r="M2177" s="17">
        <f t="shared" si="132"/>
        <v>212.88</v>
      </c>
      <c r="N2177" s="17">
        <f t="shared" si="133"/>
        <v>80.22</v>
      </c>
      <c r="O2177" s="17">
        <f t="shared" si="134"/>
        <v>132.66</v>
      </c>
      <c r="P2177" s="7">
        <f t="shared" si="135"/>
        <v>0.62316798196166856</v>
      </c>
      <c r="Q2177" s="5">
        <f>YEAR(SalesDataTable[[#This Row],[Order Date]])</f>
        <v>2026</v>
      </c>
      <c r="R2177" s="7" t="str">
        <f>"Q"&amp;ROUNDUP(MONTH(SalesDataTable[[#This Row],[Order Date]])/3,0)</f>
        <v>Q4</v>
      </c>
      <c r="S2177" s="8">
        <f>MONTH(SalesDataTable[[#This Row],[Order Date]])</f>
        <v>10</v>
      </c>
      <c r="T2177" s="7" t="str">
        <f>TEXT(SalesDataTable[[#This Row],[Order Date]],"mmm")</f>
        <v>Oct</v>
      </c>
    </row>
    <row r="2178" spans="1:20" ht="15.6">
      <c r="A2178" s="2">
        <v>1993</v>
      </c>
      <c r="B2178" s="3">
        <v>46318</v>
      </c>
      <c r="C2178" s="4" t="s">
        <v>11</v>
      </c>
      <c r="D2178" s="4" t="s">
        <v>18</v>
      </c>
      <c r="E2178" s="4" t="s">
        <v>19</v>
      </c>
      <c r="F2178" s="4" t="s">
        <v>13</v>
      </c>
      <c r="G2178" s="4" t="s">
        <v>9</v>
      </c>
      <c r="H2178" s="4" t="s">
        <v>37</v>
      </c>
      <c r="I2178" s="8">
        <v>1</v>
      </c>
      <c r="J2178" s="10">
        <v>152.38</v>
      </c>
      <c r="K2178" s="6">
        <v>0.15</v>
      </c>
      <c r="L2178" s="10">
        <v>78.92</v>
      </c>
      <c r="M2178" s="17">
        <f t="shared" ref="M2178:M2241" si="136">I2178*J2178*(1-K2178)</f>
        <v>129.523</v>
      </c>
      <c r="N2178" s="17">
        <f t="shared" ref="N2178:N2241" si="137">I2178*L2178</f>
        <v>78.92</v>
      </c>
      <c r="O2178" s="17">
        <f t="shared" ref="O2178:O2241" si="138">M2178-N2178</f>
        <v>50.602999999999994</v>
      </c>
      <c r="P2178" s="7">
        <f t="shared" ref="P2178:P2241" si="139">IFERROR(O2178/M2178,0)</f>
        <v>0.39068736826663986</v>
      </c>
      <c r="Q2178" s="5">
        <f>YEAR(SalesDataTable[[#This Row],[Order Date]])</f>
        <v>2026</v>
      </c>
      <c r="R2178" s="7" t="str">
        <f>"Q"&amp;ROUNDUP(MONTH(SalesDataTable[[#This Row],[Order Date]])/3,0)</f>
        <v>Q4</v>
      </c>
      <c r="S2178" s="8">
        <f>MONTH(SalesDataTable[[#This Row],[Order Date]])</f>
        <v>10</v>
      </c>
      <c r="T2178" s="7" t="str">
        <f>TEXT(SalesDataTable[[#This Row],[Order Date]],"mmm")</f>
        <v>Oct</v>
      </c>
    </row>
    <row r="2179" spans="1:20" ht="15.6">
      <c r="A2179" s="2">
        <v>3116</v>
      </c>
      <c r="B2179" s="3">
        <v>46318</v>
      </c>
      <c r="C2179" s="4" t="s">
        <v>6</v>
      </c>
      <c r="D2179" s="4" t="s">
        <v>7</v>
      </c>
      <c r="E2179" s="4" t="s">
        <v>28</v>
      </c>
      <c r="F2179" s="4" t="s">
        <v>13</v>
      </c>
      <c r="G2179" s="4" t="s">
        <v>9</v>
      </c>
      <c r="H2179" s="4" t="s">
        <v>10</v>
      </c>
      <c r="I2179" s="8">
        <v>1</v>
      </c>
      <c r="J2179" s="10">
        <v>93.64</v>
      </c>
      <c r="K2179" s="6">
        <v>0</v>
      </c>
      <c r="L2179" s="10">
        <v>44.34</v>
      </c>
      <c r="M2179" s="17">
        <f t="shared" si="136"/>
        <v>93.64</v>
      </c>
      <c r="N2179" s="17">
        <f t="shared" si="137"/>
        <v>44.34</v>
      </c>
      <c r="O2179" s="17">
        <f t="shared" si="138"/>
        <v>49.3</v>
      </c>
      <c r="P2179" s="7">
        <f t="shared" si="139"/>
        <v>0.52648440837249033</v>
      </c>
      <c r="Q2179" s="5">
        <f>YEAR(SalesDataTable[[#This Row],[Order Date]])</f>
        <v>2026</v>
      </c>
      <c r="R2179" s="7" t="str">
        <f>"Q"&amp;ROUNDUP(MONTH(SalesDataTable[[#This Row],[Order Date]])/3,0)</f>
        <v>Q4</v>
      </c>
      <c r="S2179" s="8">
        <f>MONTH(SalesDataTable[[#This Row],[Order Date]])</f>
        <v>10</v>
      </c>
      <c r="T2179" s="7" t="str">
        <f>TEXT(SalesDataTable[[#This Row],[Order Date]],"mmm")</f>
        <v>Oct</v>
      </c>
    </row>
    <row r="2180" spans="1:20" ht="15.6">
      <c r="A2180" s="2">
        <v>3631</v>
      </c>
      <c r="B2180" s="3">
        <v>46318</v>
      </c>
      <c r="C2180" s="4" t="s">
        <v>20</v>
      </c>
      <c r="D2180" s="4" t="s">
        <v>31</v>
      </c>
      <c r="E2180" s="4" t="s">
        <v>19</v>
      </c>
      <c r="F2180" s="4" t="s">
        <v>3</v>
      </c>
      <c r="G2180" s="4" t="s">
        <v>34</v>
      </c>
      <c r="H2180" s="4" t="s">
        <v>38</v>
      </c>
      <c r="I2180" s="8">
        <v>1</v>
      </c>
      <c r="J2180" s="10">
        <v>123.6</v>
      </c>
      <c r="K2180" s="6">
        <v>0</v>
      </c>
      <c r="L2180" s="10">
        <v>67.3</v>
      </c>
      <c r="M2180" s="17">
        <f t="shared" si="136"/>
        <v>123.6</v>
      </c>
      <c r="N2180" s="17">
        <f t="shared" si="137"/>
        <v>67.3</v>
      </c>
      <c r="O2180" s="17">
        <f t="shared" si="138"/>
        <v>56.3</v>
      </c>
      <c r="P2180" s="7">
        <f t="shared" si="139"/>
        <v>0.45550161812297735</v>
      </c>
      <c r="Q2180" s="5">
        <f>YEAR(SalesDataTable[[#This Row],[Order Date]])</f>
        <v>2026</v>
      </c>
      <c r="R2180" s="7" t="str">
        <f>"Q"&amp;ROUNDUP(MONTH(SalesDataTable[[#This Row],[Order Date]])/3,0)</f>
        <v>Q4</v>
      </c>
      <c r="S2180" s="8">
        <f>MONTH(SalesDataTable[[#This Row],[Order Date]])</f>
        <v>10</v>
      </c>
      <c r="T2180" s="7" t="str">
        <f>TEXT(SalesDataTable[[#This Row],[Order Date]],"mmm")</f>
        <v>Oct</v>
      </c>
    </row>
    <row r="2181" spans="1:20" ht="15.6">
      <c r="A2181" s="2">
        <v>4216</v>
      </c>
      <c r="B2181" s="3">
        <v>46318</v>
      </c>
      <c r="C2181" s="4" t="s">
        <v>6</v>
      </c>
      <c r="D2181" s="4" t="s">
        <v>7</v>
      </c>
      <c r="E2181" s="4" t="s">
        <v>2</v>
      </c>
      <c r="F2181" s="4" t="s">
        <v>13</v>
      </c>
      <c r="G2181" s="4" t="s">
        <v>34</v>
      </c>
      <c r="H2181" s="4" t="s">
        <v>38</v>
      </c>
      <c r="I2181" s="8">
        <v>3</v>
      </c>
      <c r="J2181" s="10">
        <v>124.6</v>
      </c>
      <c r="K2181" s="6">
        <v>0.05</v>
      </c>
      <c r="L2181" s="10">
        <v>69.12</v>
      </c>
      <c r="M2181" s="17">
        <f t="shared" si="136"/>
        <v>355.10999999999996</v>
      </c>
      <c r="N2181" s="17">
        <f t="shared" si="137"/>
        <v>207.36</v>
      </c>
      <c r="O2181" s="17">
        <f t="shared" si="138"/>
        <v>147.74999999999994</v>
      </c>
      <c r="P2181" s="7">
        <f t="shared" si="139"/>
        <v>0.41606826053898782</v>
      </c>
      <c r="Q2181" s="5">
        <f>YEAR(SalesDataTable[[#This Row],[Order Date]])</f>
        <v>2026</v>
      </c>
      <c r="R2181" s="7" t="str">
        <f>"Q"&amp;ROUNDUP(MONTH(SalesDataTable[[#This Row],[Order Date]])/3,0)</f>
        <v>Q4</v>
      </c>
      <c r="S2181" s="8">
        <f>MONTH(SalesDataTable[[#This Row],[Order Date]])</f>
        <v>10</v>
      </c>
      <c r="T2181" s="7" t="str">
        <f>TEXT(SalesDataTable[[#This Row],[Order Date]],"mmm")</f>
        <v>Oct</v>
      </c>
    </row>
    <row r="2182" spans="1:20" ht="15.6">
      <c r="A2182" s="2">
        <v>4956</v>
      </c>
      <c r="B2182" s="3">
        <v>46318</v>
      </c>
      <c r="C2182" s="4" t="s">
        <v>20</v>
      </c>
      <c r="D2182" s="4" t="s">
        <v>47</v>
      </c>
      <c r="E2182" s="4" t="s">
        <v>19</v>
      </c>
      <c r="F2182" s="4" t="s">
        <v>16</v>
      </c>
      <c r="G2182" s="4" t="s">
        <v>9</v>
      </c>
      <c r="H2182" s="4" t="s">
        <v>37</v>
      </c>
      <c r="I2182" s="8">
        <v>2</v>
      </c>
      <c r="J2182" s="10">
        <v>151.66</v>
      </c>
      <c r="K2182" s="6">
        <v>0</v>
      </c>
      <c r="L2182" s="10">
        <v>77.17</v>
      </c>
      <c r="M2182" s="17">
        <f t="shared" si="136"/>
        <v>303.32</v>
      </c>
      <c r="N2182" s="17">
        <f t="shared" si="137"/>
        <v>154.34</v>
      </c>
      <c r="O2182" s="17">
        <f t="shared" si="138"/>
        <v>148.97999999999999</v>
      </c>
      <c r="P2182" s="7">
        <f t="shared" si="139"/>
        <v>0.49116444678886984</v>
      </c>
      <c r="Q2182" s="5">
        <f>YEAR(SalesDataTable[[#This Row],[Order Date]])</f>
        <v>2026</v>
      </c>
      <c r="R2182" s="7" t="str">
        <f>"Q"&amp;ROUNDUP(MONTH(SalesDataTable[[#This Row],[Order Date]])/3,0)</f>
        <v>Q4</v>
      </c>
      <c r="S2182" s="8">
        <f>MONTH(SalesDataTable[[#This Row],[Order Date]])</f>
        <v>10</v>
      </c>
      <c r="T2182" s="7" t="str">
        <f>TEXT(SalesDataTable[[#This Row],[Order Date]],"mmm")</f>
        <v>Oct</v>
      </c>
    </row>
    <row r="2183" spans="1:20" ht="15.6">
      <c r="A2183" s="2">
        <v>439</v>
      </c>
      <c r="B2183" s="3">
        <v>46319</v>
      </c>
      <c r="C2183" s="4" t="s">
        <v>11</v>
      </c>
      <c r="D2183" s="4" t="s">
        <v>25</v>
      </c>
      <c r="E2183" s="4" t="s">
        <v>19</v>
      </c>
      <c r="F2183" s="4" t="s">
        <v>13</v>
      </c>
      <c r="G2183" s="4" t="s">
        <v>14</v>
      </c>
      <c r="H2183" s="4" t="s">
        <v>15</v>
      </c>
      <c r="I2183" s="8">
        <v>1</v>
      </c>
      <c r="J2183" s="10">
        <v>36.76</v>
      </c>
      <c r="K2183" s="6">
        <v>0</v>
      </c>
      <c r="L2183" s="10">
        <v>13.18</v>
      </c>
      <c r="M2183" s="17">
        <f t="shared" si="136"/>
        <v>36.76</v>
      </c>
      <c r="N2183" s="17">
        <f t="shared" si="137"/>
        <v>13.18</v>
      </c>
      <c r="O2183" s="17">
        <f t="shared" si="138"/>
        <v>23.58</v>
      </c>
      <c r="P2183" s="7">
        <f t="shared" si="139"/>
        <v>0.64145810663764957</v>
      </c>
      <c r="Q2183" s="5">
        <f>YEAR(SalesDataTable[[#This Row],[Order Date]])</f>
        <v>2026</v>
      </c>
      <c r="R2183" s="7" t="str">
        <f>"Q"&amp;ROUNDUP(MONTH(SalesDataTable[[#This Row],[Order Date]])/3,0)</f>
        <v>Q4</v>
      </c>
      <c r="S2183" s="8">
        <f>MONTH(SalesDataTable[[#This Row],[Order Date]])</f>
        <v>10</v>
      </c>
      <c r="T2183" s="7" t="str">
        <f>TEXT(SalesDataTable[[#This Row],[Order Date]],"mmm")</f>
        <v>Oct</v>
      </c>
    </row>
    <row r="2184" spans="1:20" ht="15.6">
      <c r="A2184" s="2">
        <v>1076</v>
      </c>
      <c r="B2184" s="3">
        <v>46319</v>
      </c>
      <c r="C2184" s="4" t="s">
        <v>0</v>
      </c>
      <c r="D2184" s="4" t="s">
        <v>36</v>
      </c>
      <c r="E2184" s="4" t="s">
        <v>28</v>
      </c>
      <c r="F2184" s="4" t="s">
        <v>3</v>
      </c>
      <c r="G2184" s="4" t="s">
        <v>23</v>
      </c>
      <c r="H2184" s="4" t="s">
        <v>29</v>
      </c>
      <c r="I2184" s="8">
        <v>1</v>
      </c>
      <c r="J2184" s="10">
        <v>195.67</v>
      </c>
      <c r="K2184" s="6">
        <v>0</v>
      </c>
      <c r="L2184" s="10">
        <v>105.88</v>
      </c>
      <c r="M2184" s="17">
        <f t="shared" si="136"/>
        <v>195.67</v>
      </c>
      <c r="N2184" s="17">
        <f t="shared" si="137"/>
        <v>105.88</v>
      </c>
      <c r="O2184" s="17">
        <f t="shared" si="138"/>
        <v>89.789999999999992</v>
      </c>
      <c r="P2184" s="7">
        <f t="shared" si="139"/>
        <v>0.45888485715745897</v>
      </c>
      <c r="Q2184" s="5">
        <f>YEAR(SalesDataTable[[#This Row],[Order Date]])</f>
        <v>2026</v>
      </c>
      <c r="R2184" s="7" t="str">
        <f>"Q"&amp;ROUNDUP(MONTH(SalesDataTable[[#This Row],[Order Date]])/3,0)</f>
        <v>Q4</v>
      </c>
      <c r="S2184" s="8">
        <f>MONTH(SalesDataTable[[#This Row],[Order Date]])</f>
        <v>10</v>
      </c>
      <c r="T2184" s="7" t="str">
        <f>TEXT(SalesDataTable[[#This Row],[Order Date]],"mmm")</f>
        <v>Oct</v>
      </c>
    </row>
    <row r="2185" spans="1:20" ht="15.6">
      <c r="A2185" s="2">
        <v>1130</v>
      </c>
      <c r="B2185" s="3">
        <v>46319</v>
      </c>
      <c r="C2185" s="4" t="s">
        <v>0</v>
      </c>
      <c r="D2185" s="4" t="s">
        <v>50</v>
      </c>
      <c r="E2185" s="4" t="s">
        <v>19</v>
      </c>
      <c r="F2185" s="4" t="s">
        <v>3</v>
      </c>
      <c r="G2185" s="4" t="s">
        <v>4</v>
      </c>
      <c r="H2185" s="4" t="s">
        <v>26</v>
      </c>
      <c r="I2185" s="8">
        <v>1</v>
      </c>
      <c r="J2185" s="10">
        <v>40.83</v>
      </c>
      <c r="K2185" s="6">
        <v>0.1</v>
      </c>
      <c r="L2185" s="10">
        <v>16.54</v>
      </c>
      <c r="M2185" s="17">
        <f t="shared" si="136"/>
        <v>36.747</v>
      </c>
      <c r="N2185" s="17">
        <f t="shared" si="137"/>
        <v>16.54</v>
      </c>
      <c r="O2185" s="17">
        <f t="shared" si="138"/>
        <v>20.207000000000001</v>
      </c>
      <c r="P2185" s="7">
        <f t="shared" si="139"/>
        <v>0.54989522954254766</v>
      </c>
      <c r="Q2185" s="5">
        <f>YEAR(SalesDataTable[[#This Row],[Order Date]])</f>
        <v>2026</v>
      </c>
      <c r="R2185" s="7" t="str">
        <f>"Q"&amp;ROUNDUP(MONTH(SalesDataTable[[#This Row],[Order Date]])/3,0)</f>
        <v>Q4</v>
      </c>
      <c r="S2185" s="8">
        <f>MONTH(SalesDataTable[[#This Row],[Order Date]])</f>
        <v>10</v>
      </c>
      <c r="T2185" s="7" t="str">
        <f>TEXT(SalesDataTable[[#This Row],[Order Date]],"mmm")</f>
        <v>Oct</v>
      </c>
    </row>
    <row r="2186" spans="1:20" ht="15.6">
      <c r="A2186" s="2">
        <v>2820</v>
      </c>
      <c r="B2186" s="3">
        <v>46319</v>
      </c>
      <c r="C2186" s="4" t="s">
        <v>20</v>
      </c>
      <c r="D2186" s="4" t="s">
        <v>31</v>
      </c>
      <c r="E2186" s="4" t="s">
        <v>8</v>
      </c>
      <c r="F2186" s="4" t="s">
        <v>16</v>
      </c>
      <c r="G2186" s="4" t="s">
        <v>9</v>
      </c>
      <c r="H2186" s="4" t="s">
        <v>46</v>
      </c>
      <c r="I2186" s="8">
        <v>6</v>
      </c>
      <c r="J2186" s="10">
        <v>72.73</v>
      </c>
      <c r="K2186" s="6">
        <v>0.05</v>
      </c>
      <c r="L2186" s="10">
        <v>32.700000000000003</v>
      </c>
      <c r="M2186" s="17">
        <f t="shared" si="136"/>
        <v>414.56099999999998</v>
      </c>
      <c r="N2186" s="17">
        <f t="shared" si="137"/>
        <v>196.20000000000002</v>
      </c>
      <c r="O2186" s="17">
        <f t="shared" si="138"/>
        <v>218.36099999999996</v>
      </c>
      <c r="P2186" s="7">
        <f t="shared" si="139"/>
        <v>0.52672827400551425</v>
      </c>
      <c r="Q2186" s="5">
        <f>YEAR(SalesDataTable[[#This Row],[Order Date]])</f>
        <v>2026</v>
      </c>
      <c r="R2186" s="7" t="str">
        <f>"Q"&amp;ROUNDUP(MONTH(SalesDataTable[[#This Row],[Order Date]])/3,0)</f>
        <v>Q4</v>
      </c>
      <c r="S2186" s="8">
        <f>MONTH(SalesDataTable[[#This Row],[Order Date]])</f>
        <v>10</v>
      </c>
      <c r="T2186" s="7" t="str">
        <f>TEXT(SalesDataTable[[#This Row],[Order Date]],"mmm")</f>
        <v>Oct</v>
      </c>
    </row>
    <row r="2187" spans="1:20" ht="15.6">
      <c r="A2187" s="2">
        <v>4213</v>
      </c>
      <c r="B2187" s="3">
        <v>46319</v>
      </c>
      <c r="C2187" s="4" t="s">
        <v>6</v>
      </c>
      <c r="D2187" s="4" t="s">
        <v>49</v>
      </c>
      <c r="E2187" s="4" t="s">
        <v>8</v>
      </c>
      <c r="F2187" s="4" t="s">
        <v>16</v>
      </c>
      <c r="G2187" s="4" t="s">
        <v>23</v>
      </c>
      <c r="H2187" s="4" t="s">
        <v>40</v>
      </c>
      <c r="I2187" s="8">
        <v>4</v>
      </c>
      <c r="J2187" s="10">
        <v>81.23</v>
      </c>
      <c r="K2187" s="6">
        <v>0.1</v>
      </c>
      <c r="L2187" s="10">
        <v>38.96</v>
      </c>
      <c r="M2187" s="17">
        <f t="shared" si="136"/>
        <v>292.428</v>
      </c>
      <c r="N2187" s="17">
        <f t="shared" si="137"/>
        <v>155.84</v>
      </c>
      <c r="O2187" s="17">
        <f t="shared" si="138"/>
        <v>136.58799999999999</v>
      </c>
      <c r="P2187" s="7">
        <f t="shared" si="139"/>
        <v>0.46708249552026482</v>
      </c>
      <c r="Q2187" s="5">
        <f>YEAR(SalesDataTable[[#This Row],[Order Date]])</f>
        <v>2026</v>
      </c>
      <c r="R2187" s="7" t="str">
        <f>"Q"&amp;ROUNDUP(MONTH(SalesDataTable[[#This Row],[Order Date]])/3,0)</f>
        <v>Q4</v>
      </c>
      <c r="S2187" s="8">
        <f>MONTH(SalesDataTable[[#This Row],[Order Date]])</f>
        <v>10</v>
      </c>
      <c r="T2187" s="7" t="str">
        <f>TEXT(SalesDataTable[[#This Row],[Order Date]],"mmm")</f>
        <v>Oct</v>
      </c>
    </row>
    <row r="2188" spans="1:20" ht="15.6">
      <c r="A2188" s="2">
        <v>4375</v>
      </c>
      <c r="B2188" s="3">
        <v>46319</v>
      </c>
      <c r="C2188" s="4" t="s">
        <v>6</v>
      </c>
      <c r="D2188" s="4" t="s">
        <v>7</v>
      </c>
      <c r="E2188" s="4" t="s">
        <v>2</v>
      </c>
      <c r="F2188" s="4" t="s">
        <v>16</v>
      </c>
      <c r="G2188" s="4" t="s">
        <v>14</v>
      </c>
      <c r="H2188" s="4" t="s">
        <v>32</v>
      </c>
      <c r="I2188" s="8">
        <v>1</v>
      </c>
      <c r="J2188" s="10">
        <v>46.38</v>
      </c>
      <c r="K2188" s="6">
        <v>0.15</v>
      </c>
      <c r="L2188" s="10">
        <v>17.87</v>
      </c>
      <c r="M2188" s="17">
        <f t="shared" si="136"/>
        <v>39.423000000000002</v>
      </c>
      <c r="N2188" s="17">
        <f t="shared" si="137"/>
        <v>17.87</v>
      </c>
      <c r="O2188" s="17">
        <f t="shared" si="138"/>
        <v>21.553000000000001</v>
      </c>
      <c r="P2188" s="7">
        <f t="shared" si="139"/>
        <v>0.54671131065621592</v>
      </c>
      <c r="Q2188" s="5">
        <f>YEAR(SalesDataTable[[#This Row],[Order Date]])</f>
        <v>2026</v>
      </c>
      <c r="R2188" s="7" t="str">
        <f>"Q"&amp;ROUNDUP(MONTH(SalesDataTable[[#This Row],[Order Date]])/3,0)</f>
        <v>Q4</v>
      </c>
      <c r="S2188" s="8">
        <f>MONTH(SalesDataTable[[#This Row],[Order Date]])</f>
        <v>10</v>
      </c>
      <c r="T2188" s="7" t="str">
        <f>TEXT(SalesDataTable[[#This Row],[Order Date]],"mmm")</f>
        <v>Oct</v>
      </c>
    </row>
    <row r="2189" spans="1:20" ht="15.6">
      <c r="A2189" s="2">
        <v>5072</v>
      </c>
      <c r="B2189" s="3">
        <v>46319</v>
      </c>
      <c r="C2189" s="4" t="s">
        <v>20</v>
      </c>
      <c r="D2189" s="4" t="s">
        <v>31</v>
      </c>
      <c r="E2189" s="4" t="s">
        <v>8</v>
      </c>
      <c r="F2189" s="4" t="s">
        <v>16</v>
      </c>
      <c r="G2189" s="4" t="s">
        <v>14</v>
      </c>
      <c r="H2189" s="4" t="s">
        <v>32</v>
      </c>
      <c r="I2189" s="8">
        <v>5</v>
      </c>
      <c r="J2189" s="10">
        <v>45.9</v>
      </c>
      <c r="K2189" s="6">
        <v>0.1</v>
      </c>
      <c r="L2189" s="10">
        <v>17.940000000000001</v>
      </c>
      <c r="M2189" s="17">
        <f t="shared" si="136"/>
        <v>206.55</v>
      </c>
      <c r="N2189" s="17">
        <f t="shared" si="137"/>
        <v>89.7</v>
      </c>
      <c r="O2189" s="17">
        <f t="shared" si="138"/>
        <v>116.85000000000001</v>
      </c>
      <c r="P2189" s="7">
        <f t="shared" si="139"/>
        <v>0.56572258533042852</v>
      </c>
      <c r="Q2189" s="5">
        <f>YEAR(SalesDataTable[[#This Row],[Order Date]])</f>
        <v>2026</v>
      </c>
      <c r="R2189" s="7" t="str">
        <f>"Q"&amp;ROUNDUP(MONTH(SalesDataTable[[#This Row],[Order Date]])/3,0)</f>
        <v>Q4</v>
      </c>
      <c r="S2189" s="8">
        <f>MONTH(SalesDataTable[[#This Row],[Order Date]])</f>
        <v>10</v>
      </c>
      <c r="T2189" s="7" t="str">
        <f>TEXT(SalesDataTable[[#This Row],[Order Date]],"mmm")</f>
        <v>Oct</v>
      </c>
    </row>
    <row r="2190" spans="1:20" ht="15.6">
      <c r="A2190" s="2">
        <v>310</v>
      </c>
      <c r="B2190" s="3">
        <v>46320</v>
      </c>
      <c r="C2190" s="4" t="s">
        <v>6</v>
      </c>
      <c r="D2190" s="4" t="s">
        <v>43</v>
      </c>
      <c r="E2190" s="4" t="s">
        <v>2</v>
      </c>
      <c r="F2190" s="4" t="s">
        <v>16</v>
      </c>
      <c r="G2190" s="4" t="s">
        <v>9</v>
      </c>
      <c r="H2190" s="4" t="s">
        <v>17</v>
      </c>
      <c r="I2190" s="8">
        <v>5</v>
      </c>
      <c r="J2190" s="10">
        <v>144.04</v>
      </c>
      <c r="K2190" s="6">
        <v>0.1</v>
      </c>
      <c r="L2190" s="10">
        <v>78.069999999999993</v>
      </c>
      <c r="M2190" s="17">
        <f t="shared" si="136"/>
        <v>648.17999999999995</v>
      </c>
      <c r="N2190" s="17">
        <f t="shared" si="137"/>
        <v>390.34999999999997</v>
      </c>
      <c r="O2190" s="17">
        <f t="shared" si="138"/>
        <v>257.83</v>
      </c>
      <c r="P2190" s="7">
        <f t="shared" si="139"/>
        <v>0.39777530932765592</v>
      </c>
      <c r="Q2190" s="5">
        <f>YEAR(SalesDataTable[[#This Row],[Order Date]])</f>
        <v>2026</v>
      </c>
      <c r="R2190" s="7" t="str">
        <f>"Q"&amp;ROUNDUP(MONTH(SalesDataTable[[#This Row],[Order Date]])/3,0)</f>
        <v>Q4</v>
      </c>
      <c r="S2190" s="8">
        <f>MONTH(SalesDataTable[[#This Row],[Order Date]])</f>
        <v>10</v>
      </c>
      <c r="T2190" s="7" t="str">
        <f>TEXT(SalesDataTable[[#This Row],[Order Date]],"mmm")</f>
        <v>Oct</v>
      </c>
    </row>
    <row r="2191" spans="1:20" ht="15.6">
      <c r="A2191" s="2">
        <v>317</v>
      </c>
      <c r="B2191" s="3">
        <v>46320</v>
      </c>
      <c r="C2191" s="4" t="s">
        <v>11</v>
      </c>
      <c r="D2191" s="4" t="s">
        <v>39</v>
      </c>
      <c r="E2191" s="4" t="s">
        <v>28</v>
      </c>
      <c r="F2191" s="4" t="s">
        <v>13</v>
      </c>
      <c r="G2191" s="4" t="s">
        <v>4</v>
      </c>
      <c r="H2191" s="4" t="s">
        <v>5</v>
      </c>
      <c r="I2191" s="8">
        <v>2</v>
      </c>
      <c r="J2191" s="10">
        <v>80.69</v>
      </c>
      <c r="K2191" s="6">
        <v>0.05</v>
      </c>
      <c r="L2191" s="10">
        <v>43.81</v>
      </c>
      <c r="M2191" s="17">
        <f t="shared" si="136"/>
        <v>153.31099999999998</v>
      </c>
      <c r="N2191" s="17">
        <f t="shared" si="137"/>
        <v>87.62</v>
      </c>
      <c r="O2191" s="17">
        <f t="shared" si="138"/>
        <v>65.690999999999974</v>
      </c>
      <c r="P2191" s="7">
        <f t="shared" si="139"/>
        <v>0.42848197454846676</v>
      </c>
      <c r="Q2191" s="5">
        <f>YEAR(SalesDataTable[[#This Row],[Order Date]])</f>
        <v>2026</v>
      </c>
      <c r="R2191" s="7" t="str">
        <f>"Q"&amp;ROUNDUP(MONTH(SalesDataTable[[#This Row],[Order Date]])/3,0)</f>
        <v>Q4</v>
      </c>
      <c r="S2191" s="8">
        <f>MONTH(SalesDataTable[[#This Row],[Order Date]])</f>
        <v>10</v>
      </c>
      <c r="T2191" s="7" t="str">
        <f>TEXT(SalesDataTable[[#This Row],[Order Date]],"mmm")</f>
        <v>Oct</v>
      </c>
    </row>
    <row r="2192" spans="1:20" ht="15.6">
      <c r="A2192" s="2">
        <v>684</v>
      </c>
      <c r="B2192" s="3">
        <v>46320</v>
      </c>
      <c r="C2192" s="4" t="s">
        <v>20</v>
      </c>
      <c r="D2192" s="4" t="s">
        <v>21</v>
      </c>
      <c r="E2192" s="4" t="s">
        <v>2</v>
      </c>
      <c r="F2192" s="4" t="s">
        <v>16</v>
      </c>
      <c r="G2192" s="4" t="s">
        <v>23</v>
      </c>
      <c r="H2192" s="4" t="s">
        <v>29</v>
      </c>
      <c r="I2192" s="8">
        <v>1</v>
      </c>
      <c r="J2192" s="10">
        <v>191.91</v>
      </c>
      <c r="K2192" s="6">
        <v>0</v>
      </c>
      <c r="L2192" s="10">
        <v>101.89</v>
      </c>
      <c r="M2192" s="17">
        <f t="shared" si="136"/>
        <v>191.91</v>
      </c>
      <c r="N2192" s="17">
        <f t="shared" si="137"/>
        <v>101.89</v>
      </c>
      <c r="O2192" s="17">
        <f t="shared" si="138"/>
        <v>90.02</v>
      </c>
      <c r="P2192" s="7">
        <f t="shared" si="139"/>
        <v>0.46907404512531914</v>
      </c>
      <c r="Q2192" s="5">
        <f>YEAR(SalesDataTable[[#This Row],[Order Date]])</f>
        <v>2026</v>
      </c>
      <c r="R2192" s="7" t="str">
        <f>"Q"&amp;ROUNDUP(MONTH(SalesDataTable[[#This Row],[Order Date]])/3,0)</f>
        <v>Q4</v>
      </c>
      <c r="S2192" s="8">
        <f>MONTH(SalesDataTable[[#This Row],[Order Date]])</f>
        <v>10</v>
      </c>
      <c r="T2192" s="7" t="str">
        <f>TEXT(SalesDataTable[[#This Row],[Order Date]],"mmm")</f>
        <v>Oct</v>
      </c>
    </row>
    <row r="2193" spans="1:20" ht="15.6">
      <c r="A2193" s="2">
        <v>1430</v>
      </c>
      <c r="B2193" s="3">
        <v>46320</v>
      </c>
      <c r="C2193" s="4" t="s">
        <v>20</v>
      </c>
      <c r="D2193" s="4" t="s">
        <v>47</v>
      </c>
      <c r="E2193" s="4" t="s">
        <v>19</v>
      </c>
      <c r="F2193" s="4" t="s">
        <v>13</v>
      </c>
      <c r="G2193" s="4" t="s">
        <v>34</v>
      </c>
      <c r="H2193" s="4" t="s">
        <v>42</v>
      </c>
      <c r="I2193" s="8">
        <v>1</v>
      </c>
      <c r="J2193" s="10">
        <v>36.630000000000003</v>
      </c>
      <c r="K2193" s="6">
        <v>0.05</v>
      </c>
      <c r="L2193" s="10">
        <v>13.97</v>
      </c>
      <c r="M2193" s="17">
        <f t="shared" si="136"/>
        <v>34.798500000000004</v>
      </c>
      <c r="N2193" s="17">
        <f t="shared" si="137"/>
        <v>13.97</v>
      </c>
      <c r="O2193" s="17">
        <f t="shared" si="138"/>
        <v>20.828500000000005</v>
      </c>
      <c r="P2193" s="7">
        <f t="shared" si="139"/>
        <v>0.59854591433538806</v>
      </c>
      <c r="Q2193" s="5">
        <f>YEAR(SalesDataTable[[#This Row],[Order Date]])</f>
        <v>2026</v>
      </c>
      <c r="R2193" s="7" t="str">
        <f>"Q"&amp;ROUNDUP(MONTH(SalesDataTable[[#This Row],[Order Date]])/3,0)</f>
        <v>Q4</v>
      </c>
      <c r="S2193" s="8">
        <f>MONTH(SalesDataTable[[#This Row],[Order Date]])</f>
        <v>10</v>
      </c>
      <c r="T2193" s="7" t="str">
        <f>TEXT(SalesDataTable[[#This Row],[Order Date]],"mmm")</f>
        <v>Oct</v>
      </c>
    </row>
    <row r="2194" spans="1:20" ht="15.6">
      <c r="A2194" s="2">
        <v>2049</v>
      </c>
      <c r="B2194" s="3">
        <v>46320</v>
      </c>
      <c r="C2194" s="4" t="s">
        <v>20</v>
      </c>
      <c r="D2194" s="4" t="s">
        <v>21</v>
      </c>
      <c r="E2194" s="4" t="s">
        <v>8</v>
      </c>
      <c r="F2194" s="4" t="s">
        <v>16</v>
      </c>
      <c r="G2194" s="4" t="s">
        <v>14</v>
      </c>
      <c r="H2194" s="4" t="s">
        <v>15</v>
      </c>
      <c r="I2194" s="8">
        <v>6</v>
      </c>
      <c r="J2194" s="10">
        <v>35.380000000000003</v>
      </c>
      <c r="K2194" s="6">
        <v>0.05</v>
      </c>
      <c r="L2194" s="10">
        <v>13.9</v>
      </c>
      <c r="M2194" s="17">
        <f t="shared" si="136"/>
        <v>201.66600000000003</v>
      </c>
      <c r="N2194" s="17">
        <f t="shared" si="137"/>
        <v>83.4</v>
      </c>
      <c r="O2194" s="17">
        <f t="shared" si="138"/>
        <v>118.26600000000002</v>
      </c>
      <c r="P2194" s="7">
        <f t="shared" si="139"/>
        <v>0.58644491386748387</v>
      </c>
      <c r="Q2194" s="5">
        <f>YEAR(SalesDataTable[[#This Row],[Order Date]])</f>
        <v>2026</v>
      </c>
      <c r="R2194" s="7" t="str">
        <f>"Q"&amp;ROUNDUP(MONTH(SalesDataTable[[#This Row],[Order Date]])/3,0)</f>
        <v>Q4</v>
      </c>
      <c r="S2194" s="8">
        <f>MONTH(SalesDataTable[[#This Row],[Order Date]])</f>
        <v>10</v>
      </c>
      <c r="T2194" s="7" t="str">
        <f>TEXT(SalesDataTable[[#This Row],[Order Date]],"mmm")</f>
        <v>Oct</v>
      </c>
    </row>
    <row r="2195" spans="1:20" ht="15.6">
      <c r="A2195" s="2">
        <v>2199</v>
      </c>
      <c r="B2195" s="3">
        <v>46320</v>
      </c>
      <c r="C2195" s="4" t="s">
        <v>6</v>
      </c>
      <c r="D2195" s="4" t="s">
        <v>43</v>
      </c>
      <c r="E2195" s="4" t="s">
        <v>28</v>
      </c>
      <c r="F2195" s="4" t="s">
        <v>3</v>
      </c>
      <c r="G2195" s="4" t="s">
        <v>14</v>
      </c>
      <c r="H2195" s="4" t="s">
        <v>44</v>
      </c>
      <c r="I2195" s="8">
        <v>1</v>
      </c>
      <c r="J2195" s="10">
        <v>132.63</v>
      </c>
      <c r="K2195" s="6">
        <v>0.05</v>
      </c>
      <c r="L2195" s="10">
        <v>67.489999999999995</v>
      </c>
      <c r="M2195" s="17">
        <f t="shared" si="136"/>
        <v>125.99849999999999</v>
      </c>
      <c r="N2195" s="17">
        <f t="shared" si="137"/>
        <v>67.489999999999995</v>
      </c>
      <c r="O2195" s="17">
        <f t="shared" si="138"/>
        <v>58.508499999999998</v>
      </c>
      <c r="P2195" s="7">
        <f t="shared" si="139"/>
        <v>0.46435870268296847</v>
      </c>
      <c r="Q2195" s="5">
        <f>YEAR(SalesDataTable[[#This Row],[Order Date]])</f>
        <v>2026</v>
      </c>
      <c r="R2195" s="7" t="str">
        <f>"Q"&amp;ROUNDUP(MONTH(SalesDataTable[[#This Row],[Order Date]])/3,0)</f>
        <v>Q4</v>
      </c>
      <c r="S2195" s="8">
        <f>MONTH(SalesDataTable[[#This Row],[Order Date]])</f>
        <v>10</v>
      </c>
      <c r="T2195" s="7" t="str">
        <f>TEXT(SalesDataTable[[#This Row],[Order Date]],"mmm")</f>
        <v>Oct</v>
      </c>
    </row>
    <row r="2196" spans="1:20" ht="15.6">
      <c r="A2196" s="2">
        <v>2954</v>
      </c>
      <c r="B2196" s="3">
        <v>46320</v>
      </c>
      <c r="C2196" s="4" t="s">
        <v>20</v>
      </c>
      <c r="D2196" s="4" t="s">
        <v>21</v>
      </c>
      <c r="E2196" s="4" t="s">
        <v>2</v>
      </c>
      <c r="F2196" s="4" t="s">
        <v>13</v>
      </c>
      <c r="G2196" s="4" t="s">
        <v>9</v>
      </c>
      <c r="H2196" s="4" t="s">
        <v>46</v>
      </c>
      <c r="I2196" s="8">
        <v>1</v>
      </c>
      <c r="J2196" s="10">
        <v>71.17</v>
      </c>
      <c r="K2196" s="6">
        <v>0</v>
      </c>
      <c r="L2196" s="10">
        <v>32.57</v>
      </c>
      <c r="M2196" s="17">
        <f t="shared" si="136"/>
        <v>71.17</v>
      </c>
      <c r="N2196" s="17">
        <f t="shared" si="137"/>
        <v>32.57</v>
      </c>
      <c r="O2196" s="17">
        <f t="shared" si="138"/>
        <v>38.6</v>
      </c>
      <c r="P2196" s="7">
        <f t="shared" si="139"/>
        <v>0.54236335534635383</v>
      </c>
      <c r="Q2196" s="5">
        <f>YEAR(SalesDataTable[[#This Row],[Order Date]])</f>
        <v>2026</v>
      </c>
      <c r="R2196" s="7" t="str">
        <f>"Q"&amp;ROUNDUP(MONTH(SalesDataTable[[#This Row],[Order Date]])/3,0)</f>
        <v>Q4</v>
      </c>
      <c r="S2196" s="8">
        <f>MONTH(SalesDataTable[[#This Row],[Order Date]])</f>
        <v>10</v>
      </c>
      <c r="T2196" s="7" t="str">
        <f>TEXT(SalesDataTable[[#This Row],[Order Date]],"mmm")</f>
        <v>Oct</v>
      </c>
    </row>
    <row r="2197" spans="1:20" ht="15.6">
      <c r="A2197" s="2">
        <v>3218</v>
      </c>
      <c r="B2197" s="3">
        <v>46320</v>
      </c>
      <c r="C2197" s="4" t="s">
        <v>0</v>
      </c>
      <c r="D2197" s="4" t="s">
        <v>50</v>
      </c>
      <c r="E2197" s="4" t="s">
        <v>8</v>
      </c>
      <c r="F2197" s="4" t="s">
        <v>16</v>
      </c>
      <c r="G2197" s="4" t="s">
        <v>14</v>
      </c>
      <c r="H2197" s="4" t="s">
        <v>44</v>
      </c>
      <c r="I2197" s="8">
        <v>6</v>
      </c>
      <c r="J2197" s="10">
        <v>132.08000000000001</v>
      </c>
      <c r="K2197" s="6">
        <v>0.1</v>
      </c>
      <c r="L2197" s="10">
        <v>67.61</v>
      </c>
      <c r="M2197" s="17">
        <f t="shared" si="136"/>
        <v>713.23200000000008</v>
      </c>
      <c r="N2197" s="17">
        <f t="shared" si="137"/>
        <v>405.65999999999997</v>
      </c>
      <c r="O2197" s="17">
        <f t="shared" si="138"/>
        <v>307.57200000000012</v>
      </c>
      <c r="P2197" s="7">
        <f t="shared" si="139"/>
        <v>0.43123696076451995</v>
      </c>
      <c r="Q2197" s="5">
        <f>YEAR(SalesDataTable[[#This Row],[Order Date]])</f>
        <v>2026</v>
      </c>
      <c r="R2197" s="7" t="str">
        <f>"Q"&amp;ROUNDUP(MONTH(SalesDataTable[[#This Row],[Order Date]])/3,0)</f>
        <v>Q4</v>
      </c>
      <c r="S2197" s="8">
        <f>MONTH(SalesDataTable[[#This Row],[Order Date]])</f>
        <v>10</v>
      </c>
      <c r="T2197" s="7" t="str">
        <f>TEXT(SalesDataTable[[#This Row],[Order Date]],"mmm")</f>
        <v>Oct</v>
      </c>
    </row>
    <row r="2198" spans="1:20" ht="15.6">
      <c r="A2198" s="2">
        <v>3965</v>
      </c>
      <c r="B2198" s="3">
        <v>46320</v>
      </c>
      <c r="C2198" s="4" t="s">
        <v>6</v>
      </c>
      <c r="D2198" s="4" t="s">
        <v>41</v>
      </c>
      <c r="E2198" s="4" t="s">
        <v>19</v>
      </c>
      <c r="F2198" s="4" t="s">
        <v>3</v>
      </c>
      <c r="G2198" s="4" t="s">
        <v>23</v>
      </c>
      <c r="H2198" s="4" t="s">
        <v>40</v>
      </c>
      <c r="I2198" s="8">
        <v>3</v>
      </c>
      <c r="J2198" s="10">
        <v>82.75</v>
      </c>
      <c r="K2198" s="6">
        <v>0.05</v>
      </c>
      <c r="L2198" s="10">
        <v>38.53</v>
      </c>
      <c r="M2198" s="17">
        <f t="shared" si="136"/>
        <v>235.83749999999998</v>
      </c>
      <c r="N2198" s="17">
        <f t="shared" si="137"/>
        <v>115.59</v>
      </c>
      <c r="O2198" s="17">
        <f t="shared" si="138"/>
        <v>120.24749999999997</v>
      </c>
      <c r="P2198" s="7">
        <f t="shared" si="139"/>
        <v>0.50987438384480832</v>
      </c>
      <c r="Q2198" s="5">
        <f>YEAR(SalesDataTable[[#This Row],[Order Date]])</f>
        <v>2026</v>
      </c>
      <c r="R2198" s="7" t="str">
        <f>"Q"&amp;ROUNDUP(MONTH(SalesDataTable[[#This Row],[Order Date]])/3,0)</f>
        <v>Q4</v>
      </c>
      <c r="S2198" s="8">
        <f>MONTH(SalesDataTable[[#This Row],[Order Date]])</f>
        <v>10</v>
      </c>
      <c r="T2198" s="7" t="str">
        <f>TEXT(SalesDataTable[[#This Row],[Order Date]],"mmm")</f>
        <v>Oct</v>
      </c>
    </row>
    <row r="2199" spans="1:20" ht="15.6">
      <c r="A2199" s="2">
        <v>2278</v>
      </c>
      <c r="B2199" s="3">
        <v>46321</v>
      </c>
      <c r="C2199" s="4" t="s">
        <v>0</v>
      </c>
      <c r="D2199" s="4" t="s">
        <v>50</v>
      </c>
      <c r="E2199" s="4" t="s">
        <v>2</v>
      </c>
      <c r="F2199" s="4" t="s">
        <v>3</v>
      </c>
      <c r="G2199" s="4" t="s">
        <v>34</v>
      </c>
      <c r="H2199" s="4" t="s">
        <v>45</v>
      </c>
      <c r="I2199" s="8">
        <v>5</v>
      </c>
      <c r="J2199" s="10">
        <v>51.5</v>
      </c>
      <c r="K2199" s="6">
        <v>0.1</v>
      </c>
      <c r="L2199" s="10">
        <v>21.38</v>
      </c>
      <c r="M2199" s="17">
        <f t="shared" si="136"/>
        <v>231.75</v>
      </c>
      <c r="N2199" s="17">
        <f t="shared" si="137"/>
        <v>106.89999999999999</v>
      </c>
      <c r="O2199" s="17">
        <f t="shared" si="138"/>
        <v>124.85000000000001</v>
      </c>
      <c r="P2199" s="7">
        <f t="shared" si="139"/>
        <v>0.53872707659115426</v>
      </c>
      <c r="Q2199" s="5">
        <f>YEAR(SalesDataTable[[#This Row],[Order Date]])</f>
        <v>2026</v>
      </c>
      <c r="R2199" s="7" t="str">
        <f>"Q"&amp;ROUNDUP(MONTH(SalesDataTable[[#This Row],[Order Date]])/3,0)</f>
        <v>Q4</v>
      </c>
      <c r="S2199" s="8">
        <f>MONTH(SalesDataTable[[#This Row],[Order Date]])</f>
        <v>10</v>
      </c>
      <c r="T2199" s="7" t="str">
        <f>TEXT(SalesDataTable[[#This Row],[Order Date]],"mmm")</f>
        <v>Oct</v>
      </c>
    </row>
    <row r="2200" spans="1:20" ht="15.6">
      <c r="A2200" s="2">
        <v>3132</v>
      </c>
      <c r="B2200" s="3">
        <v>46321</v>
      </c>
      <c r="C2200" s="4" t="s">
        <v>11</v>
      </c>
      <c r="D2200" s="4" t="s">
        <v>25</v>
      </c>
      <c r="E2200" s="4" t="s">
        <v>2</v>
      </c>
      <c r="F2200" s="4" t="s">
        <v>13</v>
      </c>
      <c r="G2200" s="4" t="s">
        <v>9</v>
      </c>
      <c r="H2200" s="4" t="s">
        <v>17</v>
      </c>
      <c r="I2200" s="8">
        <v>3</v>
      </c>
      <c r="J2200" s="10">
        <v>140.49</v>
      </c>
      <c r="K2200" s="6">
        <v>0.05</v>
      </c>
      <c r="L2200" s="10">
        <v>77.45</v>
      </c>
      <c r="M2200" s="17">
        <f t="shared" si="136"/>
        <v>400.3965</v>
      </c>
      <c r="N2200" s="17">
        <f t="shared" si="137"/>
        <v>232.35000000000002</v>
      </c>
      <c r="O2200" s="17">
        <f t="shared" si="138"/>
        <v>168.04649999999998</v>
      </c>
      <c r="P2200" s="7">
        <f t="shared" si="139"/>
        <v>0.41970022215478903</v>
      </c>
      <c r="Q2200" s="5">
        <f>YEAR(SalesDataTable[[#This Row],[Order Date]])</f>
        <v>2026</v>
      </c>
      <c r="R2200" s="7" t="str">
        <f>"Q"&amp;ROUNDUP(MONTH(SalesDataTable[[#This Row],[Order Date]])/3,0)</f>
        <v>Q4</v>
      </c>
      <c r="S2200" s="8">
        <f>MONTH(SalesDataTable[[#This Row],[Order Date]])</f>
        <v>10</v>
      </c>
      <c r="T2200" s="7" t="str">
        <f>TEXT(SalesDataTable[[#This Row],[Order Date]],"mmm")</f>
        <v>Oct</v>
      </c>
    </row>
    <row r="2201" spans="1:20" ht="15.6">
      <c r="A2201" s="2">
        <v>3144</v>
      </c>
      <c r="B2201" s="3">
        <v>46321</v>
      </c>
      <c r="C2201" s="4" t="s">
        <v>11</v>
      </c>
      <c r="D2201" s="4" t="s">
        <v>12</v>
      </c>
      <c r="E2201" s="4" t="s">
        <v>28</v>
      </c>
      <c r="F2201" s="4" t="s">
        <v>13</v>
      </c>
      <c r="G2201" s="4" t="s">
        <v>34</v>
      </c>
      <c r="H2201" s="4" t="s">
        <v>42</v>
      </c>
      <c r="I2201" s="8">
        <v>4</v>
      </c>
      <c r="J2201" s="10">
        <v>36.200000000000003</v>
      </c>
      <c r="K2201" s="6">
        <v>0.15</v>
      </c>
      <c r="L2201" s="10">
        <v>13.53</v>
      </c>
      <c r="M2201" s="17">
        <f t="shared" si="136"/>
        <v>123.08000000000001</v>
      </c>
      <c r="N2201" s="17">
        <f t="shared" si="137"/>
        <v>54.12</v>
      </c>
      <c r="O2201" s="17">
        <f t="shared" si="138"/>
        <v>68.960000000000008</v>
      </c>
      <c r="P2201" s="7">
        <f t="shared" si="139"/>
        <v>0.56028599285017877</v>
      </c>
      <c r="Q2201" s="5">
        <f>YEAR(SalesDataTable[[#This Row],[Order Date]])</f>
        <v>2026</v>
      </c>
      <c r="R2201" s="7" t="str">
        <f>"Q"&amp;ROUNDUP(MONTH(SalesDataTable[[#This Row],[Order Date]])/3,0)</f>
        <v>Q4</v>
      </c>
      <c r="S2201" s="8">
        <f>MONTH(SalesDataTable[[#This Row],[Order Date]])</f>
        <v>10</v>
      </c>
      <c r="T2201" s="7" t="str">
        <f>TEXT(SalesDataTable[[#This Row],[Order Date]],"mmm")</f>
        <v>Oct</v>
      </c>
    </row>
    <row r="2202" spans="1:20" ht="15.6">
      <c r="A2202" s="2">
        <v>3501</v>
      </c>
      <c r="B2202" s="3">
        <v>46321</v>
      </c>
      <c r="C2202" s="4" t="s">
        <v>20</v>
      </c>
      <c r="D2202" s="4" t="s">
        <v>31</v>
      </c>
      <c r="E2202" s="4" t="s">
        <v>19</v>
      </c>
      <c r="F2202" s="4" t="s">
        <v>13</v>
      </c>
      <c r="G2202" s="4" t="s">
        <v>23</v>
      </c>
      <c r="H2202" s="4" t="s">
        <v>51</v>
      </c>
      <c r="I2202" s="8">
        <v>1</v>
      </c>
      <c r="J2202" s="10">
        <v>120.5</v>
      </c>
      <c r="K2202" s="6">
        <v>0.05</v>
      </c>
      <c r="L2202" s="10">
        <v>61.71</v>
      </c>
      <c r="M2202" s="17">
        <f t="shared" si="136"/>
        <v>114.47499999999999</v>
      </c>
      <c r="N2202" s="17">
        <f t="shared" si="137"/>
        <v>61.71</v>
      </c>
      <c r="O2202" s="17">
        <f t="shared" si="138"/>
        <v>52.764999999999993</v>
      </c>
      <c r="P2202" s="7">
        <f t="shared" si="139"/>
        <v>0.4609303341340904</v>
      </c>
      <c r="Q2202" s="5">
        <f>YEAR(SalesDataTable[[#This Row],[Order Date]])</f>
        <v>2026</v>
      </c>
      <c r="R2202" s="7" t="str">
        <f>"Q"&amp;ROUNDUP(MONTH(SalesDataTable[[#This Row],[Order Date]])/3,0)</f>
        <v>Q4</v>
      </c>
      <c r="S2202" s="8">
        <f>MONTH(SalesDataTable[[#This Row],[Order Date]])</f>
        <v>10</v>
      </c>
      <c r="T2202" s="7" t="str">
        <f>TEXT(SalesDataTable[[#This Row],[Order Date]],"mmm")</f>
        <v>Oct</v>
      </c>
    </row>
    <row r="2203" spans="1:20" ht="15.6">
      <c r="A2203" s="2">
        <v>458</v>
      </c>
      <c r="B2203" s="3">
        <v>46322</v>
      </c>
      <c r="C2203" s="4" t="s">
        <v>11</v>
      </c>
      <c r="D2203" s="4" t="s">
        <v>12</v>
      </c>
      <c r="E2203" s="4" t="s">
        <v>19</v>
      </c>
      <c r="F2203" s="4" t="s">
        <v>16</v>
      </c>
      <c r="G2203" s="4" t="s">
        <v>4</v>
      </c>
      <c r="H2203" s="4" t="s">
        <v>30</v>
      </c>
      <c r="I2203" s="8">
        <v>1</v>
      </c>
      <c r="J2203" s="10">
        <v>102.44</v>
      </c>
      <c r="K2203" s="6">
        <v>0.05</v>
      </c>
      <c r="L2203" s="10">
        <v>49.14</v>
      </c>
      <c r="M2203" s="17">
        <f t="shared" si="136"/>
        <v>97.317999999999998</v>
      </c>
      <c r="N2203" s="17">
        <f t="shared" si="137"/>
        <v>49.14</v>
      </c>
      <c r="O2203" s="17">
        <f t="shared" si="138"/>
        <v>48.177999999999997</v>
      </c>
      <c r="P2203" s="7">
        <f t="shared" si="139"/>
        <v>0.49505744055570394</v>
      </c>
      <c r="Q2203" s="5">
        <f>YEAR(SalesDataTable[[#This Row],[Order Date]])</f>
        <v>2026</v>
      </c>
      <c r="R2203" s="7" t="str">
        <f>"Q"&amp;ROUNDUP(MONTH(SalesDataTable[[#This Row],[Order Date]])/3,0)</f>
        <v>Q4</v>
      </c>
      <c r="S2203" s="8">
        <f>MONTH(SalesDataTable[[#This Row],[Order Date]])</f>
        <v>10</v>
      </c>
      <c r="T2203" s="7" t="str">
        <f>TEXT(SalesDataTable[[#This Row],[Order Date]],"mmm")</f>
        <v>Oct</v>
      </c>
    </row>
    <row r="2204" spans="1:20" ht="15.6">
      <c r="A2204" s="2">
        <v>1065</v>
      </c>
      <c r="B2204" s="3">
        <v>46322</v>
      </c>
      <c r="C2204" s="4" t="s">
        <v>11</v>
      </c>
      <c r="D2204" s="4" t="s">
        <v>25</v>
      </c>
      <c r="E2204" s="4" t="s">
        <v>2</v>
      </c>
      <c r="F2204" s="4" t="s">
        <v>13</v>
      </c>
      <c r="G2204" s="4" t="s">
        <v>34</v>
      </c>
      <c r="H2204" s="4" t="s">
        <v>38</v>
      </c>
      <c r="I2204" s="8">
        <v>6</v>
      </c>
      <c r="J2204" s="10">
        <v>121.58</v>
      </c>
      <c r="K2204" s="6">
        <v>0.15</v>
      </c>
      <c r="L2204" s="10">
        <v>68.86</v>
      </c>
      <c r="M2204" s="17">
        <f t="shared" si="136"/>
        <v>620.05799999999999</v>
      </c>
      <c r="N2204" s="17">
        <f t="shared" si="137"/>
        <v>413.15999999999997</v>
      </c>
      <c r="O2204" s="17">
        <f t="shared" si="138"/>
        <v>206.89800000000002</v>
      </c>
      <c r="P2204" s="7">
        <f t="shared" si="139"/>
        <v>0.33367523683268346</v>
      </c>
      <c r="Q2204" s="5">
        <f>YEAR(SalesDataTable[[#This Row],[Order Date]])</f>
        <v>2026</v>
      </c>
      <c r="R2204" s="7" t="str">
        <f>"Q"&amp;ROUNDUP(MONTH(SalesDataTable[[#This Row],[Order Date]])/3,0)</f>
        <v>Q4</v>
      </c>
      <c r="S2204" s="8">
        <f>MONTH(SalesDataTable[[#This Row],[Order Date]])</f>
        <v>10</v>
      </c>
      <c r="T2204" s="7" t="str">
        <f>TEXT(SalesDataTable[[#This Row],[Order Date]],"mmm")</f>
        <v>Oct</v>
      </c>
    </row>
    <row r="2205" spans="1:20" ht="15.6">
      <c r="A2205" s="2">
        <v>1707</v>
      </c>
      <c r="B2205" s="3">
        <v>46322</v>
      </c>
      <c r="C2205" s="4" t="s">
        <v>11</v>
      </c>
      <c r="D2205" s="4" t="s">
        <v>52</v>
      </c>
      <c r="E2205" s="4" t="s">
        <v>2</v>
      </c>
      <c r="F2205" s="4" t="s">
        <v>13</v>
      </c>
      <c r="G2205" s="4" t="s">
        <v>14</v>
      </c>
      <c r="H2205" s="4" t="s">
        <v>15</v>
      </c>
      <c r="I2205" s="8">
        <v>2</v>
      </c>
      <c r="J2205" s="10">
        <v>35.36</v>
      </c>
      <c r="K2205" s="6">
        <v>0</v>
      </c>
      <c r="L2205" s="10">
        <v>13.33</v>
      </c>
      <c r="M2205" s="17">
        <f t="shared" si="136"/>
        <v>70.72</v>
      </c>
      <c r="N2205" s="17">
        <f t="shared" si="137"/>
        <v>26.66</v>
      </c>
      <c r="O2205" s="17">
        <f t="shared" si="138"/>
        <v>44.06</v>
      </c>
      <c r="P2205" s="7">
        <f t="shared" si="139"/>
        <v>0.62302036199095023</v>
      </c>
      <c r="Q2205" s="5">
        <f>YEAR(SalesDataTable[[#This Row],[Order Date]])</f>
        <v>2026</v>
      </c>
      <c r="R2205" s="7" t="str">
        <f>"Q"&amp;ROUNDUP(MONTH(SalesDataTable[[#This Row],[Order Date]])/3,0)</f>
        <v>Q4</v>
      </c>
      <c r="S2205" s="8">
        <f>MONTH(SalesDataTable[[#This Row],[Order Date]])</f>
        <v>10</v>
      </c>
      <c r="T2205" s="7" t="str">
        <f>TEXT(SalesDataTable[[#This Row],[Order Date]],"mmm")</f>
        <v>Oct</v>
      </c>
    </row>
    <row r="2206" spans="1:20" ht="15.6">
      <c r="A2206" s="2">
        <v>1989</v>
      </c>
      <c r="B2206" s="3">
        <v>46322</v>
      </c>
      <c r="C2206" s="4" t="s">
        <v>20</v>
      </c>
      <c r="D2206" s="4" t="s">
        <v>21</v>
      </c>
      <c r="E2206" s="4" t="s">
        <v>2</v>
      </c>
      <c r="F2206" s="4" t="s">
        <v>13</v>
      </c>
      <c r="G2206" s="4" t="s">
        <v>23</v>
      </c>
      <c r="H2206" s="4" t="s">
        <v>24</v>
      </c>
      <c r="I2206" s="8">
        <v>2</v>
      </c>
      <c r="J2206" s="10">
        <v>335.73</v>
      </c>
      <c r="K2206" s="6">
        <v>0</v>
      </c>
      <c r="L2206" s="10">
        <v>199.44</v>
      </c>
      <c r="M2206" s="17">
        <f t="shared" si="136"/>
        <v>671.46</v>
      </c>
      <c r="N2206" s="17">
        <f t="shared" si="137"/>
        <v>398.88</v>
      </c>
      <c r="O2206" s="17">
        <f t="shared" si="138"/>
        <v>272.58000000000004</v>
      </c>
      <c r="P2206" s="7">
        <f t="shared" si="139"/>
        <v>0.4059512107943884</v>
      </c>
      <c r="Q2206" s="5">
        <f>YEAR(SalesDataTable[[#This Row],[Order Date]])</f>
        <v>2026</v>
      </c>
      <c r="R2206" s="7" t="str">
        <f>"Q"&amp;ROUNDUP(MONTH(SalesDataTable[[#This Row],[Order Date]])/3,0)</f>
        <v>Q4</v>
      </c>
      <c r="S2206" s="8">
        <f>MONTH(SalesDataTable[[#This Row],[Order Date]])</f>
        <v>10</v>
      </c>
      <c r="T2206" s="7" t="str">
        <f>TEXT(SalesDataTable[[#This Row],[Order Date]],"mmm")</f>
        <v>Oct</v>
      </c>
    </row>
    <row r="2207" spans="1:20" ht="15.6">
      <c r="A2207" s="2">
        <v>2852</v>
      </c>
      <c r="B2207" s="3">
        <v>46322</v>
      </c>
      <c r="C2207" s="4" t="s">
        <v>6</v>
      </c>
      <c r="D2207" s="4" t="s">
        <v>43</v>
      </c>
      <c r="E2207" s="4" t="s">
        <v>8</v>
      </c>
      <c r="F2207" s="4" t="s">
        <v>16</v>
      </c>
      <c r="G2207" s="4" t="s">
        <v>9</v>
      </c>
      <c r="H2207" s="4" t="s">
        <v>17</v>
      </c>
      <c r="I2207" s="8">
        <v>3</v>
      </c>
      <c r="J2207" s="10">
        <v>141.96</v>
      </c>
      <c r="K2207" s="6">
        <v>0.1</v>
      </c>
      <c r="L2207" s="10">
        <v>77.42</v>
      </c>
      <c r="M2207" s="17">
        <f t="shared" si="136"/>
        <v>383.29200000000003</v>
      </c>
      <c r="N2207" s="17">
        <f t="shared" si="137"/>
        <v>232.26</v>
      </c>
      <c r="O2207" s="17">
        <f t="shared" si="138"/>
        <v>151.03200000000004</v>
      </c>
      <c r="P2207" s="7">
        <f t="shared" si="139"/>
        <v>0.39403900942362485</v>
      </c>
      <c r="Q2207" s="5">
        <f>YEAR(SalesDataTable[[#This Row],[Order Date]])</f>
        <v>2026</v>
      </c>
      <c r="R2207" s="7" t="str">
        <f>"Q"&amp;ROUNDUP(MONTH(SalesDataTable[[#This Row],[Order Date]])/3,0)</f>
        <v>Q4</v>
      </c>
      <c r="S2207" s="8">
        <f>MONTH(SalesDataTable[[#This Row],[Order Date]])</f>
        <v>10</v>
      </c>
      <c r="T2207" s="7" t="str">
        <f>TEXT(SalesDataTable[[#This Row],[Order Date]],"mmm")</f>
        <v>Oct</v>
      </c>
    </row>
    <row r="2208" spans="1:20" ht="15.6">
      <c r="A2208" s="2">
        <v>4762</v>
      </c>
      <c r="B2208" s="3">
        <v>46322</v>
      </c>
      <c r="C2208" s="4" t="s">
        <v>6</v>
      </c>
      <c r="D2208" s="4" t="s">
        <v>43</v>
      </c>
      <c r="E2208" s="4" t="s">
        <v>28</v>
      </c>
      <c r="F2208" s="4" t="s">
        <v>13</v>
      </c>
      <c r="G2208" s="4" t="s">
        <v>34</v>
      </c>
      <c r="H2208" s="4" t="s">
        <v>45</v>
      </c>
      <c r="I2208" s="8">
        <v>2</v>
      </c>
      <c r="J2208" s="10">
        <v>51.76</v>
      </c>
      <c r="K2208" s="6">
        <v>0</v>
      </c>
      <c r="L2208" s="10">
        <v>21.64</v>
      </c>
      <c r="M2208" s="17">
        <f t="shared" si="136"/>
        <v>103.52</v>
      </c>
      <c r="N2208" s="17">
        <f t="shared" si="137"/>
        <v>43.28</v>
      </c>
      <c r="O2208" s="17">
        <f t="shared" si="138"/>
        <v>60.239999999999995</v>
      </c>
      <c r="P2208" s="7">
        <f t="shared" si="139"/>
        <v>0.58191653786707875</v>
      </c>
      <c r="Q2208" s="5">
        <f>YEAR(SalesDataTable[[#This Row],[Order Date]])</f>
        <v>2026</v>
      </c>
      <c r="R2208" s="7" t="str">
        <f>"Q"&amp;ROUNDUP(MONTH(SalesDataTable[[#This Row],[Order Date]])/3,0)</f>
        <v>Q4</v>
      </c>
      <c r="S2208" s="8">
        <f>MONTH(SalesDataTable[[#This Row],[Order Date]])</f>
        <v>10</v>
      </c>
      <c r="T2208" s="7" t="str">
        <f>TEXT(SalesDataTable[[#This Row],[Order Date]],"mmm")</f>
        <v>Oct</v>
      </c>
    </row>
    <row r="2209" spans="1:20" ht="15.6">
      <c r="A2209" s="2">
        <v>4997</v>
      </c>
      <c r="B2209" s="3">
        <v>46322</v>
      </c>
      <c r="C2209" s="4" t="s">
        <v>20</v>
      </c>
      <c r="D2209" s="4" t="s">
        <v>31</v>
      </c>
      <c r="E2209" s="4" t="s">
        <v>2</v>
      </c>
      <c r="F2209" s="4" t="s">
        <v>3</v>
      </c>
      <c r="G2209" s="4" t="s">
        <v>23</v>
      </c>
      <c r="H2209" s="4" t="s">
        <v>29</v>
      </c>
      <c r="I2209" s="8">
        <v>3</v>
      </c>
      <c r="J2209" s="10">
        <v>194.09</v>
      </c>
      <c r="K2209" s="6">
        <v>0.1</v>
      </c>
      <c r="L2209" s="10">
        <v>105.84</v>
      </c>
      <c r="M2209" s="17">
        <f t="shared" si="136"/>
        <v>524.04300000000001</v>
      </c>
      <c r="N2209" s="17">
        <f t="shared" si="137"/>
        <v>317.52</v>
      </c>
      <c r="O2209" s="17">
        <f t="shared" si="138"/>
        <v>206.52300000000002</v>
      </c>
      <c r="P2209" s="7">
        <f t="shared" si="139"/>
        <v>0.39409552269565667</v>
      </c>
      <c r="Q2209" s="5">
        <f>YEAR(SalesDataTable[[#This Row],[Order Date]])</f>
        <v>2026</v>
      </c>
      <c r="R2209" s="7" t="str">
        <f>"Q"&amp;ROUNDUP(MONTH(SalesDataTable[[#This Row],[Order Date]])/3,0)</f>
        <v>Q4</v>
      </c>
      <c r="S2209" s="8">
        <f>MONTH(SalesDataTable[[#This Row],[Order Date]])</f>
        <v>10</v>
      </c>
      <c r="T2209" s="7" t="str">
        <f>TEXT(SalesDataTable[[#This Row],[Order Date]],"mmm")</f>
        <v>Oct</v>
      </c>
    </row>
    <row r="2210" spans="1:20" ht="15.6">
      <c r="A2210" s="2">
        <v>1238</v>
      </c>
      <c r="B2210" s="3">
        <v>46323</v>
      </c>
      <c r="C2210" s="4" t="s">
        <v>6</v>
      </c>
      <c r="D2210" s="4" t="s">
        <v>43</v>
      </c>
      <c r="E2210" s="4" t="s">
        <v>2</v>
      </c>
      <c r="F2210" s="4" t="s">
        <v>3</v>
      </c>
      <c r="G2210" s="4" t="s">
        <v>23</v>
      </c>
      <c r="H2210" s="4" t="s">
        <v>51</v>
      </c>
      <c r="I2210" s="8">
        <v>1</v>
      </c>
      <c r="J2210" s="10">
        <v>125.39</v>
      </c>
      <c r="K2210" s="6">
        <v>0.05</v>
      </c>
      <c r="L2210" s="10">
        <v>61.19</v>
      </c>
      <c r="M2210" s="17">
        <f t="shared" si="136"/>
        <v>119.12049999999999</v>
      </c>
      <c r="N2210" s="17">
        <f t="shared" si="137"/>
        <v>61.19</v>
      </c>
      <c r="O2210" s="17">
        <f t="shared" si="138"/>
        <v>57.930499999999995</v>
      </c>
      <c r="P2210" s="7">
        <f t="shared" si="139"/>
        <v>0.48631847582909743</v>
      </c>
      <c r="Q2210" s="5">
        <f>YEAR(SalesDataTable[[#This Row],[Order Date]])</f>
        <v>2026</v>
      </c>
      <c r="R2210" s="7" t="str">
        <f>"Q"&amp;ROUNDUP(MONTH(SalesDataTable[[#This Row],[Order Date]])/3,0)</f>
        <v>Q4</v>
      </c>
      <c r="S2210" s="8">
        <f>MONTH(SalesDataTable[[#This Row],[Order Date]])</f>
        <v>10</v>
      </c>
      <c r="T2210" s="7" t="str">
        <f>TEXT(SalesDataTable[[#This Row],[Order Date]],"mmm")</f>
        <v>Oct</v>
      </c>
    </row>
    <row r="2211" spans="1:20" ht="15.6">
      <c r="A2211" s="2">
        <v>2622</v>
      </c>
      <c r="B2211" s="3">
        <v>46323</v>
      </c>
      <c r="C2211" s="4" t="s">
        <v>0</v>
      </c>
      <c r="D2211" s="4" t="s">
        <v>50</v>
      </c>
      <c r="E2211" s="4" t="s">
        <v>28</v>
      </c>
      <c r="F2211" s="4" t="s">
        <v>13</v>
      </c>
      <c r="G2211" s="4" t="s">
        <v>23</v>
      </c>
      <c r="H2211" s="4" t="s">
        <v>40</v>
      </c>
      <c r="I2211" s="8">
        <v>3</v>
      </c>
      <c r="J2211" s="10">
        <v>83.73</v>
      </c>
      <c r="K2211" s="6">
        <v>0.15</v>
      </c>
      <c r="L2211" s="10">
        <v>39.43</v>
      </c>
      <c r="M2211" s="17">
        <f t="shared" si="136"/>
        <v>213.51149999999998</v>
      </c>
      <c r="N2211" s="17">
        <f t="shared" si="137"/>
        <v>118.28999999999999</v>
      </c>
      <c r="O2211" s="17">
        <f t="shared" si="138"/>
        <v>95.221499999999992</v>
      </c>
      <c r="P2211" s="7">
        <f t="shared" si="139"/>
        <v>0.44597831966896395</v>
      </c>
      <c r="Q2211" s="5">
        <f>YEAR(SalesDataTable[[#This Row],[Order Date]])</f>
        <v>2026</v>
      </c>
      <c r="R2211" s="7" t="str">
        <f>"Q"&amp;ROUNDUP(MONTH(SalesDataTable[[#This Row],[Order Date]])/3,0)</f>
        <v>Q4</v>
      </c>
      <c r="S2211" s="8">
        <f>MONTH(SalesDataTable[[#This Row],[Order Date]])</f>
        <v>10</v>
      </c>
      <c r="T2211" s="7" t="str">
        <f>TEXT(SalesDataTable[[#This Row],[Order Date]],"mmm")</f>
        <v>Oct</v>
      </c>
    </row>
    <row r="2212" spans="1:20" ht="15.6">
      <c r="A2212" s="2">
        <v>3106</v>
      </c>
      <c r="B2212" s="3">
        <v>46323</v>
      </c>
      <c r="C2212" s="4" t="s">
        <v>20</v>
      </c>
      <c r="D2212" s="4" t="s">
        <v>33</v>
      </c>
      <c r="E2212" s="4" t="s">
        <v>28</v>
      </c>
      <c r="F2212" s="4" t="s">
        <v>16</v>
      </c>
      <c r="G2212" s="4" t="s">
        <v>34</v>
      </c>
      <c r="H2212" s="4" t="s">
        <v>42</v>
      </c>
      <c r="I2212" s="8">
        <v>3</v>
      </c>
      <c r="J2212" s="10">
        <v>36.99</v>
      </c>
      <c r="K2212" s="6">
        <v>0.05</v>
      </c>
      <c r="L2212" s="10">
        <v>14.14</v>
      </c>
      <c r="M2212" s="17">
        <f t="shared" si="136"/>
        <v>105.42149999999999</v>
      </c>
      <c r="N2212" s="17">
        <f t="shared" si="137"/>
        <v>42.42</v>
      </c>
      <c r="O2212" s="17">
        <f t="shared" si="138"/>
        <v>63.001499999999993</v>
      </c>
      <c r="P2212" s="7">
        <f t="shared" si="139"/>
        <v>0.59761528720422297</v>
      </c>
      <c r="Q2212" s="5">
        <f>YEAR(SalesDataTable[[#This Row],[Order Date]])</f>
        <v>2026</v>
      </c>
      <c r="R2212" s="7" t="str">
        <f>"Q"&amp;ROUNDUP(MONTH(SalesDataTable[[#This Row],[Order Date]])/3,0)</f>
        <v>Q4</v>
      </c>
      <c r="S2212" s="8">
        <f>MONTH(SalesDataTable[[#This Row],[Order Date]])</f>
        <v>10</v>
      </c>
      <c r="T2212" s="7" t="str">
        <f>TEXT(SalesDataTable[[#This Row],[Order Date]],"mmm")</f>
        <v>Oct</v>
      </c>
    </row>
    <row r="2213" spans="1:20" ht="15.6">
      <c r="A2213" s="2">
        <v>3274</v>
      </c>
      <c r="B2213" s="3">
        <v>46323</v>
      </c>
      <c r="C2213" s="4" t="s">
        <v>20</v>
      </c>
      <c r="D2213" s="4" t="s">
        <v>31</v>
      </c>
      <c r="E2213" s="4" t="s">
        <v>28</v>
      </c>
      <c r="F2213" s="4" t="s">
        <v>13</v>
      </c>
      <c r="G2213" s="4" t="s">
        <v>34</v>
      </c>
      <c r="H2213" s="4" t="s">
        <v>35</v>
      </c>
      <c r="I2213" s="8">
        <v>1</v>
      </c>
      <c r="J2213" s="10">
        <v>39.42</v>
      </c>
      <c r="K2213" s="6">
        <v>0</v>
      </c>
      <c r="L2213" s="10">
        <v>14.58</v>
      </c>
      <c r="M2213" s="17">
        <f t="shared" si="136"/>
        <v>39.42</v>
      </c>
      <c r="N2213" s="17">
        <f t="shared" si="137"/>
        <v>14.58</v>
      </c>
      <c r="O2213" s="17">
        <f t="shared" si="138"/>
        <v>24.840000000000003</v>
      </c>
      <c r="P2213" s="7">
        <f t="shared" si="139"/>
        <v>0.63013698630136994</v>
      </c>
      <c r="Q2213" s="5">
        <f>YEAR(SalesDataTable[[#This Row],[Order Date]])</f>
        <v>2026</v>
      </c>
      <c r="R2213" s="7" t="str">
        <f>"Q"&amp;ROUNDUP(MONTH(SalesDataTable[[#This Row],[Order Date]])/3,0)</f>
        <v>Q4</v>
      </c>
      <c r="S2213" s="8">
        <f>MONTH(SalesDataTable[[#This Row],[Order Date]])</f>
        <v>10</v>
      </c>
      <c r="T2213" s="7" t="str">
        <f>TEXT(SalesDataTable[[#This Row],[Order Date]],"mmm")</f>
        <v>Oct</v>
      </c>
    </row>
    <row r="2214" spans="1:20" ht="15.6">
      <c r="A2214" s="2">
        <v>3542</v>
      </c>
      <c r="B2214" s="3">
        <v>46323</v>
      </c>
      <c r="C2214" s="4" t="s">
        <v>20</v>
      </c>
      <c r="D2214" s="4" t="s">
        <v>21</v>
      </c>
      <c r="E2214" s="4" t="s">
        <v>2</v>
      </c>
      <c r="F2214" s="4" t="s">
        <v>13</v>
      </c>
      <c r="G2214" s="4" t="s">
        <v>4</v>
      </c>
      <c r="H2214" s="4" t="s">
        <v>22</v>
      </c>
      <c r="I2214" s="8">
        <v>2</v>
      </c>
      <c r="J2214" s="10">
        <v>50.66</v>
      </c>
      <c r="K2214" s="6">
        <v>0</v>
      </c>
      <c r="L2214" s="10">
        <v>22.02</v>
      </c>
      <c r="M2214" s="17">
        <f t="shared" si="136"/>
        <v>101.32</v>
      </c>
      <c r="N2214" s="17">
        <f t="shared" si="137"/>
        <v>44.04</v>
      </c>
      <c r="O2214" s="17">
        <f t="shared" si="138"/>
        <v>57.279999999999994</v>
      </c>
      <c r="P2214" s="7">
        <f t="shared" si="139"/>
        <v>0.56533754441373862</v>
      </c>
      <c r="Q2214" s="5">
        <f>YEAR(SalesDataTable[[#This Row],[Order Date]])</f>
        <v>2026</v>
      </c>
      <c r="R2214" s="7" t="str">
        <f>"Q"&amp;ROUNDUP(MONTH(SalesDataTable[[#This Row],[Order Date]])/3,0)</f>
        <v>Q4</v>
      </c>
      <c r="S2214" s="8">
        <f>MONTH(SalesDataTable[[#This Row],[Order Date]])</f>
        <v>10</v>
      </c>
      <c r="T2214" s="7" t="str">
        <f>TEXT(SalesDataTable[[#This Row],[Order Date]],"mmm")</f>
        <v>Oct</v>
      </c>
    </row>
    <row r="2215" spans="1:20" ht="15.6">
      <c r="A2215" s="2">
        <v>3704</v>
      </c>
      <c r="B2215" s="3">
        <v>46323</v>
      </c>
      <c r="C2215" s="4" t="s">
        <v>6</v>
      </c>
      <c r="D2215" s="4" t="s">
        <v>43</v>
      </c>
      <c r="E2215" s="4" t="s">
        <v>2</v>
      </c>
      <c r="F2215" s="4" t="s">
        <v>3</v>
      </c>
      <c r="G2215" s="4" t="s">
        <v>9</v>
      </c>
      <c r="H2215" s="4" t="s">
        <v>46</v>
      </c>
      <c r="I2215" s="8">
        <v>4</v>
      </c>
      <c r="J2215" s="10">
        <v>71.959999999999994</v>
      </c>
      <c r="K2215" s="6">
        <v>0.1</v>
      </c>
      <c r="L2215" s="10">
        <v>31.51</v>
      </c>
      <c r="M2215" s="17">
        <f t="shared" si="136"/>
        <v>259.05599999999998</v>
      </c>
      <c r="N2215" s="17">
        <f t="shared" si="137"/>
        <v>126.04</v>
      </c>
      <c r="O2215" s="17">
        <f t="shared" si="138"/>
        <v>133.01599999999996</v>
      </c>
      <c r="P2215" s="7">
        <f t="shared" si="139"/>
        <v>0.51346427027360864</v>
      </c>
      <c r="Q2215" s="5">
        <f>YEAR(SalesDataTable[[#This Row],[Order Date]])</f>
        <v>2026</v>
      </c>
      <c r="R2215" s="7" t="str">
        <f>"Q"&amp;ROUNDUP(MONTH(SalesDataTable[[#This Row],[Order Date]])/3,0)</f>
        <v>Q4</v>
      </c>
      <c r="S2215" s="8">
        <f>MONTH(SalesDataTable[[#This Row],[Order Date]])</f>
        <v>10</v>
      </c>
      <c r="T2215" s="7" t="str">
        <f>TEXT(SalesDataTable[[#This Row],[Order Date]],"mmm")</f>
        <v>Oct</v>
      </c>
    </row>
    <row r="2216" spans="1:20" ht="15.6">
      <c r="A2216" s="2">
        <v>4699</v>
      </c>
      <c r="B2216" s="3">
        <v>46323</v>
      </c>
      <c r="C2216" s="4" t="s">
        <v>11</v>
      </c>
      <c r="D2216" s="4" t="s">
        <v>25</v>
      </c>
      <c r="E2216" s="4" t="s">
        <v>19</v>
      </c>
      <c r="F2216" s="4" t="s">
        <v>3</v>
      </c>
      <c r="G2216" s="4" t="s">
        <v>4</v>
      </c>
      <c r="H2216" s="4" t="s">
        <v>22</v>
      </c>
      <c r="I2216" s="8">
        <v>1</v>
      </c>
      <c r="J2216" s="10">
        <v>49.72</v>
      </c>
      <c r="K2216" s="6">
        <v>0.05</v>
      </c>
      <c r="L2216" s="10">
        <v>22.5</v>
      </c>
      <c r="M2216" s="17">
        <f t="shared" si="136"/>
        <v>47.233999999999995</v>
      </c>
      <c r="N2216" s="17">
        <f t="shared" si="137"/>
        <v>22.5</v>
      </c>
      <c r="O2216" s="17">
        <f t="shared" si="138"/>
        <v>24.733999999999995</v>
      </c>
      <c r="P2216" s="7">
        <f t="shared" si="139"/>
        <v>0.52364821950290041</v>
      </c>
      <c r="Q2216" s="5">
        <f>YEAR(SalesDataTable[[#This Row],[Order Date]])</f>
        <v>2026</v>
      </c>
      <c r="R2216" s="7" t="str">
        <f>"Q"&amp;ROUNDUP(MONTH(SalesDataTable[[#This Row],[Order Date]])/3,0)</f>
        <v>Q4</v>
      </c>
      <c r="S2216" s="8">
        <f>MONTH(SalesDataTable[[#This Row],[Order Date]])</f>
        <v>10</v>
      </c>
      <c r="T2216" s="7" t="str">
        <f>TEXT(SalesDataTable[[#This Row],[Order Date]],"mmm")</f>
        <v>Oct</v>
      </c>
    </row>
    <row r="2217" spans="1:20" ht="15.6">
      <c r="A2217" s="2">
        <v>1226</v>
      </c>
      <c r="B2217" s="3">
        <v>46324</v>
      </c>
      <c r="C2217" s="4" t="s">
        <v>0</v>
      </c>
      <c r="D2217" s="4" t="s">
        <v>1</v>
      </c>
      <c r="E2217" s="4" t="s">
        <v>28</v>
      </c>
      <c r="F2217" s="4" t="s">
        <v>3</v>
      </c>
      <c r="G2217" s="4" t="s">
        <v>14</v>
      </c>
      <c r="H2217" s="4" t="s">
        <v>15</v>
      </c>
      <c r="I2217" s="8">
        <v>1</v>
      </c>
      <c r="J2217" s="10">
        <v>36.58</v>
      </c>
      <c r="K2217" s="6">
        <v>0</v>
      </c>
      <c r="L2217" s="10">
        <v>13.5</v>
      </c>
      <c r="M2217" s="17">
        <f t="shared" si="136"/>
        <v>36.58</v>
      </c>
      <c r="N2217" s="17">
        <f t="shared" si="137"/>
        <v>13.5</v>
      </c>
      <c r="O2217" s="17">
        <f t="shared" si="138"/>
        <v>23.08</v>
      </c>
      <c r="P2217" s="7">
        <f t="shared" si="139"/>
        <v>0.63094587206123565</v>
      </c>
      <c r="Q2217" s="5">
        <f>YEAR(SalesDataTable[[#This Row],[Order Date]])</f>
        <v>2026</v>
      </c>
      <c r="R2217" s="7" t="str">
        <f>"Q"&amp;ROUNDUP(MONTH(SalesDataTable[[#This Row],[Order Date]])/3,0)</f>
        <v>Q4</v>
      </c>
      <c r="S2217" s="8">
        <f>MONTH(SalesDataTable[[#This Row],[Order Date]])</f>
        <v>10</v>
      </c>
      <c r="T2217" s="7" t="str">
        <f>TEXT(SalesDataTable[[#This Row],[Order Date]],"mmm")</f>
        <v>Oct</v>
      </c>
    </row>
    <row r="2218" spans="1:20" ht="15.6">
      <c r="A2218" s="2">
        <v>1245</v>
      </c>
      <c r="B2218" s="3">
        <v>46324</v>
      </c>
      <c r="C2218" s="4" t="s">
        <v>6</v>
      </c>
      <c r="D2218" s="4" t="s">
        <v>27</v>
      </c>
      <c r="E2218" s="4" t="s">
        <v>28</v>
      </c>
      <c r="F2218" s="4" t="s">
        <v>3</v>
      </c>
      <c r="G2218" s="4" t="s">
        <v>34</v>
      </c>
      <c r="H2218" s="4" t="s">
        <v>35</v>
      </c>
      <c r="I2218" s="8">
        <v>2</v>
      </c>
      <c r="J2218" s="10">
        <v>41.06</v>
      </c>
      <c r="K2218" s="6">
        <v>0.05</v>
      </c>
      <c r="L2218" s="10">
        <v>15.07</v>
      </c>
      <c r="M2218" s="17">
        <f t="shared" si="136"/>
        <v>78.013999999999996</v>
      </c>
      <c r="N2218" s="17">
        <f t="shared" si="137"/>
        <v>30.14</v>
      </c>
      <c r="O2218" s="17">
        <f t="shared" si="138"/>
        <v>47.873999999999995</v>
      </c>
      <c r="P2218" s="7">
        <f t="shared" si="139"/>
        <v>0.6136590868305688</v>
      </c>
      <c r="Q2218" s="5">
        <f>YEAR(SalesDataTable[[#This Row],[Order Date]])</f>
        <v>2026</v>
      </c>
      <c r="R2218" s="7" t="str">
        <f>"Q"&amp;ROUNDUP(MONTH(SalesDataTable[[#This Row],[Order Date]])/3,0)</f>
        <v>Q4</v>
      </c>
      <c r="S2218" s="8">
        <f>MONTH(SalesDataTable[[#This Row],[Order Date]])</f>
        <v>10</v>
      </c>
      <c r="T2218" s="7" t="str">
        <f>TEXT(SalesDataTable[[#This Row],[Order Date]],"mmm")</f>
        <v>Oct</v>
      </c>
    </row>
    <row r="2219" spans="1:20" ht="15.6">
      <c r="A2219" s="2">
        <v>1477</v>
      </c>
      <c r="B2219" s="3">
        <v>46324</v>
      </c>
      <c r="C2219" s="4" t="s">
        <v>6</v>
      </c>
      <c r="D2219" s="4" t="s">
        <v>49</v>
      </c>
      <c r="E2219" s="4" t="s">
        <v>28</v>
      </c>
      <c r="F2219" s="4" t="s">
        <v>3</v>
      </c>
      <c r="G2219" s="4" t="s">
        <v>23</v>
      </c>
      <c r="H2219" s="4" t="s">
        <v>51</v>
      </c>
      <c r="I2219" s="8">
        <v>1</v>
      </c>
      <c r="J2219" s="10">
        <v>121.78</v>
      </c>
      <c r="K2219" s="6">
        <v>0.15</v>
      </c>
      <c r="L2219" s="10">
        <v>61.55</v>
      </c>
      <c r="M2219" s="17">
        <f t="shared" si="136"/>
        <v>103.51300000000001</v>
      </c>
      <c r="N2219" s="17">
        <f t="shared" si="137"/>
        <v>61.55</v>
      </c>
      <c r="O2219" s="17">
        <f t="shared" si="138"/>
        <v>41.963000000000008</v>
      </c>
      <c r="P2219" s="7">
        <f t="shared" si="139"/>
        <v>0.40538869513974096</v>
      </c>
      <c r="Q2219" s="5">
        <f>YEAR(SalesDataTable[[#This Row],[Order Date]])</f>
        <v>2026</v>
      </c>
      <c r="R2219" s="7" t="str">
        <f>"Q"&amp;ROUNDUP(MONTH(SalesDataTable[[#This Row],[Order Date]])/3,0)</f>
        <v>Q4</v>
      </c>
      <c r="S2219" s="8">
        <f>MONTH(SalesDataTable[[#This Row],[Order Date]])</f>
        <v>10</v>
      </c>
      <c r="T2219" s="7" t="str">
        <f>TEXT(SalesDataTable[[#This Row],[Order Date]],"mmm")</f>
        <v>Oct</v>
      </c>
    </row>
    <row r="2220" spans="1:20" ht="15.6">
      <c r="A2220" s="2">
        <v>1575</v>
      </c>
      <c r="B2220" s="3">
        <v>46324</v>
      </c>
      <c r="C2220" s="4" t="s">
        <v>20</v>
      </c>
      <c r="D2220" s="4" t="s">
        <v>31</v>
      </c>
      <c r="E2220" s="4" t="s">
        <v>8</v>
      </c>
      <c r="F2220" s="4" t="s">
        <v>3</v>
      </c>
      <c r="G2220" s="4" t="s">
        <v>14</v>
      </c>
      <c r="H2220" s="4" t="s">
        <v>44</v>
      </c>
      <c r="I2220" s="8">
        <v>5</v>
      </c>
      <c r="J2220" s="10">
        <v>130.68</v>
      </c>
      <c r="K2220" s="6">
        <v>0.2</v>
      </c>
      <c r="L2220" s="10">
        <v>67.209999999999994</v>
      </c>
      <c r="M2220" s="17">
        <f t="shared" si="136"/>
        <v>522.72000000000014</v>
      </c>
      <c r="N2220" s="17">
        <f t="shared" si="137"/>
        <v>336.04999999999995</v>
      </c>
      <c r="O2220" s="17">
        <f t="shared" si="138"/>
        <v>186.67000000000019</v>
      </c>
      <c r="P2220" s="7">
        <f t="shared" si="139"/>
        <v>0.35711279461279488</v>
      </c>
      <c r="Q2220" s="5">
        <f>YEAR(SalesDataTable[[#This Row],[Order Date]])</f>
        <v>2026</v>
      </c>
      <c r="R2220" s="7" t="str">
        <f>"Q"&amp;ROUNDUP(MONTH(SalesDataTable[[#This Row],[Order Date]])/3,0)</f>
        <v>Q4</v>
      </c>
      <c r="S2220" s="8">
        <f>MONTH(SalesDataTable[[#This Row],[Order Date]])</f>
        <v>10</v>
      </c>
      <c r="T2220" s="7" t="str">
        <f>TEXT(SalesDataTable[[#This Row],[Order Date]],"mmm")</f>
        <v>Oct</v>
      </c>
    </row>
    <row r="2221" spans="1:20" ht="15.6">
      <c r="A2221" s="2">
        <v>2830</v>
      </c>
      <c r="B2221" s="3">
        <v>46324</v>
      </c>
      <c r="C2221" s="4" t="s">
        <v>11</v>
      </c>
      <c r="D2221" s="4" t="s">
        <v>12</v>
      </c>
      <c r="E2221" s="4" t="s">
        <v>2</v>
      </c>
      <c r="F2221" s="4" t="s">
        <v>13</v>
      </c>
      <c r="G2221" s="4" t="s">
        <v>14</v>
      </c>
      <c r="H2221" s="4" t="s">
        <v>48</v>
      </c>
      <c r="I2221" s="8">
        <v>1</v>
      </c>
      <c r="J2221" s="10">
        <v>161.94999999999999</v>
      </c>
      <c r="K2221" s="6">
        <v>0</v>
      </c>
      <c r="L2221" s="10">
        <v>86.61</v>
      </c>
      <c r="M2221" s="17">
        <f t="shared" si="136"/>
        <v>161.94999999999999</v>
      </c>
      <c r="N2221" s="17">
        <f t="shared" si="137"/>
        <v>86.61</v>
      </c>
      <c r="O2221" s="17">
        <f t="shared" si="138"/>
        <v>75.339999999999989</v>
      </c>
      <c r="P2221" s="7">
        <f t="shared" si="139"/>
        <v>0.46520531028095086</v>
      </c>
      <c r="Q2221" s="5">
        <f>YEAR(SalesDataTable[[#This Row],[Order Date]])</f>
        <v>2026</v>
      </c>
      <c r="R2221" s="7" t="str">
        <f>"Q"&amp;ROUNDUP(MONTH(SalesDataTable[[#This Row],[Order Date]])/3,0)</f>
        <v>Q4</v>
      </c>
      <c r="S2221" s="8">
        <f>MONTH(SalesDataTable[[#This Row],[Order Date]])</f>
        <v>10</v>
      </c>
      <c r="T2221" s="7" t="str">
        <f>TEXT(SalesDataTable[[#This Row],[Order Date]],"mmm")</f>
        <v>Oct</v>
      </c>
    </row>
    <row r="2222" spans="1:20" ht="15.6">
      <c r="A2222" s="2">
        <v>2884</v>
      </c>
      <c r="B2222" s="3">
        <v>46324</v>
      </c>
      <c r="C2222" s="4" t="s">
        <v>0</v>
      </c>
      <c r="D2222" s="4" t="s">
        <v>50</v>
      </c>
      <c r="E2222" s="4" t="s">
        <v>19</v>
      </c>
      <c r="F2222" s="4" t="s">
        <v>3</v>
      </c>
      <c r="G2222" s="4" t="s">
        <v>4</v>
      </c>
      <c r="H2222" s="4" t="s">
        <v>5</v>
      </c>
      <c r="I2222" s="8">
        <v>2</v>
      </c>
      <c r="J2222" s="10">
        <v>83.6</v>
      </c>
      <c r="K2222" s="6">
        <v>0</v>
      </c>
      <c r="L2222" s="10">
        <v>43.01</v>
      </c>
      <c r="M2222" s="17">
        <f t="shared" si="136"/>
        <v>167.2</v>
      </c>
      <c r="N2222" s="17">
        <f t="shared" si="137"/>
        <v>86.02</v>
      </c>
      <c r="O2222" s="17">
        <f t="shared" si="138"/>
        <v>81.179999999999993</v>
      </c>
      <c r="P2222" s="7">
        <f t="shared" si="139"/>
        <v>0.48552631578947369</v>
      </c>
      <c r="Q2222" s="5">
        <f>YEAR(SalesDataTable[[#This Row],[Order Date]])</f>
        <v>2026</v>
      </c>
      <c r="R2222" s="7" t="str">
        <f>"Q"&amp;ROUNDUP(MONTH(SalesDataTable[[#This Row],[Order Date]])/3,0)</f>
        <v>Q4</v>
      </c>
      <c r="S2222" s="8">
        <f>MONTH(SalesDataTable[[#This Row],[Order Date]])</f>
        <v>10</v>
      </c>
      <c r="T2222" s="7" t="str">
        <f>TEXT(SalesDataTable[[#This Row],[Order Date]],"mmm")</f>
        <v>Oct</v>
      </c>
    </row>
    <row r="2223" spans="1:20" ht="15.6">
      <c r="A2223" s="2">
        <v>3093</v>
      </c>
      <c r="B2223" s="3">
        <v>46324</v>
      </c>
      <c r="C2223" s="4" t="s">
        <v>20</v>
      </c>
      <c r="D2223" s="4" t="s">
        <v>21</v>
      </c>
      <c r="E2223" s="4" t="s">
        <v>8</v>
      </c>
      <c r="F2223" s="4" t="s">
        <v>16</v>
      </c>
      <c r="G2223" s="4" t="s">
        <v>23</v>
      </c>
      <c r="H2223" s="4" t="s">
        <v>29</v>
      </c>
      <c r="I2223" s="8">
        <v>3</v>
      </c>
      <c r="J2223" s="10">
        <v>194.19</v>
      </c>
      <c r="K2223" s="6">
        <v>0.15</v>
      </c>
      <c r="L2223" s="10">
        <v>104.22</v>
      </c>
      <c r="M2223" s="17">
        <f t="shared" si="136"/>
        <v>495.18449999999996</v>
      </c>
      <c r="N2223" s="17">
        <f t="shared" si="137"/>
        <v>312.65999999999997</v>
      </c>
      <c r="O2223" s="17">
        <f t="shared" si="138"/>
        <v>182.52449999999999</v>
      </c>
      <c r="P2223" s="7">
        <f t="shared" si="139"/>
        <v>0.36859897674503139</v>
      </c>
      <c r="Q2223" s="5">
        <f>YEAR(SalesDataTable[[#This Row],[Order Date]])</f>
        <v>2026</v>
      </c>
      <c r="R2223" s="7" t="str">
        <f>"Q"&amp;ROUNDUP(MONTH(SalesDataTable[[#This Row],[Order Date]])/3,0)</f>
        <v>Q4</v>
      </c>
      <c r="S2223" s="8">
        <f>MONTH(SalesDataTable[[#This Row],[Order Date]])</f>
        <v>10</v>
      </c>
      <c r="T2223" s="7" t="str">
        <f>TEXT(SalesDataTable[[#This Row],[Order Date]],"mmm")</f>
        <v>Oct</v>
      </c>
    </row>
    <row r="2224" spans="1:20" ht="15.6">
      <c r="A2224" s="2">
        <v>3613</v>
      </c>
      <c r="B2224" s="3">
        <v>46324</v>
      </c>
      <c r="C2224" s="4" t="s">
        <v>6</v>
      </c>
      <c r="D2224" s="4" t="s">
        <v>43</v>
      </c>
      <c r="E2224" s="4" t="s">
        <v>2</v>
      </c>
      <c r="F2224" s="4" t="s">
        <v>3</v>
      </c>
      <c r="G2224" s="4" t="s">
        <v>14</v>
      </c>
      <c r="H2224" s="4" t="s">
        <v>48</v>
      </c>
      <c r="I2224" s="8">
        <v>3</v>
      </c>
      <c r="J2224" s="10">
        <v>167.41</v>
      </c>
      <c r="K2224" s="6">
        <v>0</v>
      </c>
      <c r="L2224" s="10">
        <v>85.33</v>
      </c>
      <c r="M2224" s="17">
        <f t="shared" si="136"/>
        <v>502.23</v>
      </c>
      <c r="N2224" s="17">
        <f t="shared" si="137"/>
        <v>255.99</v>
      </c>
      <c r="O2224" s="17">
        <f t="shared" si="138"/>
        <v>246.24</v>
      </c>
      <c r="P2224" s="7">
        <f t="shared" si="139"/>
        <v>0.49029329191804549</v>
      </c>
      <c r="Q2224" s="5">
        <f>YEAR(SalesDataTable[[#This Row],[Order Date]])</f>
        <v>2026</v>
      </c>
      <c r="R2224" s="7" t="str">
        <f>"Q"&amp;ROUNDUP(MONTH(SalesDataTable[[#This Row],[Order Date]])/3,0)</f>
        <v>Q4</v>
      </c>
      <c r="S2224" s="8">
        <f>MONTH(SalesDataTable[[#This Row],[Order Date]])</f>
        <v>10</v>
      </c>
      <c r="T2224" s="7" t="str">
        <f>TEXT(SalesDataTable[[#This Row],[Order Date]],"mmm")</f>
        <v>Oct</v>
      </c>
    </row>
    <row r="2225" spans="1:20" ht="15.6">
      <c r="A2225" s="2">
        <v>4496</v>
      </c>
      <c r="B2225" s="3">
        <v>46324</v>
      </c>
      <c r="C2225" s="4" t="s">
        <v>20</v>
      </c>
      <c r="D2225" s="4" t="s">
        <v>33</v>
      </c>
      <c r="E2225" s="4" t="s">
        <v>2</v>
      </c>
      <c r="F2225" s="4" t="s">
        <v>3</v>
      </c>
      <c r="G2225" s="4" t="s">
        <v>34</v>
      </c>
      <c r="H2225" s="4" t="s">
        <v>35</v>
      </c>
      <c r="I2225" s="8">
        <v>2</v>
      </c>
      <c r="J2225" s="10">
        <v>40.83</v>
      </c>
      <c r="K2225" s="6">
        <v>0.1</v>
      </c>
      <c r="L2225" s="10">
        <v>14.91</v>
      </c>
      <c r="M2225" s="17">
        <f t="shared" si="136"/>
        <v>73.494</v>
      </c>
      <c r="N2225" s="17">
        <f t="shared" si="137"/>
        <v>29.82</v>
      </c>
      <c r="O2225" s="17">
        <f t="shared" si="138"/>
        <v>43.673999999999999</v>
      </c>
      <c r="P2225" s="7">
        <f t="shared" si="139"/>
        <v>0.59425259204833047</v>
      </c>
      <c r="Q2225" s="5">
        <f>YEAR(SalesDataTable[[#This Row],[Order Date]])</f>
        <v>2026</v>
      </c>
      <c r="R2225" s="7" t="str">
        <f>"Q"&amp;ROUNDUP(MONTH(SalesDataTable[[#This Row],[Order Date]])/3,0)</f>
        <v>Q4</v>
      </c>
      <c r="S2225" s="8">
        <f>MONTH(SalesDataTable[[#This Row],[Order Date]])</f>
        <v>10</v>
      </c>
      <c r="T2225" s="7" t="str">
        <f>TEXT(SalesDataTable[[#This Row],[Order Date]],"mmm")</f>
        <v>Oct</v>
      </c>
    </row>
    <row r="2226" spans="1:20" ht="15.6">
      <c r="A2226" s="2">
        <v>5194</v>
      </c>
      <c r="B2226" s="3">
        <v>46324</v>
      </c>
      <c r="C2226" s="4" t="s">
        <v>0</v>
      </c>
      <c r="D2226" s="4" t="s">
        <v>36</v>
      </c>
      <c r="E2226" s="4" t="s">
        <v>8</v>
      </c>
      <c r="F2226" s="4" t="s">
        <v>16</v>
      </c>
      <c r="G2226" s="4" t="s">
        <v>23</v>
      </c>
      <c r="H2226" s="4" t="s">
        <v>40</v>
      </c>
      <c r="I2226" s="8">
        <v>12</v>
      </c>
      <c r="J2226" s="10">
        <v>80.84</v>
      </c>
      <c r="K2226" s="6">
        <v>0.1</v>
      </c>
      <c r="L2226" s="10">
        <v>38.39</v>
      </c>
      <c r="M2226" s="17">
        <f t="shared" si="136"/>
        <v>873.072</v>
      </c>
      <c r="N2226" s="17">
        <f t="shared" si="137"/>
        <v>460.68</v>
      </c>
      <c r="O2226" s="17">
        <f t="shared" si="138"/>
        <v>412.392</v>
      </c>
      <c r="P2226" s="7">
        <f t="shared" si="139"/>
        <v>0.4723459233602727</v>
      </c>
      <c r="Q2226" s="5">
        <f>YEAR(SalesDataTable[[#This Row],[Order Date]])</f>
        <v>2026</v>
      </c>
      <c r="R2226" s="7" t="str">
        <f>"Q"&amp;ROUNDUP(MONTH(SalesDataTable[[#This Row],[Order Date]])/3,0)</f>
        <v>Q4</v>
      </c>
      <c r="S2226" s="8">
        <f>MONTH(SalesDataTable[[#This Row],[Order Date]])</f>
        <v>10</v>
      </c>
      <c r="T2226" s="7" t="str">
        <f>TEXT(SalesDataTable[[#This Row],[Order Date]],"mmm")</f>
        <v>Oct</v>
      </c>
    </row>
    <row r="2227" spans="1:20" ht="15.6">
      <c r="A2227" s="2">
        <v>339</v>
      </c>
      <c r="B2227" s="3">
        <v>46325</v>
      </c>
      <c r="C2227" s="4" t="s">
        <v>20</v>
      </c>
      <c r="D2227" s="4" t="s">
        <v>47</v>
      </c>
      <c r="E2227" s="4" t="s">
        <v>2</v>
      </c>
      <c r="F2227" s="4" t="s">
        <v>3</v>
      </c>
      <c r="G2227" s="4" t="s">
        <v>4</v>
      </c>
      <c r="H2227" s="4" t="s">
        <v>26</v>
      </c>
      <c r="I2227" s="8">
        <v>1</v>
      </c>
      <c r="J2227" s="10">
        <v>39.65</v>
      </c>
      <c r="K2227" s="6">
        <v>0</v>
      </c>
      <c r="L2227" s="10">
        <v>16.38</v>
      </c>
      <c r="M2227" s="17">
        <f t="shared" si="136"/>
        <v>39.65</v>
      </c>
      <c r="N2227" s="17">
        <f t="shared" si="137"/>
        <v>16.38</v>
      </c>
      <c r="O2227" s="17">
        <f t="shared" si="138"/>
        <v>23.27</v>
      </c>
      <c r="P2227" s="7">
        <f t="shared" si="139"/>
        <v>0.58688524590163937</v>
      </c>
      <c r="Q2227" s="5">
        <f>YEAR(SalesDataTable[[#This Row],[Order Date]])</f>
        <v>2026</v>
      </c>
      <c r="R2227" s="7" t="str">
        <f>"Q"&amp;ROUNDUP(MONTH(SalesDataTable[[#This Row],[Order Date]])/3,0)</f>
        <v>Q4</v>
      </c>
      <c r="S2227" s="8">
        <f>MONTH(SalesDataTable[[#This Row],[Order Date]])</f>
        <v>10</v>
      </c>
      <c r="T2227" s="7" t="str">
        <f>TEXT(SalesDataTable[[#This Row],[Order Date]],"mmm")</f>
        <v>Oct</v>
      </c>
    </row>
    <row r="2228" spans="1:20" ht="15.6">
      <c r="A2228" s="2">
        <v>1199</v>
      </c>
      <c r="B2228" s="3">
        <v>46325</v>
      </c>
      <c r="C2228" s="4" t="s">
        <v>6</v>
      </c>
      <c r="D2228" s="4" t="s">
        <v>43</v>
      </c>
      <c r="E2228" s="4" t="s">
        <v>2</v>
      </c>
      <c r="F2228" s="4" t="s">
        <v>13</v>
      </c>
      <c r="G2228" s="4" t="s">
        <v>4</v>
      </c>
      <c r="H2228" s="4" t="s">
        <v>30</v>
      </c>
      <c r="I2228" s="8">
        <v>1</v>
      </c>
      <c r="J2228" s="10">
        <v>102.47</v>
      </c>
      <c r="K2228" s="6">
        <v>0.1</v>
      </c>
      <c r="L2228" s="10">
        <v>49.75</v>
      </c>
      <c r="M2228" s="17">
        <f t="shared" si="136"/>
        <v>92.222999999999999</v>
      </c>
      <c r="N2228" s="17">
        <f t="shared" si="137"/>
        <v>49.75</v>
      </c>
      <c r="O2228" s="17">
        <f t="shared" si="138"/>
        <v>42.472999999999999</v>
      </c>
      <c r="P2228" s="7">
        <f t="shared" si="139"/>
        <v>0.46054671828068922</v>
      </c>
      <c r="Q2228" s="5">
        <f>YEAR(SalesDataTable[[#This Row],[Order Date]])</f>
        <v>2026</v>
      </c>
      <c r="R2228" s="7" t="str">
        <f>"Q"&amp;ROUNDUP(MONTH(SalesDataTable[[#This Row],[Order Date]])/3,0)</f>
        <v>Q4</v>
      </c>
      <c r="S2228" s="8">
        <f>MONTH(SalesDataTable[[#This Row],[Order Date]])</f>
        <v>10</v>
      </c>
      <c r="T2228" s="7" t="str">
        <f>TEXT(SalesDataTable[[#This Row],[Order Date]],"mmm")</f>
        <v>Oct</v>
      </c>
    </row>
    <row r="2229" spans="1:20" ht="15.6">
      <c r="A2229" s="2">
        <v>1253</v>
      </c>
      <c r="B2229" s="3">
        <v>46325</v>
      </c>
      <c r="C2229" s="4" t="s">
        <v>20</v>
      </c>
      <c r="D2229" s="4" t="s">
        <v>47</v>
      </c>
      <c r="E2229" s="4" t="s">
        <v>19</v>
      </c>
      <c r="F2229" s="4" t="s">
        <v>16</v>
      </c>
      <c r="G2229" s="4" t="s">
        <v>34</v>
      </c>
      <c r="H2229" s="4" t="s">
        <v>35</v>
      </c>
      <c r="I2229" s="8">
        <v>2</v>
      </c>
      <c r="J2229" s="10">
        <v>40.43</v>
      </c>
      <c r="K2229" s="6">
        <v>0</v>
      </c>
      <c r="L2229" s="10">
        <v>14.88</v>
      </c>
      <c r="M2229" s="17">
        <f t="shared" si="136"/>
        <v>80.86</v>
      </c>
      <c r="N2229" s="17">
        <f t="shared" si="137"/>
        <v>29.76</v>
      </c>
      <c r="O2229" s="17">
        <f t="shared" si="138"/>
        <v>51.099999999999994</v>
      </c>
      <c r="P2229" s="7">
        <f t="shared" si="139"/>
        <v>0.63195646796932969</v>
      </c>
      <c r="Q2229" s="5">
        <f>YEAR(SalesDataTable[[#This Row],[Order Date]])</f>
        <v>2026</v>
      </c>
      <c r="R2229" s="7" t="str">
        <f>"Q"&amp;ROUNDUP(MONTH(SalesDataTable[[#This Row],[Order Date]])/3,0)</f>
        <v>Q4</v>
      </c>
      <c r="S2229" s="8">
        <f>MONTH(SalesDataTable[[#This Row],[Order Date]])</f>
        <v>10</v>
      </c>
      <c r="T2229" s="7" t="str">
        <f>TEXT(SalesDataTable[[#This Row],[Order Date]],"mmm")</f>
        <v>Oct</v>
      </c>
    </row>
    <row r="2230" spans="1:20" ht="15.6">
      <c r="A2230" s="2">
        <v>1407</v>
      </c>
      <c r="B2230" s="3">
        <v>46325</v>
      </c>
      <c r="C2230" s="4" t="s">
        <v>20</v>
      </c>
      <c r="D2230" s="4" t="s">
        <v>33</v>
      </c>
      <c r="E2230" s="4" t="s">
        <v>19</v>
      </c>
      <c r="F2230" s="4" t="s">
        <v>16</v>
      </c>
      <c r="G2230" s="4" t="s">
        <v>14</v>
      </c>
      <c r="H2230" s="4" t="s">
        <v>15</v>
      </c>
      <c r="I2230" s="8">
        <v>2</v>
      </c>
      <c r="J2230" s="10">
        <v>35.880000000000003</v>
      </c>
      <c r="K2230" s="6">
        <v>0.05</v>
      </c>
      <c r="L2230" s="10">
        <v>13.52</v>
      </c>
      <c r="M2230" s="17">
        <f t="shared" si="136"/>
        <v>68.171999999999997</v>
      </c>
      <c r="N2230" s="17">
        <f t="shared" si="137"/>
        <v>27.04</v>
      </c>
      <c r="O2230" s="17">
        <f t="shared" si="138"/>
        <v>41.131999999999998</v>
      </c>
      <c r="P2230" s="7">
        <f t="shared" si="139"/>
        <v>0.60335621662852779</v>
      </c>
      <c r="Q2230" s="5">
        <f>YEAR(SalesDataTable[[#This Row],[Order Date]])</f>
        <v>2026</v>
      </c>
      <c r="R2230" s="7" t="str">
        <f>"Q"&amp;ROUNDUP(MONTH(SalesDataTable[[#This Row],[Order Date]])/3,0)</f>
        <v>Q4</v>
      </c>
      <c r="S2230" s="8">
        <f>MONTH(SalesDataTable[[#This Row],[Order Date]])</f>
        <v>10</v>
      </c>
      <c r="T2230" s="7" t="str">
        <f>TEXT(SalesDataTable[[#This Row],[Order Date]],"mmm")</f>
        <v>Oct</v>
      </c>
    </row>
    <row r="2231" spans="1:20" ht="15.6">
      <c r="A2231" s="2">
        <v>2532</v>
      </c>
      <c r="B2231" s="3">
        <v>46325</v>
      </c>
      <c r="C2231" s="4" t="s">
        <v>0</v>
      </c>
      <c r="D2231" s="4" t="s">
        <v>50</v>
      </c>
      <c r="E2231" s="4" t="s">
        <v>28</v>
      </c>
      <c r="F2231" s="4" t="s">
        <v>13</v>
      </c>
      <c r="G2231" s="4" t="s">
        <v>4</v>
      </c>
      <c r="H2231" s="4" t="s">
        <v>5</v>
      </c>
      <c r="I2231" s="8">
        <v>1</v>
      </c>
      <c r="J2231" s="10">
        <v>80.400000000000006</v>
      </c>
      <c r="K2231" s="6">
        <v>0</v>
      </c>
      <c r="L2231" s="10">
        <v>43.34</v>
      </c>
      <c r="M2231" s="17">
        <f t="shared" si="136"/>
        <v>80.400000000000006</v>
      </c>
      <c r="N2231" s="17">
        <f t="shared" si="137"/>
        <v>43.34</v>
      </c>
      <c r="O2231" s="17">
        <f t="shared" si="138"/>
        <v>37.06</v>
      </c>
      <c r="P2231" s="7">
        <f t="shared" si="139"/>
        <v>0.46094527363184079</v>
      </c>
      <c r="Q2231" s="5">
        <f>YEAR(SalesDataTable[[#This Row],[Order Date]])</f>
        <v>2026</v>
      </c>
      <c r="R2231" s="7" t="str">
        <f>"Q"&amp;ROUNDUP(MONTH(SalesDataTable[[#This Row],[Order Date]])/3,0)</f>
        <v>Q4</v>
      </c>
      <c r="S2231" s="8">
        <f>MONTH(SalesDataTable[[#This Row],[Order Date]])</f>
        <v>10</v>
      </c>
      <c r="T2231" s="7" t="str">
        <f>TEXT(SalesDataTable[[#This Row],[Order Date]],"mmm")</f>
        <v>Oct</v>
      </c>
    </row>
    <row r="2232" spans="1:20" ht="15.6">
      <c r="A2232" s="2">
        <v>307</v>
      </c>
      <c r="B2232" s="3">
        <v>46326</v>
      </c>
      <c r="C2232" s="4" t="s">
        <v>20</v>
      </c>
      <c r="D2232" s="4" t="s">
        <v>33</v>
      </c>
      <c r="E2232" s="4" t="s">
        <v>2</v>
      </c>
      <c r="F2232" s="4" t="s">
        <v>3</v>
      </c>
      <c r="G2232" s="4" t="s">
        <v>34</v>
      </c>
      <c r="H2232" s="4" t="s">
        <v>42</v>
      </c>
      <c r="I2232" s="8">
        <v>1</v>
      </c>
      <c r="J2232" s="10">
        <v>37.08</v>
      </c>
      <c r="K2232" s="6">
        <v>0</v>
      </c>
      <c r="L2232" s="10">
        <v>13.62</v>
      </c>
      <c r="M2232" s="17">
        <f t="shared" si="136"/>
        <v>37.08</v>
      </c>
      <c r="N2232" s="17">
        <f t="shared" si="137"/>
        <v>13.62</v>
      </c>
      <c r="O2232" s="17">
        <f t="shared" si="138"/>
        <v>23.46</v>
      </c>
      <c r="P2232" s="7">
        <f t="shared" si="139"/>
        <v>0.63268608414239491</v>
      </c>
      <c r="Q2232" s="5">
        <f>YEAR(SalesDataTable[[#This Row],[Order Date]])</f>
        <v>2026</v>
      </c>
      <c r="R2232" s="7" t="str">
        <f>"Q"&amp;ROUNDUP(MONTH(SalesDataTable[[#This Row],[Order Date]])/3,0)</f>
        <v>Q4</v>
      </c>
      <c r="S2232" s="8">
        <f>MONTH(SalesDataTable[[#This Row],[Order Date]])</f>
        <v>10</v>
      </c>
      <c r="T2232" s="7" t="str">
        <f>TEXT(SalesDataTable[[#This Row],[Order Date]],"mmm")</f>
        <v>Oct</v>
      </c>
    </row>
    <row r="2233" spans="1:20" ht="15.6">
      <c r="A2233" s="2">
        <v>3257</v>
      </c>
      <c r="B2233" s="3">
        <v>46326</v>
      </c>
      <c r="C2233" s="4" t="s">
        <v>20</v>
      </c>
      <c r="D2233" s="4" t="s">
        <v>21</v>
      </c>
      <c r="E2233" s="4" t="s">
        <v>19</v>
      </c>
      <c r="F2233" s="4" t="s">
        <v>13</v>
      </c>
      <c r="G2233" s="4" t="s">
        <v>14</v>
      </c>
      <c r="H2233" s="4" t="s">
        <v>48</v>
      </c>
      <c r="I2233" s="8">
        <v>6</v>
      </c>
      <c r="J2233" s="10">
        <v>165.92</v>
      </c>
      <c r="K2233" s="6">
        <v>0</v>
      </c>
      <c r="L2233" s="10">
        <v>87.55</v>
      </c>
      <c r="M2233" s="17">
        <f t="shared" si="136"/>
        <v>995.52</v>
      </c>
      <c r="N2233" s="17">
        <f t="shared" si="137"/>
        <v>525.29999999999995</v>
      </c>
      <c r="O2233" s="17">
        <f t="shared" si="138"/>
        <v>470.22</v>
      </c>
      <c r="P2233" s="7">
        <f t="shared" si="139"/>
        <v>0.4723360655737705</v>
      </c>
      <c r="Q2233" s="5">
        <f>YEAR(SalesDataTable[[#This Row],[Order Date]])</f>
        <v>2026</v>
      </c>
      <c r="R2233" s="7" t="str">
        <f>"Q"&amp;ROUNDUP(MONTH(SalesDataTable[[#This Row],[Order Date]])/3,0)</f>
        <v>Q4</v>
      </c>
      <c r="S2233" s="8">
        <f>MONTH(SalesDataTable[[#This Row],[Order Date]])</f>
        <v>10</v>
      </c>
      <c r="T2233" s="7" t="str">
        <f>TEXT(SalesDataTable[[#This Row],[Order Date]],"mmm")</f>
        <v>Oct</v>
      </c>
    </row>
    <row r="2234" spans="1:20" ht="15.6">
      <c r="A2234" s="2">
        <v>3739</v>
      </c>
      <c r="B2234" s="3">
        <v>46326</v>
      </c>
      <c r="C2234" s="4" t="s">
        <v>6</v>
      </c>
      <c r="D2234" s="4" t="s">
        <v>43</v>
      </c>
      <c r="E2234" s="4" t="s">
        <v>28</v>
      </c>
      <c r="F2234" s="4" t="s">
        <v>13</v>
      </c>
      <c r="G2234" s="4" t="s">
        <v>14</v>
      </c>
      <c r="H2234" s="4" t="s">
        <v>44</v>
      </c>
      <c r="I2234" s="8">
        <v>1</v>
      </c>
      <c r="J2234" s="10">
        <v>135.19</v>
      </c>
      <c r="K2234" s="6">
        <v>0</v>
      </c>
      <c r="L2234" s="10">
        <v>68.319999999999993</v>
      </c>
      <c r="M2234" s="17">
        <f t="shared" si="136"/>
        <v>135.19</v>
      </c>
      <c r="N2234" s="17">
        <f t="shared" si="137"/>
        <v>68.319999999999993</v>
      </c>
      <c r="O2234" s="17">
        <f t="shared" si="138"/>
        <v>66.87</v>
      </c>
      <c r="P2234" s="7">
        <f t="shared" si="139"/>
        <v>0.49463717730601381</v>
      </c>
      <c r="Q2234" s="5">
        <f>YEAR(SalesDataTable[[#This Row],[Order Date]])</f>
        <v>2026</v>
      </c>
      <c r="R2234" s="7" t="str">
        <f>"Q"&amp;ROUNDUP(MONTH(SalesDataTable[[#This Row],[Order Date]])/3,0)</f>
        <v>Q4</v>
      </c>
      <c r="S2234" s="8">
        <f>MONTH(SalesDataTable[[#This Row],[Order Date]])</f>
        <v>10</v>
      </c>
      <c r="T2234" s="7" t="str">
        <f>TEXT(SalesDataTable[[#This Row],[Order Date]],"mmm")</f>
        <v>Oct</v>
      </c>
    </row>
    <row r="2235" spans="1:20" ht="15.6">
      <c r="A2235" s="2">
        <v>77</v>
      </c>
      <c r="B2235" s="3">
        <v>46327</v>
      </c>
      <c r="C2235" s="4" t="s">
        <v>6</v>
      </c>
      <c r="D2235" s="4" t="s">
        <v>41</v>
      </c>
      <c r="E2235" s="4" t="s">
        <v>2</v>
      </c>
      <c r="F2235" s="4" t="s">
        <v>13</v>
      </c>
      <c r="G2235" s="4" t="s">
        <v>14</v>
      </c>
      <c r="H2235" s="4" t="s">
        <v>44</v>
      </c>
      <c r="I2235" s="8">
        <v>2</v>
      </c>
      <c r="J2235" s="10">
        <v>133.96</v>
      </c>
      <c r="K2235" s="6">
        <v>0.1</v>
      </c>
      <c r="L2235" s="10">
        <v>65.44</v>
      </c>
      <c r="M2235" s="17">
        <f t="shared" si="136"/>
        <v>241.12800000000001</v>
      </c>
      <c r="N2235" s="17">
        <f t="shared" si="137"/>
        <v>130.88</v>
      </c>
      <c r="O2235" s="17">
        <f t="shared" si="138"/>
        <v>110.24800000000002</v>
      </c>
      <c r="P2235" s="7">
        <f t="shared" si="139"/>
        <v>0.4572177432732823</v>
      </c>
      <c r="Q2235" s="5">
        <f>YEAR(SalesDataTable[[#This Row],[Order Date]])</f>
        <v>2026</v>
      </c>
      <c r="R2235" s="7" t="str">
        <f>"Q"&amp;ROUNDUP(MONTH(SalesDataTable[[#This Row],[Order Date]])/3,0)</f>
        <v>Q4</v>
      </c>
      <c r="S2235" s="8">
        <f>MONTH(SalesDataTable[[#This Row],[Order Date]])</f>
        <v>11</v>
      </c>
      <c r="T2235" s="7" t="str">
        <f>TEXT(SalesDataTable[[#This Row],[Order Date]],"mmm")</f>
        <v>Nov</v>
      </c>
    </row>
    <row r="2236" spans="1:20" ht="15.6">
      <c r="A2236" s="2">
        <v>461</v>
      </c>
      <c r="B2236" s="3">
        <v>46327</v>
      </c>
      <c r="C2236" s="4" t="s">
        <v>6</v>
      </c>
      <c r="D2236" s="4" t="s">
        <v>41</v>
      </c>
      <c r="E2236" s="4" t="s">
        <v>28</v>
      </c>
      <c r="F2236" s="4" t="s">
        <v>16</v>
      </c>
      <c r="G2236" s="4" t="s">
        <v>4</v>
      </c>
      <c r="H2236" s="4" t="s">
        <v>22</v>
      </c>
      <c r="I2236" s="8">
        <v>3</v>
      </c>
      <c r="J2236" s="10">
        <v>51.67</v>
      </c>
      <c r="K2236" s="6">
        <v>0.05</v>
      </c>
      <c r="L2236" s="10">
        <v>22.8</v>
      </c>
      <c r="M2236" s="17">
        <f t="shared" si="136"/>
        <v>147.25949999999997</v>
      </c>
      <c r="N2236" s="17">
        <f t="shared" si="137"/>
        <v>68.400000000000006</v>
      </c>
      <c r="O2236" s="17">
        <f t="shared" si="138"/>
        <v>78.859499999999969</v>
      </c>
      <c r="P2236" s="7">
        <f t="shared" si="139"/>
        <v>0.53551383781691497</v>
      </c>
      <c r="Q2236" s="5">
        <f>YEAR(SalesDataTable[[#This Row],[Order Date]])</f>
        <v>2026</v>
      </c>
      <c r="R2236" s="7" t="str">
        <f>"Q"&amp;ROUNDUP(MONTH(SalesDataTable[[#This Row],[Order Date]])/3,0)</f>
        <v>Q4</v>
      </c>
      <c r="S2236" s="8">
        <f>MONTH(SalesDataTable[[#This Row],[Order Date]])</f>
        <v>11</v>
      </c>
      <c r="T2236" s="7" t="str">
        <f>TEXT(SalesDataTable[[#This Row],[Order Date]],"mmm")</f>
        <v>Nov</v>
      </c>
    </row>
    <row r="2237" spans="1:20" ht="15.6">
      <c r="A2237" s="2">
        <v>732</v>
      </c>
      <c r="B2237" s="3">
        <v>46327</v>
      </c>
      <c r="C2237" s="4" t="s">
        <v>6</v>
      </c>
      <c r="D2237" s="4" t="s">
        <v>7</v>
      </c>
      <c r="E2237" s="4" t="s">
        <v>28</v>
      </c>
      <c r="F2237" s="4" t="s">
        <v>3</v>
      </c>
      <c r="G2237" s="4" t="s">
        <v>9</v>
      </c>
      <c r="H2237" s="4" t="s">
        <v>37</v>
      </c>
      <c r="I2237" s="8">
        <v>1</v>
      </c>
      <c r="J2237" s="10">
        <v>150.46</v>
      </c>
      <c r="K2237" s="6">
        <v>0.15</v>
      </c>
      <c r="L2237" s="10">
        <v>78.39</v>
      </c>
      <c r="M2237" s="17">
        <f t="shared" si="136"/>
        <v>127.89100000000001</v>
      </c>
      <c r="N2237" s="17">
        <f t="shared" si="137"/>
        <v>78.39</v>
      </c>
      <c r="O2237" s="17">
        <f t="shared" si="138"/>
        <v>49.501000000000005</v>
      </c>
      <c r="P2237" s="7">
        <f t="shared" si="139"/>
        <v>0.38705616501552104</v>
      </c>
      <c r="Q2237" s="5">
        <f>YEAR(SalesDataTable[[#This Row],[Order Date]])</f>
        <v>2026</v>
      </c>
      <c r="R2237" s="7" t="str">
        <f>"Q"&amp;ROUNDUP(MONTH(SalesDataTable[[#This Row],[Order Date]])/3,0)</f>
        <v>Q4</v>
      </c>
      <c r="S2237" s="8">
        <f>MONTH(SalesDataTable[[#This Row],[Order Date]])</f>
        <v>11</v>
      </c>
      <c r="T2237" s="7" t="str">
        <f>TEXT(SalesDataTable[[#This Row],[Order Date]],"mmm")</f>
        <v>Nov</v>
      </c>
    </row>
    <row r="2238" spans="1:20" ht="15.6">
      <c r="A2238" s="2">
        <v>919</v>
      </c>
      <c r="B2238" s="3">
        <v>46327</v>
      </c>
      <c r="C2238" s="4" t="s">
        <v>20</v>
      </c>
      <c r="D2238" s="4" t="s">
        <v>47</v>
      </c>
      <c r="E2238" s="4" t="s">
        <v>2</v>
      </c>
      <c r="F2238" s="4" t="s">
        <v>13</v>
      </c>
      <c r="G2238" s="4" t="s">
        <v>4</v>
      </c>
      <c r="H2238" s="4" t="s">
        <v>30</v>
      </c>
      <c r="I2238" s="8">
        <v>1</v>
      </c>
      <c r="J2238" s="10">
        <v>103.53</v>
      </c>
      <c r="K2238" s="6">
        <v>0.1</v>
      </c>
      <c r="L2238" s="10">
        <v>51.75</v>
      </c>
      <c r="M2238" s="17">
        <f t="shared" si="136"/>
        <v>93.177000000000007</v>
      </c>
      <c r="N2238" s="17">
        <f t="shared" si="137"/>
        <v>51.75</v>
      </c>
      <c r="O2238" s="17">
        <f t="shared" si="138"/>
        <v>41.427000000000007</v>
      </c>
      <c r="P2238" s="7">
        <f t="shared" si="139"/>
        <v>0.4446054283782479</v>
      </c>
      <c r="Q2238" s="5">
        <f>YEAR(SalesDataTable[[#This Row],[Order Date]])</f>
        <v>2026</v>
      </c>
      <c r="R2238" s="7" t="str">
        <f>"Q"&amp;ROUNDUP(MONTH(SalesDataTable[[#This Row],[Order Date]])/3,0)</f>
        <v>Q4</v>
      </c>
      <c r="S2238" s="8">
        <f>MONTH(SalesDataTable[[#This Row],[Order Date]])</f>
        <v>11</v>
      </c>
      <c r="T2238" s="7" t="str">
        <f>TEXT(SalesDataTable[[#This Row],[Order Date]],"mmm")</f>
        <v>Nov</v>
      </c>
    </row>
    <row r="2239" spans="1:20" ht="15.6">
      <c r="A2239" s="2">
        <v>949</v>
      </c>
      <c r="B2239" s="3">
        <v>46327</v>
      </c>
      <c r="C2239" s="4" t="s">
        <v>11</v>
      </c>
      <c r="D2239" s="4" t="s">
        <v>12</v>
      </c>
      <c r="E2239" s="4" t="s">
        <v>2</v>
      </c>
      <c r="F2239" s="4" t="s">
        <v>3</v>
      </c>
      <c r="G2239" s="4" t="s">
        <v>4</v>
      </c>
      <c r="H2239" s="4" t="s">
        <v>30</v>
      </c>
      <c r="I2239" s="8">
        <v>4</v>
      </c>
      <c r="J2239" s="10">
        <v>103.33</v>
      </c>
      <c r="K2239" s="6">
        <v>0</v>
      </c>
      <c r="L2239" s="10">
        <v>49.15</v>
      </c>
      <c r="M2239" s="17">
        <f t="shared" si="136"/>
        <v>413.32</v>
      </c>
      <c r="N2239" s="17">
        <f t="shared" si="137"/>
        <v>196.6</v>
      </c>
      <c r="O2239" s="17">
        <f t="shared" si="138"/>
        <v>216.72</v>
      </c>
      <c r="P2239" s="7">
        <f t="shared" si="139"/>
        <v>0.5243394948224136</v>
      </c>
      <c r="Q2239" s="5">
        <f>YEAR(SalesDataTable[[#This Row],[Order Date]])</f>
        <v>2026</v>
      </c>
      <c r="R2239" s="7" t="str">
        <f>"Q"&amp;ROUNDUP(MONTH(SalesDataTable[[#This Row],[Order Date]])/3,0)</f>
        <v>Q4</v>
      </c>
      <c r="S2239" s="8">
        <f>MONTH(SalesDataTable[[#This Row],[Order Date]])</f>
        <v>11</v>
      </c>
      <c r="T2239" s="7" t="str">
        <f>TEXT(SalesDataTable[[#This Row],[Order Date]],"mmm")</f>
        <v>Nov</v>
      </c>
    </row>
    <row r="2240" spans="1:20" ht="15.6">
      <c r="A2240" s="2">
        <v>1185</v>
      </c>
      <c r="B2240" s="3">
        <v>46327</v>
      </c>
      <c r="C2240" s="4" t="s">
        <v>20</v>
      </c>
      <c r="D2240" s="4" t="s">
        <v>33</v>
      </c>
      <c r="E2240" s="4" t="s">
        <v>8</v>
      </c>
      <c r="F2240" s="4" t="s">
        <v>16</v>
      </c>
      <c r="G2240" s="4" t="s">
        <v>14</v>
      </c>
      <c r="H2240" s="4" t="s">
        <v>15</v>
      </c>
      <c r="I2240" s="8">
        <v>5</v>
      </c>
      <c r="J2240" s="10">
        <v>37.08</v>
      </c>
      <c r="K2240" s="6">
        <v>0.15</v>
      </c>
      <c r="L2240" s="10">
        <v>13.27</v>
      </c>
      <c r="M2240" s="17">
        <f t="shared" si="136"/>
        <v>157.58999999999997</v>
      </c>
      <c r="N2240" s="17">
        <f t="shared" si="137"/>
        <v>66.349999999999994</v>
      </c>
      <c r="O2240" s="17">
        <f t="shared" si="138"/>
        <v>91.239999999999981</v>
      </c>
      <c r="P2240" s="7">
        <f t="shared" si="139"/>
        <v>0.57897074687480166</v>
      </c>
      <c r="Q2240" s="5">
        <f>YEAR(SalesDataTable[[#This Row],[Order Date]])</f>
        <v>2026</v>
      </c>
      <c r="R2240" s="7" t="str">
        <f>"Q"&amp;ROUNDUP(MONTH(SalesDataTable[[#This Row],[Order Date]])/3,0)</f>
        <v>Q4</v>
      </c>
      <c r="S2240" s="8">
        <f>MONTH(SalesDataTable[[#This Row],[Order Date]])</f>
        <v>11</v>
      </c>
      <c r="T2240" s="7" t="str">
        <f>TEXT(SalesDataTable[[#This Row],[Order Date]],"mmm")</f>
        <v>Nov</v>
      </c>
    </row>
    <row r="2241" spans="1:20" ht="15.6">
      <c r="A2241" s="2">
        <v>1248</v>
      </c>
      <c r="B2241" s="3">
        <v>46327</v>
      </c>
      <c r="C2241" s="4" t="s">
        <v>0</v>
      </c>
      <c r="D2241" s="4" t="s">
        <v>1</v>
      </c>
      <c r="E2241" s="4" t="s">
        <v>8</v>
      </c>
      <c r="F2241" s="4" t="s">
        <v>16</v>
      </c>
      <c r="G2241" s="4" t="s">
        <v>14</v>
      </c>
      <c r="H2241" s="4" t="s">
        <v>44</v>
      </c>
      <c r="I2241" s="8">
        <v>5</v>
      </c>
      <c r="J2241" s="10">
        <v>132.33000000000001</v>
      </c>
      <c r="K2241" s="6">
        <v>0.2</v>
      </c>
      <c r="L2241" s="10">
        <v>65.2</v>
      </c>
      <c r="M2241" s="17">
        <f t="shared" si="136"/>
        <v>529.32000000000005</v>
      </c>
      <c r="N2241" s="17">
        <f t="shared" si="137"/>
        <v>326</v>
      </c>
      <c r="O2241" s="17">
        <f t="shared" si="138"/>
        <v>203.32000000000005</v>
      </c>
      <c r="P2241" s="7">
        <f t="shared" si="139"/>
        <v>0.3841154689034989</v>
      </c>
      <c r="Q2241" s="5">
        <f>YEAR(SalesDataTable[[#This Row],[Order Date]])</f>
        <v>2026</v>
      </c>
      <c r="R2241" s="7" t="str">
        <f>"Q"&amp;ROUNDUP(MONTH(SalesDataTable[[#This Row],[Order Date]])/3,0)</f>
        <v>Q4</v>
      </c>
      <c r="S2241" s="8">
        <f>MONTH(SalesDataTable[[#This Row],[Order Date]])</f>
        <v>11</v>
      </c>
      <c r="T2241" s="7" t="str">
        <f>TEXT(SalesDataTable[[#This Row],[Order Date]],"mmm")</f>
        <v>Nov</v>
      </c>
    </row>
    <row r="2242" spans="1:20" ht="15.6">
      <c r="A2242" s="2">
        <v>2129</v>
      </c>
      <c r="B2242" s="3">
        <v>46327</v>
      </c>
      <c r="C2242" s="4" t="s">
        <v>20</v>
      </c>
      <c r="D2242" s="4" t="s">
        <v>47</v>
      </c>
      <c r="E2242" s="4" t="s">
        <v>19</v>
      </c>
      <c r="F2242" s="4" t="s">
        <v>13</v>
      </c>
      <c r="G2242" s="4" t="s">
        <v>4</v>
      </c>
      <c r="H2242" s="4" t="s">
        <v>22</v>
      </c>
      <c r="I2242" s="8">
        <v>2</v>
      </c>
      <c r="J2242" s="10">
        <v>50.43</v>
      </c>
      <c r="K2242" s="6">
        <v>0</v>
      </c>
      <c r="L2242" s="10">
        <v>22.54</v>
      </c>
      <c r="M2242" s="17">
        <f t="shared" ref="M2242:M2305" si="140">I2242*J2242*(1-K2242)</f>
        <v>100.86</v>
      </c>
      <c r="N2242" s="17">
        <f t="shared" ref="N2242:N2305" si="141">I2242*L2242</f>
        <v>45.08</v>
      </c>
      <c r="O2242" s="17">
        <f t="shared" ref="O2242:O2305" si="142">M2242-N2242</f>
        <v>55.78</v>
      </c>
      <c r="P2242" s="7">
        <f t="shared" ref="P2242:P2305" si="143">IFERROR(O2242/M2242,0)</f>
        <v>0.55304382312115807</v>
      </c>
      <c r="Q2242" s="5">
        <f>YEAR(SalesDataTable[[#This Row],[Order Date]])</f>
        <v>2026</v>
      </c>
      <c r="R2242" s="7" t="str">
        <f>"Q"&amp;ROUNDUP(MONTH(SalesDataTable[[#This Row],[Order Date]])/3,0)</f>
        <v>Q4</v>
      </c>
      <c r="S2242" s="8">
        <f>MONTH(SalesDataTable[[#This Row],[Order Date]])</f>
        <v>11</v>
      </c>
      <c r="T2242" s="7" t="str">
        <f>TEXT(SalesDataTable[[#This Row],[Order Date]],"mmm")</f>
        <v>Nov</v>
      </c>
    </row>
    <row r="2243" spans="1:20" ht="15.6">
      <c r="A2243" s="2">
        <v>2850</v>
      </c>
      <c r="B2243" s="3">
        <v>46327</v>
      </c>
      <c r="C2243" s="4" t="s">
        <v>11</v>
      </c>
      <c r="D2243" s="4" t="s">
        <v>12</v>
      </c>
      <c r="E2243" s="4" t="s">
        <v>8</v>
      </c>
      <c r="F2243" s="4" t="s">
        <v>3</v>
      </c>
      <c r="G2243" s="4" t="s">
        <v>34</v>
      </c>
      <c r="H2243" s="4" t="s">
        <v>45</v>
      </c>
      <c r="I2243" s="8">
        <v>3</v>
      </c>
      <c r="J2243" s="10">
        <v>50.05</v>
      </c>
      <c r="K2243" s="6">
        <v>0.15</v>
      </c>
      <c r="L2243" s="10">
        <v>22.36</v>
      </c>
      <c r="M2243" s="17">
        <f t="shared" si="140"/>
        <v>127.62749999999998</v>
      </c>
      <c r="N2243" s="17">
        <f t="shared" si="141"/>
        <v>67.08</v>
      </c>
      <c r="O2243" s="17">
        <f t="shared" si="142"/>
        <v>60.547499999999985</v>
      </c>
      <c r="P2243" s="7">
        <f t="shared" si="143"/>
        <v>0.47440794499618022</v>
      </c>
      <c r="Q2243" s="5">
        <f>YEAR(SalesDataTable[[#This Row],[Order Date]])</f>
        <v>2026</v>
      </c>
      <c r="R2243" s="7" t="str">
        <f>"Q"&amp;ROUNDUP(MONTH(SalesDataTable[[#This Row],[Order Date]])/3,0)</f>
        <v>Q4</v>
      </c>
      <c r="S2243" s="8">
        <f>MONTH(SalesDataTable[[#This Row],[Order Date]])</f>
        <v>11</v>
      </c>
      <c r="T2243" s="7" t="str">
        <f>TEXT(SalesDataTable[[#This Row],[Order Date]],"mmm")</f>
        <v>Nov</v>
      </c>
    </row>
    <row r="2244" spans="1:20" ht="15.6">
      <c r="A2244" s="2">
        <v>3477</v>
      </c>
      <c r="B2244" s="3">
        <v>46327</v>
      </c>
      <c r="C2244" s="4" t="s">
        <v>20</v>
      </c>
      <c r="D2244" s="4" t="s">
        <v>47</v>
      </c>
      <c r="E2244" s="4" t="s">
        <v>2</v>
      </c>
      <c r="F2244" s="4" t="s">
        <v>3</v>
      </c>
      <c r="G2244" s="4" t="s">
        <v>23</v>
      </c>
      <c r="H2244" s="4" t="s">
        <v>29</v>
      </c>
      <c r="I2244" s="8">
        <v>1</v>
      </c>
      <c r="J2244" s="10">
        <v>197.14</v>
      </c>
      <c r="K2244" s="6">
        <v>0.05</v>
      </c>
      <c r="L2244" s="10">
        <v>102.87</v>
      </c>
      <c r="M2244" s="17">
        <f t="shared" si="140"/>
        <v>187.28299999999999</v>
      </c>
      <c r="N2244" s="17">
        <f t="shared" si="141"/>
        <v>102.87</v>
      </c>
      <c r="O2244" s="17">
        <f t="shared" si="142"/>
        <v>84.412999999999982</v>
      </c>
      <c r="P2244" s="7">
        <f t="shared" si="143"/>
        <v>0.45072430492890431</v>
      </c>
      <c r="Q2244" s="5">
        <f>YEAR(SalesDataTable[[#This Row],[Order Date]])</f>
        <v>2026</v>
      </c>
      <c r="R2244" s="7" t="str">
        <f>"Q"&amp;ROUNDUP(MONTH(SalesDataTable[[#This Row],[Order Date]])/3,0)</f>
        <v>Q4</v>
      </c>
      <c r="S2244" s="8">
        <f>MONTH(SalesDataTable[[#This Row],[Order Date]])</f>
        <v>11</v>
      </c>
      <c r="T2244" s="7" t="str">
        <f>TEXT(SalesDataTable[[#This Row],[Order Date]],"mmm")</f>
        <v>Nov</v>
      </c>
    </row>
    <row r="2245" spans="1:20" ht="15.6">
      <c r="A2245" s="2">
        <v>4673</v>
      </c>
      <c r="B2245" s="3">
        <v>46327</v>
      </c>
      <c r="C2245" s="4" t="s">
        <v>0</v>
      </c>
      <c r="D2245" s="4" t="s">
        <v>1</v>
      </c>
      <c r="E2245" s="4" t="s">
        <v>8</v>
      </c>
      <c r="F2245" s="4" t="s">
        <v>16</v>
      </c>
      <c r="G2245" s="4" t="s">
        <v>9</v>
      </c>
      <c r="H2245" s="4" t="s">
        <v>46</v>
      </c>
      <c r="I2245" s="8">
        <v>5</v>
      </c>
      <c r="J2245" s="10">
        <v>72.13</v>
      </c>
      <c r="K2245" s="6">
        <v>0.1</v>
      </c>
      <c r="L2245" s="10">
        <v>31.41</v>
      </c>
      <c r="M2245" s="17">
        <f t="shared" si="140"/>
        <v>324.58499999999998</v>
      </c>
      <c r="N2245" s="17">
        <f t="shared" si="141"/>
        <v>157.05000000000001</v>
      </c>
      <c r="O2245" s="17">
        <f t="shared" si="142"/>
        <v>167.53499999999997</v>
      </c>
      <c r="P2245" s="7">
        <f t="shared" si="143"/>
        <v>0.51615139331762094</v>
      </c>
      <c r="Q2245" s="5">
        <f>YEAR(SalesDataTable[[#This Row],[Order Date]])</f>
        <v>2026</v>
      </c>
      <c r="R2245" s="7" t="str">
        <f>"Q"&amp;ROUNDUP(MONTH(SalesDataTable[[#This Row],[Order Date]])/3,0)</f>
        <v>Q4</v>
      </c>
      <c r="S2245" s="8">
        <f>MONTH(SalesDataTable[[#This Row],[Order Date]])</f>
        <v>11</v>
      </c>
      <c r="T2245" s="7" t="str">
        <f>TEXT(SalesDataTable[[#This Row],[Order Date]],"mmm")</f>
        <v>Nov</v>
      </c>
    </row>
    <row r="2246" spans="1:20" ht="15.6">
      <c r="A2246" s="2">
        <v>4679</v>
      </c>
      <c r="B2246" s="3">
        <v>46327</v>
      </c>
      <c r="C2246" s="4" t="s">
        <v>6</v>
      </c>
      <c r="D2246" s="4" t="s">
        <v>43</v>
      </c>
      <c r="E2246" s="4" t="s">
        <v>8</v>
      </c>
      <c r="F2246" s="4" t="s">
        <v>3</v>
      </c>
      <c r="G2246" s="4" t="s">
        <v>23</v>
      </c>
      <c r="H2246" s="4" t="s">
        <v>24</v>
      </c>
      <c r="I2246" s="8">
        <v>8</v>
      </c>
      <c r="J2246" s="10">
        <v>341.51</v>
      </c>
      <c r="K2246" s="6">
        <v>0.1</v>
      </c>
      <c r="L2246" s="10">
        <v>200.1</v>
      </c>
      <c r="M2246" s="17">
        <f t="shared" si="140"/>
        <v>2458.8719999999998</v>
      </c>
      <c r="N2246" s="17">
        <f t="shared" si="141"/>
        <v>1600.8</v>
      </c>
      <c r="O2246" s="17">
        <f t="shared" si="142"/>
        <v>858.07199999999989</v>
      </c>
      <c r="P2246" s="7">
        <f t="shared" si="143"/>
        <v>0.34896977150498276</v>
      </c>
      <c r="Q2246" s="5">
        <f>YEAR(SalesDataTable[[#This Row],[Order Date]])</f>
        <v>2026</v>
      </c>
      <c r="R2246" s="7" t="str">
        <f>"Q"&amp;ROUNDUP(MONTH(SalesDataTable[[#This Row],[Order Date]])/3,0)</f>
        <v>Q4</v>
      </c>
      <c r="S2246" s="8">
        <f>MONTH(SalesDataTable[[#This Row],[Order Date]])</f>
        <v>11</v>
      </c>
      <c r="T2246" s="7" t="str">
        <f>TEXT(SalesDataTable[[#This Row],[Order Date]],"mmm")</f>
        <v>Nov</v>
      </c>
    </row>
    <row r="2247" spans="1:20" ht="15.6">
      <c r="A2247" s="2">
        <v>4809</v>
      </c>
      <c r="B2247" s="3">
        <v>46327</v>
      </c>
      <c r="C2247" s="4" t="s">
        <v>6</v>
      </c>
      <c r="D2247" s="4" t="s">
        <v>41</v>
      </c>
      <c r="E2247" s="4" t="s">
        <v>2</v>
      </c>
      <c r="F2247" s="4" t="s">
        <v>13</v>
      </c>
      <c r="G2247" s="4" t="s">
        <v>14</v>
      </c>
      <c r="H2247" s="4" t="s">
        <v>15</v>
      </c>
      <c r="I2247" s="8">
        <v>1</v>
      </c>
      <c r="J2247" s="10">
        <v>36.47</v>
      </c>
      <c r="K2247" s="6">
        <v>0.05</v>
      </c>
      <c r="L2247" s="10">
        <v>13.88</v>
      </c>
      <c r="M2247" s="17">
        <f t="shared" si="140"/>
        <v>34.646499999999996</v>
      </c>
      <c r="N2247" s="17">
        <f t="shared" si="141"/>
        <v>13.88</v>
      </c>
      <c r="O2247" s="17">
        <f t="shared" si="142"/>
        <v>20.766499999999994</v>
      </c>
      <c r="P2247" s="7">
        <f t="shared" si="143"/>
        <v>0.59938233299178834</v>
      </c>
      <c r="Q2247" s="5">
        <f>YEAR(SalesDataTable[[#This Row],[Order Date]])</f>
        <v>2026</v>
      </c>
      <c r="R2247" s="7" t="str">
        <f>"Q"&amp;ROUNDUP(MONTH(SalesDataTable[[#This Row],[Order Date]])/3,0)</f>
        <v>Q4</v>
      </c>
      <c r="S2247" s="8">
        <f>MONTH(SalesDataTable[[#This Row],[Order Date]])</f>
        <v>11</v>
      </c>
      <c r="T2247" s="7" t="str">
        <f>TEXT(SalesDataTable[[#This Row],[Order Date]],"mmm")</f>
        <v>Nov</v>
      </c>
    </row>
    <row r="2248" spans="1:20" ht="15.6">
      <c r="A2248" s="2">
        <v>4849</v>
      </c>
      <c r="B2248" s="3">
        <v>46327</v>
      </c>
      <c r="C2248" s="4" t="s">
        <v>0</v>
      </c>
      <c r="D2248" s="4" t="s">
        <v>1</v>
      </c>
      <c r="E2248" s="4" t="s">
        <v>2</v>
      </c>
      <c r="F2248" s="4" t="s">
        <v>13</v>
      </c>
      <c r="G2248" s="4" t="s">
        <v>14</v>
      </c>
      <c r="H2248" s="4" t="s">
        <v>15</v>
      </c>
      <c r="I2248" s="8">
        <v>4</v>
      </c>
      <c r="J2248" s="10">
        <v>35.69</v>
      </c>
      <c r="K2248" s="6">
        <v>0.15</v>
      </c>
      <c r="L2248" s="10">
        <v>13.52</v>
      </c>
      <c r="M2248" s="17">
        <f t="shared" si="140"/>
        <v>121.34599999999999</v>
      </c>
      <c r="N2248" s="17">
        <f t="shared" si="141"/>
        <v>54.08</v>
      </c>
      <c r="O2248" s="17">
        <f t="shared" si="142"/>
        <v>67.265999999999991</v>
      </c>
      <c r="P2248" s="7">
        <f t="shared" si="143"/>
        <v>0.55433224004087478</v>
      </c>
      <c r="Q2248" s="5">
        <f>YEAR(SalesDataTable[[#This Row],[Order Date]])</f>
        <v>2026</v>
      </c>
      <c r="R2248" s="7" t="str">
        <f>"Q"&amp;ROUNDUP(MONTH(SalesDataTable[[#This Row],[Order Date]])/3,0)</f>
        <v>Q4</v>
      </c>
      <c r="S2248" s="8">
        <f>MONTH(SalesDataTable[[#This Row],[Order Date]])</f>
        <v>11</v>
      </c>
      <c r="T2248" s="7" t="str">
        <f>TEXT(SalesDataTable[[#This Row],[Order Date]],"mmm")</f>
        <v>Nov</v>
      </c>
    </row>
    <row r="2249" spans="1:20" ht="15.6">
      <c r="A2249" s="2">
        <v>436</v>
      </c>
      <c r="B2249" s="3">
        <v>46328</v>
      </c>
      <c r="C2249" s="4" t="s">
        <v>11</v>
      </c>
      <c r="D2249" s="4" t="s">
        <v>39</v>
      </c>
      <c r="E2249" s="4" t="s">
        <v>2</v>
      </c>
      <c r="F2249" s="4" t="s">
        <v>13</v>
      </c>
      <c r="G2249" s="4" t="s">
        <v>14</v>
      </c>
      <c r="H2249" s="4" t="s">
        <v>15</v>
      </c>
      <c r="I2249" s="8">
        <v>2</v>
      </c>
      <c r="J2249" s="10">
        <v>35.340000000000003</v>
      </c>
      <c r="K2249" s="6">
        <v>0.1</v>
      </c>
      <c r="L2249" s="10">
        <v>13.82</v>
      </c>
      <c r="M2249" s="17">
        <f t="shared" si="140"/>
        <v>63.612000000000009</v>
      </c>
      <c r="N2249" s="17">
        <f t="shared" si="141"/>
        <v>27.64</v>
      </c>
      <c r="O2249" s="17">
        <f t="shared" si="142"/>
        <v>35.972000000000008</v>
      </c>
      <c r="P2249" s="7">
        <f t="shared" si="143"/>
        <v>0.56549078790165386</v>
      </c>
      <c r="Q2249" s="5">
        <f>YEAR(SalesDataTable[[#This Row],[Order Date]])</f>
        <v>2026</v>
      </c>
      <c r="R2249" s="7" t="str">
        <f>"Q"&amp;ROUNDUP(MONTH(SalesDataTable[[#This Row],[Order Date]])/3,0)</f>
        <v>Q4</v>
      </c>
      <c r="S2249" s="8">
        <f>MONTH(SalesDataTable[[#This Row],[Order Date]])</f>
        <v>11</v>
      </c>
      <c r="T2249" s="7" t="str">
        <f>TEXT(SalesDataTable[[#This Row],[Order Date]],"mmm")</f>
        <v>Nov</v>
      </c>
    </row>
    <row r="2250" spans="1:20" ht="15.6">
      <c r="A2250" s="2">
        <v>879</v>
      </c>
      <c r="B2250" s="3">
        <v>46328</v>
      </c>
      <c r="C2250" s="4" t="s">
        <v>11</v>
      </c>
      <c r="D2250" s="4" t="s">
        <v>39</v>
      </c>
      <c r="E2250" s="4" t="s">
        <v>2</v>
      </c>
      <c r="F2250" s="4" t="s">
        <v>13</v>
      </c>
      <c r="G2250" s="4" t="s">
        <v>14</v>
      </c>
      <c r="H2250" s="4" t="s">
        <v>32</v>
      </c>
      <c r="I2250" s="8">
        <v>4</v>
      </c>
      <c r="J2250" s="10">
        <v>46.8</v>
      </c>
      <c r="K2250" s="6">
        <v>0.05</v>
      </c>
      <c r="L2250" s="10">
        <v>18.52</v>
      </c>
      <c r="M2250" s="17">
        <f t="shared" si="140"/>
        <v>177.83999999999997</v>
      </c>
      <c r="N2250" s="17">
        <f t="shared" si="141"/>
        <v>74.08</v>
      </c>
      <c r="O2250" s="17">
        <f t="shared" si="142"/>
        <v>103.75999999999998</v>
      </c>
      <c r="P2250" s="7">
        <f t="shared" si="143"/>
        <v>0.58344579397210972</v>
      </c>
      <c r="Q2250" s="5">
        <f>YEAR(SalesDataTable[[#This Row],[Order Date]])</f>
        <v>2026</v>
      </c>
      <c r="R2250" s="7" t="str">
        <f>"Q"&amp;ROUNDUP(MONTH(SalesDataTable[[#This Row],[Order Date]])/3,0)</f>
        <v>Q4</v>
      </c>
      <c r="S2250" s="8">
        <f>MONTH(SalesDataTable[[#This Row],[Order Date]])</f>
        <v>11</v>
      </c>
      <c r="T2250" s="7" t="str">
        <f>TEXT(SalesDataTable[[#This Row],[Order Date]],"mmm")</f>
        <v>Nov</v>
      </c>
    </row>
    <row r="2251" spans="1:20" ht="15.6">
      <c r="A2251" s="2">
        <v>955</v>
      </c>
      <c r="B2251" s="3">
        <v>46328</v>
      </c>
      <c r="C2251" s="4" t="s">
        <v>20</v>
      </c>
      <c r="D2251" s="4" t="s">
        <v>47</v>
      </c>
      <c r="E2251" s="4" t="s">
        <v>19</v>
      </c>
      <c r="F2251" s="4" t="s">
        <v>13</v>
      </c>
      <c r="G2251" s="4" t="s">
        <v>23</v>
      </c>
      <c r="H2251" s="4" t="s">
        <v>29</v>
      </c>
      <c r="I2251" s="8">
        <v>1</v>
      </c>
      <c r="J2251" s="10">
        <v>198.34</v>
      </c>
      <c r="K2251" s="6">
        <v>0.05</v>
      </c>
      <c r="L2251" s="10">
        <v>103.2</v>
      </c>
      <c r="M2251" s="17">
        <f t="shared" si="140"/>
        <v>188.423</v>
      </c>
      <c r="N2251" s="17">
        <f t="shared" si="141"/>
        <v>103.2</v>
      </c>
      <c r="O2251" s="17">
        <f t="shared" si="142"/>
        <v>85.222999999999999</v>
      </c>
      <c r="P2251" s="7">
        <f t="shared" si="143"/>
        <v>0.45229616341954004</v>
      </c>
      <c r="Q2251" s="5">
        <f>YEAR(SalesDataTable[[#This Row],[Order Date]])</f>
        <v>2026</v>
      </c>
      <c r="R2251" s="7" t="str">
        <f>"Q"&amp;ROUNDUP(MONTH(SalesDataTable[[#This Row],[Order Date]])/3,0)</f>
        <v>Q4</v>
      </c>
      <c r="S2251" s="8">
        <f>MONTH(SalesDataTable[[#This Row],[Order Date]])</f>
        <v>11</v>
      </c>
      <c r="T2251" s="7" t="str">
        <f>TEXT(SalesDataTable[[#This Row],[Order Date]],"mmm")</f>
        <v>Nov</v>
      </c>
    </row>
    <row r="2252" spans="1:20" ht="15.6">
      <c r="A2252" s="2">
        <v>1068</v>
      </c>
      <c r="B2252" s="3">
        <v>46328</v>
      </c>
      <c r="C2252" s="4" t="s">
        <v>6</v>
      </c>
      <c r="D2252" s="4" t="s">
        <v>27</v>
      </c>
      <c r="E2252" s="4" t="s">
        <v>2</v>
      </c>
      <c r="F2252" s="4" t="s">
        <v>3</v>
      </c>
      <c r="G2252" s="4" t="s">
        <v>34</v>
      </c>
      <c r="H2252" s="4" t="s">
        <v>38</v>
      </c>
      <c r="I2252" s="8">
        <v>5</v>
      </c>
      <c r="J2252" s="10">
        <v>122.26</v>
      </c>
      <c r="K2252" s="6">
        <v>0.1</v>
      </c>
      <c r="L2252" s="10">
        <v>68.3</v>
      </c>
      <c r="M2252" s="17">
        <f t="shared" si="140"/>
        <v>550.17000000000007</v>
      </c>
      <c r="N2252" s="17">
        <f t="shared" si="141"/>
        <v>341.5</v>
      </c>
      <c r="O2252" s="17">
        <f t="shared" si="142"/>
        <v>208.67000000000007</v>
      </c>
      <c r="P2252" s="7">
        <f t="shared" si="143"/>
        <v>0.37928276714470083</v>
      </c>
      <c r="Q2252" s="5">
        <f>YEAR(SalesDataTable[[#This Row],[Order Date]])</f>
        <v>2026</v>
      </c>
      <c r="R2252" s="7" t="str">
        <f>"Q"&amp;ROUNDUP(MONTH(SalesDataTable[[#This Row],[Order Date]])/3,0)</f>
        <v>Q4</v>
      </c>
      <c r="S2252" s="8">
        <f>MONTH(SalesDataTable[[#This Row],[Order Date]])</f>
        <v>11</v>
      </c>
      <c r="T2252" s="7" t="str">
        <f>TEXT(SalesDataTable[[#This Row],[Order Date]],"mmm")</f>
        <v>Nov</v>
      </c>
    </row>
    <row r="2253" spans="1:20" ht="15.6">
      <c r="A2253" s="2">
        <v>1733</v>
      </c>
      <c r="B2253" s="3">
        <v>46328</v>
      </c>
      <c r="C2253" s="4" t="s">
        <v>0</v>
      </c>
      <c r="D2253" s="4" t="s">
        <v>36</v>
      </c>
      <c r="E2253" s="4" t="s">
        <v>8</v>
      </c>
      <c r="F2253" s="4" t="s">
        <v>3</v>
      </c>
      <c r="G2253" s="4" t="s">
        <v>9</v>
      </c>
      <c r="H2253" s="4" t="s">
        <v>46</v>
      </c>
      <c r="I2253" s="8">
        <v>3</v>
      </c>
      <c r="J2253" s="10">
        <v>71.12</v>
      </c>
      <c r="K2253" s="6">
        <v>0.15</v>
      </c>
      <c r="L2253" s="10">
        <v>33.090000000000003</v>
      </c>
      <c r="M2253" s="17">
        <f t="shared" si="140"/>
        <v>181.35599999999999</v>
      </c>
      <c r="N2253" s="17">
        <f t="shared" si="141"/>
        <v>99.27000000000001</v>
      </c>
      <c r="O2253" s="17">
        <f t="shared" si="142"/>
        <v>82.085999999999984</v>
      </c>
      <c r="P2253" s="7">
        <f t="shared" si="143"/>
        <v>0.45262356911268437</v>
      </c>
      <c r="Q2253" s="5">
        <f>YEAR(SalesDataTable[[#This Row],[Order Date]])</f>
        <v>2026</v>
      </c>
      <c r="R2253" s="7" t="str">
        <f>"Q"&amp;ROUNDUP(MONTH(SalesDataTable[[#This Row],[Order Date]])/3,0)</f>
        <v>Q4</v>
      </c>
      <c r="S2253" s="8">
        <f>MONTH(SalesDataTable[[#This Row],[Order Date]])</f>
        <v>11</v>
      </c>
      <c r="T2253" s="7" t="str">
        <f>TEXT(SalesDataTable[[#This Row],[Order Date]],"mmm")</f>
        <v>Nov</v>
      </c>
    </row>
    <row r="2254" spans="1:20" ht="15.6">
      <c r="A2254" s="2">
        <v>3270</v>
      </c>
      <c r="B2254" s="3">
        <v>46328</v>
      </c>
      <c r="C2254" s="4" t="s">
        <v>6</v>
      </c>
      <c r="D2254" s="4" t="s">
        <v>43</v>
      </c>
      <c r="E2254" s="4" t="s">
        <v>19</v>
      </c>
      <c r="F2254" s="4" t="s">
        <v>3</v>
      </c>
      <c r="G2254" s="4" t="s">
        <v>4</v>
      </c>
      <c r="H2254" s="4" t="s">
        <v>5</v>
      </c>
      <c r="I2254" s="8">
        <v>2</v>
      </c>
      <c r="J2254" s="10">
        <v>81.900000000000006</v>
      </c>
      <c r="K2254" s="6">
        <v>0.15</v>
      </c>
      <c r="L2254" s="10">
        <v>41.91</v>
      </c>
      <c r="M2254" s="17">
        <f t="shared" si="140"/>
        <v>139.23000000000002</v>
      </c>
      <c r="N2254" s="17">
        <f t="shared" si="141"/>
        <v>83.82</v>
      </c>
      <c r="O2254" s="17">
        <f t="shared" si="142"/>
        <v>55.410000000000025</v>
      </c>
      <c r="P2254" s="7">
        <f t="shared" si="143"/>
        <v>0.39797457444516282</v>
      </c>
      <c r="Q2254" s="5">
        <f>YEAR(SalesDataTable[[#This Row],[Order Date]])</f>
        <v>2026</v>
      </c>
      <c r="R2254" s="7" t="str">
        <f>"Q"&amp;ROUNDUP(MONTH(SalesDataTable[[#This Row],[Order Date]])/3,0)</f>
        <v>Q4</v>
      </c>
      <c r="S2254" s="8">
        <f>MONTH(SalesDataTable[[#This Row],[Order Date]])</f>
        <v>11</v>
      </c>
      <c r="T2254" s="7" t="str">
        <f>TEXT(SalesDataTable[[#This Row],[Order Date]],"mmm")</f>
        <v>Nov</v>
      </c>
    </row>
    <row r="2255" spans="1:20" ht="15.6">
      <c r="A2255" s="2">
        <v>3484</v>
      </c>
      <c r="B2255" s="3">
        <v>46328</v>
      </c>
      <c r="C2255" s="4" t="s">
        <v>11</v>
      </c>
      <c r="D2255" s="4" t="s">
        <v>12</v>
      </c>
      <c r="E2255" s="4" t="s">
        <v>28</v>
      </c>
      <c r="F2255" s="4" t="s">
        <v>3</v>
      </c>
      <c r="G2255" s="4" t="s">
        <v>14</v>
      </c>
      <c r="H2255" s="4" t="s">
        <v>48</v>
      </c>
      <c r="I2255" s="8">
        <v>4</v>
      </c>
      <c r="J2255" s="10">
        <v>165.12</v>
      </c>
      <c r="K2255" s="6">
        <v>0.05</v>
      </c>
      <c r="L2255" s="10">
        <v>89.65</v>
      </c>
      <c r="M2255" s="17">
        <f t="shared" si="140"/>
        <v>627.45600000000002</v>
      </c>
      <c r="N2255" s="17">
        <f t="shared" si="141"/>
        <v>358.6</v>
      </c>
      <c r="O2255" s="17">
        <f t="shared" si="142"/>
        <v>268.85599999999999</v>
      </c>
      <c r="P2255" s="7">
        <f t="shared" si="143"/>
        <v>0.42848582211342306</v>
      </c>
      <c r="Q2255" s="5">
        <f>YEAR(SalesDataTable[[#This Row],[Order Date]])</f>
        <v>2026</v>
      </c>
      <c r="R2255" s="7" t="str">
        <f>"Q"&amp;ROUNDUP(MONTH(SalesDataTable[[#This Row],[Order Date]])/3,0)</f>
        <v>Q4</v>
      </c>
      <c r="S2255" s="8">
        <f>MONTH(SalesDataTable[[#This Row],[Order Date]])</f>
        <v>11</v>
      </c>
      <c r="T2255" s="7" t="str">
        <f>TEXT(SalesDataTable[[#This Row],[Order Date]],"mmm")</f>
        <v>Nov</v>
      </c>
    </row>
    <row r="2256" spans="1:20" ht="15.6">
      <c r="A2256" s="2">
        <v>3608</v>
      </c>
      <c r="B2256" s="3">
        <v>46328</v>
      </c>
      <c r="C2256" s="4" t="s">
        <v>20</v>
      </c>
      <c r="D2256" s="4" t="s">
        <v>33</v>
      </c>
      <c r="E2256" s="4" t="s">
        <v>19</v>
      </c>
      <c r="F2256" s="4" t="s">
        <v>13</v>
      </c>
      <c r="G2256" s="4" t="s">
        <v>9</v>
      </c>
      <c r="H2256" s="4" t="s">
        <v>10</v>
      </c>
      <c r="I2256" s="8">
        <v>1</v>
      </c>
      <c r="J2256" s="10">
        <v>91.35</v>
      </c>
      <c r="K2256" s="6">
        <v>0</v>
      </c>
      <c r="L2256" s="10">
        <v>45.5</v>
      </c>
      <c r="M2256" s="17">
        <f t="shared" si="140"/>
        <v>91.35</v>
      </c>
      <c r="N2256" s="17">
        <f t="shared" si="141"/>
        <v>45.5</v>
      </c>
      <c r="O2256" s="17">
        <f t="shared" si="142"/>
        <v>45.849999999999994</v>
      </c>
      <c r="P2256" s="7">
        <f t="shared" si="143"/>
        <v>0.50191570881226055</v>
      </c>
      <c r="Q2256" s="5">
        <f>YEAR(SalesDataTable[[#This Row],[Order Date]])</f>
        <v>2026</v>
      </c>
      <c r="R2256" s="7" t="str">
        <f>"Q"&amp;ROUNDUP(MONTH(SalesDataTable[[#This Row],[Order Date]])/3,0)</f>
        <v>Q4</v>
      </c>
      <c r="S2256" s="8">
        <f>MONTH(SalesDataTable[[#This Row],[Order Date]])</f>
        <v>11</v>
      </c>
      <c r="T2256" s="7" t="str">
        <f>TEXT(SalesDataTable[[#This Row],[Order Date]],"mmm")</f>
        <v>Nov</v>
      </c>
    </row>
    <row r="2257" spans="1:20" ht="15.6">
      <c r="A2257" s="2">
        <v>4036</v>
      </c>
      <c r="B2257" s="3">
        <v>46328</v>
      </c>
      <c r="C2257" s="4" t="s">
        <v>11</v>
      </c>
      <c r="D2257" s="4" t="s">
        <v>18</v>
      </c>
      <c r="E2257" s="4" t="s">
        <v>2</v>
      </c>
      <c r="F2257" s="4" t="s">
        <v>16</v>
      </c>
      <c r="G2257" s="4" t="s">
        <v>34</v>
      </c>
      <c r="H2257" s="4" t="s">
        <v>42</v>
      </c>
      <c r="I2257" s="8">
        <v>1</v>
      </c>
      <c r="J2257" s="10">
        <v>36.96</v>
      </c>
      <c r="K2257" s="6">
        <v>0.1</v>
      </c>
      <c r="L2257" s="10">
        <v>14.18</v>
      </c>
      <c r="M2257" s="17">
        <f t="shared" si="140"/>
        <v>33.264000000000003</v>
      </c>
      <c r="N2257" s="17">
        <f t="shared" si="141"/>
        <v>14.18</v>
      </c>
      <c r="O2257" s="17">
        <f t="shared" si="142"/>
        <v>19.084000000000003</v>
      </c>
      <c r="P2257" s="7">
        <f t="shared" si="143"/>
        <v>0.57371332371332373</v>
      </c>
      <c r="Q2257" s="5">
        <f>YEAR(SalesDataTable[[#This Row],[Order Date]])</f>
        <v>2026</v>
      </c>
      <c r="R2257" s="7" t="str">
        <f>"Q"&amp;ROUNDUP(MONTH(SalesDataTable[[#This Row],[Order Date]])/3,0)</f>
        <v>Q4</v>
      </c>
      <c r="S2257" s="8">
        <f>MONTH(SalesDataTable[[#This Row],[Order Date]])</f>
        <v>11</v>
      </c>
      <c r="T2257" s="7" t="str">
        <f>TEXT(SalesDataTable[[#This Row],[Order Date]],"mmm")</f>
        <v>Nov</v>
      </c>
    </row>
    <row r="2258" spans="1:20" ht="15.6">
      <c r="A2258" s="2">
        <v>408</v>
      </c>
      <c r="B2258" s="3">
        <v>46329</v>
      </c>
      <c r="C2258" s="4" t="s">
        <v>20</v>
      </c>
      <c r="D2258" s="4" t="s">
        <v>47</v>
      </c>
      <c r="E2258" s="4" t="s">
        <v>2</v>
      </c>
      <c r="F2258" s="4" t="s">
        <v>3</v>
      </c>
      <c r="G2258" s="4" t="s">
        <v>4</v>
      </c>
      <c r="H2258" s="4" t="s">
        <v>22</v>
      </c>
      <c r="I2258" s="8">
        <v>1</v>
      </c>
      <c r="J2258" s="10">
        <v>49.61</v>
      </c>
      <c r="K2258" s="6">
        <v>0</v>
      </c>
      <c r="L2258" s="10">
        <v>22.8</v>
      </c>
      <c r="M2258" s="17">
        <f t="shared" si="140"/>
        <v>49.61</v>
      </c>
      <c r="N2258" s="17">
        <f t="shared" si="141"/>
        <v>22.8</v>
      </c>
      <c r="O2258" s="17">
        <f t="shared" si="142"/>
        <v>26.81</v>
      </c>
      <c r="P2258" s="7">
        <f t="shared" si="143"/>
        <v>0.54041523886313236</v>
      </c>
      <c r="Q2258" s="5">
        <f>YEAR(SalesDataTable[[#This Row],[Order Date]])</f>
        <v>2026</v>
      </c>
      <c r="R2258" s="7" t="str">
        <f>"Q"&amp;ROUNDUP(MONTH(SalesDataTable[[#This Row],[Order Date]])/3,0)</f>
        <v>Q4</v>
      </c>
      <c r="S2258" s="8">
        <f>MONTH(SalesDataTable[[#This Row],[Order Date]])</f>
        <v>11</v>
      </c>
      <c r="T2258" s="7" t="str">
        <f>TEXT(SalesDataTable[[#This Row],[Order Date]],"mmm")</f>
        <v>Nov</v>
      </c>
    </row>
    <row r="2259" spans="1:20" ht="15.6">
      <c r="A2259" s="2">
        <v>939</v>
      </c>
      <c r="B2259" s="3">
        <v>46329</v>
      </c>
      <c r="C2259" s="4" t="s">
        <v>6</v>
      </c>
      <c r="D2259" s="4" t="s">
        <v>41</v>
      </c>
      <c r="E2259" s="4" t="s">
        <v>19</v>
      </c>
      <c r="F2259" s="4" t="s">
        <v>3</v>
      </c>
      <c r="G2259" s="4" t="s">
        <v>4</v>
      </c>
      <c r="H2259" s="4" t="s">
        <v>22</v>
      </c>
      <c r="I2259" s="8">
        <v>1</v>
      </c>
      <c r="J2259" s="10">
        <v>49.76</v>
      </c>
      <c r="K2259" s="6">
        <v>0.1</v>
      </c>
      <c r="L2259" s="10">
        <v>21.94</v>
      </c>
      <c r="M2259" s="17">
        <f t="shared" si="140"/>
        <v>44.783999999999999</v>
      </c>
      <c r="N2259" s="17">
        <f t="shared" si="141"/>
        <v>21.94</v>
      </c>
      <c r="O2259" s="17">
        <f t="shared" si="142"/>
        <v>22.843999999999998</v>
      </c>
      <c r="P2259" s="7">
        <f t="shared" si="143"/>
        <v>0.51009289031797067</v>
      </c>
      <c r="Q2259" s="5">
        <f>YEAR(SalesDataTable[[#This Row],[Order Date]])</f>
        <v>2026</v>
      </c>
      <c r="R2259" s="7" t="str">
        <f>"Q"&amp;ROUNDUP(MONTH(SalesDataTable[[#This Row],[Order Date]])/3,0)</f>
        <v>Q4</v>
      </c>
      <c r="S2259" s="8">
        <f>MONTH(SalesDataTable[[#This Row],[Order Date]])</f>
        <v>11</v>
      </c>
      <c r="T2259" s="7" t="str">
        <f>TEXT(SalesDataTable[[#This Row],[Order Date]],"mmm")</f>
        <v>Nov</v>
      </c>
    </row>
    <row r="2260" spans="1:20" ht="15.6">
      <c r="A2260" s="2">
        <v>1022</v>
      </c>
      <c r="B2260" s="3">
        <v>46329</v>
      </c>
      <c r="C2260" s="4" t="s">
        <v>20</v>
      </c>
      <c r="D2260" s="4" t="s">
        <v>31</v>
      </c>
      <c r="E2260" s="4" t="s">
        <v>2</v>
      </c>
      <c r="F2260" s="4" t="s">
        <v>3</v>
      </c>
      <c r="G2260" s="4" t="s">
        <v>4</v>
      </c>
      <c r="H2260" s="4" t="s">
        <v>26</v>
      </c>
      <c r="I2260" s="8">
        <v>1</v>
      </c>
      <c r="J2260" s="10">
        <v>39.97</v>
      </c>
      <c r="K2260" s="6">
        <v>0.1</v>
      </c>
      <c r="L2260" s="10">
        <v>16.93</v>
      </c>
      <c r="M2260" s="17">
        <f t="shared" si="140"/>
        <v>35.972999999999999</v>
      </c>
      <c r="N2260" s="17">
        <f t="shared" si="141"/>
        <v>16.93</v>
      </c>
      <c r="O2260" s="17">
        <f t="shared" si="142"/>
        <v>19.042999999999999</v>
      </c>
      <c r="P2260" s="7">
        <f t="shared" si="143"/>
        <v>0.52936924915909156</v>
      </c>
      <c r="Q2260" s="5">
        <f>YEAR(SalesDataTable[[#This Row],[Order Date]])</f>
        <v>2026</v>
      </c>
      <c r="R2260" s="7" t="str">
        <f>"Q"&amp;ROUNDUP(MONTH(SalesDataTable[[#This Row],[Order Date]])/3,0)</f>
        <v>Q4</v>
      </c>
      <c r="S2260" s="8">
        <f>MONTH(SalesDataTable[[#This Row],[Order Date]])</f>
        <v>11</v>
      </c>
      <c r="T2260" s="7" t="str">
        <f>TEXT(SalesDataTable[[#This Row],[Order Date]],"mmm")</f>
        <v>Nov</v>
      </c>
    </row>
    <row r="2261" spans="1:20" ht="15.6">
      <c r="A2261" s="2">
        <v>1997</v>
      </c>
      <c r="B2261" s="3">
        <v>46329</v>
      </c>
      <c r="C2261" s="4" t="s">
        <v>6</v>
      </c>
      <c r="D2261" s="4" t="s">
        <v>43</v>
      </c>
      <c r="E2261" s="4" t="s">
        <v>28</v>
      </c>
      <c r="F2261" s="4" t="s">
        <v>3</v>
      </c>
      <c r="G2261" s="4" t="s">
        <v>23</v>
      </c>
      <c r="H2261" s="4" t="s">
        <v>24</v>
      </c>
      <c r="I2261" s="8">
        <v>2</v>
      </c>
      <c r="J2261" s="10">
        <v>335.46</v>
      </c>
      <c r="K2261" s="6">
        <v>0.1</v>
      </c>
      <c r="L2261" s="10">
        <v>199.87</v>
      </c>
      <c r="M2261" s="17">
        <f t="shared" si="140"/>
        <v>603.82799999999997</v>
      </c>
      <c r="N2261" s="17">
        <f t="shared" si="141"/>
        <v>399.74</v>
      </c>
      <c r="O2261" s="17">
        <f t="shared" si="142"/>
        <v>204.08799999999997</v>
      </c>
      <c r="P2261" s="7">
        <f t="shared" si="143"/>
        <v>0.33799028862523761</v>
      </c>
      <c r="Q2261" s="5">
        <f>YEAR(SalesDataTable[[#This Row],[Order Date]])</f>
        <v>2026</v>
      </c>
      <c r="R2261" s="7" t="str">
        <f>"Q"&amp;ROUNDUP(MONTH(SalesDataTable[[#This Row],[Order Date]])/3,0)</f>
        <v>Q4</v>
      </c>
      <c r="S2261" s="8">
        <f>MONTH(SalesDataTable[[#This Row],[Order Date]])</f>
        <v>11</v>
      </c>
      <c r="T2261" s="7" t="str">
        <f>TEXT(SalesDataTable[[#This Row],[Order Date]],"mmm")</f>
        <v>Nov</v>
      </c>
    </row>
    <row r="2262" spans="1:20" ht="15.6">
      <c r="A2262" s="2">
        <v>3978</v>
      </c>
      <c r="B2262" s="3">
        <v>46329</v>
      </c>
      <c r="C2262" s="4" t="s">
        <v>6</v>
      </c>
      <c r="D2262" s="4" t="s">
        <v>43</v>
      </c>
      <c r="E2262" s="4" t="s">
        <v>2</v>
      </c>
      <c r="F2262" s="4" t="s">
        <v>13</v>
      </c>
      <c r="G2262" s="4" t="s">
        <v>9</v>
      </c>
      <c r="H2262" s="4" t="s">
        <v>37</v>
      </c>
      <c r="I2262" s="8">
        <v>4</v>
      </c>
      <c r="J2262" s="10">
        <v>154.46</v>
      </c>
      <c r="K2262" s="6">
        <v>0.05</v>
      </c>
      <c r="L2262" s="10">
        <v>80.48</v>
      </c>
      <c r="M2262" s="17">
        <f t="shared" si="140"/>
        <v>586.94799999999998</v>
      </c>
      <c r="N2262" s="17">
        <f t="shared" si="141"/>
        <v>321.92</v>
      </c>
      <c r="O2262" s="17">
        <f t="shared" si="142"/>
        <v>265.02799999999996</v>
      </c>
      <c r="P2262" s="7">
        <f t="shared" si="143"/>
        <v>0.45153574081519993</v>
      </c>
      <c r="Q2262" s="5">
        <f>YEAR(SalesDataTable[[#This Row],[Order Date]])</f>
        <v>2026</v>
      </c>
      <c r="R2262" s="7" t="str">
        <f>"Q"&amp;ROUNDUP(MONTH(SalesDataTable[[#This Row],[Order Date]])/3,0)</f>
        <v>Q4</v>
      </c>
      <c r="S2262" s="8">
        <f>MONTH(SalesDataTable[[#This Row],[Order Date]])</f>
        <v>11</v>
      </c>
      <c r="T2262" s="7" t="str">
        <f>TEXT(SalesDataTable[[#This Row],[Order Date]],"mmm")</f>
        <v>Nov</v>
      </c>
    </row>
    <row r="2263" spans="1:20" ht="15.6">
      <c r="A2263" s="2">
        <v>4715</v>
      </c>
      <c r="B2263" s="3">
        <v>46329</v>
      </c>
      <c r="C2263" s="4" t="s">
        <v>0</v>
      </c>
      <c r="D2263" s="4" t="s">
        <v>1</v>
      </c>
      <c r="E2263" s="4" t="s">
        <v>8</v>
      </c>
      <c r="F2263" s="4" t="s">
        <v>16</v>
      </c>
      <c r="G2263" s="4" t="s">
        <v>34</v>
      </c>
      <c r="H2263" s="4" t="s">
        <v>35</v>
      </c>
      <c r="I2263" s="8">
        <v>10</v>
      </c>
      <c r="J2263" s="10">
        <v>39.869999999999997</v>
      </c>
      <c r="K2263" s="6">
        <v>0.15</v>
      </c>
      <c r="L2263" s="10">
        <v>14.31</v>
      </c>
      <c r="M2263" s="17">
        <f t="shared" si="140"/>
        <v>338.89499999999998</v>
      </c>
      <c r="N2263" s="17">
        <f t="shared" si="141"/>
        <v>143.1</v>
      </c>
      <c r="O2263" s="17">
        <f t="shared" si="142"/>
        <v>195.79499999999999</v>
      </c>
      <c r="P2263" s="7">
        <f t="shared" si="143"/>
        <v>0.57774531934670026</v>
      </c>
      <c r="Q2263" s="5">
        <f>YEAR(SalesDataTable[[#This Row],[Order Date]])</f>
        <v>2026</v>
      </c>
      <c r="R2263" s="7" t="str">
        <f>"Q"&amp;ROUNDUP(MONTH(SalesDataTable[[#This Row],[Order Date]])/3,0)</f>
        <v>Q4</v>
      </c>
      <c r="S2263" s="8">
        <f>MONTH(SalesDataTable[[#This Row],[Order Date]])</f>
        <v>11</v>
      </c>
      <c r="T2263" s="7" t="str">
        <f>TEXT(SalesDataTable[[#This Row],[Order Date]],"mmm")</f>
        <v>Nov</v>
      </c>
    </row>
    <row r="2264" spans="1:20" ht="15.6">
      <c r="A2264" s="2">
        <v>145</v>
      </c>
      <c r="B2264" s="3">
        <v>46330</v>
      </c>
      <c r="C2264" s="4" t="s">
        <v>0</v>
      </c>
      <c r="D2264" s="4" t="s">
        <v>50</v>
      </c>
      <c r="E2264" s="4" t="s">
        <v>2</v>
      </c>
      <c r="F2264" s="4" t="s">
        <v>16</v>
      </c>
      <c r="G2264" s="4" t="s">
        <v>9</v>
      </c>
      <c r="H2264" s="4" t="s">
        <v>10</v>
      </c>
      <c r="I2264" s="8">
        <v>2</v>
      </c>
      <c r="J2264" s="10">
        <v>93.19</v>
      </c>
      <c r="K2264" s="6">
        <v>0.2</v>
      </c>
      <c r="L2264" s="10">
        <v>45.7</v>
      </c>
      <c r="M2264" s="17">
        <f t="shared" si="140"/>
        <v>149.10400000000001</v>
      </c>
      <c r="N2264" s="17">
        <f t="shared" si="141"/>
        <v>91.4</v>
      </c>
      <c r="O2264" s="17">
        <f t="shared" si="142"/>
        <v>57.704000000000008</v>
      </c>
      <c r="P2264" s="7">
        <f t="shared" si="143"/>
        <v>0.38700504345959869</v>
      </c>
      <c r="Q2264" s="5">
        <f>YEAR(SalesDataTable[[#This Row],[Order Date]])</f>
        <v>2026</v>
      </c>
      <c r="R2264" s="7" t="str">
        <f>"Q"&amp;ROUNDUP(MONTH(SalesDataTable[[#This Row],[Order Date]])/3,0)</f>
        <v>Q4</v>
      </c>
      <c r="S2264" s="8">
        <f>MONTH(SalesDataTable[[#This Row],[Order Date]])</f>
        <v>11</v>
      </c>
      <c r="T2264" s="7" t="str">
        <f>TEXT(SalesDataTable[[#This Row],[Order Date]],"mmm")</f>
        <v>Nov</v>
      </c>
    </row>
    <row r="2265" spans="1:20" ht="15.6">
      <c r="A2265" s="2">
        <v>465</v>
      </c>
      <c r="B2265" s="3">
        <v>46330</v>
      </c>
      <c r="C2265" s="4" t="s">
        <v>6</v>
      </c>
      <c r="D2265" s="4" t="s">
        <v>43</v>
      </c>
      <c r="E2265" s="4" t="s">
        <v>2</v>
      </c>
      <c r="F2265" s="4" t="s">
        <v>3</v>
      </c>
      <c r="G2265" s="4" t="s">
        <v>34</v>
      </c>
      <c r="H2265" s="4" t="s">
        <v>35</v>
      </c>
      <c r="I2265" s="8">
        <v>3</v>
      </c>
      <c r="J2265" s="10">
        <v>41.29</v>
      </c>
      <c r="K2265" s="6">
        <v>0.05</v>
      </c>
      <c r="L2265" s="10">
        <v>14.43</v>
      </c>
      <c r="M2265" s="17">
        <f t="shared" si="140"/>
        <v>117.6765</v>
      </c>
      <c r="N2265" s="17">
        <f t="shared" si="141"/>
        <v>43.29</v>
      </c>
      <c r="O2265" s="17">
        <f t="shared" si="142"/>
        <v>74.386500000000012</v>
      </c>
      <c r="P2265" s="7">
        <f t="shared" si="143"/>
        <v>0.63212706020318421</v>
      </c>
      <c r="Q2265" s="5">
        <f>YEAR(SalesDataTable[[#This Row],[Order Date]])</f>
        <v>2026</v>
      </c>
      <c r="R2265" s="7" t="str">
        <f>"Q"&amp;ROUNDUP(MONTH(SalesDataTable[[#This Row],[Order Date]])/3,0)</f>
        <v>Q4</v>
      </c>
      <c r="S2265" s="8">
        <f>MONTH(SalesDataTable[[#This Row],[Order Date]])</f>
        <v>11</v>
      </c>
      <c r="T2265" s="7" t="str">
        <f>TEXT(SalesDataTable[[#This Row],[Order Date]],"mmm")</f>
        <v>Nov</v>
      </c>
    </row>
    <row r="2266" spans="1:20" ht="15.6">
      <c r="A2266" s="2">
        <v>1449</v>
      </c>
      <c r="B2266" s="3">
        <v>46330</v>
      </c>
      <c r="C2266" s="4" t="s">
        <v>20</v>
      </c>
      <c r="D2266" s="4" t="s">
        <v>33</v>
      </c>
      <c r="E2266" s="4" t="s">
        <v>2</v>
      </c>
      <c r="F2266" s="4" t="s">
        <v>3</v>
      </c>
      <c r="G2266" s="4" t="s">
        <v>4</v>
      </c>
      <c r="H2266" s="4" t="s">
        <v>22</v>
      </c>
      <c r="I2266" s="8">
        <v>1</v>
      </c>
      <c r="J2266" s="10">
        <v>50.76</v>
      </c>
      <c r="K2266" s="6">
        <v>0.1</v>
      </c>
      <c r="L2266" s="10">
        <v>22.72</v>
      </c>
      <c r="M2266" s="17">
        <f t="shared" si="140"/>
        <v>45.683999999999997</v>
      </c>
      <c r="N2266" s="17">
        <f t="shared" si="141"/>
        <v>22.72</v>
      </c>
      <c r="O2266" s="17">
        <f t="shared" si="142"/>
        <v>22.963999999999999</v>
      </c>
      <c r="P2266" s="7">
        <f t="shared" si="143"/>
        <v>0.50267051921898254</v>
      </c>
      <c r="Q2266" s="5">
        <f>YEAR(SalesDataTable[[#This Row],[Order Date]])</f>
        <v>2026</v>
      </c>
      <c r="R2266" s="7" t="str">
        <f>"Q"&amp;ROUNDUP(MONTH(SalesDataTable[[#This Row],[Order Date]])/3,0)</f>
        <v>Q4</v>
      </c>
      <c r="S2266" s="8">
        <f>MONTH(SalesDataTable[[#This Row],[Order Date]])</f>
        <v>11</v>
      </c>
      <c r="T2266" s="7" t="str">
        <f>TEXT(SalesDataTable[[#This Row],[Order Date]],"mmm")</f>
        <v>Nov</v>
      </c>
    </row>
    <row r="2267" spans="1:20" ht="15.6">
      <c r="A2267" s="2">
        <v>1802</v>
      </c>
      <c r="B2267" s="3">
        <v>46330</v>
      </c>
      <c r="C2267" s="4" t="s">
        <v>11</v>
      </c>
      <c r="D2267" s="4" t="s">
        <v>52</v>
      </c>
      <c r="E2267" s="4" t="s">
        <v>19</v>
      </c>
      <c r="F2267" s="4" t="s">
        <v>16</v>
      </c>
      <c r="G2267" s="4" t="s">
        <v>14</v>
      </c>
      <c r="H2267" s="4" t="s">
        <v>15</v>
      </c>
      <c r="I2267" s="8">
        <v>1</v>
      </c>
      <c r="J2267" s="10">
        <v>35.94</v>
      </c>
      <c r="K2267" s="6">
        <v>0.05</v>
      </c>
      <c r="L2267" s="10">
        <v>13.39</v>
      </c>
      <c r="M2267" s="17">
        <f t="shared" si="140"/>
        <v>34.142999999999994</v>
      </c>
      <c r="N2267" s="17">
        <f t="shared" si="141"/>
        <v>13.39</v>
      </c>
      <c r="O2267" s="17">
        <f t="shared" si="142"/>
        <v>20.752999999999993</v>
      </c>
      <c r="P2267" s="7">
        <f t="shared" si="143"/>
        <v>0.60782590867820629</v>
      </c>
      <c r="Q2267" s="5">
        <f>YEAR(SalesDataTable[[#This Row],[Order Date]])</f>
        <v>2026</v>
      </c>
      <c r="R2267" s="7" t="str">
        <f>"Q"&amp;ROUNDUP(MONTH(SalesDataTable[[#This Row],[Order Date]])/3,0)</f>
        <v>Q4</v>
      </c>
      <c r="S2267" s="8">
        <f>MONTH(SalesDataTable[[#This Row],[Order Date]])</f>
        <v>11</v>
      </c>
      <c r="T2267" s="7" t="str">
        <f>TEXT(SalesDataTable[[#This Row],[Order Date]],"mmm")</f>
        <v>Nov</v>
      </c>
    </row>
    <row r="2268" spans="1:20" ht="15.6">
      <c r="A2268" s="2">
        <v>2645</v>
      </c>
      <c r="B2268" s="3">
        <v>46330</v>
      </c>
      <c r="C2268" s="4" t="s">
        <v>0</v>
      </c>
      <c r="D2268" s="4" t="s">
        <v>50</v>
      </c>
      <c r="E2268" s="4" t="s">
        <v>19</v>
      </c>
      <c r="F2268" s="4" t="s">
        <v>13</v>
      </c>
      <c r="G2268" s="4" t="s">
        <v>9</v>
      </c>
      <c r="H2268" s="4" t="s">
        <v>46</v>
      </c>
      <c r="I2268" s="8">
        <v>4</v>
      </c>
      <c r="J2268" s="10">
        <v>70.010000000000005</v>
      </c>
      <c r="K2268" s="6">
        <v>0.05</v>
      </c>
      <c r="L2268" s="10">
        <v>31.43</v>
      </c>
      <c r="M2268" s="17">
        <f t="shared" si="140"/>
        <v>266.03800000000001</v>
      </c>
      <c r="N2268" s="17">
        <f t="shared" si="141"/>
        <v>125.72</v>
      </c>
      <c r="O2268" s="17">
        <f t="shared" si="142"/>
        <v>140.31800000000001</v>
      </c>
      <c r="P2268" s="7">
        <f t="shared" si="143"/>
        <v>0.52743593020545942</v>
      </c>
      <c r="Q2268" s="5">
        <f>YEAR(SalesDataTable[[#This Row],[Order Date]])</f>
        <v>2026</v>
      </c>
      <c r="R2268" s="7" t="str">
        <f>"Q"&amp;ROUNDUP(MONTH(SalesDataTable[[#This Row],[Order Date]])/3,0)</f>
        <v>Q4</v>
      </c>
      <c r="S2268" s="8">
        <f>MONTH(SalesDataTable[[#This Row],[Order Date]])</f>
        <v>11</v>
      </c>
      <c r="T2268" s="7" t="str">
        <f>TEXT(SalesDataTable[[#This Row],[Order Date]],"mmm")</f>
        <v>Nov</v>
      </c>
    </row>
    <row r="2269" spans="1:20" ht="15.6">
      <c r="A2269" s="2">
        <v>3539</v>
      </c>
      <c r="B2269" s="3">
        <v>46330</v>
      </c>
      <c r="C2269" s="4" t="s">
        <v>0</v>
      </c>
      <c r="D2269" s="4" t="s">
        <v>50</v>
      </c>
      <c r="E2269" s="4" t="s">
        <v>28</v>
      </c>
      <c r="F2269" s="4" t="s">
        <v>3</v>
      </c>
      <c r="G2269" s="4" t="s">
        <v>9</v>
      </c>
      <c r="H2269" s="4" t="s">
        <v>37</v>
      </c>
      <c r="I2269" s="8">
        <v>3</v>
      </c>
      <c r="J2269" s="10">
        <v>152.32</v>
      </c>
      <c r="K2269" s="6">
        <v>0.1</v>
      </c>
      <c r="L2269" s="10">
        <v>79.36</v>
      </c>
      <c r="M2269" s="17">
        <f t="shared" si="140"/>
        <v>411.26400000000001</v>
      </c>
      <c r="N2269" s="17">
        <f t="shared" si="141"/>
        <v>238.07999999999998</v>
      </c>
      <c r="O2269" s="17">
        <f t="shared" si="142"/>
        <v>173.18400000000003</v>
      </c>
      <c r="P2269" s="7">
        <f t="shared" si="143"/>
        <v>0.42110177404295057</v>
      </c>
      <c r="Q2269" s="5">
        <f>YEAR(SalesDataTable[[#This Row],[Order Date]])</f>
        <v>2026</v>
      </c>
      <c r="R2269" s="7" t="str">
        <f>"Q"&amp;ROUNDUP(MONTH(SalesDataTable[[#This Row],[Order Date]])/3,0)</f>
        <v>Q4</v>
      </c>
      <c r="S2269" s="8">
        <f>MONTH(SalesDataTable[[#This Row],[Order Date]])</f>
        <v>11</v>
      </c>
      <c r="T2269" s="7" t="str">
        <f>TEXT(SalesDataTable[[#This Row],[Order Date]],"mmm")</f>
        <v>Nov</v>
      </c>
    </row>
    <row r="2270" spans="1:20" ht="15.6">
      <c r="A2270" s="2">
        <v>4309</v>
      </c>
      <c r="B2270" s="3">
        <v>46330</v>
      </c>
      <c r="C2270" s="4" t="s">
        <v>20</v>
      </c>
      <c r="D2270" s="4" t="s">
        <v>33</v>
      </c>
      <c r="E2270" s="4" t="s">
        <v>2</v>
      </c>
      <c r="F2270" s="4" t="s">
        <v>16</v>
      </c>
      <c r="G2270" s="4" t="s">
        <v>4</v>
      </c>
      <c r="H2270" s="4" t="s">
        <v>22</v>
      </c>
      <c r="I2270" s="8">
        <v>1</v>
      </c>
      <c r="J2270" s="10">
        <v>50.32</v>
      </c>
      <c r="K2270" s="6">
        <v>0.05</v>
      </c>
      <c r="L2270" s="10">
        <v>22.46</v>
      </c>
      <c r="M2270" s="17">
        <f t="shared" si="140"/>
        <v>47.803999999999995</v>
      </c>
      <c r="N2270" s="17">
        <f t="shared" si="141"/>
        <v>22.46</v>
      </c>
      <c r="O2270" s="17">
        <f t="shared" si="142"/>
        <v>25.343999999999994</v>
      </c>
      <c r="P2270" s="7">
        <f t="shared" si="143"/>
        <v>0.53016483976236295</v>
      </c>
      <c r="Q2270" s="5">
        <f>YEAR(SalesDataTable[[#This Row],[Order Date]])</f>
        <v>2026</v>
      </c>
      <c r="R2270" s="7" t="str">
        <f>"Q"&amp;ROUNDUP(MONTH(SalesDataTable[[#This Row],[Order Date]])/3,0)</f>
        <v>Q4</v>
      </c>
      <c r="S2270" s="8">
        <f>MONTH(SalesDataTable[[#This Row],[Order Date]])</f>
        <v>11</v>
      </c>
      <c r="T2270" s="7" t="str">
        <f>TEXT(SalesDataTable[[#This Row],[Order Date]],"mmm")</f>
        <v>Nov</v>
      </c>
    </row>
    <row r="2271" spans="1:20" ht="15.6">
      <c r="A2271" s="2">
        <v>4355</v>
      </c>
      <c r="B2271" s="3">
        <v>46330</v>
      </c>
      <c r="C2271" s="4" t="s">
        <v>11</v>
      </c>
      <c r="D2271" s="4" t="s">
        <v>12</v>
      </c>
      <c r="E2271" s="4" t="s">
        <v>19</v>
      </c>
      <c r="F2271" s="4" t="s">
        <v>3</v>
      </c>
      <c r="G2271" s="4" t="s">
        <v>9</v>
      </c>
      <c r="H2271" s="4" t="s">
        <v>37</v>
      </c>
      <c r="I2271" s="8">
        <v>2</v>
      </c>
      <c r="J2271" s="10">
        <v>151.04</v>
      </c>
      <c r="K2271" s="6">
        <v>0.15</v>
      </c>
      <c r="L2271" s="10">
        <v>76.97</v>
      </c>
      <c r="M2271" s="17">
        <f t="shared" si="140"/>
        <v>256.76799999999997</v>
      </c>
      <c r="N2271" s="17">
        <f t="shared" si="141"/>
        <v>153.94</v>
      </c>
      <c r="O2271" s="17">
        <f t="shared" si="142"/>
        <v>102.82799999999997</v>
      </c>
      <c r="P2271" s="7">
        <f t="shared" si="143"/>
        <v>0.40047046360917243</v>
      </c>
      <c r="Q2271" s="5">
        <f>YEAR(SalesDataTable[[#This Row],[Order Date]])</f>
        <v>2026</v>
      </c>
      <c r="R2271" s="7" t="str">
        <f>"Q"&amp;ROUNDUP(MONTH(SalesDataTable[[#This Row],[Order Date]])/3,0)</f>
        <v>Q4</v>
      </c>
      <c r="S2271" s="8">
        <f>MONTH(SalesDataTable[[#This Row],[Order Date]])</f>
        <v>11</v>
      </c>
      <c r="T2271" s="7" t="str">
        <f>TEXT(SalesDataTable[[#This Row],[Order Date]],"mmm")</f>
        <v>Nov</v>
      </c>
    </row>
    <row r="2272" spans="1:20" ht="15.6">
      <c r="A2272" s="2">
        <v>5052</v>
      </c>
      <c r="B2272" s="3">
        <v>46330</v>
      </c>
      <c r="C2272" s="4" t="s">
        <v>0</v>
      </c>
      <c r="D2272" s="4" t="s">
        <v>50</v>
      </c>
      <c r="E2272" s="4" t="s">
        <v>28</v>
      </c>
      <c r="F2272" s="4" t="s">
        <v>3</v>
      </c>
      <c r="G2272" s="4" t="s">
        <v>4</v>
      </c>
      <c r="H2272" s="4" t="s">
        <v>26</v>
      </c>
      <c r="I2272" s="8">
        <v>3</v>
      </c>
      <c r="J2272" s="10">
        <v>41.12</v>
      </c>
      <c r="K2272" s="6">
        <v>0.1</v>
      </c>
      <c r="L2272" s="10">
        <v>16.670000000000002</v>
      </c>
      <c r="M2272" s="17">
        <f t="shared" si="140"/>
        <v>111.02399999999999</v>
      </c>
      <c r="N2272" s="17">
        <f t="shared" si="141"/>
        <v>50.010000000000005</v>
      </c>
      <c r="O2272" s="17">
        <f t="shared" si="142"/>
        <v>61.013999999999982</v>
      </c>
      <c r="P2272" s="7">
        <f t="shared" si="143"/>
        <v>0.54955685257241671</v>
      </c>
      <c r="Q2272" s="5">
        <f>YEAR(SalesDataTable[[#This Row],[Order Date]])</f>
        <v>2026</v>
      </c>
      <c r="R2272" s="7" t="str">
        <f>"Q"&amp;ROUNDUP(MONTH(SalesDataTable[[#This Row],[Order Date]])/3,0)</f>
        <v>Q4</v>
      </c>
      <c r="S2272" s="8">
        <f>MONTH(SalesDataTable[[#This Row],[Order Date]])</f>
        <v>11</v>
      </c>
      <c r="T2272" s="7" t="str">
        <f>TEXT(SalesDataTable[[#This Row],[Order Date]],"mmm")</f>
        <v>Nov</v>
      </c>
    </row>
    <row r="2273" spans="1:20" ht="15.6">
      <c r="A2273" s="2">
        <v>9</v>
      </c>
      <c r="B2273" s="3">
        <v>46331</v>
      </c>
      <c r="C2273" s="4" t="s">
        <v>0</v>
      </c>
      <c r="D2273" s="4" t="s">
        <v>50</v>
      </c>
      <c r="E2273" s="4" t="s">
        <v>2</v>
      </c>
      <c r="F2273" s="4" t="s">
        <v>13</v>
      </c>
      <c r="G2273" s="4" t="s">
        <v>9</v>
      </c>
      <c r="H2273" s="4" t="s">
        <v>17</v>
      </c>
      <c r="I2273" s="8">
        <v>1</v>
      </c>
      <c r="J2273" s="10">
        <v>140.59</v>
      </c>
      <c r="K2273" s="6">
        <v>0.1</v>
      </c>
      <c r="L2273" s="10">
        <v>79.510000000000005</v>
      </c>
      <c r="M2273" s="17">
        <f t="shared" si="140"/>
        <v>126.53100000000001</v>
      </c>
      <c r="N2273" s="17">
        <f t="shared" si="141"/>
        <v>79.510000000000005</v>
      </c>
      <c r="O2273" s="17">
        <f t="shared" si="142"/>
        <v>47.021000000000001</v>
      </c>
      <c r="P2273" s="7">
        <f t="shared" si="143"/>
        <v>0.37161644182058151</v>
      </c>
      <c r="Q2273" s="5">
        <f>YEAR(SalesDataTable[[#This Row],[Order Date]])</f>
        <v>2026</v>
      </c>
      <c r="R2273" s="7" t="str">
        <f>"Q"&amp;ROUNDUP(MONTH(SalesDataTable[[#This Row],[Order Date]])/3,0)</f>
        <v>Q4</v>
      </c>
      <c r="S2273" s="8">
        <f>MONTH(SalesDataTable[[#This Row],[Order Date]])</f>
        <v>11</v>
      </c>
      <c r="T2273" s="7" t="str">
        <f>TEXT(SalesDataTable[[#This Row],[Order Date]],"mmm")</f>
        <v>Nov</v>
      </c>
    </row>
    <row r="2274" spans="1:20" ht="15.6">
      <c r="A2274" s="2">
        <v>703</v>
      </c>
      <c r="B2274" s="3">
        <v>46331</v>
      </c>
      <c r="C2274" s="4" t="s">
        <v>6</v>
      </c>
      <c r="D2274" s="4" t="s">
        <v>49</v>
      </c>
      <c r="E2274" s="4" t="s">
        <v>2</v>
      </c>
      <c r="F2274" s="4" t="s">
        <v>3</v>
      </c>
      <c r="G2274" s="4" t="s">
        <v>14</v>
      </c>
      <c r="H2274" s="4" t="s">
        <v>48</v>
      </c>
      <c r="I2274" s="8">
        <v>2</v>
      </c>
      <c r="J2274" s="10">
        <v>160.68</v>
      </c>
      <c r="K2274" s="6">
        <v>0</v>
      </c>
      <c r="L2274" s="10">
        <v>89.49</v>
      </c>
      <c r="M2274" s="17">
        <f t="shared" si="140"/>
        <v>321.36</v>
      </c>
      <c r="N2274" s="17">
        <f t="shared" si="141"/>
        <v>178.98</v>
      </c>
      <c r="O2274" s="17">
        <f t="shared" si="142"/>
        <v>142.38000000000002</v>
      </c>
      <c r="P2274" s="7">
        <f t="shared" si="143"/>
        <v>0.4430545182972368</v>
      </c>
      <c r="Q2274" s="5">
        <f>YEAR(SalesDataTable[[#This Row],[Order Date]])</f>
        <v>2026</v>
      </c>
      <c r="R2274" s="7" t="str">
        <f>"Q"&amp;ROUNDUP(MONTH(SalesDataTable[[#This Row],[Order Date]])/3,0)</f>
        <v>Q4</v>
      </c>
      <c r="S2274" s="8">
        <f>MONTH(SalesDataTable[[#This Row],[Order Date]])</f>
        <v>11</v>
      </c>
      <c r="T2274" s="7" t="str">
        <f>TEXT(SalesDataTable[[#This Row],[Order Date]],"mmm")</f>
        <v>Nov</v>
      </c>
    </row>
    <row r="2275" spans="1:20" ht="15.6">
      <c r="A2275" s="2">
        <v>1627</v>
      </c>
      <c r="B2275" s="3">
        <v>46331</v>
      </c>
      <c r="C2275" s="4" t="s">
        <v>20</v>
      </c>
      <c r="D2275" s="4" t="s">
        <v>21</v>
      </c>
      <c r="E2275" s="4" t="s">
        <v>2</v>
      </c>
      <c r="F2275" s="4" t="s">
        <v>3</v>
      </c>
      <c r="G2275" s="4" t="s">
        <v>34</v>
      </c>
      <c r="H2275" s="4" t="s">
        <v>45</v>
      </c>
      <c r="I2275" s="8">
        <v>6</v>
      </c>
      <c r="J2275" s="10">
        <v>49.7</v>
      </c>
      <c r="K2275" s="6">
        <v>0</v>
      </c>
      <c r="L2275" s="10">
        <v>22.34</v>
      </c>
      <c r="M2275" s="17">
        <f t="shared" si="140"/>
        <v>298.20000000000005</v>
      </c>
      <c r="N2275" s="17">
        <f t="shared" si="141"/>
        <v>134.04</v>
      </c>
      <c r="O2275" s="17">
        <f t="shared" si="142"/>
        <v>164.16000000000005</v>
      </c>
      <c r="P2275" s="7">
        <f t="shared" si="143"/>
        <v>0.55050301810865199</v>
      </c>
      <c r="Q2275" s="5">
        <f>YEAR(SalesDataTable[[#This Row],[Order Date]])</f>
        <v>2026</v>
      </c>
      <c r="R2275" s="7" t="str">
        <f>"Q"&amp;ROUNDUP(MONTH(SalesDataTable[[#This Row],[Order Date]])/3,0)</f>
        <v>Q4</v>
      </c>
      <c r="S2275" s="8">
        <f>MONTH(SalesDataTable[[#This Row],[Order Date]])</f>
        <v>11</v>
      </c>
      <c r="T2275" s="7" t="str">
        <f>TEXT(SalesDataTable[[#This Row],[Order Date]],"mmm")</f>
        <v>Nov</v>
      </c>
    </row>
    <row r="2276" spans="1:20" ht="15.6">
      <c r="A2276" s="2">
        <v>1760</v>
      </c>
      <c r="B2276" s="3">
        <v>46331</v>
      </c>
      <c r="C2276" s="4" t="s">
        <v>6</v>
      </c>
      <c r="D2276" s="4" t="s">
        <v>41</v>
      </c>
      <c r="E2276" s="4" t="s">
        <v>19</v>
      </c>
      <c r="F2276" s="4" t="s">
        <v>3</v>
      </c>
      <c r="G2276" s="4" t="s">
        <v>4</v>
      </c>
      <c r="H2276" s="4" t="s">
        <v>5</v>
      </c>
      <c r="I2276" s="8">
        <v>3</v>
      </c>
      <c r="J2276" s="10">
        <v>80.400000000000006</v>
      </c>
      <c r="K2276" s="6">
        <v>0.05</v>
      </c>
      <c r="L2276" s="10">
        <v>42.82</v>
      </c>
      <c r="M2276" s="17">
        <f t="shared" si="140"/>
        <v>229.14000000000001</v>
      </c>
      <c r="N2276" s="17">
        <f t="shared" si="141"/>
        <v>128.46</v>
      </c>
      <c r="O2276" s="17">
        <f t="shared" si="142"/>
        <v>100.68</v>
      </c>
      <c r="P2276" s="7">
        <f t="shared" si="143"/>
        <v>0.43938203718250851</v>
      </c>
      <c r="Q2276" s="5">
        <f>YEAR(SalesDataTable[[#This Row],[Order Date]])</f>
        <v>2026</v>
      </c>
      <c r="R2276" s="7" t="str">
        <f>"Q"&amp;ROUNDUP(MONTH(SalesDataTable[[#This Row],[Order Date]])/3,0)</f>
        <v>Q4</v>
      </c>
      <c r="S2276" s="8">
        <f>MONTH(SalesDataTable[[#This Row],[Order Date]])</f>
        <v>11</v>
      </c>
      <c r="T2276" s="7" t="str">
        <f>TEXT(SalesDataTable[[#This Row],[Order Date]],"mmm")</f>
        <v>Nov</v>
      </c>
    </row>
    <row r="2277" spans="1:20" ht="15.6">
      <c r="A2277" s="2">
        <v>2268</v>
      </c>
      <c r="B2277" s="3">
        <v>46331</v>
      </c>
      <c r="C2277" s="4" t="s">
        <v>6</v>
      </c>
      <c r="D2277" s="4" t="s">
        <v>7</v>
      </c>
      <c r="E2277" s="4" t="s">
        <v>19</v>
      </c>
      <c r="F2277" s="4" t="s">
        <v>13</v>
      </c>
      <c r="G2277" s="4" t="s">
        <v>9</v>
      </c>
      <c r="H2277" s="4" t="s">
        <v>37</v>
      </c>
      <c r="I2277" s="8">
        <v>4</v>
      </c>
      <c r="J2277" s="10">
        <v>151.38999999999999</v>
      </c>
      <c r="K2277" s="6">
        <v>0.05</v>
      </c>
      <c r="L2277" s="10">
        <v>80.66</v>
      </c>
      <c r="M2277" s="17">
        <f t="shared" si="140"/>
        <v>575.28199999999993</v>
      </c>
      <c r="N2277" s="17">
        <f t="shared" si="141"/>
        <v>322.64</v>
      </c>
      <c r="O2277" s="17">
        <f t="shared" si="142"/>
        <v>252.64199999999994</v>
      </c>
      <c r="P2277" s="7">
        <f t="shared" si="143"/>
        <v>0.43916201097896329</v>
      </c>
      <c r="Q2277" s="5">
        <f>YEAR(SalesDataTable[[#This Row],[Order Date]])</f>
        <v>2026</v>
      </c>
      <c r="R2277" s="7" t="str">
        <f>"Q"&amp;ROUNDUP(MONTH(SalesDataTable[[#This Row],[Order Date]])/3,0)</f>
        <v>Q4</v>
      </c>
      <c r="S2277" s="8">
        <f>MONTH(SalesDataTable[[#This Row],[Order Date]])</f>
        <v>11</v>
      </c>
      <c r="T2277" s="7" t="str">
        <f>TEXT(SalesDataTable[[#This Row],[Order Date]],"mmm")</f>
        <v>Nov</v>
      </c>
    </row>
    <row r="2278" spans="1:20" ht="15.6">
      <c r="A2278" s="2">
        <v>2636</v>
      </c>
      <c r="B2278" s="3">
        <v>46331</v>
      </c>
      <c r="C2278" s="4" t="s">
        <v>6</v>
      </c>
      <c r="D2278" s="4" t="s">
        <v>49</v>
      </c>
      <c r="E2278" s="4" t="s">
        <v>19</v>
      </c>
      <c r="F2278" s="4" t="s">
        <v>16</v>
      </c>
      <c r="G2278" s="4" t="s">
        <v>14</v>
      </c>
      <c r="H2278" s="4" t="s">
        <v>32</v>
      </c>
      <c r="I2278" s="8">
        <v>2</v>
      </c>
      <c r="J2278" s="10">
        <v>45.44</v>
      </c>
      <c r="K2278" s="6">
        <v>0.05</v>
      </c>
      <c r="L2278" s="10">
        <v>18.2</v>
      </c>
      <c r="M2278" s="17">
        <f t="shared" si="140"/>
        <v>86.335999999999999</v>
      </c>
      <c r="N2278" s="17">
        <f t="shared" si="141"/>
        <v>36.4</v>
      </c>
      <c r="O2278" s="17">
        <f t="shared" si="142"/>
        <v>49.936</v>
      </c>
      <c r="P2278" s="7">
        <f t="shared" si="143"/>
        <v>0.57839140103780584</v>
      </c>
      <c r="Q2278" s="5">
        <f>YEAR(SalesDataTable[[#This Row],[Order Date]])</f>
        <v>2026</v>
      </c>
      <c r="R2278" s="7" t="str">
        <f>"Q"&amp;ROUNDUP(MONTH(SalesDataTable[[#This Row],[Order Date]])/3,0)</f>
        <v>Q4</v>
      </c>
      <c r="S2278" s="8">
        <f>MONTH(SalesDataTable[[#This Row],[Order Date]])</f>
        <v>11</v>
      </c>
      <c r="T2278" s="7" t="str">
        <f>TEXT(SalesDataTable[[#This Row],[Order Date]],"mmm")</f>
        <v>Nov</v>
      </c>
    </row>
    <row r="2279" spans="1:20" ht="15.6">
      <c r="A2279" s="2">
        <v>3255</v>
      </c>
      <c r="B2279" s="3">
        <v>46331</v>
      </c>
      <c r="C2279" s="4" t="s">
        <v>20</v>
      </c>
      <c r="D2279" s="4" t="s">
        <v>47</v>
      </c>
      <c r="E2279" s="4" t="s">
        <v>2</v>
      </c>
      <c r="F2279" s="4" t="s">
        <v>13</v>
      </c>
      <c r="G2279" s="4" t="s">
        <v>9</v>
      </c>
      <c r="H2279" s="4" t="s">
        <v>46</v>
      </c>
      <c r="I2279" s="8">
        <v>2</v>
      </c>
      <c r="J2279" s="10">
        <v>70.790000000000006</v>
      </c>
      <c r="K2279" s="6">
        <v>0.15</v>
      </c>
      <c r="L2279" s="10">
        <v>33.32</v>
      </c>
      <c r="M2279" s="17">
        <f t="shared" si="140"/>
        <v>120.343</v>
      </c>
      <c r="N2279" s="17">
        <f t="shared" si="141"/>
        <v>66.64</v>
      </c>
      <c r="O2279" s="17">
        <f t="shared" si="142"/>
        <v>53.703000000000003</v>
      </c>
      <c r="P2279" s="7">
        <f t="shared" si="143"/>
        <v>0.44624947026416162</v>
      </c>
      <c r="Q2279" s="5">
        <f>YEAR(SalesDataTable[[#This Row],[Order Date]])</f>
        <v>2026</v>
      </c>
      <c r="R2279" s="7" t="str">
        <f>"Q"&amp;ROUNDUP(MONTH(SalesDataTable[[#This Row],[Order Date]])/3,0)</f>
        <v>Q4</v>
      </c>
      <c r="S2279" s="8">
        <f>MONTH(SalesDataTable[[#This Row],[Order Date]])</f>
        <v>11</v>
      </c>
      <c r="T2279" s="7" t="str">
        <f>TEXT(SalesDataTable[[#This Row],[Order Date]],"mmm")</f>
        <v>Nov</v>
      </c>
    </row>
    <row r="2280" spans="1:20" ht="15.6">
      <c r="A2280" s="2">
        <v>4326</v>
      </c>
      <c r="B2280" s="3">
        <v>46331</v>
      </c>
      <c r="C2280" s="4" t="s">
        <v>11</v>
      </c>
      <c r="D2280" s="4" t="s">
        <v>25</v>
      </c>
      <c r="E2280" s="4" t="s">
        <v>19</v>
      </c>
      <c r="F2280" s="4" t="s">
        <v>3</v>
      </c>
      <c r="G2280" s="4" t="s">
        <v>14</v>
      </c>
      <c r="H2280" s="4" t="s">
        <v>15</v>
      </c>
      <c r="I2280" s="8">
        <v>1</v>
      </c>
      <c r="J2280" s="10">
        <v>35.630000000000003</v>
      </c>
      <c r="K2280" s="6">
        <v>0</v>
      </c>
      <c r="L2280" s="10">
        <v>13.47</v>
      </c>
      <c r="M2280" s="17">
        <f t="shared" si="140"/>
        <v>35.630000000000003</v>
      </c>
      <c r="N2280" s="17">
        <f t="shared" si="141"/>
        <v>13.47</v>
      </c>
      <c r="O2280" s="17">
        <f t="shared" si="142"/>
        <v>22.160000000000004</v>
      </c>
      <c r="P2280" s="7">
        <f t="shared" si="143"/>
        <v>0.62194779680044909</v>
      </c>
      <c r="Q2280" s="5">
        <f>YEAR(SalesDataTable[[#This Row],[Order Date]])</f>
        <v>2026</v>
      </c>
      <c r="R2280" s="7" t="str">
        <f>"Q"&amp;ROUNDUP(MONTH(SalesDataTable[[#This Row],[Order Date]])/3,0)</f>
        <v>Q4</v>
      </c>
      <c r="S2280" s="8">
        <f>MONTH(SalesDataTable[[#This Row],[Order Date]])</f>
        <v>11</v>
      </c>
      <c r="T2280" s="7" t="str">
        <f>TEXT(SalesDataTable[[#This Row],[Order Date]],"mmm")</f>
        <v>Nov</v>
      </c>
    </row>
    <row r="2281" spans="1:20" ht="15.6">
      <c r="A2281" s="2">
        <v>4346</v>
      </c>
      <c r="B2281" s="3">
        <v>46331</v>
      </c>
      <c r="C2281" s="4" t="s">
        <v>0</v>
      </c>
      <c r="D2281" s="4" t="s">
        <v>50</v>
      </c>
      <c r="E2281" s="4" t="s">
        <v>2</v>
      </c>
      <c r="F2281" s="4" t="s">
        <v>16</v>
      </c>
      <c r="G2281" s="4" t="s">
        <v>9</v>
      </c>
      <c r="H2281" s="4" t="s">
        <v>46</v>
      </c>
      <c r="I2281" s="8">
        <v>3</v>
      </c>
      <c r="J2281" s="10">
        <v>73.010000000000005</v>
      </c>
      <c r="K2281" s="6">
        <v>0.15</v>
      </c>
      <c r="L2281" s="10">
        <v>32.49</v>
      </c>
      <c r="M2281" s="17">
        <f t="shared" si="140"/>
        <v>186.17550000000003</v>
      </c>
      <c r="N2281" s="17">
        <f t="shared" si="141"/>
        <v>97.47</v>
      </c>
      <c r="O2281" s="17">
        <f t="shared" si="142"/>
        <v>88.705500000000029</v>
      </c>
      <c r="P2281" s="7">
        <f t="shared" si="143"/>
        <v>0.47646172562984934</v>
      </c>
      <c r="Q2281" s="5">
        <f>YEAR(SalesDataTable[[#This Row],[Order Date]])</f>
        <v>2026</v>
      </c>
      <c r="R2281" s="7" t="str">
        <f>"Q"&amp;ROUNDUP(MONTH(SalesDataTable[[#This Row],[Order Date]])/3,0)</f>
        <v>Q4</v>
      </c>
      <c r="S2281" s="8">
        <f>MONTH(SalesDataTable[[#This Row],[Order Date]])</f>
        <v>11</v>
      </c>
      <c r="T2281" s="7" t="str">
        <f>TEXT(SalesDataTable[[#This Row],[Order Date]],"mmm")</f>
        <v>Nov</v>
      </c>
    </row>
    <row r="2282" spans="1:20" ht="15.6">
      <c r="A2282" s="2">
        <v>266</v>
      </c>
      <c r="B2282" s="3">
        <v>46332</v>
      </c>
      <c r="C2282" s="4" t="s">
        <v>6</v>
      </c>
      <c r="D2282" s="4" t="s">
        <v>7</v>
      </c>
      <c r="E2282" s="4" t="s">
        <v>28</v>
      </c>
      <c r="F2282" s="4" t="s">
        <v>16</v>
      </c>
      <c r="G2282" s="4" t="s">
        <v>9</v>
      </c>
      <c r="H2282" s="4" t="s">
        <v>10</v>
      </c>
      <c r="I2282" s="8">
        <v>1</v>
      </c>
      <c r="J2282" s="10">
        <v>93.48</v>
      </c>
      <c r="K2282" s="6">
        <v>0.05</v>
      </c>
      <c r="L2282" s="10">
        <v>46.34</v>
      </c>
      <c r="M2282" s="17">
        <f t="shared" si="140"/>
        <v>88.805999999999997</v>
      </c>
      <c r="N2282" s="17">
        <f t="shared" si="141"/>
        <v>46.34</v>
      </c>
      <c r="O2282" s="17">
        <f t="shared" si="142"/>
        <v>42.465999999999994</v>
      </c>
      <c r="P2282" s="7">
        <f t="shared" si="143"/>
        <v>0.47818841069297113</v>
      </c>
      <c r="Q2282" s="5">
        <f>YEAR(SalesDataTable[[#This Row],[Order Date]])</f>
        <v>2026</v>
      </c>
      <c r="R2282" s="7" t="str">
        <f>"Q"&amp;ROUNDUP(MONTH(SalesDataTable[[#This Row],[Order Date]])/3,0)</f>
        <v>Q4</v>
      </c>
      <c r="S2282" s="8">
        <f>MONTH(SalesDataTable[[#This Row],[Order Date]])</f>
        <v>11</v>
      </c>
      <c r="T2282" s="7" t="str">
        <f>TEXT(SalesDataTable[[#This Row],[Order Date]],"mmm")</f>
        <v>Nov</v>
      </c>
    </row>
    <row r="2283" spans="1:20" ht="15.6">
      <c r="A2283" s="2">
        <v>274</v>
      </c>
      <c r="B2283" s="3">
        <v>46332</v>
      </c>
      <c r="C2283" s="4" t="s">
        <v>6</v>
      </c>
      <c r="D2283" s="4" t="s">
        <v>7</v>
      </c>
      <c r="E2283" s="4" t="s">
        <v>2</v>
      </c>
      <c r="F2283" s="4" t="s">
        <v>16</v>
      </c>
      <c r="G2283" s="4" t="s">
        <v>4</v>
      </c>
      <c r="H2283" s="4" t="s">
        <v>5</v>
      </c>
      <c r="I2283" s="8">
        <v>1</v>
      </c>
      <c r="J2283" s="10">
        <v>82.89</v>
      </c>
      <c r="K2283" s="6">
        <v>0</v>
      </c>
      <c r="L2283" s="10">
        <v>41.44</v>
      </c>
      <c r="M2283" s="17">
        <f t="shared" si="140"/>
        <v>82.89</v>
      </c>
      <c r="N2283" s="17">
        <f t="shared" si="141"/>
        <v>41.44</v>
      </c>
      <c r="O2283" s="17">
        <f t="shared" si="142"/>
        <v>41.45</v>
      </c>
      <c r="P2283" s="7">
        <f t="shared" si="143"/>
        <v>0.50006032090722652</v>
      </c>
      <c r="Q2283" s="5">
        <f>YEAR(SalesDataTable[[#This Row],[Order Date]])</f>
        <v>2026</v>
      </c>
      <c r="R2283" s="7" t="str">
        <f>"Q"&amp;ROUNDUP(MONTH(SalesDataTable[[#This Row],[Order Date]])/3,0)</f>
        <v>Q4</v>
      </c>
      <c r="S2283" s="8">
        <f>MONTH(SalesDataTable[[#This Row],[Order Date]])</f>
        <v>11</v>
      </c>
      <c r="T2283" s="7" t="str">
        <f>TEXT(SalesDataTable[[#This Row],[Order Date]],"mmm")</f>
        <v>Nov</v>
      </c>
    </row>
    <row r="2284" spans="1:20" ht="15.6">
      <c r="A2284" s="2">
        <v>1135</v>
      </c>
      <c r="B2284" s="3">
        <v>46332</v>
      </c>
      <c r="C2284" s="4" t="s">
        <v>20</v>
      </c>
      <c r="D2284" s="4" t="s">
        <v>31</v>
      </c>
      <c r="E2284" s="4" t="s">
        <v>2</v>
      </c>
      <c r="F2284" s="4" t="s">
        <v>13</v>
      </c>
      <c r="G2284" s="4" t="s">
        <v>14</v>
      </c>
      <c r="H2284" s="4" t="s">
        <v>15</v>
      </c>
      <c r="I2284" s="8">
        <v>2</v>
      </c>
      <c r="J2284" s="10">
        <v>35.71</v>
      </c>
      <c r="K2284" s="6">
        <v>0.2</v>
      </c>
      <c r="L2284" s="10">
        <v>13.48</v>
      </c>
      <c r="M2284" s="17">
        <f t="shared" si="140"/>
        <v>57.136000000000003</v>
      </c>
      <c r="N2284" s="17">
        <f t="shared" si="141"/>
        <v>26.96</v>
      </c>
      <c r="O2284" s="17">
        <f t="shared" si="142"/>
        <v>30.176000000000002</v>
      </c>
      <c r="P2284" s="7">
        <f t="shared" si="143"/>
        <v>0.52814337720526461</v>
      </c>
      <c r="Q2284" s="5">
        <f>YEAR(SalesDataTable[[#This Row],[Order Date]])</f>
        <v>2026</v>
      </c>
      <c r="R2284" s="7" t="str">
        <f>"Q"&amp;ROUNDUP(MONTH(SalesDataTable[[#This Row],[Order Date]])/3,0)</f>
        <v>Q4</v>
      </c>
      <c r="S2284" s="8">
        <f>MONTH(SalesDataTable[[#This Row],[Order Date]])</f>
        <v>11</v>
      </c>
      <c r="T2284" s="7" t="str">
        <f>TEXT(SalesDataTable[[#This Row],[Order Date]],"mmm")</f>
        <v>Nov</v>
      </c>
    </row>
    <row r="2285" spans="1:20" ht="15.6">
      <c r="A2285" s="2">
        <v>2166</v>
      </c>
      <c r="B2285" s="3">
        <v>46332</v>
      </c>
      <c r="C2285" s="4" t="s">
        <v>20</v>
      </c>
      <c r="D2285" s="4" t="s">
        <v>47</v>
      </c>
      <c r="E2285" s="4" t="s">
        <v>19</v>
      </c>
      <c r="F2285" s="4" t="s">
        <v>13</v>
      </c>
      <c r="G2285" s="4" t="s">
        <v>34</v>
      </c>
      <c r="H2285" s="4" t="s">
        <v>35</v>
      </c>
      <c r="I2285" s="8">
        <v>1</v>
      </c>
      <c r="J2285" s="10">
        <v>40.380000000000003</v>
      </c>
      <c r="K2285" s="6">
        <v>0.15</v>
      </c>
      <c r="L2285" s="10">
        <v>14.53</v>
      </c>
      <c r="M2285" s="17">
        <f t="shared" si="140"/>
        <v>34.323</v>
      </c>
      <c r="N2285" s="17">
        <f t="shared" si="141"/>
        <v>14.53</v>
      </c>
      <c r="O2285" s="17">
        <f t="shared" si="142"/>
        <v>19.792999999999999</v>
      </c>
      <c r="P2285" s="7">
        <f t="shared" si="143"/>
        <v>0.57666870611543275</v>
      </c>
      <c r="Q2285" s="5">
        <f>YEAR(SalesDataTable[[#This Row],[Order Date]])</f>
        <v>2026</v>
      </c>
      <c r="R2285" s="7" t="str">
        <f>"Q"&amp;ROUNDUP(MONTH(SalesDataTable[[#This Row],[Order Date]])/3,0)</f>
        <v>Q4</v>
      </c>
      <c r="S2285" s="8">
        <f>MONTH(SalesDataTable[[#This Row],[Order Date]])</f>
        <v>11</v>
      </c>
      <c r="T2285" s="7" t="str">
        <f>TEXT(SalesDataTable[[#This Row],[Order Date]],"mmm")</f>
        <v>Nov</v>
      </c>
    </row>
    <row r="2286" spans="1:20" ht="15.6">
      <c r="A2286" s="2">
        <v>3620</v>
      </c>
      <c r="B2286" s="3">
        <v>46332</v>
      </c>
      <c r="C2286" s="4" t="s">
        <v>6</v>
      </c>
      <c r="D2286" s="4" t="s">
        <v>43</v>
      </c>
      <c r="E2286" s="4" t="s">
        <v>28</v>
      </c>
      <c r="F2286" s="4" t="s">
        <v>13</v>
      </c>
      <c r="G2286" s="4" t="s">
        <v>9</v>
      </c>
      <c r="H2286" s="4" t="s">
        <v>17</v>
      </c>
      <c r="I2286" s="8">
        <v>1</v>
      </c>
      <c r="J2286" s="10">
        <v>142</v>
      </c>
      <c r="K2286" s="6">
        <v>0.05</v>
      </c>
      <c r="L2286" s="10">
        <v>81.099999999999994</v>
      </c>
      <c r="M2286" s="17">
        <f t="shared" si="140"/>
        <v>134.9</v>
      </c>
      <c r="N2286" s="17">
        <f t="shared" si="141"/>
        <v>81.099999999999994</v>
      </c>
      <c r="O2286" s="17">
        <f t="shared" si="142"/>
        <v>53.800000000000011</v>
      </c>
      <c r="P2286" s="7">
        <f t="shared" si="143"/>
        <v>0.39881393624907346</v>
      </c>
      <c r="Q2286" s="5">
        <f>YEAR(SalesDataTable[[#This Row],[Order Date]])</f>
        <v>2026</v>
      </c>
      <c r="R2286" s="7" t="str">
        <f>"Q"&amp;ROUNDUP(MONTH(SalesDataTable[[#This Row],[Order Date]])/3,0)</f>
        <v>Q4</v>
      </c>
      <c r="S2286" s="8">
        <f>MONTH(SalesDataTable[[#This Row],[Order Date]])</f>
        <v>11</v>
      </c>
      <c r="T2286" s="7" t="str">
        <f>TEXT(SalesDataTable[[#This Row],[Order Date]],"mmm")</f>
        <v>Nov</v>
      </c>
    </row>
    <row r="2287" spans="1:20" ht="15.6">
      <c r="A2287" s="2">
        <v>3986</v>
      </c>
      <c r="B2287" s="3">
        <v>46332</v>
      </c>
      <c r="C2287" s="4" t="s">
        <v>0</v>
      </c>
      <c r="D2287" s="4" t="s">
        <v>50</v>
      </c>
      <c r="E2287" s="4" t="s">
        <v>28</v>
      </c>
      <c r="F2287" s="4" t="s">
        <v>13</v>
      </c>
      <c r="G2287" s="4" t="s">
        <v>14</v>
      </c>
      <c r="H2287" s="4" t="s">
        <v>15</v>
      </c>
      <c r="I2287" s="8">
        <v>2</v>
      </c>
      <c r="J2287" s="10">
        <v>36.29</v>
      </c>
      <c r="K2287" s="6">
        <v>0.15</v>
      </c>
      <c r="L2287" s="10">
        <v>13.93</v>
      </c>
      <c r="M2287" s="17">
        <f t="shared" si="140"/>
        <v>61.692999999999998</v>
      </c>
      <c r="N2287" s="17">
        <f t="shared" si="141"/>
        <v>27.86</v>
      </c>
      <c r="O2287" s="17">
        <f t="shared" si="142"/>
        <v>33.832999999999998</v>
      </c>
      <c r="P2287" s="7">
        <f t="shared" si="143"/>
        <v>0.54840905775371596</v>
      </c>
      <c r="Q2287" s="5">
        <f>YEAR(SalesDataTable[[#This Row],[Order Date]])</f>
        <v>2026</v>
      </c>
      <c r="R2287" s="7" t="str">
        <f>"Q"&amp;ROUNDUP(MONTH(SalesDataTable[[#This Row],[Order Date]])/3,0)</f>
        <v>Q4</v>
      </c>
      <c r="S2287" s="8">
        <f>MONTH(SalesDataTable[[#This Row],[Order Date]])</f>
        <v>11</v>
      </c>
      <c r="T2287" s="7" t="str">
        <f>TEXT(SalesDataTable[[#This Row],[Order Date]],"mmm")</f>
        <v>Nov</v>
      </c>
    </row>
    <row r="2288" spans="1:20" ht="15.6">
      <c r="A2288" s="2">
        <v>4384</v>
      </c>
      <c r="B2288" s="3">
        <v>46332</v>
      </c>
      <c r="C2288" s="4" t="s">
        <v>20</v>
      </c>
      <c r="D2288" s="4" t="s">
        <v>33</v>
      </c>
      <c r="E2288" s="4" t="s">
        <v>2</v>
      </c>
      <c r="F2288" s="4" t="s">
        <v>13</v>
      </c>
      <c r="G2288" s="4" t="s">
        <v>23</v>
      </c>
      <c r="H2288" s="4" t="s">
        <v>51</v>
      </c>
      <c r="I2288" s="8">
        <v>1</v>
      </c>
      <c r="J2288" s="10">
        <v>121.66</v>
      </c>
      <c r="K2288" s="6">
        <v>0</v>
      </c>
      <c r="L2288" s="10">
        <v>61.66</v>
      </c>
      <c r="M2288" s="17">
        <f t="shared" si="140"/>
        <v>121.66</v>
      </c>
      <c r="N2288" s="17">
        <f t="shared" si="141"/>
        <v>61.66</v>
      </c>
      <c r="O2288" s="17">
        <f t="shared" si="142"/>
        <v>60</v>
      </c>
      <c r="P2288" s="7">
        <f t="shared" si="143"/>
        <v>0.49317770836758179</v>
      </c>
      <c r="Q2288" s="5">
        <f>YEAR(SalesDataTable[[#This Row],[Order Date]])</f>
        <v>2026</v>
      </c>
      <c r="R2288" s="7" t="str">
        <f>"Q"&amp;ROUNDUP(MONTH(SalesDataTable[[#This Row],[Order Date]])/3,0)</f>
        <v>Q4</v>
      </c>
      <c r="S2288" s="8">
        <f>MONTH(SalesDataTable[[#This Row],[Order Date]])</f>
        <v>11</v>
      </c>
      <c r="T2288" s="7" t="str">
        <f>TEXT(SalesDataTable[[#This Row],[Order Date]],"mmm")</f>
        <v>Nov</v>
      </c>
    </row>
    <row r="2289" spans="1:20" ht="15.6">
      <c r="A2289" s="2">
        <v>4565</v>
      </c>
      <c r="B2289" s="3">
        <v>46332</v>
      </c>
      <c r="C2289" s="4" t="s">
        <v>6</v>
      </c>
      <c r="D2289" s="4" t="s">
        <v>49</v>
      </c>
      <c r="E2289" s="4" t="s">
        <v>2</v>
      </c>
      <c r="F2289" s="4" t="s">
        <v>3</v>
      </c>
      <c r="G2289" s="4" t="s">
        <v>23</v>
      </c>
      <c r="H2289" s="4" t="s">
        <v>51</v>
      </c>
      <c r="I2289" s="8">
        <v>3</v>
      </c>
      <c r="J2289" s="10">
        <v>124.65</v>
      </c>
      <c r="K2289" s="6">
        <v>0.05</v>
      </c>
      <c r="L2289" s="10">
        <v>62.27</v>
      </c>
      <c r="M2289" s="17">
        <f t="shared" si="140"/>
        <v>355.25250000000005</v>
      </c>
      <c r="N2289" s="17">
        <f t="shared" si="141"/>
        <v>186.81</v>
      </c>
      <c r="O2289" s="17">
        <f t="shared" si="142"/>
        <v>168.44250000000005</v>
      </c>
      <c r="P2289" s="7">
        <f t="shared" si="143"/>
        <v>0.47414866890451163</v>
      </c>
      <c r="Q2289" s="5">
        <f>YEAR(SalesDataTable[[#This Row],[Order Date]])</f>
        <v>2026</v>
      </c>
      <c r="R2289" s="7" t="str">
        <f>"Q"&amp;ROUNDUP(MONTH(SalesDataTable[[#This Row],[Order Date]])/3,0)</f>
        <v>Q4</v>
      </c>
      <c r="S2289" s="8">
        <f>MONTH(SalesDataTable[[#This Row],[Order Date]])</f>
        <v>11</v>
      </c>
      <c r="T2289" s="7" t="str">
        <f>TEXT(SalesDataTable[[#This Row],[Order Date]],"mmm")</f>
        <v>Nov</v>
      </c>
    </row>
    <row r="2290" spans="1:20" ht="15.6">
      <c r="A2290" s="2">
        <v>4634</v>
      </c>
      <c r="B2290" s="3">
        <v>46332</v>
      </c>
      <c r="C2290" s="4" t="s">
        <v>0</v>
      </c>
      <c r="D2290" s="4" t="s">
        <v>50</v>
      </c>
      <c r="E2290" s="4" t="s">
        <v>2</v>
      </c>
      <c r="F2290" s="4" t="s">
        <v>13</v>
      </c>
      <c r="G2290" s="4" t="s">
        <v>4</v>
      </c>
      <c r="H2290" s="4" t="s">
        <v>5</v>
      </c>
      <c r="I2290" s="8">
        <v>2</v>
      </c>
      <c r="J2290" s="10">
        <v>80.61</v>
      </c>
      <c r="K2290" s="6">
        <v>0</v>
      </c>
      <c r="L2290" s="10">
        <v>43.72</v>
      </c>
      <c r="M2290" s="17">
        <f t="shared" si="140"/>
        <v>161.22</v>
      </c>
      <c r="N2290" s="17">
        <f t="shared" si="141"/>
        <v>87.44</v>
      </c>
      <c r="O2290" s="17">
        <f t="shared" si="142"/>
        <v>73.78</v>
      </c>
      <c r="P2290" s="7">
        <f t="shared" si="143"/>
        <v>0.45763552909068356</v>
      </c>
      <c r="Q2290" s="5">
        <f>YEAR(SalesDataTable[[#This Row],[Order Date]])</f>
        <v>2026</v>
      </c>
      <c r="R2290" s="7" t="str">
        <f>"Q"&amp;ROUNDUP(MONTH(SalesDataTable[[#This Row],[Order Date]])/3,0)</f>
        <v>Q4</v>
      </c>
      <c r="S2290" s="8">
        <f>MONTH(SalesDataTable[[#This Row],[Order Date]])</f>
        <v>11</v>
      </c>
      <c r="T2290" s="7" t="str">
        <f>TEXT(SalesDataTable[[#This Row],[Order Date]],"mmm")</f>
        <v>Nov</v>
      </c>
    </row>
    <row r="2291" spans="1:20" ht="15.6">
      <c r="A2291" s="2">
        <v>104</v>
      </c>
      <c r="B2291" s="3">
        <v>46333</v>
      </c>
      <c r="C2291" s="4" t="s">
        <v>6</v>
      </c>
      <c r="D2291" s="4" t="s">
        <v>41</v>
      </c>
      <c r="E2291" s="4" t="s">
        <v>2</v>
      </c>
      <c r="F2291" s="4" t="s">
        <v>13</v>
      </c>
      <c r="G2291" s="4" t="s">
        <v>9</v>
      </c>
      <c r="H2291" s="4" t="s">
        <v>37</v>
      </c>
      <c r="I2291" s="8">
        <v>1</v>
      </c>
      <c r="J2291" s="10">
        <v>153.96</v>
      </c>
      <c r="K2291" s="6">
        <v>0</v>
      </c>
      <c r="L2291" s="10">
        <v>80.62</v>
      </c>
      <c r="M2291" s="17">
        <f t="shared" si="140"/>
        <v>153.96</v>
      </c>
      <c r="N2291" s="17">
        <f t="shared" si="141"/>
        <v>80.62</v>
      </c>
      <c r="O2291" s="17">
        <f t="shared" si="142"/>
        <v>73.34</v>
      </c>
      <c r="P2291" s="7">
        <f t="shared" si="143"/>
        <v>0.47635749545336453</v>
      </c>
      <c r="Q2291" s="5">
        <f>YEAR(SalesDataTable[[#This Row],[Order Date]])</f>
        <v>2026</v>
      </c>
      <c r="R2291" s="7" t="str">
        <f>"Q"&amp;ROUNDUP(MONTH(SalesDataTable[[#This Row],[Order Date]])/3,0)</f>
        <v>Q4</v>
      </c>
      <c r="S2291" s="8">
        <f>MONTH(SalesDataTable[[#This Row],[Order Date]])</f>
        <v>11</v>
      </c>
      <c r="T2291" s="7" t="str">
        <f>TEXT(SalesDataTable[[#This Row],[Order Date]],"mmm")</f>
        <v>Nov</v>
      </c>
    </row>
    <row r="2292" spans="1:20" ht="15.6">
      <c r="A2292" s="2">
        <v>181</v>
      </c>
      <c r="B2292" s="3">
        <v>46333</v>
      </c>
      <c r="C2292" s="4" t="s">
        <v>6</v>
      </c>
      <c r="D2292" s="4" t="s">
        <v>7</v>
      </c>
      <c r="E2292" s="4" t="s">
        <v>19</v>
      </c>
      <c r="F2292" s="4" t="s">
        <v>3</v>
      </c>
      <c r="G2292" s="4" t="s">
        <v>14</v>
      </c>
      <c r="H2292" s="4" t="s">
        <v>15</v>
      </c>
      <c r="I2292" s="8">
        <v>1</v>
      </c>
      <c r="J2292" s="10">
        <v>35.58</v>
      </c>
      <c r="K2292" s="6">
        <v>0</v>
      </c>
      <c r="L2292" s="10">
        <v>13.4</v>
      </c>
      <c r="M2292" s="17">
        <f t="shared" si="140"/>
        <v>35.58</v>
      </c>
      <c r="N2292" s="17">
        <f t="shared" si="141"/>
        <v>13.4</v>
      </c>
      <c r="O2292" s="17">
        <f t="shared" si="142"/>
        <v>22.18</v>
      </c>
      <c r="P2292" s="7">
        <f t="shared" si="143"/>
        <v>0.62338392355255767</v>
      </c>
      <c r="Q2292" s="5">
        <f>YEAR(SalesDataTable[[#This Row],[Order Date]])</f>
        <v>2026</v>
      </c>
      <c r="R2292" s="7" t="str">
        <f>"Q"&amp;ROUNDUP(MONTH(SalesDataTable[[#This Row],[Order Date]])/3,0)</f>
        <v>Q4</v>
      </c>
      <c r="S2292" s="8">
        <f>MONTH(SalesDataTable[[#This Row],[Order Date]])</f>
        <v>11</v>
      </c>
      <c r="T2292" s="7" t="str">
        <f>TEXT(SalesDataTable[[#This Row],[Order Date]],"mmm")</f>
        <v>Nov</v>
      </c>
    </row>
    <row r="2293" spans="1:20" ht="15.6">
      <c r="A2293" s="2">
        <v>823</v>
      </c>
      <c r="B2293" s="3">
        <v>46333</v>
      </c>
      <c r="C2293" s="4" t="s">
        <v>0</v>
      </c>
      <c r="D2293" s="4" t="s">
        <v>1</v>
      </c>
      <c r="E2293" s="4" t="s">
        <v>28</v>
      </c>
      <c r="F2293" s="4" t="s">
        <v>13</v>
      </c>
      <c r="G2293" s="4" t="s">
        <v>34</v>
      </c>
      <c r="H2293" s="4" t="s">
        <v>42</v>
      </c>
      <c r="I2293" s="8">
        <v>5</v>
      </c>
      <c r="J2293" s="10">
        <v>36.369999999999997</v>
      </c>
      <c r="K2293" s="6">
        <v>0.15</v>
      </c>
      <c r="L2293" s="10">
        <v>13.65</v>
      </c>
      <c r="M2293" s="17">
        <f t="shared" si="140"/>
        <v>154.57249999999999</v>
      </c>
      <c r="N2293" s="17">
        <f t="shared" si="141"/>
        <v>68.25</v>
      </c>
      <c r="O2293" s="17">
        <f t="shared" si="142"/>
        <v>86.322499999999991</v>
      </c>
      <c r="P2293" s="7">
        <f t="shared" si="143"/>
        <v>0.55845962250723769</v>
      </c>
      <c r="Q2293" s="5">
        <f>YEAR(SalesDataTable[[#This Row],[Order Date]])</f>
        <v>2026</v>
      </c>
      <c r="R2293" s="7" t="str">
        <f>"Q"&amp;ROUNDUP(MONTH(SalesDataTable[[#This Row],[Order Date]])/3,0)</f>
        <v>Q4</v>
      </c>
      <c r="S2293" s="8">
        <f>MONTH(SalesDataTable[[#This Row],[Order Date]])</f>
        <v>11</v>
      </c>
      <c r="T2293" s="7" t="str">
        <f>TEXT(SalesDataTable[[#This Row],[Order Date]],"mmm")</f>
        <v>Nov</v>
      </c>
    </row>
    <row r="2294" spans="1:20" ht="15.6">
      <c r="A2294" s="2">
        <v>1730</v>
      </c>
      <c r="B2294" s="3">
        <v>46333</v>
      </c>
      <c r="C2294" s="4" t="s">
        <v>20</v>
      </c>
      <c r="D2294" s="4" t="s">
        <v>21</v>
      </c>
      <c r="E2294" s="4" t="s">
        <v>28</v>
      </c>
      <c r="F2294" s="4" t="s">
        <v>3</v>
      </c>
      <c r="G2294" s="4" t="s">
        <v>9</v>
      </c>
      <c r="H2294" s="4" t="s">
        <v>37</v>
      </c>
      <c r="I2294" s="8">
        <v>2</v>
      </c>
      <c r="J2294" s="10">
        <v>151.55000000000001</v>
      </c>
      <c r="K2294" s="6">
        <v>0.1</v>
      </c>
      <c r="L2294" s="10">
        <v>80.48</v>
      </c>
      <c r="M2294" s="17">
        <f t="shared" si="140"/>
        <v>272.79000000000002</v>
      </c>
      <c r="N2294" s="17">
        <f t="shared" si="141"/>
        <v>160.96</v>
      </c>
      <c r="O2294" s="17">
        <f t="shared" si="142"/>
        <v>111.83000000000001</v>
      </c>
      <c r="P2294" s="7">
        <f t="shared" si="143"/>
        <v>0.40994904505297114</v>
      </c>
      <c r="Q2294" s="5">
        <f>YEAR(SalesDataTable[[#This Row],[Order Date]])</f>
        <v>2026</v>
      </c>
      <c r="R2294" s="7" t="str">
        <f>"Q"&amp;ROUNDUP(MONTH(SalesDataTable[[#This Row],[Order Date]])/3,0)</f>
        <v>Q4</v>
      </c>
      <c r="S2294" s="8">
        <f>MONTH(SalesDataTable[[#This Row],[Order Date]])</f>
        <v>11</v>
      </c>
      <c r="T2294" s="7" t="str">
        <f>TEXT(SalesDataTable[[#This Row],[Order Date]],"mmm")</f>
        <v>Nov</v>
      </c>
    </row>
    <row r="2295" spans="1:20" ht="15.6">
      <c r="A2295" s="2">
        <v>2710</v>
      </c>
      <c r="B2295" s="3">
        <v>46333</v>
      </c>
      <c r="C2295" s="4" t="s">
        <v>0</v>
      </c>
      <c r="D2295" s="4" t="s">
        <v>36</v>
      </c>
      <c r="E2295" s="4" t="s">
        <v>19</v>
      </c>
      <c r="F2295" s="4" t="s">
        <v>13</v>
      </c>
      <c r="G2295" s="4" t="s">
        <v>23</v>
      </c>
      <c r="H2295" s="4" t="s">
        <v>40</v>
      </c>
      <c r="I2295" s="8">
        <v>2</v>
      </c>
      <c r="J2295" s="10">
        <v>80.67</v>
      </c>
      <c r="K2295" s="6">
        <v>0</v>
      </c>
      <c r="L2295" s="10">
        <v>40.5</v>
      </c>
      <c r="M2295" s="17">
        <f t="shared" si="140"/>
        <v>161.34</v>
      </c>
      <c r="N2295" s="17">
        <f t="shared" si="141"/>
        <v>81</v>
      </c>
      <c r="O2295" s="17">
        <f t="shared" si="142"/>
        <v>80.34</v>
      </c>
      <c r="P2295" s="7">
        <f t="shared" si="143"/>
        <v>0.49795462997396805</v>
      </c>
      <c r="Q2295" s="5">
        <f>YEAR(SalesDataTable[[#This Row],[Order Date]])</f>
        <v>2026</v>
      </c>
      <c r="R2295" s="7" t="str">
        <f>"Q"&amp;ROUNDUP(MONTH(SalesDataTable[[#This Row],[Order Date]])/3,0)</f>
        <v>Q4</v>
      </c>
      <c r="S2295" s="8">
        <f>MONTH(SalesDataTable[[#This Row],[Order Date]])</f>
        <v>11</v>
      </c>
      <c r="T2295" s="7" t="str">
        <f>TEXT(SalesDataTable[[#This Row],[Order Date]],"mmm")</f>
        <v>Nov</v>
      </c>
    </row>
    <row r="2296" spans="1:20" ht="15.6">
      <c r="A2296" s="2">
        <v>3018</v>
      </c>
      <c r="B2296" s="3">
        <v>46333</v>
      </c>
      <c r="C2296" s="4" t="s">
        <v>20</v>
      </c>
      <c r="D2296" s="4" t="s">
        <v>31</v>
      </c>
      <c r="E2296" s="4" t="s">
        <v>8</v>
      </c>
      <c r="F2296" s="4" t="s">
        <v>16</v>
      </c>
      <c r="G2296" s="4" t="s">
        <v>4</v>
      </c>
      <c r="H2296" s="4" t="s">
        <v>5</v>
      </c>
      <c r="I2296" s="8">
        <v>10</v>
      </c>
      <c r="J2296" s="10">
        <v>81.48</v>
      </c>
      <c r="K2296" s="6">
        <v>0.05</v>
      </c>
      <c r="L2296" s="10">
        <v>43.7</v>
      </c>
      <c r="M2296" s="17">
        <f t="shared" si="140"/>
        <v>774.06000000000006</v>
      </c>
      <c r="N2296" s="17">
        <f t="shared" si="141"/>
        <v>437</v>
      </c>
      <c r="O2296" s="17">
        <f t="shared" si="142"/>
        <v>337.06000000000006</v>
      </c>
      <c r="P2296" s="7">
        <f t="shared" si="143"/>
        <v>0.43544428080510561</v>
      </c>
      <c r="Q2296" s="5">
        <f>YEAR(SalesDataTable[[#This Row],[Order Date]])</f>
        <v>2026</v>
      </c>
      <c r="R2296" s="7" t="str">
        <f>"Q"&amp;ROUNDUP(MONTH(SalesDataTable[[#This Row],[Order Date]])/3,0)</f>
        <v>Q4</v>
      </c>
      <c r="S2296" s="8">
        <f>MONTH(SalesDataTable[[#This Row],[Order Date]])</f>
        <v>11</v>
      </c>
      <c r="T2296" s="7" t="str">
        <f>TEXT(SalesDataTable[[#This Row],[Order Date]],"mmm")</f>
        <v>Nov</v>
      </c>
    </row>
    <row r="2297" spans="1:20" ht="15.6">
      <c r="A2297" s="2">
        <v>3735</v>
      </c>
      <c r="B2297" s="3">
        <v>46333</v>
      </c>
      <c r="C2297" s="4" t="s">
        <v>20</v>
      </c>
      <c r="D2297" s="4" t="s">
        <v>33</v>
      </c>
      <c r="E2297" s="4" t="s">
        <v>19</v>
      </c>
      <c r="F2297" s="4" t="s">
        <v>3</v>
      </c>
      <c r="G2297" s="4" t="s">
        <v>14</v>
      </c>
      <c r="H2297" s="4" t="s">
        <v>48</v>
      </c>
      <c r="I2297" s="8">
        <v>2</v>
      </c>
      <c r="J2297" s="10">
        <v>163.58000000000001</v>
      </c>
      <c r="K2297" s="6">
        <v>0.1</v>
      </c>
      <c r="L2297" s="10">
        <v>88.14</v>
      </c>
      <c r="M2297" s="17">
        <f t="shared" si="140"/>
        <v>294.44400000000002</v>
      </c>
      <c r="N2297" s="17">
        <f t="shared" si="141"/>
        <v>176.28</v>
      </c>
      <c r="O2297" s="17">
        <f t="shared" si="142"/>
        <v>118.16400000000002</v>
      </c>
      <c r="P2297" s="7">
        <f t="shared" si="143"/>
        <v>0.40131230386762851</v>
      </c>
      <c r="Q2297" s="5">
        <f>YEAR(SalesDataTable[[#This Row],[Order Date]])</f>
        <v>2026</v>
      </c>
      <c r="R2297" s="7" t="str">
        <f>"Q"&amp;ROUNDUP(MONTH(SalesDataTable[[#This Row],[Order Date]])/3,0)</f>
        <v>Q4</v>
      </c>
      <c r="S2297" s="8">
        <f>MONTH(SalesDataTable[[#This Row],[Order Date]])</f>
        <v>11</v>
      </c>
      <c r="T2297" s="7" t="str">
        <f>TEXT(SalesDataTable[[#This Row],[Order Date]],"mmm")</f>
        <v>Nov</v>
      </c>
    </row>
    <row r="2298" spans="1:20" ht="15.6">
      <c r="A2298" s="2">
        <v>4460</v>
      </c>
      <c r="B2298" s="3">
        <v>46333</v>
      </c>
      <c r="C2298" s="4" t="s">
        <v>0</v>
      </c>
      <c r="D2298" s="4" t="s">
        <v>36</v>
      </c>
      <c r="E2298" s="4" t="s">
        <v>19</v>
      </c>
      <c r="F2298" s="4" t="s">
        <v>3</v>
      </c>
      <c r="G2298" s="4" t="s">
        <v>9</v>
      </c>
      <c r="H2298" s="4" t="s">
        <v>46</v>
      </c>
      <c r="I2298" s="8">
        <v>2</v>
      </c>
      <c r="J2298" s="10">
        <v>71.88</v>
      </c>
      <c r="K2298" s="6">
        <v>0.15</v>
      </c>
      <c r="L2298" s="10">
        <v>31.65</v>
      </c>
      <c r="M2298" s="17">
        <f t="shared" si="140"/>
        <v>122.19599999999998</v>
      </c>
      <c r="N2298" s="17">
        <f t="shared" si="141"/>
        <v>63.3</v>
      </c>
      <c r="O2298" s="17">
        <f t="shared" si="142"/>
        <v>58.895999999999987</v>
      </c>
      <c r="P2298" s="7">
        <f t="shared" si="143"/>
        <v>0.48197977020524396</v>
      </c>
      <c r="Q2298" s="5">
        <f>YEAR(SalesDataTable[[#This Row],[Order Date]])</f>
        <v>2026</v>
      </c>
      <c r="R2298" s="7" t="str">
        <f>"Q"&amp;ROUNDUP(MONTH(SalesDataTable[[#This Row],[Order Date]])/3,0)</f>
        <v>Q4</v>
      </c>
      <c r="S2298" s="8">
        <f>MONTH(SalesDataTable[[#This Row],[Order Date]])</f>
        <v>11</v>
      </c>
      <c r="T2298" s="7" t="str">
        <f>TEXT(SalesDataTable[[#This Row],[Order Date]],"mmm")</f>
        <v>Nov</v>
      </c>
    </row>
    <row r="2299" spans="1:20" ht="15.6">
      <c r="A2299" s="2">
        <v>319</v>
      </c>
      <c r="B2299" s="3">
        <v>46334</v>
      </c>
      <c r="C2299" s="4" t="s">
        <v>20</v>
      </c>
      <c r="D2299" s="4" t="s">
        <v>33</v>
      </c>
      <c r="E2299" s="4" t="s">
        <v>2</v>
      </c>
      <c r="F2299" s="4" t="s">
        <v>3</v>
      </c>
      <c r="G2299" s="4" t="s">
        <v>14</v>
      </c>
      <c r="H2299" s="4" t="s">
        <v>15</v>
      </c>
      <c r="I2299" s="8">
        <v>2</v>
      </c>
      <c r="J2299" s="10">
        <v>36.299999999999997</v>
      </c>
      <c r="K2299" s="6">
        <v>0.15</v>
      </c>
      <c r="L2299" s="10">
        <v>13.38</v>
      </c>
      <c r="M2299" s="17">
        <f t="shared" si="140"/>
        <v>61.709999999999994</v>
      </c>
      <c r="N2299" s="17">
        <f t="shared" si="141"/>
        <v>26.76</v>
      </c>
      <c r="O2299" s="17">
        <f t="shared" si="142"/>
        <v>34.949999999999989</v>
      </c>
      <c r="P2299" s="7">
        <f t="shared" si="143"/>
        <v>0.56635877491492448</v>
      </c>
      <c r="Q2299" s="5">
        <f>YEAR(SalesDataTable[[#This Row],[Order Date]])</f>
        <v>2026</v>
      </c>
      <c r="R2299" s="7" t="str">
        <f>"Q"&amp;ROUNDUP(MONTH(SalesDataTable[[#This Row],[Order Date]])/3,0)</f>
        <v>Q4</v>
      </c>
      <c r="S2299" s="8">
        <f>MONTH(SalesDataTable[[#This Row],[Order Date]])</f>
        <v>11</v>
      </c>
      <c r="T2299" s="7" t="str">
        <f>TEXT(SalesDataTable[[#This Row],[Order Date]],"mmm")</f>
        <v>Nov</v>
      </c>
    </row>
    <row r="2300" spans="1:20" ht="15.6">
      <c r="A2300" s="2">
        <v>595</v>
      </c>
      <c r="B2300" s="3">
        <v>46334</v>
      </c>
      <c r="C2300" s="4" t="s">
        <v>6</v>
      </c>
      <c r="D2300" s="4" t="s">
        <v>43</v>
      </c>
      <c r="E2300" s="4" t="s">
        <v>2</v>
      </c>
      <c r="F2300" s="4" t="s">
        <v>13</v>
      </c>
      <c r="G2300" s="4" t="s">
        <v>34</v>
      </c>
      <c r="H2300" s="4" t="s">
        <v>42</v>
      </c>
      <c r="I2300" s="8">
        <v>2</v>
      </c>
      <c r="J2300" s="10">
        <v>36.159999999999997</v>
      </c>
      <c r="K2300" s="6">
        <v>0.1</v>
      </c>
      <c r="L2300" s="10">
        <v>13.79</v>
      </c>
      <c r="M2300" s="17">
        <f t="shared" si="140"/>
        <v>65.087999999999994</v>
      </c>
      <c r="N2300" s="17">
        <f t="shared" si="141"/>
        <v>27.58</v>
      </c>
      <c r="O2300" s="17">
        <f t="shared" si="142"/>
        <v>37.507999999999996</v>
      </c>
      <c r="P2300" s="7">
        <f t="shared" si="143"/>
        <v>0.57626597836774829</v>
      </c>
      <c r="Q2300" s="5">
        <f>YEAR(SalesDataTable[[#This Row],[Order Date]])</f>
        <v>2026</v>
      </c>
      <c r="R2300" s="7" t="str">
        <f>"Q"&amp;ROUNDUP(MONTH(SalesDataTable[[#This Row],[Order Date]])/3,0)</f>
        <v>Q4</v>
      </c>
      <c r="S2300" s="8">
        <f>MONTH(SalesDataTable[[#This Row],[Order Date]])</f>
        <v>11</v>
      </c>
      <c r="T2300" s="7" t="str">
        <f>TEXT(SalesDataTable[[#This Row],[Order Date]],"mmm")</f>
        <v>Nov</v>
      </c>
    </row>
    <row r="2301" spans="1:20" ht="15.6">
      <c r="A2301" s="2">
        <v>1623</v>
      </c>
      <c r="B2301" s="3">
        <v>46334</v>
      </c>
      <c r="C2301" s="4" t="s">
        <v>11</v>
      </c>
      <c r="D2301" s="4" t="s">
        <v>25</v>
      </c>
      <c r="E2301" s="4" t="s">
        <v>2</v>
      </c>
      <c r="F2301" s="4" t="s">
        <v>3</v>
      </c>
      <c r="G2301" s="4" t="s">
        <v>14</v>
      </c>
      <c r="H2301" s="4" t="s">
        <v>15</v>
      </c>
      <c r="I2301" s="8">
        <v>2</v>
      </c>
      <c r="J2301" s="10">
        <v>35.49</v>
      </c>
      <c r="K2301" s="6">
        <v>0.1</v>
      </c>
      <c r="L2301" s="10">
        <v>13.78</v>
      </c>
      <c r="M2301" s="17">
        <f t="shared" si="140"/>
        <v>63.882000000000005</v>
      </c>
      <c r="N2301" s="17">
        <f t="shared" si="141"/>
        <v>27.56</v>
      </c>
      <c r="O2301" s="17">
        <f t="shared" si="142"/>
        <v>36.322000000000003</v>
      </c>
      <c r="P2301" s="7">
        <f t="shared" si="143"/>
        <v>0.56857956857956859</v>
      </c>
      <c r="Q2301" s="5">
        <f>YEAR(SalesDataTable[[#This Row],[Order Date]])</f>
        <v>2026</v>
      </c>
      <c r="R2301" s="7" t="str">
        <f>"Q"&amp;ROUNDUP(MONTH(SalesDataTable[[#This Row],[Order Date]])/3,0)</f>
        <v>Q4</v>
      </c>
      <c r="S2301" s="8">
        <f>MONTH(SalesDataTable[[#This Row],[Order Date]])</f>
        <v>11</v>
      </c>
      <c r="T2301" s="7" t="str">
        <f>TEXT(SalesDataTable[[#This Row],[Order Date]],"mmm")</f>
        <v>Nov</v>
      </c>
    </row>
    <row r="2302" spans="1:20" ht="15.6">
      <c r="A2302" s="2">
        <v>2638</v>
      </c>
      <c r="B2302" s="3">
        <v>46334</v>
      </c>
      <c r="C2302" s="4" t="s">
        <v>0</v>
      </c>
      <c r="D2302" s="4" t="s">
        <v>36</v>
      </c>
      <c r="E2302" s="4" t="s">
        <v>2</v>
      </c>
      <c r="F2302" s="4" t="s">
        <v>13</v>
      </c>
      <c r="G2302" s="4" t="s">
        <v>9</v>
      </c>
      <c r="H2302" s="4" t="s">
        <v>46</v>
      </c>
      <c r="I2302" s="8">
        <v>1</v>
      </c>
      <c r="J2302" s="10">
        <v>69.760000000000005</v>
      </c>
      <c r="K2302" s="6">
        <v>0.15</v>
      </c>
      <c r="L2302" s="10">
        <v>32.39</v>
      </c>
      <c r="M2302" s="17">
        <f t="shared" si="140"/>
        <v>59.295999999999999</v>
      </c>
      <c r="N2302" s="17">
        <f t="shared" si="141"/>
        <v>32.39</v>
      </c>
      <c r="O2302" s="17">
        <f t="shared" si="142"/>
        <v>26.905999999999999</v>
      </c>
      <c r="P2302" s="7">
        <f t="shared" si="143"/>
        <v>0.45375742039935241</v>
      </c>
      <c r="Q2302" s="5">
        <f>YEAR(SalesDataTable[[#This Row],[Order Date]])</f>
        <v>2026</v>
      </c>
      <c r="R2302" s="7" t="str">
        <f>"Q"&amp;ROUNDUP(MONTH(SalesDataTable[[#This Row],[Order Date]])/3,0)</f>
        <v>Q4</v>
      </c>
      <c r="S2302" s="8">
        <f>MONTH(SalesDataTable[[#This Row],[Order Date]])</f>
        <v>11</v>
      </c>
      <c r="T2302" s="7" t="str">
        <f>TEXT(SalesDataTable[[#This Row],[Order Date]],"mmm")</f>
        <v>Nov</v>
      </c>
    </row>
    <row r="2303" spans="1:20" ht="15.6">
      <c r="A2303" s="2">
        <v>2666</v>
      </c>
      <c r="B2303" s="3">
        <v>46334</v>
      </c>
      <c r="C2303" s="4" t="s">
        <v>6</v>
      </c>
      <c r="D2303" s="4" t="s">
        <v>43</v>
      </c>
      <c r="E2303" s="4" t="s">
        <v>19</v>
      </c>
      <c r="F2303" s="4" t="s">
        <v>16</v>
      </c>
      <c r="G2303" s="4" t="s">
        <v>23</v>
      </c>
      <c r="H2303" s="4" t="s">
        <v>40</v>
      </c>
      <c r="I2303" s="8">
        <v>6</v>
      </c>
      <c r="J2303" s="10">
        <v>81.37</v>
      </c>
      <c r="K2303" s="6">
        <v>0</v>
      </c>
      <c r="L2303" s="10">
        <v>39.5</v>
      </c>
      <c r="M2303" s="17">
        <f t="shared" si="140"/>
        <v>488.22</v>
      </c>
      <c r="N2303" s="17">
        <f t="shared" si="141"/>
        <v>237</v>
      </c>
      <c r="O2303" s="17">
        <f t="shared" si="142"/>
        <v>251.22000000000003</v>
      </c>
      <c r="P2303" s="7">
        <f t="shared" si="143"/>
        <v>0.5145631067961165</v>
      </c>
      <c r="Q2303" s="5">
        <f>YEAR(SalesDataTable[[#This Row],[Order Date]])</f>
        <v>2026</v>
      </c>
      <c r="R2303" s="7" t="str">
        <f>"Q"&amp;ROUNDUP(MONTH(SalesDataTable[[#This Row],[Order Date]])/3,0)</f>
        <v>Q4</v>
      </c>
      <c r="S2303" s="8">
        <f>MONTH(SalesDataTable[[#This Row],[Order Date]])</f>
        <v>11</v>
      </c>
      <c r="T2303" s="7" t="str">
        <f>TEXT(SalesDataTable[[#This Row],[Order Date]],"mmm")</f>
        <v>Nov</v>
      </c>
    </row>
    <row r="2304" spans="1:20" ht="15.6">
      <c r="A2304" s="2">
        <v>3505</v>
      </c>
      <c r="B2304" s="3">
        <v>46334</v>
      </c>
      <c r="C2304" s="4" t="s">
        <v>6</v>
      </c>
      <c r="D2304" s="4" t="s">
        <v>43</v>
      </c>
      <c r="E2304" s="4" t="s">
        <v>8</v>
      </c>
      <c r="F2304" s="4" t="s">
        <v>3</v>
      </c>
      <c r="G2304" s="4" t="s">
        <v>4</v>
      </c>
      <c r="H2304" s="4" t="s">
        <v>5</v>
      </c>
      <c r="I2304" s="8">
        <v>5</v>
      </c>
      <c r="J2304" s="10">
        <v>82.82</v>
      </c>
      <c r="K2304" s="6">
        <v>0.15</v>
      </c>
      <c r="L2304" s="10">
        <v>43.8</v>
      </c>
      <c r="M2304" s="17">
        <f t="shared" si="140"/>
        <v>351.98499999999996</v>
      </c>
      <c r="N2304" s="17">
        <f t="shared" si="141"/>
        <v>219</v>
      </c>
      <c r="O2304" s="17">
        <f t="shared" si="142"/>
        <v>132.98499999999996</v>
      </c>
      <c r="P2304" s="7">
        <f t="shared" si="143"/>
        <v>0.37781439549980816</v>
      </c>
      <c r="Q2304" s="5">
        <f>YEAR(SalesDataTable[[#This Row],[Order Date]])</f>
        <v>2026</v>
      </c>
      <c r="R2304" s="7" t="str">
        <f>"Q"&amp;ROUNDUP(MONTH(SalesDataTable[[#This Row],[Order Date]])/3,0)</f>
        <v>Q4</v>
      </c>
      <c r="S2304" s="8">
        <f>MONTH(SalesDataTable[[#This Row],[Order Date]])</f>
        <v>11</v>
      </c>
      <c r="T2304" s="7" t="str">
        <f>TEXT(SalesDataTable[[#This Row],[Order Date]],"mmm")</f>
        <v>Nov</v>
      </c>
    </row>
    <row r="2305" spans="1:20" ht="15.6">
      <c r="A2305" s="2">
        <v>3626</v>
      </c>
      <c r="B2305" s="3">
        <v>46334</v>
      </c>
      <c r="C2305" s="4" t="s">
        <v>20</v>
      </c>
      <c r="D2305" s="4" t="s">
        <v>47</v>
      </c>
      <c r="E2305" s="4" t="s">
        <v>8</v>
      </c>
      <c r="F2305" s="4" t="s">
        <v>16</v>
      </c>
      <c r="G2305" s="4" t="s">
        <v>4</v>
      </c>
      <c r="H2305" s="4" t="s">
        <v>22</v>
      </c>
      <c r="I2305" s="8">
        <v>15</v>
      </c>
      <c r="J2305" s="10">
        <v>51.05</v>
      </c>
      <c r="K2305" s="6">
        <v>0.1</v>
      </c>
      <c r="L2305" s="10">
        <v>21.95</v>
      </c>
      <c r="M2305" s="17">
        <f t="shared" si="140"/>
        <v>689.17500000000007</v>
      </c>
      <c r="N2305" s="17">
        <f t="shared" si="141"/>
        <v>329.25</v>
      </c>
      <c r="O2305" s="17">
        <f t="shared" si="142"/>
        <v>359.92500000000007</v>
      </c>
      <c r="P2305" s="7">
        <f t="shared" si="143"/>
        <v>0.52225486995320491</v>
      </c>
      <c r="Q2305" s="5">
        <f>YEAR(SalesDataTable[[#This Row],[Order Date]])</f>
        <v>2026</v>
      </c>
      <c r="R2305" s="7" t="str">
        <f>"Q"&amp;ROUNDUP(MONTH(SalesDataTable[[#This Row],[Order Date]])/3,0)</f>
        <v>Q4</v>
      </c>
      <c r="S2305" s="8">
        <f>MONTH(SalesDataTable[[#This Row],[Order Date]])</f>
        <v>11</v>
      </c>
      <c r="T2305" s="7" t="str">
        <f>TEXT(SalesDataTable[[#This Row],[Order Date]],"mmm")</f>
        <v>Nov</v>
      </c>
    </row>
    <row r="2306" spans="1:20" ht="15.6">
      <c r="A2306" s="2">
        <v>3801</v>
      </c>
      <c r="B2306" s="3">
        <v>46334</v>
      </c>
      <c r="C2306" s="4" t="s">
        <v>0</v>
      </c>
      <c r="D2306" s="4" t="s">
        <v>50</v>
      </c>
      <c r="E2306" s="4" t="s">
        <v>2</v>
      </c>
      <c r="F2306" s="4" t="s">
        <v>3</v>
      </c>
      <c r="G2306" s="4" t="s">
        <v>4</v>
      </c>
      <c r="H2306" s="4" t="s">
        <v>30</v>
      </c>
      <c r="I2306" s="8">
        <v>3</v>
      </c>
      <c r="J2306" s="10">
        <v>101.68</v>
      </c>
      <c r="K2306" s="6">
        <v>0.1</v>
      </c>
      <c r="L2306" s="10">
        <v>51.9</v>
      </c>
      <c r="M2306" s="17">
        <f t="shared" ref="M2306:M2369" si="144">I2306*J2306*(1-K2306)</f>
        <v>274.536</v>
      </c>
      <c r="N2306" s="17">
        <f t="shared" ref="N2306:N2369" si="145">I2306*L2306</f>
        <v>155.69999999999999</v>
      </c>
      <c r="O2306" s="17">
        <f t="shared" ref="O2306:O2369" si="146">M2306-N2306</f>
        <v>118.83600000000001</v>
      </c>
      <c r="P2306" s="7">
        <f t="shared" ref="P2306:P2369" si="147">IFERROR(O2306/M2306,0)</f>
        <v>0.43286126409651199</v>
      </c>
      <c r="Q2306" s="5">
        <f>YEAR(SalesDataTable[[#This Row],[Order Date]])</f>
        <v>2026</v>
      </c>
      <c r="R2306" s="7" t="str">
        <f>"Q"&amp;ROUNDUP(MONTH(SalesDataTable[[#This Row],[Order Date]])/3,0)</f>
        <v>Q4</v>
      </c>
      <c r="S2306" s="8">
        <f>MONTH(SalesDataTable[[#This Row],[Order Date]])</f>
        <v>11</v>
      </c>
      <c r="T2306" s="7" t="str">
        <f>TEXT(SalesDataTable[[#This Row],[Order Date]],"mmm")</f>
        <v>Nov</v>
      </c>
    </row>
    <row r="2307" spans="1:20" ht="15.6">
      <c r="A2307" s="2">
        <v>4685</v>
      </c>
      <c r="B2307" s="3">
        <v>46334</v>
      </c>
      <c r="C2307" s="4" t="s">
        <v>20</v>
      </c>
      <c r="D2307" s="4" t="s">
        <v>47</v>
      </c>
      <c r="E2307" s="4" t="s">
        <v>8</v>
      </c>
      <c r="F2307" s="4" t="s">
        <v>16</v>
      </c>
      <c r="G2307" s="4" t="s">
        <v>23</v>
      </c>
      <c r="H2307" s="4" t="s">
        <v>40</v>
      </c>
      <c r="I2307" s="8">
        <v>6</v>
      </c>
      <c r="J2307" s="10">
        <v>80.83</v>
      </c>
      <c r="K2307" s="6">
        <v>0.15</v>
      </c>
      <c r="L2307" s="10">
        <v>39.32</v>
      </c>
      <c r="M2307" s="17">
        <f t="shared" si="144"/>
        <v>412.233</v>
      </c>
      <c r="N2307" s="17">
        <f t="shared" si="145"/>
        <v>235.92000000000002</v>
      </c>
      <c r="O2307" s="17">
        <f t="shared" si="146"/>
        <v>176.31299999999999</v>
      </c>
      <c r="P2307" s="7">
        <f t="shared" si="147"/>
        <v>0.42770229457612563</v>
      </c>
      <c r="Q2307" s="5">
        <f>YEAR(SalesDataTable[[#This Row],[Order Date]])</f>
        <v>2026</v>
      </c>
      <c r="R2307" s="7" t="str">
        <f>"Q"&amp;ROUNDUP(MONTH(SalesDataTable[[#This Row],[Order Date]])/3,0)</f>
        <v>Q4</v>
      </c>
      <c r="S2307" s="8">
        <f>MONTH(SalesDataTable[[#This Row],[Order Date]])</f>
        <v>11</v>
      </c>
      <c r="T2307" s="7" t="str">
        <f>TEXT(SalesDataTable[[#This Row],[Order Date]],"mmm")</f>
        <v>Nov</v>
      </c>
    </row>
    <row r="2308" spans="1:20" ht="15.6">
      <c r="A2308" s="2">
        <v>4843</v>
      </c>
      <c r="B2308" s="3">
        <v>46334</v>
      </c>
      <c r="C2308" s="4" t="s">
        <v>6</v>
      </c>
      <c r="D2308" s="4" t="s">
        <v>43</v>
      </c>
      <c r="E2308" s="4" t="s">
        <v>2</v>
      </c>
      <c r="F2308" s="4" t="s">
        <v>13</v>
      </c>
      <c r="G2308" s="4" t="s">
        <v>23</v>
      </c>
      <c r="H2308" s="4" t="s">
        <v>51</v>
      </c>
      <c r="I2308" s="8">
        <v>6</v>
      </c>
      <c r="J2308" s="10">
        <v>123.67</v>
      </c>
      <c r="K2308" s="6">
        <v>0.15</v>
      </c>
      <c r="L2308" s="10">
        <v>60.55</v>
      </c>
      <c r="M2308" s="17">
        <f t="shared" si="144"/>
        <v>630.71699999999998</v>
      </c>
      <c r="N2308" s="17">
        <f t="shared" si="145"/>
        <v>363.29999999999995</v>
      </c>
      <c r="O2308" s="17">
        <f t="shared" si="146"/>
        <v>267.41700000000003</v>
      </c>
      <c r="P2308" s="7">
        <f t="shared" si="147"/>
        <v>0.42398888883603902</v>
      </c>
      <c r="Q2308" s="5">
        <f>YEAR(SalesDataTable[[#This Row],[Order Date]])</f>
        <v>2026</v>
      </c>
      <c r="R2308" s="7" t="str">
        <f>"Q"&amp;ROUNDUP(MONTH(SalesDataTable[[#This Row],[Order Date]])/3,0)</f>
        <v>Q4</v>
      </c>
      <c r="S2308" s="8">
        <f>MONTH(SalesDataTable[[#This Row],[Order Date]])</f>
        <v>11</v>
      </c>
      <c r="T2308" s="7" t="str">
        <f>TEXT(SalesDataTable[[#This Row],[Order Date]],"mmm")</f>
        <v>Nov</v>
      </c>
    </row>
    <row r="2309" spans="1:20" ht="15.6">
      <c r="A2309" s="2">
        <v>4890</v>
      </c>
      <c r="B2309" s="3">
        <v>46334</v>
      </c>
      <c r="C2309" s="4" t="s">
        <v>0</v>
      </c>
      <c r="D2309" s="4" t="s">
        <v>50</v>
      </c>
      <c r="E2309" s="4" t="s">
        <v>2</v>
      </c>
      <c r="F2309" s="4" t="s">
        <v>13</v>
      </c>
      <c r="G2309" s="4" t="s">
        <v>9</v>
      </c>
      <c r="H2309" s="4" t="s">
        <v>10</v>
      </c>
      <c r="I2309" s="8">
        <v>2</v>
      </c>
      <c r="J2309" s="10">
        <v>93.16</v>
      </c>
      <c r="K2309" s="6">
        <v>0.1</v>
      </c>
      <c r="L2309" s="10">
        <v>44.19</v>
      </c>
      <c r="M2309" s="17">
        <f t="shared" si="144"/>
        <v>167.68799999999999</v>
      </c>
      <c r="N2309" s="17">
        <f t="shared" si="145"/>
        <v>88.38</v>
      </c>
      <c r="O2309" s="17">
        <f t="shared" si="146"/>
        <v>79.307999999999993</v>
      </c>
      <c r="P2309" s="7">
        <f t="shared" si="147"/>
        <v>0.47294976384714471</v>
      </c>
      <c r="Q2309" s="5">
        <f>YEAR(SalesDataTable[[#This Row],[Order Date]])</f>
        <v>2026</v>
      </c>
      <c r="R2309" s="7" t="str">
        <f>"Q"&amp;ROUNDUP(MONTH(SalesDataTable[[#This Row],[Order Date]])/3,0)</f>
        <v>Q4</v>
      </c>
      <c r="S2309" s="8">
        <f>MONTH(SalesDataTable[[#This Row],[Order Date]])</f>
        <v>11</v>
      </c>
      <c r="T2309" s="7" t="str">
        <f>TEXT(SalesDataTable[[#This Row],[Order Date]],"mmm")</f>
        <v>Nov</v>
      </c>
    </row>
    <row r="2310" spans="1:20" ht="15.6">
      <c r="A2310" s="2">
        <v>4913</v>
      </c>
      <c r="B2310" s="3">
        <v>46334</v>
      </c>
      <c r="C2310" s="4" t="s">
        <v>11</v>
      </c>
      <c r="D2310" s="4" t="s">
        <v>12</v>
      </c>
      <c r="E2310" s="4" t="s">
        <v>28</v>
      </c>
      <c r="F2310" s="4" t="s">
        <v>13</v>
      </c>
      <c r="G2310" s="4" t="s">
        <v>4</v>
      </c>
      <c r="H2310" s="4" t="s">
        <v>5</v>
      </c>
      <c r="I2310" s="8">
        <v>1</v>
      </c>
      <c r="J2310" s="10">
        <v>83.79</v>
      </c>
      <c r="K2310" s="6">
        <v>0.1</v>
      </c>
      <c r="L2310" s="10">
        <v>42.8</v>
      </c>
      <c r="M2310" s="17">
        <f t="shared" si="144"/>
        <v>75.411000000000001</v>
      </c>
      <c r="N2310" s="17">
        <f t="shared" si="145"/>
        <v>42.8</v>
      </c>
      <c r="O2310" s="17">
        <f t="shared" si="146"/>
        <v>32.611000000000004</v>
      </c>
      <c r="P2310" s="7">
        <f t="shared" si="147"/>
        <v>0.43244354271923197</v>
      </c>
      <c r="Q2310" s="5">
        <f>YEAR(SalesDataTable[[#This Row],[Order Date]])</f>
        <v>2026</v>
      </c>
      <c r="R2310" s="7" t="str">
        <f>"Q"&amp;ROUNDUP(MONTH(SalesDataTable[[#This Row],[Order Date]])/3,0)</f>
        <v>Q4</v>
      </c>
      <c r="S2310" s="8">
        <f>MONTH(SalesDataTable[[#This Row],[Order Date]])</f>
        <v>11</v>
      </c>
      <c r="T2310" s="7" t="str">
        <f>TEXT(SalesDataTable[[#This Row],[Order Date]],"mmm")</f>
        <v>Nov</v>
      </c>
    </row>
    <row r="2311" spans="1:20" ht="15.6">
      <c r="A2311" s="2">
        <v>5079</v>
      </c>
      <c r="B2311" s="3">
        <v>46334</v>
      </c>
      <c r="C2311" s="4" t="s">
        <v>11</v>
      </c>
      <c r="D2311" s="4" t="s">
        <v>52</v>
      </c>
      <c r="E2311" s="4" t="s">
        <v>2</v>
      </c>
      <c r="F2311" s="4" t="s">
        <v>13</v>
      </c>
      <c r="G2311" s="4" t="s">
        <v>34</v>
      </c>
      <c r="H2311" s="4" t="s">
        <v>38</v>
      </c>
      <c r="I2311" s="8">
        <v>1</v>
      </c>
      <c r="J2311" s="10">
        <v>120.98</v>
      </c>
      <c r="K2311" s="6">
        <v>0.1</v>
      </c>
      <c r="L2311" s="10">
        <v>70.59</v>
      </c>
      <c r="M2311" s="17">
        <f t="shared" si="144"/>
        <v>108.88200000000001</v>
      </c>
      <c r="N2311" s="17">
        <f t="shared" si="145"/>
        <v>70.59</v>
      </c>
      <c r="O2311" s="17">
        <f t="shared" si="146"/>
        <v>38.292000000000002</v>
      </c>
      <c r="P2311" s="7">
        <f t="shared" si="147"/>
        <v>0.35168347385242738</v>
      </c>
      <c r="Q2311" s="5">
        <f>YEAR(SalesDataTable[[#This Row],[Order Date]])</f>
        <v>2026</v>
      </c>
      <c r="R2311" s="7" t="str">
        <f>"Q"&amp;ROUNDUP(MONTH(SalesDataTable[[#This Row],[Order Date]])/3,0)</f>
        <v>Q4</v>
      </c>
      <c r="S2311" s="8">
        <f>MONTH(SalesDataTable[[#This Row],[Order Date]])</f>
        <v>11</v>
      </c>
      <c r="T2311" s="7" t="str">
        <f>TEXT(SalesDataTable[[#This Row],[Order Date]],"mmm")</f>
        <v>Nov</v>
      </c>
    </row>
    <row r="2312" spans="1:20" ht="15.6">
      <c r="A2312" s="2">
        <v>366</v>
      </c>
      <c r="B2312" s="3">
        <v>46335</v>
      </c>
      <c r="C2312" s="4" t="s">
        <v>20</v>
      </c>
      <c r="D2312" s="4" t="s">
        <v>47</v>
      </c>
      <c r="E2312" s="4" t="s">
        <v>19</v>
      </c>
      <c r="F2312" s="4" t="s">
        <v>3</v>
      </c>
      <c r="G2312" s="4" t="s">
        <v>9</v>
      </c>
      <c r="H2312" s="4" t="s">
        <v>37</v>
      </c>
      <c r="I2312" s="8">
        <v>1</v>
      </c>
      <c r="J2312" s="10">
        <v>152.05000000000001</v>
      </c>
      <c r="K2312" s="6">
        <v>0.15</v>
      </c>
      <c r="L2312" s="10">
        <v>80.56</v>
      </c>
      <c r="M2312" s="17">
        <f t="shared" si="144"/>
        <v>129.24250000000001</v>
      </c>
      <c r="N2312" s="17">
        <f t="shared" si="145"/>
        <v>80.56</v>
      </c>
      <c r="O2312" s="17">
        <f t="shared" si="146"/>
        <v>48.682500000000005</v>
      </c>
      <c r="P2312" s="7">
        <f t="shared" si="147"/>
        <v>0.37667562914675901</v>
      </c>
      <c r="Q2312" s="5">
        <f>YEAR(SalesDataTable[[#This Row],[Order Date]])</f>
        <v>2026</v>
      </c>
      <c r="R2312" s="7" t="str">
        <f>"Q"&amp;ROUNDUP(MONTH(SalesDataTable[[#This Row],[Order Date]])/3,0)</f>
        <v>Q4</v>
      </c>
      <c r="S2312" s="8">
        <f>MONTH(SalesDataTable[[#This Row],[Order Date]])</f>
        <v>11</v>
      </c>
      <c r="T2312" s="7" t="str">
        <f>TEXT(SalesDataTable[[#This Row],[Order Date]],"mmm")</f>
        <v>Nov</v>
      </c>
    </row>
    <row r="2313" spans="1:20" ht="15.6">
      <c r="A2313" s="2">
        <v>567</v>
      </c>
      <c r="B2313" s="3">
        <v>46335</v>
      </c>
      <c r="C2313" s="4" t="s">
        <v>0</v>
      </c>
      <c r="D2313" s="4" t="s">
        <v>36</v>
      </c>
      <c r="E2313" s="4" t="s">
        <v>19</v>
      </c>
      <c r="F2313" s="4" t="s">
        <v>13</v>
      </c>
      <c r="G2313" s="4" t="s">
        <v>14</v>
      </c>
      <c r="H2313" s="4" t="s">
        <v>15</v>
      </c>
      <c r="I2313" s="8">
        <v>3</v>
      </c>
      <c r="J2313" s="10">
        <v>36.14</v>
      </c>
      <c r="K2313" s="6">
        <v>0.1</v>
      </c>
      <c r="L2313" s="10">
        <v>13.23</v>
      </c>
      <c r="M2313" s="17">
        <f t="shared" si="144"/>
        <v>97.578000000000003</v>
      </c>
      <c r="N2313" s="17">
        <f t="shared" si="145"/>
        <v>39.69</v>
      </c>
      <c r="O2313" s="17">
        <f t="shared" si="146"/>
        <v>57.888000000000005</v>
      </c>
      <c r="P2313" s="7">
        <f t="shared" si="147"/>
        <v>0.59324847814056447</v>
      </c>
      <c r="Q2313" s="5">
        <f>YEAR(SalesDataTable[[#This Row],[Order Date]])</f>
        <v>2026</v>
      </c>
      <c r="R2313" s="7" t="str">
        <f>"Q"&amp;ROUNDUP(MONTH(SalesDataTable[[#This Row],[Order Date]])/3,0)</f>
        <v>Q4</v>
      </c>
      <c r="S2313" s="8">
        <f>MONTH(SalesDataTable[[#This Row],[Order Date]])</f>
        <v>11</v>
      </c>
      <c r="T2313" s="7" t="str">
        <f>TEXT(SalesDataTable[[#This Row],[Order Date]],"mmm")</f>
        <v>Nov</v>
      </c>
    </row>
    <row r="2314" spans="1:20" ht="15.6">
      <c r="A2314" s="2">
        <v>1051</v>
      </c>
      <c r="B2314" s="3">
        <v>46335</v>
      </c>
      <c r="C2314" s="4" t="s">
        <v>20</v>
      </c>
      <c r="D2314" s="4" t="s">
        <v>47</v>
      </c>
      <c r="E2314" s="4" t="s">
        <v>8</v>
      </c>
      <c r="F2314" s="4" t="s">
        <v>16</v>
      </c>
      <c r="G2314" s="4" t="s">
        <v>9</v>
      </c>
      <c r="H2314" s="4" t="s">
        <v>10</v>
      </c>
      <c r="I2314" s="8">
        <v>12</v>
      </c>
      <c r="J2314" s="10">
        <v>90.99</v>
      </c>
      <c r="K2314" s="6">
        <v>0.2</v>
      </c>
      <c r="L2314" s="10">
        <v>45.51</v>
      </c>
      <c r="M2314" s="17">
        <f t="shared" si="144"/>
        <v>873.50399999999991</v>
      </c>
      <c r="N2314" s="17">
        <f t="shared" si="145"/>
        <v>546.12</v>
      </c>
      <c r="O2314" s="17">
        <f t="shared" si="146"/>
        <v>327.3839999999999</v>
      </c>
      <c r="P2314" s="7">
        <f t="shared" si="147"/>
        <v>0.37479393339927458</v>
      </c>
      <c r="Q2314" s="5">
        <f>YEAR(SalesDataTable[[#This Row],[Order Date]])</f>
        <v>2026</v>
      </c>
      <c r="R2314" s="7" t="str">
        <f>"Q"&amp;ROUNDUP(MONTH(SalesDataTable[[#This Row],[Order Date]])/3,0)</f>
        <v>Q4</v>
      </c>
      <c r="S2314" s="8">
        <f>MONTH(SalesDataTable[[#This Row],[Order Date]])</f>
        <v>11</v>
      </c>
      <c r="T2314" s="7" t="str">
        <f>TEXT(SalesDataTable[[#This Row],[Order Date]],"mmm")</f>
        <v>Nov</v>
      </c>
    </row>
    <row r="2315" spans="1:20" ht="15.6">
      <c r="A2315" s="2">
        <v>1934</v>
      </c>
      <c r="B2315" s="3">
        <v>46335</v>
      </c>
      <c r="C2315" s="4" t="s">
        <v>20</v>
      </c>
      <c r="D2315" s="4" t="s">
        <v>47</v>
      </c>
      <c r="E2315" s="4" t="s">
        <v>28</v>
      </c>
      <c r="F2315" s="4" t="s">
        <v>16</v>
      </c>
      <c r="G2315" s="4" t="s">
        <v>4</v>
      </c>
      <c r="H2315" s="4" t="s">
        <v>22</v>
      </c>
      <c r="I2315" s="8">
        <v>1</v>
      </c>
      <c r="J2315" s="10">
        <v>50.55</v>
      </c>
      <c r="K2315" s="6">
        <v>0.05</v>
      </c>
      <c r="L2315" s="10">
        <v>22.09</v>
      </c>
      <c r="M2315" s="17">
        <f t="shared" si="144"/>
        <v>48.022499999999994</v>
      </c>
      <c r="N2315" s="17">
        <f t="shared" si="145"/>
        <v>22.09</v>
      </c>
      <c r="O2315" s="17">
        <f t="shared" si="146"/>
        <v>25.932499999999994</v>
      </c>
      <c r="P2315" s="7">
        <f t="shared" si="147"/>
        <v>0.54000728825029931</v>
      </c>
      <c r="Q2315" s="5">
        <f>YEAR(SalesDataTable[[#This Row],[Order Date]])</f>
        <v>2026</v>
      </c>
      <c r="R2315" s="7" t="str">
        <f>"Q"&amp;ROUNDUP(MONTH(SalesDataTable[[#This Row],[Order Date]])/3,0)</f>
        <v>Q4</v>
      </c>
      <c r="S2315" s="8">
        <f>MONTH(SalesDataTable[[#This Row],[Order Date]])</f>
        <v>11</v>
      </c>
      <c r="T2315" s="7" t="str">
        <f>TEXT(SalesDataTable[[#This Row],[Order Date]],"mmm")</f>
        <v>Nov</v>
      </c>
    </row>
    <row r="2316" spans="1:20" ht="15.6">
      <c r="A2316" s="2">
        <v>2056</v>
      </c>
      <c r="B2316" s="3">
        <v>46335</v>
      </c>
      <c r="C2316" s="4" t="s">
        <v>0</v>
      </c>
      <c r="D2316" s="4" t="s">
        <v>1</v>
      </c>
      <c r="E2316" s="4" t="s">
        <v>19</v>
      </c>
      <c r="F2316" s="4" t="s">
        <v>13</v>
      </c>
      <c r="G2316" s="4" t="s">
        <v>34</v>
      </c>
      <c r="H2316" s="4" t="s">
        <v>45</v>
      </c>
      <c r="I2316" s="8">
        <v>1</v>
      </c>
      <c r="J2316" s="10">
        <v>51.65</v>
      </c>
      <c r="K2316" s="6">
        <v>0.15</v>
      </c>
      <c r="L2316" s="10">
        <v>21.86</v>
      </c>
      <c r="M2316" s="17">
        <f t="shared" si="144"/>
        <v>43.902499999999996</v>
      </c>
      <c r="N2316" s="17">
        <f t="shared" si="145"/>
        <v>21.86</v>
      </c>
      <c r="O2316" s="17">
        <f t="shared" si="146"/>
        <v>22.042499999999997</v>
      </c>
      <c r="P2316" s="7">
        <f t="shared" si="147"/>
        <v>0.50207846933545919</v>
      </c>
      <c r="Q2316" s="5">
        <f>YEAR(SalesDataTable[[#This Row],[Order Date]])</f>
        <v>2026</v>
      </c>
      <c r="R2316" s="7" t="str">
        <f>"Q"&amp;ROUNDUP(MONTH(SalesDataTable[[#This Row],[Order Date]])/3,0)</f>
        <v>Q4</v>
      </c>
      <c r="S2316" s="8">
        <f>MONTH(SalesDataTable[[#This Row],[Order Date]])</f>
        <v>11</v>
      </c>
      <c r="T2316" s="7" t="str">
        <f>TEXT(SalesDataTable[[#This Row],[Order Date]],"mmm")</f>
        <v>Nov</v>
      </c>
    </row>
    <row r="2317" spans="1:20" ht="15.6">
      <c r="A2317" s="2">
        <v>2115</v>
      </c>
      <c r="B2317" s="3">
        <v>46335</v>
      </c>
      <c r="C2317" s="4" t="s">
        <v>6</v>
      </c>
      <c r="D2317" s="4" t="s">
        <v>43</v>
      </c>
      <c r="E2317" s="4" t="s">
        <v>2</v>
      </c>
      <c r="F2317" s="4" t="s">
        <v>13</v>
      </c>
      <c r="G2317" s="4" t="s">
        <v>4</v>
      </c>
      <c r="H2317" s="4" t="s">
        <v>5</v>
      </c>
      <c r="I2317" s="8">
        <v>5</v>
      </c>
      <c r="J2317" s="10">
        <v>82.96</v>
      </c>
      <c r="K2317" s="6">
        <v>0</v>
      </c>
      <c r="L2317" s="10">
        <v>43.55</v>
      </c>
      <c r="M2317" s="17">
        <f t="shared" si="144"/>
        <v>414.79999999999995</v>
      </c>
      <c r="N2317" s="17">
        <f t="shared" si="145"/>
        <v>217.75</v>
      </c>
      <c r="O2317" s="17">
        <f t="shared" si="146"/>
        <v>197.04999999999995</v>
      </c>
      <c r="P2317" s="7">
        <f t="shared" si="147"/>
        <v>0.47504821600771452</v>
      </c>
      <c r="Q2317" s="5">
        <f>YEAR(SalesDataTable[[#This Row],[Order Date]])</f>
        <v>2026</v>
      </c>
      <c r="R2317" s="7" t="str">
        <f>"Q"&amp;ROUNDUP(MONTH(SalesDataTable[[#This Row],[Order Date]])/3,0)</f>
        <v>Q4</v>
      </c>
      <c r="S2317" s="8">
        <f>MONTH(SalesDataTable[[#This Row],[Order Date]])</f>
        <v>11</v>
      </c>
      <c r="T2317" s="7" t="str">
        <f>TEXT(SalesDataTable[[#This Row],[Order Date]],"mmm")</f>
        <v>Nov</v>
      </c>
    </row>
    <row r="2318" spans="1:20" ht="15.6">
      <c r="A2318" s="2">
        <v>2437</v>
      </c>
      <c r="B2318" s="3">
        <v>46335</v>
      </c>
      <c r="C2318" s="4" t="s">
        <v>20</v>
      </c>
      <c r="D2318" s="4" t="s">
        <v>21</v>
      </c>
      <c r="E2318" s="4" t="s">
        <v>28</v>
      </c>
      <c r="F2318" s="4" t="s">
        <v>16</v>
      </c>
      <c r="G2318" s="4" t="s">
        <v>9</v>
      </c>
      <c r="H2318" s="4" t="s">
        <v>46</v>
      </c>
      <c r="I2318" s="8">
        <v>1</v>
      </c>
      <c r="J2318" s="10">
        <v>70.3</v>
      </c>
      <c r="K2318" s="6">
        <v>0.05</v>
      </c>
      <c r="L2318" s="10">
        <v>33.31</v>
      </c>
      <c r="M2318" s="17">
        <f t="shared" si="144"/>
        <v>66.784999999999997</v>
      </c>
      <c r="N2318" s="17">
        <f t="shared" si="145"/>
        <v>33.31</v>
      </c>
      <c r="O2318" s="17">
        <f t="shared" si="146"/>
        <v>33.474999999999994</v>
      </c>
      <c r="P2318" s="7">
        <f t="shared" si="147"/>
        <v>0.50123530732949007</v>
      </c>
      <c r="Q2318" s="5">
        <f>YEAR(SalesDataTable[[#This Row],[Order Date]])</f>
        <v>2026</v>
      </c>
      <c r="R2318" s="7" t="str">
        <f>"Q"&amp;ROUNDUP(MONTH(SalesDataTable[[#This Row],[Order Date]])/3,0)</f>
        <v>Q4</v>
      </c>
      <c r="S2318" s="8">
        <f>MONTH(SalesDataTable[[#This Row],[Order Date]])</f>
        <v>11</v>
      </c>
      <c r="T2318" s="7" t="str">
        <f>TEXT(SalesDataTable[[#This Row],[Order Date]],"mmm")</f>
        <v>Nov</v>
      </c>
    </row>
    <row r="2319" spans="1:20" ht="15.6">
      <c r="A2319" s="2">
        <v>3380</v>
      </c>
      <c r="B2319" s="3">
        <v>46335</v>
      </c>
      <c r="C2319" s="4" t="s">
        <v>11</v>
      </c>
      <c r="D2319" s="4" t="s">
        <v>12</v>
      </c>
      <c r="E2319" s="4" t="s">
        <v>19</v>
      </c>
      <c r="F2319" s="4" t="s">
        <v>3</v>
      </c>
      <c r="G2319" s="4" t="s">
        <v>14</v>
      </c>
      <c r="H2319" s="4" t="s">
        <v>32</v>
      </c>
      <c r="I2319" s="8">
        <v>2</v>
      </c>
      <c r="J2319" s="10">
        <v>47.12</v>
      </c>
      <c r="K2319" s="6">
        <v>0.15</v>
      </c>
      <c r="L2319" s="10">
        <v>18.64</v>
      </c>
      <c r="M2319" s="17">
        <f t="shared" si="144"/>
        <v>80.103999999999999</v>
      </c>
      <c r="N2319" s="17">
        <f t="shared" si="145"/>
        <v>37.28</v>
      </c>
      <c r="O2319" s="17">
        <f t="shared" si="146"/>
        <v>42.823999999999998</v>
      </c>
      <c r="P2319" s="7">
        <f t="shared" si="147"/>
        <v>0.5346050134824728</v>
      </c>
      <c r="Q2319" s="5">
        <f>YEAR(SalesDataTable[[#This Row],[Order Date]])</f>
        <v>2026</v>
      </c>
      <c r="R2319" s="7" t="str">
        <f>"Q"&amp;ROUNDUP(MONTH(SalesDataTable[[#This Row],[Order Date]])/3,0)</f>
        <v>Q4</v>
      </c>
      <c r="S2319" s="8">
        <f>MONTH(SalesDataTable[[#This Row],[Order Date]])</f>
        <v>11</v>
      </c>
      <c r="T2319" s="7" t="str">
        <f>TEXT(SalesDataTable[[#This Row],[Order Date]],"mmm")</f>
        <v>Nov</v>
      </c>
    </row>
    <row r="2320" spans="1:20" ht="15.6">
      <c r="A2320" s="2">
        <v>3648</v>
      </c>
      <c r="B2320" s="3">
        <v>46335</v>
      </c>
      <c r="C2320" s="4" t="s">
        <v>0</v>
      </c>
      <c r="D2320" s="4" t="s">
        <v>50</v>
      </c>
      <c r="E2320" s="4" t="s">
        <v>28</v>
      </c>
      <c r="F2320" s="4" t="s">
        <v>13</v>
      </c>
      <c r="G2320" s="4" t="s">
        <v>34</v>
      </c>
      <c r="H2320" s="4" t="s">
        <v>35</v>
      </c>
      <c r="I2320" s="8">
        <v>4</v>
      </c>
      <c r="J2320" s="10">
        <v>39.82</v>
      </c>
      <c r="K2320" s="6">
        <v>0.2</v>
      </c>
      <c r="L2320" s="10">
        <v>14.98</v>
      </c>
      <c r="M2320" s="17">
        <f t="shared" si="144"/>
        <v>127.42400000000001</v>
      </c>
      <c r="N2320" s="17">
        <f t="shared" si="145"/>
        <v>59.92</v>
      </c>
      <c r="O2320" s="17">
        <f t="shared" si="146"/>
        <v>67.504000000000005</v>
      </c>
      <c r="P2320" s="7">
        <f t="shared" si="147"/>
        <v>0.52975891511803119</v>
      </c>
      <c r="Q2320" s="5">
        <f>YEAR(SalesDataTable[[#This Row],[Order Date]])</f>
        <v>2026</v>
      </c>
      <c r="R2320" s="7" t="str">
        <f>"Q"&amp;ROUNDUP(MONTH(SalesDataTable[[#This Row],[Order Date]])/3,0)</f>
        <v>Q4</v>
      </c>
      <c r="S2320" s="8">
        <f>MONTH(SalesDataTable[[#This Row],[Order Date]])</f>
        <v>11</v>
      </c>
      <c r="T2320" s="7" t="str">
        <f>TEXT(SalesDataTable[[#This Row],[Order Date]],"mmm")</f>
        <v>Nov</v>
      </c>
    </row>
    <row r="2321" spans="1:20" ht="15.6">
      <c r="A2321" s="2">
        <v>3692</v>
      </c>
      <c r="B2321" s="3">
        <v>46335</v>
      </c>
      <c r="C2321" s="4" t="s">
        <v>6</v>
      </c>
      <c r="D2321" s="4" t="s">
        <v>49</v>
      </c>
      <c r="E2321" s="4" t="s">
        <v>2</v>
      </c>
      <c r="F2321" s="4" t="s">
        <v>3</v>
      </c>
      <c r="G2321" s="4" t="s">
        <v>9</v>
      </c>
      <c r="H2321" s="4" t="s">
        <v>37</v>
      </c>
      <c r="I2321" s="8">
        <v>4</v>
      </c>
      <c r="J2321" s="10">
        <v>154.27000000000001</v>
      </c>
      <c r="K2321" s="6">
        <v>0.05</v>
      </c>
      <c r="L2321" s="10">
        <v>78.36</v>
      </c>
      <c r="M2321" s="17">
        <f t="shared" si="144"/>
        <v>586.226</v>
      </c>
      <c r="N2321" s="17">
        <f t="shared" si="145"/>
        <v>313.44</v>
      </c>
      <c r="O2321" s="17">
        <f t="shared" si="146"/>
        <v>272.786</v>
      </c>
      <c r="P2321" s="7">
        <f t="shared" si="147"/>
        <v>0.46532565938733528</v>
      </c>
      <c r="Q2321" s="5">
        <f>YEAR(SalesDataTable[[#This Row],[Order Date]])</f>
        <v>2026</v>
      </c>
      <c r="R2321" s="7" t="str">
        <f>"Q"&amp;ROUNDUP(MONTH(SalesDataTable[[#This Row],[Order Date]])/3,0)</f>
        <v>Q4</v>
      </c>
      <c r="S2321" s="8">
        <f>MONTH(SalesDataTable[[#This Row],[Order Date]])</f>
        <v>11</v>
      </c>
      <c r="T2321" s="7" t="str">
        <f>TEXT(SalesDataTable[[#This Row],[Order Date]],"mmm")</f>
        <v>Nov</v>
      </c>
    </row>
    <row r="2322" spans="1:20" ht="15.6">
      <c r="A2322" s="2">
        <v>4406</v>
      </c>
      <c r="B2322" s="3">
        <v>46335</v>
      </c>
      <c r="C2322" s="4" t="s">
        <v>0</v>
      </c>
      <c r="D2322" s="4" t="s">
        <v>1</v>
      </c>
      <c r="E2322" s="4" t="s">
        <v>2</v>
      </c>
      <c r="F2322" s="4" t="s">
        <v>13</v>
      </c>
      <c r="G2322" s="4" t="s">
        <v>9</v>
      </c>
      <c r="H2322" s="4" t="s">
        <v>17</v>
      </c>
      <c r="I2322" s="8">
        <v>1</v>
      </c>
      <c r="J2322" s="10">
        <v>143.02000000000001</v>
      </c>
      <c r="K2322" s="6">
        <v>0.1</v>
      </c>
      <c r="L2322" s="10">
        <v>79.25</v>
      </c>
      <c r="M2322" s="17">
        <f t="shared" si="144"/>
        <v>128.71800000000002</v>
      </c>
      <c r="N2322" s="17">
        <f t="shared" si="145"/>
        <v>79.25</v>
      </c>
      <c r="O2322" s="17">
        <f t="shared" si="146"/>
        <v>49.468000000000018</v>
      </c>
      <c r="P2322" s="7">
        <f t="shared" si="147"/>
        <v>0.3843129942976119</v>
      </c>
      <c r="Q2322" s="5">
        <f>YEAR(SalesDataTable[[#This Row],[Order Date]])</f>
        <v>2026</v>
      </c>
      <c r="R2322" s="7" t="str">
        <f>"Q"&amp;ROUNDUP(MONTH(SalesDataTable[[#This Row],[Order Date]])/3,0)</f>
        <v>Q4</v>
      </c>
      <c r="S2322" s="8">
        <f>MONTH(SalesDataTable[[#This Row],[Order Date]])</f>
        <v>11</v>
      </c>
      <c r="T2322" s="7" t="str">
        <f>TEXT(SalesDataTable[[#This Row],[Order Date]],"mmm")</f>
        <v>Nov</v>
      </c>
    </row>
    <row r="2323" spans="1:20" ht="15.6">
      <c r="A2323" s="2">
        <v>4550</v>
      </c>
      <c r="B2323" s="3">
        <v>46335</v>
      </c>
      <c r="C2323" s="4" t="s">
        <v>11</v>
      </c>
      <c r="D2323" s="4" t="s">
        <v>39</v>
      </c>
      <c r="E2323" s="4" t="s">
        <v>19</v>
      </c>
      <c r="F2323" s="4" t="s">
        <v>3</v>
      </c>
      <c r="G2323" s="4" t="s">
        <v>34</v>
      </c>
      <c r="H2323" s="4" t="s">
        <v>42</v>
      </c>
      <c r="I2323" s="8">
        <v>1</v>
      </c>
      <c r="J2323" s="10">
        <v>35.36</v>
      </c>
      <c r="K2323" s="6">
        <v>0</v>
      </c>
      <c r="L2323" s="10">
        <v>13.74</v>
      </c>
      <c r="M2323" s="17">
        <f t="shared" si="144"/>
        <v>35.36</v>
      </c>
      <c r="N2323" s="17">
        <f t="shared" si="145"/>
        <v>13.74</v>
      </c>
      <c r="O2323" s="17">
        <f t="shared" si="146"/>
        <v>21.619999999999997</v>
      </c>
      <c r="P2323" s="7">
        <f t="shared" si="147"/>
        <v>0.61142533936651577</v>
      </c>
      <c r="Q2323" s="5">
        <f>YEAR(SalesDataTable[[#This Row],[Order Date]])</f>
        <v>2026</v>
      </c>
      <c r="R2323" s="7" t="str">
        <f>"Q"&amp;ROUNDUP(MONTH(SalesDataTable[[#This Row],[Order Date]])/3,0)</f>
        <v>Q4</v>
      </c>
      <c r="S2323" s="8">
        <f>MONTH(SalesDataTable[[#This Row],[Order Date]])</f>
        <v>11</v>
      </c>
      <c r="T2323" s="7" t="str">
        <f>TEXT(SalesDataTable[[#This Row],[Order Date]],"mmm")</f>
        <v>Nov</v>
      </c>
    </row>
    <row r="2324" spans="1:20" ht="15.6">
      <c r="A2324" s="2">
        <v>4855</v>
      </c>
      <c r="B2324" s="3">
        <v>46335</v>
      </c>
      <c r="C2324" s="4" t="s">
        <v>6</v>
      </c>
      <c r="D2324" s="4" t="s">
        <v>27</v>
      </c>
      <c r="E2324" s="4" t="s">
        <v>2</v>
      </c>
      <c r="F2324" s="4" t="s">
        <v>3</v>
      </c>
      <c r="G2324" s="4" t="s">
        <v>9</v>
      </c>
      <c r="H2324" s="4" t="s">
        <v>37</v>
      </c>
      <c r="I2324" s="8">
        <v>1</v>
      </c>
      <c r="J2324" s="10">
        <v>156.82</v>
      </c>
      <c r="K2324" s="6">
        <v>0.1</v>
      </c>
      <c r="L2324" s="10">
        <v>77.12</v>
      </c>
      <c r="M2324" s="17">
        <f t="shared" si="144"/>
        <v>141.13800000000001</v>
      </c>
      <c r="N2324" s="17">
        <f t="shared" si="145"/>
        <v>77.12</v>
      </c>
      <c r="O2324" s="17">
        <f t="shared" si="146"/>
        <v>64.018000000000001</v>
      </c>
      <c r="P2324" s="7">
        <f t="shared" si="147"/>
        <v>0.45358443509189589</v>
      </c>
      <c r="Q2324" s="5">
        <f>YEAR(SalesDataTable[[#This Row],[Order Date]])</f>
        <v>2026</v>
      </c>
      <c r="R2324" s="7" t="str">
        <f>"Q"&amp;ROUNDUP(MONTH(SalesDataTable[[#This Row],[Order Date]])/3,0)</f>
        <v>Q4</v>
      </c>
      <c r="S2324" s="8">
        <f>MONTH(SalesDataTable[[#This Row],[Order Date]])</f>
        <v>11</v>
      </c>
      <c r="T2324" s="7" t="str">
        <f>TEXT(SalesDataTable[[#This Row],[Order Date]],"mmm")</f>
        <v>Nov</v>
      </c>
    </row>
    <row r="2325" spans="1:20" ht="15.6">
      <c r="A2325" s="2">
        <v>5151</v>
      </c>
      <c r="B2325" s="3">
        <v>46335</v>
      </c>
      <c r="C2325" s="4" t="s">
        <v>11</v>
      </c>
      <c r="D2325" s="4" t="s">
        <v>52</v>
      </c>
      <c r="E2325" s="4" t="s">
        <v>8</v>
      </c>
      <c r="F2325" s="4" t="s">
        <v>16</v>
      </c>
      <c r="G2325" s="4" t="s">
        <v>34</v>
      </c>
      <c r="H2325" s="4" t="s">
        <v>35</v>
      </c>
      <c r="I2325" s="8">
        <v>10</v>
      </c>
      <c r="J2325" s="10">
        <v>40.98</v>
      </c>
      <c r="K2325" s="6">
        <v>0.1</v>
      </c>
      <c r="L2325" s="10">
        <v>14.6</v>
      </c>
      <c r="M2325" s="17">
        <f t="shared" si="144"/>
        <v>368.82</v>
      </c>
      <c r="N2325" s="17">
        <f t="shared" si="145"/>
        <v>146</v>
      </c>
      <c r="O2325" s="17">
        <f t="shared" si="146"/>
        <v>222.82</v>
      </c>
      <c r="P2325" s="7">
        <f t="shared" si="147"/>
        <v>0.60414294235670518</v>
      </c>
      <c r="Q2325" s="5">
        <f>YEAR(SalesDataTable[[#This Row],[Order Date]])</f>
        <v>2026</v>
      </c>
      <c r="R2325" s="7" t="str">
        <f>"Q"&amp;ROUNDUP(MONTH(SalesDataTable[[#This Row],[Order Date]])/3,0)</f>
        <v>Q4</v>
      </c>
      <c r="S2325" s="8">
        <f>MONTH(SalesDataTable[[#This Row],[Order Date]])</f>
        <v>11</v>
      </c>
      <c r="T2325" s="7" t="str">
        <f>TEXT(SalesDataTable[[#This Row],[Order Date]],"mmm")</f>
        <v>Nov</v>
      </c>
    </row>
    <row r="2326" spans="1:20" ht="15.6">
      <c r="A2326" s="2">
        <v>5189</v>
      </c>
      <c r="B2326" s="3">
        <v>46335</v>
      </c>
      <c r="C2326" s="4" t="s">
        <v>20</v>
      </c>
      <c r="D2326" s="4" t="s">
        <v>33</v>
      </c>
      <c r="E2326" s="4" t="s">
        <v>19</v>
      </c>
      <c r="F2326" s="4" t="s">
        <v>13</v>
      </c>
      <c r="G2326" s="4" t="s">
        <v>9</v>
      </c>
      <c r="H2326" s="4" t="s">
        <v>17</v>
      </c>
      <c r="I2326" s="8">
        <v>3</v>
      </c>
      <c r="J2326" s="10">
        <v>144.22999999999999</v>
      </c>
      <c r="K2326" s="6">
        <v>0</v>
      </c>
      <c r="L2326" s="10">
        <v>80.959999999999994</v>
      </c>
      <c r="M2326" s="17">
        <f t="shared" si="144"/>
        <v>432.68999999999994</v>
      </c>
      <c r="N2326" s="17">
        <f t="shared" si="145"/>
        <v>242.88</v>
      </c>
      <c r="O2326" s="17">
        <f t="shared" si="146"/>
        <v>189.80999999999995</v>
      </c>
      <c r="P2326" s="7">
        <f t="shared" si="147"/>
        <v>0.43867433959647778</v>
      </c>
      <c r="Q2326" s="5">
        <f>YEAR(SalesDataTable[[#This Row],[Order Date]])</f>
        <v>2026</v>
      </c>
      <c r="R2326" s="7" t="str">
        <f>"Q"&amp;ROUNDUP(MONTH(SalesDataTable[[#This Row],[Order Date]])/3,0)</f>
        <v>Q4</v>
      </c>
      <c r="S2326" s="8">
        <f>MONTH(SalesDataTable[[#This Row],[Order Date]])</f>
        <v>11</v>
      </c>
      <c r="T2326" s="7" t="str">
        <f>TEXT(SalesDataTable[[#This Row],[Order Date]],"mmm")</f>
        <v>Nov</v>
      </c>
    </row>
    <row r="2327" spans="1:20" ht="15.6">
      <c r="A2327" s="2">
        <v>726</v>
      </c>
      <c r="B2327" s="3">
        <v>46336</v>
      </c>
      <c r="C2327" s="4" t="s">
        <v>20</v>
      </c>
      <c r="D2327" s="4" t="s">
        <v>31</v>
      </c>
      <c r="E2327" s="4" t="s">
        <v>2</v>
      </c>
      <c r="F2327" s="4" t="s">
        <v>13</v>
      </c>
      <c r="G2327" s="4" t="s">
        <v>9</v>
      </c>
      <c r="H2327" s="4" t="s">
        <v>10</v>
      </c>
      <c r="I2327" s="8">
        <v>1</v>
      </c>
      <c r="J2327" s="10">
        <v>90.23</v>
      </c>
      <c r="K2327" s="6">
        <v>0</v>
      </c>
      <c r="L2327" s="10">
        <v>44.06</v>
      </c>
      <c r="M2327" s="17">
        <f t="shared" si="144"/>
        <v>90.23</v>
      </c>
      <c r="N2327" s="17">
        <f t="shared" si="145"/>
        <v>44.06</v>
      </c>
      <c r="O2327" s="17">
        <f t="shared" si="146"/>
        <v>46.17</v>
      </c>
      <c r="P2327" s="7">
        <f t="shared" si="147"/>
        <v>0.51169234179319512</v>
      </c>
      <c r="Q2327" s="5">
        <f>YEAR(SalesDataTable[[#This Row],[Order Date]])</f>
        <v>2026</v>
      </c>
      <c r="R2327" s="7" t="str">
        <f>"Q"&amp;ROUNDUP(MONTH(SalesDataTable[[#This Row],[Order Date]])/3,0)</f>
        <v>Q4</v>
      </c>
      <c r="S2327" s="8">
        <f>MONTH(SalesDataTable[[#This Row],[Order Date]])</f>
        <v>11</v>
      </c>
      <c r="T2327" s="7" t="str">
        <f>TEXT(SalesDataTable[[#This Row],[Order Date]],"mmm")</f>
        <v>Nov</v>
      </c>
    </row>
    <row r="2328" spans="1:20" ht="15.6">
      <c r="A2328" s="2">
        <v>2154</v>
      </c>
      <c r="B2328" s="3">
        <v>46336</v>
      </c>
      <c r="C2328" s="4" t="s">
        <v>20</v>
      </c>
      <c r="D2328" s="4" t="s">
        <v>31</v>
      </c>
      <c r="E2328" s="4" t="s">
        <v>2</v>
      </c>
      <c r="F2328" s="4" t="s">
        <v>13</v>
      </c>
      <c r="G2328" s="4" t="s">
        <v>9</v>
      </c>
      <c r="H2328" s="4" t="s">
        <v>37</v>
      </c>
      <c r="I2328" s="8">
        <v>5</v>
      </c>
      <c r="J2328" s="10">
        <v>152.82</v>
      </c>
      <c r="K2328" s="6">
        <v>0.1</v>
      </c>
      <c r="L2328" s="10">
        <v>80.09</v>
      </c>
      <c r="M2328" s="17">
        <f t="shared" si="144"/>
        <v>687.68999999999994</v>
      </c>
      <c r="N2328" s="17">
        <f t="shared" si="145"/>
        <v>400.45000000000005</v>
      </c>
      <c r="O2328" s="17">
        <f t="shared" si="146"/>
        <v>287.2399999999999</v>
      </c>
      <c r="P2328" s="7">
        <f t="shared" si="147"/>
        <v>0.417688202533118</v>
      </c>
      <c r="Q2328" s="5">
        <f>YEAR(SalesDataTable[[#This Row],[Order Date]])</f>
        <v>2026</v>
      </c>
      <c r="R2328" s="7" t="str">
        <f>"Q"&amp;ROUNDUP(MONTH(SalesDataTable[[#This Row],[Order Date]])/3,0)</f>
        <v>Q4</v>
      </c>
      <c r="S2328" s="8">
        <f>MONTH(SalesDataTable[[#This Row],[Order Date]])</f>
        <v>11</v>
      </c>
      <c r="T2328" s="7" t="str">
        <f>TEXT(SalesDataTable[[#This Row],[Order Date]],"mmm")</f>
        <v>Nov</v>
      </c>
    </row>
    <row r="2329" spans="1:20" ht="15.6">
      <c r="A2329" s="2">
        <v>4403</v>
      </c>
      <c r="B2329" s="3">
        <v>46336</v>
      </c>
      <c r="C2329" s="4" t="s">
        <v>0</v>
      </c>
      <c r="D2329" s="4" t="s">
        <v>1</v>
      </c>
      <c r="E2329" s="4" t="s">
        <v>2</v>
      </c>
      <c r="F2329" s="4" t="s">
        <v>16</v>
      </c>
      <c r="G2329" s="4" t="s">
        <v>14</v>
      </c>
      <c r="H2329" s="4" t="s">
        <v>15</v>
      </c>
      <c r="I2329" s="8">
        <v>2</v>
      </c>
      <c r="J2329" s="10">
        <v>36.61</v>
      </c>
      <c r="K2329" s="6">
        <v>0.05</v>
      </c>
      <c r="L2329" s="10">
        <v>13.31</v>
      </c>
      <c r="M2329" s="17">
        <f t="shared" si="144"/>
        <v>69.558999999999997</v>
      </c>
      <c r="N2329" s="17">
        <f t="shared" si="145"/>
        <v>26.62</v>
      </c>
      <c r="O2329" s="17">
        <f t="shared" si="146"/>
        <v>42.938999999999993</v>
      </c>
      <c r="P2329" s="7">
        <f t="shared" si="147"/>
        <v>0.61730329648212301</v>
      </c>
      <c r="Q2329" s="5">
        <f>YEAR(SalesDataTable[[#This Row],[Order Date]])</f>
        <v>2026</v>
      </c>
      <c r="R2329" s="7" t="str">
        <f>"Q"&amp;ROUNDUP(MONTH(SalesDataTable[[#This Row],[Order Date]])/3,0)</f>
        <v>Q4</v>
      </c>
      <c r="S2329" s="8">
        <f>MONTH(SalesDataTable[[#This Row],[Order Date]])</f>
        <v>11</v>
      </c>
      <c r="T2329" s="7" t="str">
        <f>TEXT(SalesDataTable[[#This Row],[Order Date]],"mmm")</f>
        <v>Nov</v>
      </c>
    </row>
    <row r="2330" spans="1:20" ht="15.6">
      <c r="A2330" s="2">
        <v>4924</v>
      </c>
      <c r="B2330" s="3">
        <v>46336</v>
      </c>
      <c r="C2330" s="4" t="s">
        <v>20</v>
      </c>
      <c r="D2330" s="4" t="s">
        <v>33</v>
      </c>
      <c r="E2330" s="4" t="s">
        <v>8</v>
      </c>
      <c r="F2330" s="4" t="s">
        <v>16</v>
      </c>
      <c r="G2330" s="4" t="s">
        <v>9</v>
      </c>
      <c r="H2330" s="4" t="s">
        <v>37</v>
      </c>
      <c r="I2330" s="8">
        <v>12</v>
      </c>
      <c r="J2330" s="10">
        <v>150.75</v>
      </c>
      <c r="K2330" s="6">
        <v>0.1</v>
      </c>
      <c r="L2330" s="10">
        <v>80.569999999999993</v>
      </c>
      <c r="M2330" s="17">
        <f t="shared" si="144"/>
        <v>1628.1000000000001</v>
      </c>
      <c r="N2330" s="17">
        <f t="shared" si="145"/>
        <v>966.83999999999992</v>
      </c>
      <c r="O2330" s="17">
        <f t="shared" si="146"/>
        <v>661.26000000000022</v>
      </c>
      <c r="P2330" s="7">
        <f t="shared" si="147"/>
        <v>0.40615441311958733</v>
      </c>
      <c r="Q2330" s="5">
        <f>YEAR(SalesDataTable[[#This Row],[Order Date]])</f>
        <v>2026</v>
      </c>
      <c r="R2330" s="7" t="str">
        <f>"Q"&amp;ROUNDUP(MONTH(SalesDataTable[[#This Row],[Order Date]])/3,0)</f>
        <v>Q4</v>
      </c>
      <c r="S2330" s="8">
        <f>MONTH(SalesDataTable[[#This Row],[Order Date]])</f>
        <v>11</v>
      </c>
      <c r="T2330" s="7" t="str">
        <f>TEXT(SalesDataTable[[#This Row],[Order Date]],"mmm")</f>
        <v>Nov</v>
      </c>
    </row>
    <row r="2331" spans="1:20" ht="15.6">
      <c r="A2331" s="2">
        <v>25</v>
      </c>
      <c r="B2331" s="3">
        <v>46337</v>
      </c>
      <c r="C2331" s="4" t="s">
        <v>0</v>
      </c>
      <c r="D2331" s="4" t="s">
        <v>1</v>
      </c>
      <c r="E2331" s="4" t="s">
        <v>2</v>
      </c>
      <c r="F2331" s="4" t="s">
        <v>3</v>
      </c>
      <c r="G2331" s="4" t="s">
        <v>9</v>
      </c>
      <c r="H2331" s="4" t="s">
        <v>17</v>
      </c>
      <c r="I2331" s="8">
        <v>1</v>
      </c>
      <c r="J2331" s="10">
        <v>145.83000000000001</v>
      </c>
      <c r="K2331" s="6">
        <v>0.1</v>
      </c>
      <c r="L2331" s="10">
        <v>79.14</v>
      </c>
      <c r="M2331" s="17">
        <f t="shared" si="144"/>
        <v>131.24700000000001</v>
      </c>
      <c r="N2331" s="17">
        <f t="shared" si="145"/>
        <v>79.14</v>
      </c>
      <c r="O2331" s="17">
        <f t="shared" si="146"/>
        <v>52.107000000000014</v>
      </c>
      <c r="P2331" s="7">
        <f t="shared" si="147"/>
        <v>0.39701478890946085</v>
      </c>
      <c r="Q2331" s="5">
        <f>YEAR(SalesDataTable[[#This Row],[Order Date]])</f>
        <v>2026</v>
      </c>
      <c r="R2331" s="7" t="str">
        <f>"Q"&amp;ROUNDUP(MONTH(SalesDataTable[[#This Row],[Order Date]])/3,0)</f>
        <v>Q4</v>
      </c>
      <c r="S2331" s="8">
        <f>MONTH(SalesDataTable[[#This Row],[Order Date]])</f>
        <v>11</v>
      </c>
      <c r="T2331" s="7" t="str">
        <f>TEXT(SalesDataTable[[#This Row],[Order Date]],"mmm")</f>
        <v>Nov</v>
      </c>
    </row>
    <row r="2332" spans="1:20" ht="15.6">
      <c r="A2332" s="2">
        <v>252</v>
      </c>
      <c r="B2332" s="3">
        <v>46337</v>
      </c>
      <c r="C2332" s="4" t="s">
        <v>0</v>
      </c>
      <c r="D2332" s="4" t="s">
        <v>1</v>
      </c>
      <c r="E2332" s="4" t="s">
        <v>2</v>
      </c>
      <c r="F2332" s="4" t="s">
        <v>3</v>
      </c>
      <c r="G2332" s="4" t="s">
        <v>14</v>
      </c>
      <c r="H2332" s="4" t="s">
        <v>48</v>
      </c>
      <c r="I2332" s="8">
        <v>4</v>
      </c>
      <c r="J2332" s="10">
        <v>162.04</v>
      </c>
      <c r="K2332" s="6">
        <v>0</v>
      </c>
      <c r="L2332" s="10">
        <v>85.77</v>
      </c>
      <c r="M2332" s="17">
        <f t="shared" si="144"/>
        <v>648.16</v>
      </c>
      <c r="N2332" s="17">
        <f t="shared" si="145"/>
        <v>343.08</v>
      </c>
      <c r="O2332" s="17">
        <f t="shared" si="146"/>
        <v>305.08</v>
      </c>
      <c r="P2332" s="7">
        <f t="shared" si="147"/>
        <v>0.47068625030856581</v>
      </c>
      <c r="Q2332" s="5">
        <f>YEAR(SalesDataTable[[#This Row],[Order Date]])</f>
        <v>2026</v>
      </c>
      <c r="R2332" s="7" t="str">
        <f>"Q"&amp;ROUNDUP(MONTH(SalesDataTable[[#This Row],[Order Date]])/3,0)</f>
        <v>Q4</v>
      </c>
      <c r="S2332" s="8">
        <f>MONTH(SalesDataTable[[#This Row],[Order Date]])</f>
        <v>11</v>
      </c>
      <c r="T2332" s="7" t="str">
        <f>TEXT(SalesDataTable[[#This Row],[Order Date]],"mmm")</f>
        <v>Nov</v>
      </c>
    </row>
    <row r="2333" spans="1:20" ht="15.6">
      <c r="A2333" s="2">
        <v>1203</v>
      </c>
      <c r="B2333" s="3">
        <v>46337</v>
      </c>
      <c r="C2333" s="4" t="s">
        <v>20</v>
      </c>
      <c r="D2333" s="4" t="s">
        <v>33</v>
      </c>
      <c r="E2333" s="4" t="s">
        <v>19</v>
      </c>
      <c r="F2333" s="4" t="s">
        <v>3</v>
      </c>
      <c r="G2333" s="4" t="s">
        <v>9</v>
      </c>
      <c r="H2333" s="4" t="s">
        <v>17</v>
      </c>
      <c r="I2333" s="8">
        <v>2</v>
      </c>
      <c r="J2333" s="10">
        <v>141.33000000000001</v>
      </c>
      <c r="K2333" s="6">
        <v>0.05</v>
      </c>
      <c r="L2333" s="10">
        <v>79.739999999999995</v>
      </c>
      <c r="M2333" s="17">
        <f t="shared" si="144"/>
        <v>268.52699999999999</v>
      </c>
      <c r="N2333" s="17">
        <f t="shared" si="145"/>
        <v>159.47999999999999</v>
      </c>
      <c r="O2333" s="17">
        <f t="shared" si="146"/>
        <v>109.047</v>
      </c>
      <c r="P2333" s="7">
        <f t="shared" si="147"/>
        <v>0.40609324202035552</v>
      </c>
      <c r="Q2333" s="5">
        <f>YEAR(SalesDataTable[[#This Row],[Order Date]])</f>
        <v>2026</v>
      </c>
      <c r="R2333" s="7" t="str">
        <f>"Q"&amp;ROUNDUP(MONTH(SalesDataTable[[#This Row],[Order Date]])/3,0)</f>
        <v>Q4</v>
      </c>
      <c r="S2333" s="8">
        <f>MONTH(SalesDataTable[[#This Row],[Order Date]])</f>
        <v>11</v>
      </c>
      <c r="T2333" s="7" t="str">
        <f>TEXT(SalesDataTable[[#This Row],[Order Date]],"mmm")</f>
        <v>Nov</v>
      </c>
    </row>
    <row r="2334" spans="1:20" ht="15.6">
      <c r="A2334" s="2">
        <v>1567</v>
      </c>
      <c r="B2334" s="3">
        <v>46337</v>
      </c>
      <c r="C2334" s="4" t="s">
        <v>11</v>
      </c>
      <c r="D2334" s="4" t="s">
        <v>52</v>
      </c>
      <c r="E2334" s="4" t="s">
        <v>2</v>
      </c>
      <c r="F2334" s="4" t="s">
        <v>3</v>
      </c>
      <c r="G2334" s="4" t="s">
        <v>23</v>
      </c>
      <c r="H2334" s="4" t="s">
        <v>51</v>
      </c>
      <c r="I2334" s="8">
        <v>1</v>
      </c>
      <c r="J2334" s="10">
        <v>125.11</v>
      </c>
      <c r="K2334" s="6">
        <v>0.1</v>
      </c>
      <c r="L2334" s="10">
        <v>61.65</v>
      </c>
      <c r="M2334" s="17">
        <f t="shared" si="144"/>
        <v>112.599</v>
      </c>
      <c r="N2334" s="17">
        <f t="shared" si="145"/>
        <v>61.65</v>
      </c>
      <c r="O2334" s="17">
        <f t="shared" si="146"/>
        <v>50.949000000000005</v>
      </c>
      <c r="P2334" s="7">
        <f t="shared" si="147"/>
        <v>0.45248181600191834</v>
      </c>
      <c r="Q2334" s="5">
        <f>YEAR(SalesDataTable[[#This Row],[Order Date]])</f>
        <v>2026</v>
      </c>
      <c r="R2334" s="7" t="str">
        <f>"Q"&amp;ROUNDUP(MONTH(SalesDataTable[[#This Row],[Order Date]])/3,0)</f>
        <v>Q4</v>
      </c>
      <c r="S2334" s="8">
        <f>MONTH(SalesDataTable[[#This Row],[Order Date]])</f>
        <v>11</v>
      </c>
      <c r="T2334" s="7" t="str">
        <f>TEXT(SalesDataTable[[#This Row],[Order Date]],"mmm")</f>
        <v>Nov</v>
      </c>
    </row>
    <row r="2335" spans="1:20" ht="15.6">
      <c r="A2335" s="2">
        <v>2060</v>
      </c>
      <c r="B2335" s="3">
        <v>46337</v>
      </c>
      <c r="C2335" s="4" t="s">
        <v>11</v>
      </c>
      <c r="D2335" s="4" t="s">
        <v>25</v>
      </c>
      <c r="E2335" s="4" t="s">
        <v>2</v>
      </c>
      <c r="F2335" s="4" t="s">
        <v>16</v>
      </c>
      <c r="G2335" s="4" t="s">
        <v>23</v>
      </c>
      <c r="H2335" s="4" t="s">
        <v>51</v>
      </c>
      <c r="I2335" s="8">
        <v>3</v>
      </c>
      <c r="J2335" s="10">
        <v>124.55</v>
      </c>
      <c r="K2335" s="6">
        <v>0.15</v>
      </c>
      <c r="L2335" s="10">
        <v>60.68</v>
      </c>
      <c r="M2335" s="17">
        <f t="shared" si="144"/>
        <v>317.60249999999996</v>
      </c>
      <c r="N2335" s="17">
        <f t="shared" si="145"/>
        <v>182.04</v>
      </c>
      <c r="O2335" s="17">
        <f t="shared" si="146"/>
        <v>135.56249999999997</v>
      </c>
      <c r="P2335" s="7">
        <f t="shared" si="147"/>
        <v>0.42683070819656643</v>
      </c>
      <c r="Q2335" s="5">
        <f>YEAR(SalesDataTable[[#This Row],[Order Date]])</f>
        <v>2026</v>
      </c>
      <c r="R2335" s="7" t="str">
        <f>"Q"&amp;ROUNDUP(MONTH(SalesDataTable[[#This Row],[Order Date]])/3,0)</f>
        <v>Q4</v>
      </c>
      <c r="S2335" s="8">
        <f>MONTH(SalesDataTable[[#This Row],[Order Date]])</f>
        <v>11</v>
      </c>
      <c r="T2335" s="7" t="str">
        <f>TEXT(SalesDataTable[[#This Row],[Order Date]],"mmm")</f>
        <v>Nov</v>
      </c>
    </row>
    <row r="2336" spans="1:20" ht="15.6">
      <c r="A2336" s="2">
        <v>2485</v>
      </c>
      <c r="B2336" s="3">
        <v>46337</v>
      </c>
      <c r="C2336" s="4" t="s">
        <v>11</v>
      </c>
      <c r="D2336" s="4" t="s">
        <v>39</v>
      </c>
      <c r="E2336" s="4" t="s">
        <v>19</v>
      </c>
      <c r="F2336" s="4" t="s">
        <v>3</v>
      </c>
      <c r="G2336" s="4" t="s">
        <v>9</v>
      </c>
      <c r="H2336" s="4" t="s">
        <v>17</v>
      </c>
      <c r="I2336" s="8">
        <v>1</v>
      </c>
      <c r="J2336" s="10">
        <v>143.77000000000001</v>
      </c>
      <c r="K2336" s="6">
        <v>0.1</v>
      </c>
      <c r="L2336" s="10">
        <v>81.02</v>
      </c>
      <c r="M2336" s="17">
        <f t="shared" si="144"/>
        <v>129.393</v>
      </c>
      <c r="N2336" s="17">
        <f t="shared" si="145"/>
        <v>81.02</v>
      </c>
      <c r="O2336" s="17">
        <f t="shared" si="146"/>
        <v>48.373000000000005</v>
      </c>
      <c r="P2336" s="7">
        <f t="shared" si="147"/>
        <v>0.3738455712441941</v>
      </c>
      <c r="Q2336" s="5">
        <f>YEAR(SalesDataTable[[#This Row],[Order Date]])</f>
        <v>2026</v>
      </c>
      <c r="R2336" s="7" t="str">
        <f>"Q"&amp;ROUNDUP(MONTH(SalesDataTable[[#This Row],[Order Date]])/3,0)</f>
        <v>Q4</v>
      </c>
      <c r="S2336" s="8">
        <f>MONTH(SalesDataTable[[#This Row],[Order Date]])</f>
        <v>11</v>
      </c>
      <c r="T2336" s="7" t="str">
        <f>TEXT(SalesDataTable[[#This Row],[Order Date]],"mmm")</f>
        <v>Nov</v>
      </c>
    </row>
    <row r="2337" spans="1:20" ht="15.6">
      <c r="A2337" s="2">
        <v>3101</v>
      </c>
      <c r="B2337" s="3">
        <v>46337</v>
      </c>
      <c r="C2337" s="4" t="s">
        <v>20</v>
      </c>
      <c r="D2337" s="4" t="s">
        <v>33</v>
      </c>
      <c r="E2337" s="4" t="s">
        <v>2</v>
      </c>
      <c r="F2337" s="4" t="s">
        <v>13</v>
      </c>
      <c r="G2337" s="4" t="s">
        <v>23</v>
      </c>
      <c r="H2337" s="4" t="s">
        <v>51</v>
      </c>
      <c r="I2337" s="8">
        <v>3</v>
      </c>
      <c r="J2337" s="10">
        <v>124.72</v>
      </c>
      <c r="K2337" s="6">
        <v>0.15</v>
      </c>
      <c r="L2337" s="10">
        <v>60.35</v>
      </c>
      <c r="M2337" s="17">
        <f t="shared" si="144"/>
        <v>318.03599999999994</v>
      </c>
      <c r="N2337" s="17">
        <f t="shared" si="145"/>
        <v>181.05</v>
      </c>
      <c r="O2337" s="17">
        <f t="shared" si="146"/>
        <v>136.98599999999993</v>
      </c>
      <c r="P2337" s="7">
        <f t="shared" si="147"/>
        <v>0.4307248236048748</v>
      </c>
      <c r="Q2337" s="5">
        <f>YEAR(SalesDataTable[[#This Row],[Order Date]])</f>
        <v>2026</v>
      </c>
      <c r="R2337" s="7" t="str">
        <f>"Q"&amp;ROUNDUP(MONTH(SalesDataTable[[#This Row],[Order Date]])/3,0)</f>
        <v>Q4</v>
      </c>
      <c r="S2337" s="8">
        <f>MONTH(SalesDataTable[[#This Row],[Order Date]])</f>
        <v>11</v>
      </c>
      <c r="T2337" s="7" t="str">
        <f>TEXT(SalesDataTable[[#This Row],[Order Date]],"mmm")</f>
        <v>Nov</v>
      </c>
    </row>
    <row r="2338" spans="1:20" ht="15.6">
      <c r="A2338" s="2">
        <v>3165</v>
      </c>
      <c r="B2338" s="3">
        <v>46337</v>
      </c>
      <c r="C2338" s="4" t="s">
        <v>11</v>
      </c>
      <c r="D2338" s="4" t="s">
        <v>12</v>
      </c>
      <c r="E2338" s="4" t="s">
        <v>19</v>
      </c>
      <c r="F2338" s="4" t="s">
        <v>3</v>
      </c>
      <c r="G2338" s="4" t="s">
        <v>34</v>
      </c>
      <c r="H2338" s="4" t="s">
        <v>42</v>
      </c>
      <c r="I2338" s="8">
        <v>1</v>
      </c>
      <c r="J2338" s="10">
        <v>35.729999999999997</v>
      </c>
      <c r="K2338" s="6">
        <v>0.1</v>
      </c>
      <c r="L2338" s="10">
        <v>14.15</v>
      </c>
      <c r="M2338" s="17">
        <f t="shared" si="144"/>
        <v>32.156999999999996</v>
      </c>
      <c r="N2338" s="17">
        <f t="shared" si="145"/>
        <v>14.15</v>
      </c>
      <c r="O2338" s="17">
        <f t="shared" si="146"/>
        <v>18.006999999999998</v>
      </c>
      <c r="P2338" s="7">
        <f t="shared" si="147"/>
        <v>0.55997139036601673</v>
      </c>
      <c r="Q2338" s="5">
        <f>YEAR(SalesDataTable[[#This Row],[Order Date]])</f>
        <v>2026</v>
      </c>
      <c r="R2338" s="7" t="str">
        <f>"Q"&amp;ROUNDUP(MONTH(SalesDataTable[[#This Row],[Order Date]])/3,0)</f>
        <v>Q4</v>
      </c>
      <c r="S2338" s="8">
        <f>MONTH(SalesDataTable[[#This Row],[Order Date]])</f>
        <v>11</v>
      </c>
      <c r="T2338" s="7" t="str">
        <f>TEXT(SalesDataTable[[#This Row],[Order Date]],"mmm")</f>
        <v>Nov</v>
      </c>
    </row>
    <row r="2339" spans="1:20" ht="15.6">
      <c r="A2339" s="2">
        <v>4179</v>
      </c>
      <c r="B2339" s="3">
        <v>46337</v>
      </c>
      <c r="C2339" s="4" t="s">
        <v>11</v>
      </c>
      <c r="D2339" s="4" t="s">
        <v>18</v>
      </c>
      <c r="E2339" s="4" t="s">
        <v>19</v>
      </c>
      <c r="F2339" s="4" t="s">
        <v>16</v>
      </c>
      <c r="G2339" s="4" t="s">
        <v>14</v>
      </c>
      <c r="H2339" s="4" t="s">
        <v>48</v>
      </c>
      <c r="I2339" s="8">
        <v>2</v>
      </c>
      <c r="J2339" s="10">
        <v>166.1</v>
      </c>
      <c r="K2339" s="6">
        <v>0.05</v>
      </c>
      <c r="L2339" s="10">
        <v>88.2</v>
      </c>
      <c r="M2339" s="17">
        <f t="shared" si="144"/>
        <v>315.58999999999997</v>
      </c>
      <c r="N2339" s="17">
        <f t="shared" si="145"/>
        <v>176.4</v>
      </c>
      <c r="O2339" s="17">
        <f t="shared" si="146"/>
        <v>139.18999999999997</v>
      </c>
      <c r="P2339" s="7">
        <f t="shared" si="147"/>
        <v>0.44104692797617157</v>
      </c>
      <c r="Q2339" s="5">
        <f>YEAR(SalesDataTable[[#This Row],[Order Date]])</f>
        <v>2026</v>
      </c>
      <c r="R2339" s="7" t="str">
        <f>"Q"&amp;ROUNDUP(MONTH(SalesDataTable[[#This Row],[Order Date]])/3,0)</f>
        <v>Q4</v>
      </c>
      <c r="S2339" s="8">
        <f>MONTH(SalesDataTable[[#This Row],[Order Date]])</f>
        <v>11</v>
      </c>
      <c r="T2339" s="7" t="str">
        <f>TEXT(SalesDataTable[[#This Row],[Order Date]],"mmm")</f>
        <v>Nov</v>
      </c>
    </row>
    <row r="2340" spans="1:20" ht="15.6">
      <c r="A2340" s="2">
        <v>4829</v>
      </c>
      <c r="B2340" s="3">
        <v>46337</v>
      </c>
      <c r="C2340" s="4" t="s">
        <v>11</v>
      </c>
      <c r="D2340" s="4" t="s">
        <v>52</v>
      </c>
      <c r="E2340" s="4" t="s">
        <v>28</v>
      </c>
      <c r="F2340" s="4" t="s">
        <v>13</v>
      </c>
      <c r="G2340" s="4" t="s">
        <v>4</v>
      </c>
      <c r="H2340" s="4" t="s">
        <v>5</v>
      </c>
      <c r="I2340" s="8">
        <v>2</v>
      </c>
      <c r="J2340" s="10">
        <v>81.27</v>
      </c>
      <c r="K2340" s="6">
        <v>0.05</v>
      </c>
      <c r="L2340" s="10">
        <v>43.04</v>
      </c>
      <c r="M2340" s="17">
        <f t="shared" si="144"/>
        <v>154.41299999999998</v>
      </c>
      <c r="N2340" s="17">
        <f t="shared" si="145"/>
        <v>86.08</v>
      </c>
      <c r="O2340" s="17">
        <f t="shared" si="146"/>
        <v>68.332999999999984</v>
      </c>
      <c r="P2340" s="7">
        <f t="shared" si="147"/>
        <v>0.44253398353765544</v>
      </c>
      <c r="Q2340" s="5">
        <f>YEAR(SalesDataTable[[#This Row],[Order Date]])</f>
        <v>2026</v>
      </c>
      <c r="R2340" s="7" t="str">
        <f>"Q"&amp;ROUNDUP(MONTH(SalesDataTable[[#This Row],[Order Date]])/3,0)</f>
        <v>Q4</v>
      </c>
      <c r="S2340" s="8">
        <f>MONTH(SalesDataTable[[#This Row],[Order Date]])</f>
        <v>11</v>
      </c>
      <c r="T2340" s="7" t="str">
        <f>TEXT(SalesDataTable[[#This Row],[Order Date]],"mmm")</f>
        <v>Nov</v>
      </c>
    </row>
    <row r="2341" spans="1:20" ht="15.6">
      <c r="A2341" s="2">
        <v>4943</v>
      </c>
      <c r="B2341" s="3">
        <v>46337</v>
      </c>
      <c r="C2341" s="4" t="s">
        <v>0</v>
      </c>
      <c r="D2341" s="4" t="s">
        <v>36</v>
      </c>
      <c r="E2341" s="4" t="s">
        <v>8</v>
      </c>
      <c r="F2341" s="4" t="s">
        <v>3</v>
      </c>
      <c r="G2341" s="4" t="s">
        <v>23</v>
      </c>
      <c r="H2341" s="4" t="s">
        <v>29</v>
      </c>
      <c r="I2341" s="8">
        <v>10</v>
      </c>
      <c r="J2341" s="10">
        <v>191.98</v>
      </c>
      <c r="K2341" s="6">
        <v>0.1</v>
      </c>
      <c r="L2341" s="10">
        <v>102.73</v>
      </c>
      <c r="M2341" s="17">
        <f t="shared" si="144"/>
        <v>1727.82</v>
      </c>
      <c r="N2341" s="17">
        <f t="shared" si="145"/>
        <v>1027.3</v>
      </c>
      <c r="O2341" s="17">
        <f t="shared" si="146"/>
        <v>700.52</v>
      </c>
      <c r="P2341" s="7">
        <f t="shared" si="147"/>
        <v>0.40543575140929033</v>
      </c>
      <c r="Q2341" s="5">
        <f>YEAR(SalesDataTable[[#This Row],[Order Date]])</f>
        <v>2026</v>
      </c>
      <c r="R2341" s="7" t="str">
        <f>"Q"&amp;ROUNDUP(MONTH(SalesDataTable[[#This Row],[Order Date]])/3,0)</f>
        <v>Q4</v>
      </c>
      <c r="S2341" s="8">
        <f>MONTH(SalesDataTable[[#This Row],[Order Date]])</f>
        <v>11</v>
      </c>
      <c r="T2341" s="7" t="str">
        <f>TEXT(SalesDataTable[[#This Row],[Order Date]],"mmm")</f>
        <v>Nov</v>
      </c>
    </row>
    <row r="2342" spans="1:20" ht="15.6">
      <c r="A2342" s="2">
        <v>887</v>
      </c>
      <c r="B2342" s="3">
        <v>46338</v>
      </c>
      <c r="C2342" s="4" t="s">
        <v>20</v>
      </c>
      <c r="D2342" s="4" t="s">
        <v>33</v>
      </c>
      <c r="E2342" s="4" t="s">
        <v>19</v>
      </c>
      <c r="F2342" s="4" t="s">
        <v>3</v>
      </c>
      <c r="G2342" s="4" t="s">
        <v>9</v>
      </c>
      <c r="H2342" s="4" t="s">
        <v>10</v>
      </c>
      <c r="I2342" s="8">
        <v>6</v>
      </c>
      <c r="J2342" s="10">
        <v>89.87</v>
      </c>
      <c r="K2342" s="6">
        <v>0.2</v>
      </c>
      <c r="L2342" s="10">
        <v>44.47</v>
      </c>
      <c r="M2342" s="17">
        <f t="shared" si="144"/>
        <v>431.37600000000003</v>
      </c>
      <c r="N2342" s="17">
        <f t="shared" si="145"/>
        <v>266.82</v>
      </c>
      <c r="O2342" s="17">
        <f t="shared" si="146"/>
        <v>164.55600000000004</v>
      </c>
      <c r="P2342" s="7">
        <f t="shared" si="147"/>
        <v>0.3814676755313231</v>
      </c>
      <c r="Q2342" s="5">
        <f>YEAR(SalesDataTable[[#This Row],[Order Date]])</f>
        <v>2026</v>
      </c>
      <c r="R2342" s="7" t="str">
        <f>"Q"&amp;ROUNDUP(MONTH(SalesDataTable[[#This Row],[Order Date]])/3,0)</f>
        <v>Q4</v>
      </c>
      <c r="S2342" s="8">
        <f>MONTH(SalesDataTable[[#This Row],[Order Date]])</f>
        <v>11</v>
      </c>
      <c r="T2342" s="7" t="str">
        <f>TEXT(SalesDataTable[[#This Row],[Order Date]],"mmm")</f>
        <v>Nov</v>
      </c>
    </row>
    <row r="2343" spans="1:20" ht="15.6">
      <c r="A2343" s="2">
        <v>1090</v>
      </c>
      <c r="B2343" s="3">
        <v>46338</v>
      </c>
      <c r="C2343" s="4" t="s">
        <v>6</v>
      </c>
      <c r="D2343" s="4" t="s">
        <v>49</v>
      </c>
      <c r="E2343" s="4" t="s">
        <v>28</v>
      </c>
      <c r="F2343" s="4" t="s">
        <v>13</v>
      </c>
      <c r="G2343" s="4" t="s">
        <v>4</v>
      </c>
      <c r="H2343" s="4" t="s">
        <v>22</v>
      </c>
      <c r="I2343" s="8">
        <v>3</v>
      </c>
      <c r="J2343" s="10">
        <v>51.44</v>
      </c>
      <c r="K2343" s="6">
        <v>0.1</v>
      </c>
      <c r="L2343" s="10">
        <v>23.11</v>
      </c>
      <c r="M2343" s="17">
        <f t="shared" si="144"/>
        <v>138.88800000000001</v>
      </c>
      <c r="N2343" s="17">
        <f t="shared" si="145"/>
        <v>69.33</v>
      </c>
      <c r="O2343" s="17">
        <f t="shared" si="146"/>
        <v>69.558000000000007</v>
      </c>
      <c r="P2343" s="7">
        <f t="shared" si="147"/>
        <v>0.50082080525315364</v>
      </c>
      <c r="Q2343" s="5">
        <f>YEAR(SalesDataTable[[#This Row],[Order Date]])</f>
        <v>2026</v>
      </c>
      <c r="R2343" s="7" t="str">
        <f>"Q"&amp;ROUNDUP(MONTH(SalesDataTable[[#This Row],[Order Date]])/3,0)</f>
        <v>Q4</v>
      </c>
      <c r="S2343" s="8">
        <f>MONTH(SalesDataTable[[#This Row],[Order Date]])</f>
        <v>11</v>
      </c>
      <c r="T2343" s="7" t="str">
        <f>TEXT(SalesDataTable[[#This Row],[Order Date]],"mmm")</f>
        <v>Nov</v>
      </c>
    </row>
    <row r="2344" spans="1:20" ht="15.6">
      <c r="A2344" s="2">
        <v>2090</v>
      </c>
      <c r="B2344" s="3">
        <v>46338</v>
      </c>
      <c r="C2344" s="4" t="s">
        <v>20</v>
      </c>
      <c r="D2344" s="4" t="s">
        <v>21</v>
      </c>
      <c r="E2344" s="4" t="s">
        <v>28</v>
      </c>
      <c r="F2344" s="4" t="s">
        <v>13</v>
      </c>
      <c r="G2344" s="4" t="s">
        <v>14</v>
      </c>
      <c r="H2344" s="4" t="s">
        <v>32</v>
      </c>
      <c r="I2344" s="8">
        <v>4</v>
      </c>
      <c r="J2344" s="10">
        <v>46.68</v>
      </c>
      <c r="K2344" s="6">
        <v>0.05</v>
      </c>
      <c r="L2344" s="10">
        <v>17.96</v>
      </c>
      <c r="M2344" s="17">
        <f t="shared" si="144"/>
        <v>177.38399999999999</v>
      </c>
      <c r="N2344" s="17">
        <f t="shared" si="145"/>
        <v>71.84</v>
      </c>
      <c r="O2344" s="17">
        <f t="shared" si="146"/>
        <v>105.54399999999998</v>
      </c>
      <c r="P2344" s="7">
        <f t="shared" si="147"/>
        <v>0.59500293149325756</v>
      </c>
      <c r="Q2344" s="5">
        <f>YEAR(SalesDataTable[[#This Row],[Order Date]])</f>
        <v>2026</v>
      </c>
      <c r="R2344" s="7" t="str">
        <f>"Q"&amp;ROUNDUP(MONTH(SalesDataTable[[#This Row],[Order Date]])/3,0)</f>
        <v>Q4</v>
      </c>
      <c r="S2344" s="8">
        <f>MONTH(SalesDataTable[[#This Row],[Order Date]])</f>
        <v>11</v>
      </c>
      <c r="T2344" s="7" t="str">
        <f>TEXT(SalesDataTable[[#This Row],[Order Date]],"mmm")</f>
        <v>Nov</v>
      </c>
    </row>
    <row r="2345" spans="1:20" ht="15.6">
      <c r="A2345" s="2">
        <v>2561</v>
      </c>
      <c r="B2345" s="3">
        <v>46338</v>
      </c>
      <c r="C2345" s="4" t="s">
        <v>6</v>
      </c>
      <c r="D2345" s="4" t="s">
        <v>43</v>
      </c>
      <c r="E2345" s="4" t="s">
        <v>19</v>
      </c>
      <c r="F2345" s="4" t="s">
        <v>13</v>
      </c>
      <c r="G2345" s="4" t="s">
        <v>9</v>
      </c>
      <c r="H2345" s="4" t="s">
        <v>46</v>
      </c>
      <c r="I2345" s="8">
        <v>4</v>
      </c>
      <c r="J2345" s="10">
        <v>73.05</v>
      </c>
      <c r="K2345" s="6">
        <v>0.2</v>
      </c>
      <c r="L2345" s="10">
        <v>32.82</v>
      </c>
      <c r="M2345" s="17">
        <f t="shared" si="144"/>
        <v>233.76</v>
      </c>
      <c r="N2345" s="17">
        <f t="shared" si="145"/>
        <v>131.28</v>
      </c>
      <c r="O2345" s="17">
        <f t="shared" si="146"/>
        <v>102.47999999999999</v>
      </c>
      <c r="P2345" s="7">
        <f t="shared" si="147"/>
        <v>0.4383983572895277</v>
      </c>
      <c r="Q2345" s="5">
        <f>YEAR(SalesDataTable[[#This Row],[Order Date]])</f>
        <v>2026</v>
      </c>
      <c r="R2345" s="7" t="str">
        <f>"Q"&amp;ROUNDUP(MONTH(SalesDataTable[[#This Row],[Order Date]])/3,0)</f>
        <v>Q4</v>
      </c>
      <c r="S2345" s="8">
        <f>MONTH(SalesDataTable[[#This Row],[Order Date]])</f>
        <v>11</v>
      </c>
      <c r="T2345" s="7" t="str">
        <f>TEXT(SalesDataTable[[#This Row],[Order Date]],"mmm")</f>
        <v>Nov</v>
      </c>
    </row>
    <row r="2346" spans="1:20" ht="15.6">
      <c r="A2346" s="2">
        <v>2855</v>
      </c>
      <c r="B2346" s="3">
        <v>46338</v>
      </c>
      <c r="C2346" s="4" t="s">
        <v>11</v>
      </c>
      <c r="D2346" s="4" t="s">
        <v>39</v>
      </c>
      <c r="E2346" s="4" t="s">
        <v>28</v>
      </c>
      <c r="F2346" s="4" t="s">
        <v>13</v>
      </c>
      <c r="G2346" s="4" t="s">
        <v>23</v>
      </c>
      <c r="H2346" s="4" t="s">
        <v>51</v>
      </c>
      <c r="I2346" s="8">
        <v>1</v>
      </c>
      <c r="J2346" s="10">
        <v>125.32</v>
      </c>
      <c r="K2346" s="6">
        <v>0.15</v>
      </c>
      <c r="L2346" s="10">
        <v>59.49</v>
      </c>
      <c r="M2346" s="17">
        <f t="shared" si="144"/>
        <v>106.52199999999999</v>
      </c>
      <c r="N2346" s="17">
        <f t="shared" si="145"/>
        <v>59.49</v>
      </c>
      <c r="O2346" s="17">
        <f t="shared" si="146"/>
        <v>47.031999999999989</v>
      </c>
      <c r="P2346" s="7">
        <f t="shared" si="147"/>
        <v>0.44152381667636725</v>
      </c>
      <c r="Q2346" s="5">
        <f>YEAR(SalesDataTable[[#This Row],[Order Date]])</f>
        <v>2026</v>
      </c>
      <c r="R2346" s="7" t="str">
        <f>"Q"&amp;ROUNDUP(MONTH(SalesDataTable[[#This Row],[Order Date]])/3,0)</f>
        <v>Q4</v>
      </c>
      <c r="S2346" s="8">
        <f>MONTH(SalesDataTable[[#This Row],[Order Date]])</f>
        <v>11</v>
      </c>
      <c r="T2346" s="7" t="str">
        <f>TEXT(SalesDataTable[[#This Row],[Order Date]],"mmm")</f>
        <v>Nov</v>
      </c>
    </row>
    <row r="2347" spans="1:20" ht="15.6">
      <c r="A2347" s="2">
        <v>4421</v>
      </c>
      <c r="B2347" s="3">
        <v>46338</v>
      </c>
      <c r="C2347" s="4" t="s">
        <v>6</v>
      </c>
      <c r="D2347" s="4" t="s">
        <v>41</v>
      </c>
      <c r="E2347" s="4" t="s">
        <v>28</v>
      </c>
      <c r="F2347" s="4" t="s">
        <v>16</v>
      </c>
      <c r="G2347" s="4" t="s">
        <v>34</v>
      </c>
      <c r="H2347" s="4" t="s">
        <v>38</v>
      </c>
      <c r="I2347" s="8">
        <v>2</v>
      </c>
      <c r="J2347" s="10">
        <v>123.49</v>
      </c>
      <c r="K2347" s="6">
        <v>0.15</v>
      </c>
      <c r="L2347" s="10">
        <v>68.08</v>
      </c>
      <c r="M2347" s="17">
        <f t="shared" si="144"/>
        <v>209.93299999999999</v>
      </c>
      <c r="N2347" s="17">
        <f t="shared" si="145"/>
        <v>136.16</v>
      </c>
      <c r="O2347" s="17">
        <f t="shared" si="146"/>
        <v>73.772999999999996</v>
      </c>
      <c r="P2347" s="7">
        <f t="shared" si="147"/>
        <v>0.35141211719929694</v>
      </c>
      <c r="Q2347" s="5">
        <f>YEAR(SalesDataTable[[#This Row],[Order Date]])</f>
        <v>2026</v>
      </c>
      <c r="R2347" s="7" t="str">
        <f>"Q"&amp;ROUNDUP(MONTH(SalesDataTable[[#This Row],[Order Date]])/3,0)</f>
        <v>Q4</v>
      </c>
      <c r="S2347" s="8">
        <f>MONTH(SalesDataTable[[#This Row],[Order Date]])</f>
        <v>11</v>
      </c>
      <c r="T2347" s="7" t="str">
        <f>TEXT(SalesDataTable[[#This Row],[Order Date]],"mmm")</f>
        <v>Nov</v>
      </c>
    </row>
    <row r="2348" spans="1:20" ht="15.6">
      <c r="A2348" s="2">
        <v>195</v>
      </c>
      <c r="B2348" s="3">
        <v>46339</v>
      </c>
      <c r="C2348" s="4" t="s">
        <v>6</v>
      </c>
      <c r="D2348" s="4" t="s">
        <v>43</v>
      </c>
      <c r="E2348" s="4" t="s">
        <v>19</v>
      </c>
      <c r="F2348" s="4" t="s">
        <v>3</v>
      </c>
      <c r="G2348" s="4" t="s">
        <v>14</v>
      </c>
      <c r="H2348" s="4" t="s">
        <v>32</v>
      </c>
      <c r="I2348" s="8">
        <v>1</v>
      </c>
      <c r="J2348" s="10">
        <v>47.37</v>
      </c>
      <c r="K2348" s="6">
        <v>0.2</v>
      </c>
      <c r="L2348" s="10">
        <v>18.739999999999998</v>
      </c>
      <c r="M2348" s="17">
        <f t="shared" si="144"/>
        <v>37.896000000000001</v>
      </c>
      <c r="N2348" s="17">
        <f t="shared" si="145"/>
        <v>18.739999999999998</v>
      </c>
      <c r="O2348" s="17">
        <f t="shared" si="146"/>
        <v>19.156000000000002</v>
      </c>
      <c r="P2348" s="7">
        <f t="shared" si="147"/>
        <v>0.50548870593202455</v>
      </c>
      <c r="Q2348" s="5">
        <f>YEAR(SalesDataTable[[#This Row],[Order Date]])</f>
        <v>2026</v>
      </c>
      <c r="R2348" s="7" t="str">
        <f>"Q"&amp;ROUNDUP(MONTH(SalesDataTable[[#This Row],[Order Date]])/3,0)</f>
        <v>Q4</v>
      </c>
      <c r="S2348" s="8">
        <f>MONTH(SalesDataTable[[#This Row],[Order Date]])</f>
        <v>11</v>
      </c>
      <c r="T2348" s="7" t="str">
        <f>TEXT(SalesDataTable[[#This Row],[Order Date]],"mmm")</f>
        <v>Nov</v>
      </c>
    </row>
    <row r="2349" spans="1:20" ht="15.6">
      <c r="A2349" s="2">
        <v>520</v>
      </c>
      <c r="B2349" s="3">
        <v>46339</v>
      </c>
      <c r="C2349" s="4" t="s">
        <v>6</v>
      </c>
      <c r="D2349" s="4" t="s">
        <v>43</v>
      </c>
      <c r="E2349" s="4" t="s">
        <v>8</v>
      </c>
      <c r="F2349" s="4" t="s">
        <v>16</v>
      </c>
      <c r="G2349" s="4" t="s">
        <v>9</v>
      </c>
      <c r="H2349" s="4" t="s">
        <v>10</v>
      </c>
      <c r="I2349" s="8">
        <v>6</v>
      </c>
      <c r="J2349" s="10">
        <v>92.31</v>
      </c>
      <c r="K2349" s="6">
        <v>0.05</v>
      </c>
      <c r="L2349" s="10">
        <v>46.12</v>
      </c>
      <c r="M2349" s="17">
        <f t="shared" si="144"/>
        <v>526.16700000000003</v>
      </c>
      <c r="N2349" s="17">
        <f t="shared" si="145"/>
        <v>276.71999999999997</v>
      </c>
      <c r="O2349" s="17">
        <f t="shared" si="146"/>
        <v>249.44700000000006</v>
      </c>
      <c r="P2349" s="7">
        <f t="shared" si="147"/>
        <v>0.47408332335551268</v>
      </c>
      <c r="Q2349" s="5">
        <f>YEAR(SalesDataTable[[#This Row],[Order Date]])</f>
        <v>2026</v>
      </c>
      <c r="R2349" s="7" t="str">
        <f>"Q"&amp;ROUNDUP(MONTH(SalesDataTable[[#This Row],[Order Date]])/3,0)</f>
        <v>Q4</v>
      </c>
      <c r="S2349" s="8">
        <f>MONTH(SalesDataTable[[#This Row],[Order Date]])</f>
        <v>11</v>
      </c>
      <c r="T2349" s="7" t="str">
        <f>TEXT(SalesDataTable[[#This Row],[Order Date]],"mmm")</f>
        <v>Nov</v>
      </c>
    </row>
    <row r="2350" spans="1:20" ht="15.6">
      <c r="A2350" s="2">
        <v>646</v>
      </c>
      <c r="B2350" s="3">
        <v>46339</v>
      </c>
      <c r="C2350" s="4" t="s">
        <v>11</v>
      </c>
      <c r="D2350" s="4" t="s">
        <v>52</v>
      </c>
      <c r="E2350" s="4" t="s">
        <v>19</v>
      </c>
      <c r="F2350" s="4" t="s">
        <v>3</v>
      </c>
      <c r="G2350" s="4" t="s">
        <v>4</v>
      </c>
      <c r="H2350" s="4" t="s">
        <v>22</v>
      </c>
      <c r="I2350" s="8">
        <v>1</v>
      </c>
      <c r="J2350" s="10">
        <v>49.53</v>
      </c>
      <c r="K2350" s="6">
        <v>0.1</v>
      </c>
      <c r="L2350" s="10">
        <v>22.18</v>
      </c>
      <c r="M2350" s="17">
        <f t="shared" si="144"/>
        <v>44.577000000000005</v>
      </c>
      <c r="N2350" s="17">
        <f t="shared" si="145"/>
        <v>22.18</v>
      </c>
      <c r="O2350" s="17">
        <f t="shared" si="146"/>
        <v>22.397000000000006</v>
      </c>
      <c r="P2350" s="7">
        <f t="shared" si="147"/>
        <v>0.50243399062296712</v>
      </c>
      <c r="Q2350" s="5">
        <f>YEAR(SalesDataTable[[#This Row],[Order Date]])</f>
        <v>2026</v>
      </c>
      <c r="R2350" s="7" t="str">
        <f>"Q"&amp;ROUNDUP(MONTH(SalesDataTable[[#This Row],[Order Date]])/3,0)</f>
        <v>Q4</v>
      </c>
      <c r="S2350" s="8">
        <f>MONTH(SalesDataTable[[#This Row],[Order Date]])</f>
        <v>11</v>
      </c>
      <c r="T2350" s="7" t="str">
        <f>TEXT(SalesDataTable[[#This Row],[Order Date]],"mmm")</f>
        <v>Nov</v>
      </c>
    </row>
    <row r="2351" spans="1:20" ht="15.6">
      <c r="A2351" s="2">
        <v>893</v>
      </c>
      <c r="B2351" s="3">
        <v>46339</v>
      </c>
      <c r="C2351" s="4" t="s">
        <v>20</v>
      </c>
      <c r="D2351" s="4" t="s">
        <v>33</v>
      </c>
      <c r="E2351" s="4" t="s">
        <v>2</v>
      </c>
      <c r="F2351" s="4" t="s">
        <v>13</v>
      </c>
      <c r="G2351" s="4" t="s">
        <v>14</v>
      </c>
      <c r="H2351" s="4" t="s">
        <v>32</v>
      </c>
      <c r="I2351" s="8">
        <v>4</v>
      </c>
      <c r="J2351" s="10">
        <v>47.62</v>
      </c>
      <c r="K2351" s="6">
        <v>0.2</v>
      </c>
      <c r="L2351" s="10">
        <v>18.100000000000001</v>
      </c>
      <c r="M2351" s="17">
        <f t="shared" si="144"/>
        <v>152.38399999999999</v>
      </c>
      <c r="N2351" s="17">
        <f t="shared" si="145"/>
        <v>72.400000000000006</v>
      </c>
      <c r="O2351" s="17">
        <f t="shared" si="146"/>
        <v>79.98399999999998</v>
      </c>
      <c r="P2351" s="7">
        <f t="shared" si="147"/>
        <v>0.52488450230995376</v>
      </c>
      <c r="Q2351" s="5">
        <f>YEAR(SalesDataTable[[#This Row],[Order Date]])</f>
        <v>2026</v>
      </c>
      <c r="R2351" s="7" t="str">
        <f>"Q"&amp;ROUNDUP(MONTH(SalesDataTable[[#This Row],[Order Date]])/3,0)</f>
        <v>Q4</v>
      </c>
      <c r="S2351" s="8">
        <f>MONTH(SalesDataTable[[#This Row],[Order Date]])</f>
        <v>11</v>
      </c>
      <c r="T2351" s="7" t="str">
        <f>TEXT(SalesDataTable[[#This Row],[Order Date]],"mmm")</f>
        <v>Nov</v>
      </c>
    </row>
    <row r="2352" spans="1:20" ht="15.6">
      <c r="A2352" s="2">
        <v>916</v>
      </c>
      <c r="B2352" s="3">
        <v>46339</v>
      </c>
      <c r="C2352" s="4" t="s">
        <v>6</v>
      </c>
      <c r="D2352" s="4" t="s">
        <v>27</v>
      </c>
      <c r="E2352" s="4" t="s">
        <v>2</v>
      </c>
      <c r="F2352" s="4" t="s">
        <v>13</v>
      </c>
      <c r="G2352" s="4" t="s">
        <v>4</v>
      </c>
      <c r="H2352" s="4" t="s">
        <v>22</v>
      </c>
      <c r="I2352" s="8">
        <v>4</v>
      </c>
      <c r="J2352" s="10">
        <v>51.93</v>
      </c>
      <c r="K2352" s="6">
        <v>0.05</v>
      </c>
      <c r="L2352" s="10">
        <v>22.62</v>
      </c>
      <c r="M2352" s="17">
        <f t="shared" si="144"/>
        <v>197.334</v>
      </c>
      <c r="N2352" s="17">
        <f t="shared" si="145"/>
        <v>90.48</v>
      </c>
      <c r="O2352" s="17">
        <f t="shared" si="146"/>
        <v>106.854</v>
      </c>
      <c r="P2352" s="7">
        <f t="shared" si="147"/>
        <v>0.54148803551339353</v>
      </c>
      <c r="Q2352" s="5">
        <f>YEAR(SalesDataTable[[#This Row],[Order Date]])</f>
        <v>2026</v>
      </c>
      <c r="R2352" s="7" t="str">
        <f>"Q"&amp;ROUNDUP(MONTH(SalesDataTable[[#This Row],[Order Date]])/3,0)</f>
        <v>Q4</v>
      </c>
      <c r="S2352" s="8">
        <f>MONTH(SalesDataTable[[#This Row],[Order Date]])</f>
        <v>11</v>
      </c>
      <c r="T2352" s="7" t="str">
        <f>TEXT(SalesDataTable[[#This Row],[Order Date]],"mmm")</f>
        <v>Nov</v>
      </c>
    </row>
    <row r="2353" spans="1:20" ht="15.6">
      <c r="A2353" s="2">
        <v>1295</v>
      </c>
      <c r="B2353" s="3">
        <v>46339</v>
      </c>
      <c r="C2353" s="4" t="s">
        <v>6</v>
      </c>
      <c r="D2353" s="4" t="s">
        <v>41</v>
      </c>
      <c r="E2353" s="4" t="s">
        <v>28</v>
      </c>
      <c r="F2353" s="4" t="s">
        <v>13</v>
      </c>
      <c r="G2353" s="4" t="s">
        <v>9</v>
      </c>
      <c r="H2353" s="4" t="s">
        <v>37</v>
      </c>
      <c r="I2353" s="8">
        <v>1</v>
      </c>
      <c r="J2353" s="10">
        <v>155.44999999999999</v>
      </c>
      <c r="K2353" s="6">
        <v>0.05</v>
      </c>
      <c r="L2353" s="10">
        <v>77.25</v>
      </c>
      <c r="M2353" s="17">
        <f t="shared" si="144"/>
        <v>147.67749999999998</v>
      </c>
      <c r="N2353" s="17">
        <f t="shared" si="145"/>
        <v>77.25</v>
      </c>
      <c r="O2353" s="17">
        <f t="shared" si="146"/>
        <v>70.427499999999981</v>
      </c>
      <c r="P2353" s="7">
        <f t="shared" si="147"/>
        <v>0.47690067884410281</v>
      </c>
      <c r="Q2353" s="5">
        <f>YEAR(SalesDataTable[[#This Row],[Order Date]])</f>
        <v>2026</v>
      </c>
      <c r="R2353" s="7" t="str">
        <f>"Q"&amp;ROUNDUP(MONTH(SalesDataTable[[#This Row],[Order Date]])/3,0)</f>
        <v>Q4</v>
      </c>
      <c r="S2353" s="8">
        <f>MONTH(SalesDataTable[[#This Row],[Order Date]])</f>
        <v>11</v>
      </c>
      <c r="T2353" s="7" t="str">
        <f>TEXT(SalesDataTable[[#This Row],[Order Date]],"mmm")</f>
        <v>Nov</v>
      </c>
    </row>
    <row r="2354" spans="1:20" ht="15.6">
      <c r="A2354" s="2">
        <v>3438</v>
      </c>
      <c r="B2354" s="3">
        <v>46339</v>
      </c>
      <c r="C2354" s="4" t="s">
        <v>0</v>
      </c>
      <c r="D2354" s="4" t="s">
        <v>1</v>
      </c>
      <c r="E2354" s="4" t="s">
        <v>2</v>
      </c>
      <c r="F2354" s="4" t="s">
        <v>3</v>
      </c>
      <c r="G2354" s="4" t="s">
        <v>4</v>
      </c>
      <c r="H2354" s="4" t="s">
        <v>26</v>
      </c>
      <c r="I2354" s="8">
        <v>4</v>
      </c>
      <c r="J2354" s="10">
        <v>40.03</v>
      </c>
      <c r="K2354" s="6">
        <v>0.05</v>
      </c>
      <c r="L2354" s="10">
        <v>16.78</v>
      </c>
      <c r="M2354" s="17">
        <f t="shared" si="144"/>
        <v>152.114</v>
      </c>
      <c r="N2354" s="17">
        <f t="shared" si="145"/>
        <v>67.12</v>
      </c>
      <c r="O2354" s="17">
        <f t="shared" si="146"/>
        <v>84.994</v>
      </c>
      <c r="P2354" s="7">
        <f t="shared" si="147"/>
        <v>0.5587519886400989</v>
      </c>
      <c r="Q2354" s="5">
        <f>YEAR(SalesDataTable[[#This Row],[Order Date]])</f>
        <v>2026</v>
      </c>
      <c r="R2354" s="7" t="str">
        <f>"Q"&amp;ROUNDUP(MONTH(SalesDataTable[[#This Row],[Order Date]])/3,0)</f>
        <v>Q4</v>
      </c>
      <c r="S2354" s="8">
        <f>MONTH(SalesDataTable[[#This Row],[Order Date]])</f>
        <v>11</v>
      </c>
      <c r="T2354" s="7" t="str">
        <f>TEXT(SalesDataTable[[#This Row],[Order Date]],"mmm")</f>
        <v>Nov</v>
      </c>
    </row>
    <row r="2355" spans="1:20" ht="15.6">
      <c r="A2355" s="2">
        <v>3573</v>
      </c>
      <c r="B2355" s="3">
        <v>46339</v>
      </c>
      <c r="C2355" s="4" t="s">
        <v>0</v>
      </c>
      <c r="D2355" s="4" t="s">
        <v>36</v>
      </c>
      <c r="E2355" s="4" t="s">
        <v>2</v>
      </c>
      <c r="F2355" s="4" t="s">
        <v>3</v>
      </c>
      <c r="G2355" s="4" t="s">
        <v>9</v>
      </c>
      <c r="H2355" s="4" t="s">
        <v>37</v>
      </c>
      <c r="I2355" s="8">
        <v>2</v>
      </c>
      <c r="J2355" s="10">
        <v>152.96</v>
      </c>
      <c r="K2355" s="6">
        <v>0.1</v>
      </c>
      <c r="L2355" s="10">
        <v>79.12</v>
      </c>
      <c r="M2355" s="17">
        <f t="shared" si="144"/>
        <v>275.32800000000003</v>
      </c>
      <c r="N2355" s="17">
        <f t="shared" si="145"/>
        <v>158.24</v>
      </c>
      <c r="O2355" s="17">
        <f t="shared" si="146"/>
        <v>117.08800000000002</v>
      </c>
      <c r="P2355" s="7">
        <f t="shared" si="147"/>
        <v>0.4252673175267318</v>
      </c>
      <c r="Q2355" s="5">
        <f>YEAR(SalesDataTable[[#This Row],[Order Date]])</f>
        <v>2026</v>
      </c>
      <c r="R2355" s="7" t="str">
        <f>"Q"&amp;ROUNDUP(MONTH(SalesDataTable[[#This Row],[Order Date]])/3,0)</f>
        <v>Q4</v>
      </c>
      <c r="S2355" s="8">
        <f>MONTH(SalesDataTable[[#This Row],[Order Date]])</f>
        <v>11</v>
      </c>
      <c r="T2355" s="7" t="str">
        <f>TEXT(SalesDataTable[[#This Row],[Order Date]],"mmm")</f>
        <v>Nov</v>
      </c>
    </row>
    <row r="2356" spans="1:20" ht="15.6">
      <c r="A2356" s="2">
        <v>4257</v>
      </c>
      <c r="B2356" s="3">
        <v>46339</v>
      </c>
      <c r="C2356" s="4" t="s">
        <v>20</v>
      </c>
      <c r="D2356" s="4" t="s">
        <v>47</v>
      </c>
      <c r="E2356" s="4" t="s">
        <v>19</v>
      </c>
      <c r="F2356" s="4" t="s">
        <v>13</v>
      </c>
      <c r="G2356" s="4" t="s">
        <v>34</v>
      </c>
      <c r="H2356" s="4" t="s">
        <v>38</v>
      </c>
      <c r="I2356" s="8">
        <v>2</v>
      </c>
      <c r="J2356" s="10">
        <v>124.06</v>
      </c>
      <c r="K2356" s="6">
        <v>0.05</v>
      </c>
      <c r="L2356" s="10">
        <v>69.98</v>
      </c>
      <c r="M2356" s="17">
        <f t="shared" si="144"/>
        <v>235.714</v>
      </c>
      <c r="N2356" s="17">
        <f t="shared" si="145"/>
        <v>139.96</v>
      </c>
      <c r="O2356" s="17">
        <f t="shared" si="146"/>
        <v>95.753999999999991</v>
      </c>
      <c r="P2356" s="7">
        <f t="shared" si="147"/>
        <v>0.40622958330858577</v>
      </c>
      <c r="Q2356" s="5">
        <f>YEAR(SalesDataTable[[#This Row],[Order Date]])</f>
        <v>2026</v>
      </c>
      <c r="R2356" s="7" t="str">
        <f>"Q"&amp;ROUNDUP(MONTH(SalesDataTable[[#This Row],[Order Date]])/3,0)</f>
        <v>Q4</v>
      </c>
      <c r="S2356" s="8">
        <f>MONTH(SalesDataTable[[#This Row],[Order Date]])</f>
        <v>11</v>
      </c>
      <c r="T2356" s="7" t="str">
        <f>TEXT(SalesDataTable[[#This Row],[Order Date]],"mmm")</f>
        <v>Nov</v>
      </c>
    </row>
    <row r="2357" spans="1:20" ht="15.6">
      <c r="A2357" s="2">
        <v>4389</v>
      </c>
      <c r="B2357" s="3">
        <v>46339</v>
      </c>
      <c r="C2357" s="4" t="s">
        <v>11</v>
      </c>
      <c r="D2357" s="4" t="s">
        <v>39</v>
      </c>
      <c r="E2357" s="4" t="s">
        <v>28</v>
      </c>
      <c r="F2357" s="4" t="s">
        <v>13</v>
      </c>
      <c r="G2357" s="4" t="s">
        <v>9</v>
      </c>
      <c r="H2357" s="4" t="s">
        <v>37</v>
      </c>
      <c r="I2357" s="8">
        <v>1</v>
      </c>
      <c r="J2357" s="10">
        <v>151.66</v>
      </c>
      <c r="K2357" s="6">
        <v>0.1</v>
      </c>
      <c r="L2357" s="10">
        <v>80.209999999999994</v>
      </c>
      <c r="M2357" s="17">
        <f t="shared" si="144"/>
        <v>136.494</v>
      </c>
      <c r="N2357" s="17">
        <f t="shared" si="145"/>
        <v>80.209999999999994</v>
      </c>
      <c r="O2357" s="17">
        <f t="shared" si="146"/>
        <v>56.284000000000006</v>
      </c>
      <c r="P2357" s="7">
        <f t="shared" si="147"/>
        <v>0.41235512183685735</v>
      </c>
      <c r="Q2357" s="5">
        <f>YEAR(SalesDataTable[[#This Row],[Order Date]])</f>
        <v>2026</v>
      </c>
      <c r="R2357" s="7" t="str">
        <f>"Q"&amp;ROUNDUP(MONTH(SalesDataTable[[#This Row],[Order Date]])/3,0)</f>
        <v>Q4</v>
      </c>
      <c r="S2357" s="8">
        <f>MONTH(SalesDataTable[[#This Row],[Order Date]])</f>
        <v>11</v>
      </c>
      <c r="T2357" s="7" t="str">
        <f>TEXT(SalesDataTable[[#This Row],[Order Date]],"mmm")</f>
        <v>Nov</v>
      </c>
    </row>
    <row r="2358" spans="1:20" ht="15.6">
      <c r="A2358" s="2">
        <v>4887</v>
      </c>
      <c r="B2358" s="3">
        <v>46339</v>
      </c>
      <c r="C2358" s="4" t="s">
        <v>20</v>
      </c>
      <c r="D2358" s="4" t="s">
        <v>33</v>
      </c>
      <c r="E2358" s="4" t="s">
        <v>2</v>
      </c>
      <c r="F2358" s="4" t="s">
        <v>13</v>
      </c>
      <c r="G2358" s="4" t="s">
        <v>9</v>
      </c>
      <c r="H2358" s="4" t="s">
        <v>17</v>
      </c>
      <c r="I2358" s="8">
        <v>2</v>
      </c>
      <c r="J2358" s="10">
        <v>142.30000000000001</v>
      </c>
      <c r="K2358" s="6">
        <v>0.15</v>
      </c>
      <c r="L2358" s="10">
        <v>77.760000000000005</v>
      </c>
      <c r="M2358" s="17">
        <f t="shared" si="144"/>
        <v>241.91000000000003</v>
      </c>
      <c r="N2358" s="17">
        <f t="shared" si="145"/>
        <v>155.52000000000001</v>
      </c>
      <c r="O2358" s="17">
        <f t="shared" si="146"/>
        <v>86.390000000000015</v>
      </c>
      <c r="P2358" s="7">
        <f t="shared" si="147"/>
        <v>0.35711628291513375</v>
      </c>
      <c r="Q2358" s="5">
        <f>YEAR(SalesDataTable[[#This Row],[Order Date]])</f>
        <v>2026</v>
      </c>
      <c r="R2358" s="7" t="str">
        <f>"Q"&amp;ROUNDUP(MONTH(SalesDataTable[[#This Row],[Order Date]])/3,0)</f>
        <v>Q4</v>
      </c>
      <c r="S2358" s="8">
        <f>MONTH(SalesDataTable[[#This Row],[Order Date]])</f>
        <v>11</v>
      </c>
      <c r="T2358" s="7" t="str">
        <f>TEXT(SalesDataTable[[#This Row],[Order Date]],"mmm")</f>
        <v>Nov</v>
      </c>
    </row>
    <row r="2359" spans="1:20" ht="15.6">
      <c r="A2359" s="2">
        <v>5007</v>
      </c>
      <c r="B2359" s="3">
        <v>46339</v>
      </c>
      <c r="C2359" s="4" t="s">
        <v>6</v>
      </c>
      <c r="D2359" s="4" t="s">
        <v>49</v>
      </c>
      <c r="E2359" s="4" t="s">
        <v>2</v>
      </c>
      <c r="F2359" s="4" t="s">
        <v>16</v>
      </c>
      <c r="G2359" s="4" t="s">
        <v>14</v>
      </c>
      <c r="H2359" s="4" t="s">
        <v>48</v>
      </c>
      <c r="I2359" s="8">
        <v>4</v>
      </c>
      <c r="J2359" s="10">
        <v>161.97</v>
      </c>
      <c r="K2359" s="6">
        <v>0.05</v>
      </c>
      <c r="L2359" s="10">
        <v>87.2</v>
      </c>
      <c r="M2359" s="17">
        <f t="shared" si="144"/>
        <v>615.48599999999999</v>
      </c>
      <c r="N2359" s="17">
        <f t="shared" si="145"/>
        <v>348.8</v>
      </c>
      <c r="O2359" s="17">
        <f t="shared" si="146"/>
        <v>266.68599999999998</v>
      </c>
      <c r="P2359" s="7">
        <f t="shared" si="147"/>
        <v>0.4332933649181297</v>
      </c>
      <c r="Q2359" s="5">
        <f>YEAR(SalesDataTable[[#This Row],[Order Date]])</f>
        <v>2026</v>
      </c>
      <c r="R2359" s="7" t="str">
        <f>"Q"&amp;ROUNDUP(MONTH(SalesDataTable[[#This Row],[Order Date]])/3,0)</f>
        <v>Q4</v>
      </c>
      <c r="S2359" s="8">
        <f>MONTH(SalesDataTable[[#This Row],[Order Date]])</f>
        <v>11</v>
      </c>
      <c r="T2359" s="7" t="str">
        <f>TEXT(SalesDataTable[[#This Row],[Order Date]],"mmm")</f>
        <v>Nov</v>
      </c>
    </row>
    <row r="2360" spans="1:20" ht="15.6">
      <c r="A2360" s="2">
        <v>5111</v>
      </c>
      <c r="B2360" s="3">
        <v>46339</v>
      </c>
      <c r="C2360" s="4" t="s">
        <v>6</v>
      </c>
      <c r="D2360" s="4" t="s">
        <v>49</v>
      </c>
      <c r="E2360" s="4" t="s">
        <v>8</v>
      </c>
      <c r="F2360" s="4" t="s">
        <v>16</v>
      </c>
      <c r="G2360" s="4" t="s">
        <v>14</v>
      </c>
      <c r="H2360" s="4" t="s">
        <v>44</v>
      </c>
      <c r="I2360" s="8">
        <v>5</v>
      </c>
      <c r="J2360" s="10">
        <v>133.99</v>
      </c>
      <c r="K2360" s="6">
        <v>0.15</v>
      </c>
      <c r="L2360" s="10">
        <v>65.55</v>
      </c>
      <c r="M2360" s="17">
        <f t="shared" si="144"/>
        <v>569.45749999999998</v>
      </c>
      <c r="N2360" s="17">
        <f t="shared" si="145"/>
        <v>327.75</v>
      </c>
      <c r="O2360" s="17">
        <f t="shared" si="146"/>
        <v>241.70749999999998</v>
      </c>
      <c r="P2360" s="7">
        <f t="shared" si="147"/>
        <v>0.42445221987593451</v>
      </c>
      <c r="Q2360" s="5">
        <f>YEAR(SalesDataTable[[#This Row],[Order Date]])</f>
        <v>2026</v>
      </c>
      <c r="R2360" s="7" t="str">
        <f>"Q"&amp;ROUNDUP(MONTH(SalesDataTable[[#This Row],[Order Date]])/3,0)</f>
        <v>Q4</v>
      </c>
      <c r="S2360" s="8">
        <f>MONTH(SalesDataTable[[#This Row],[Order Date]])</f>
        <v>11</v>
      </c>
      <c r="T2360" s="7" t="str">
        <f>TEXT(SalesDataTable[[#This Row],[Order Date]],"mmm")</f>
        <v>Nov</v>
      </c>
    </row>
    <row r="2361" spans="1:20" ht="15.6">
      <c r="A2361" s="2">
        <v>5177</v>
      </c>
      <c r="B2361" s="3">
        <v>46339</v>
      </c>
      <c r="C2361" s="4" t="s">
        <v>6</v>
      </c>
      <c r="D2361" s="4" t="s">
        <v>27</v>
      </c>
      <c r="E2361" s="4" t="s">
        <v>19</v>
      </c>
      <c r="F2361" s="4" t="s">
        <v>3</v>
      </c>
      <c r="G2361" s="4" t="s">
        <v>23</v>
      </c>
      <c r="H2361" s="4" t="s">
        <v>40</v>
      </c>
      <c r="I2361" s="8">
        <v>2</v>
      </c>
      <c r="J2361" s="10">
        <v>83.18</v>
      </c>
      <c r="K2361" s="6">
        <v>0.1</v>
      </c>
      <c r="L2361" s="10">
        <v>40.479999999999997</v>
      </c>
      <c r="M2361" s="17">
        <f t="shared" si="144"/>
        <v>149.72400000000002</v>
      </c>
      <c r="N2361" s="17">
        <f t="shared" si="145"/>
        <v>80.959999999999994</v>
      </c>
      <c r="O2361" s="17">
        <f t="shared" si="146"/>
        <v>68.764000000000024</v>
      </c>
      <c r="P2361" s="7">
        <f t="shared" si="147"/>
        <v>0.45927172664369115</v>
      </c>
      <c r="Q2361" s="5">
        <f>YEAR(SalesDataTable[[#This Row],[Order Date]])</f>
        <v>2026</v>
      </c>
      <c r="R2361" s="7" t="str">
        <f>"Q"&amp;ROUNDUP(MONTH(SalesDataTable[[#This Row],[Order Date]])/3,0)</f>
        <v>Q4</v>
      </c>
      <c r="S2361" s="8">
        <f>MONTH(SalesDataTable[[#This Row],[Order Date]])</f>
        <v>11</v>
      </c>
      <c r="T2361" s="7" t="str">
        <f>TEXT(SalesDataTable[[#This Row],[Order Date]],"mmm")</f>
        <v>Nov</v>
      </c>
    </row>
    <row r="2362" spans="1:20" ht="15.6">
      <c r="A2362" s="2">
        <v>584</v>
      </c>
      <c r="B2362" s="3">
        <v>46340</v>
      </c>
      <c r="C2362" s="4" t="s">
        <v>6</v>
      </c>
      <c r="D2362" s="4" t="s">
        <v>43</v>
      </c>
      <c r="E2362" s="4" t="s">
        <v>2</v>
      </c>
      <c r="F2362" s="4" t="s">
        <v>13</v>
      </c>
      <c r="G2362" s="4" t="s">
        <v>9</v>
      </c>
      <c r="H2362" s="4" t="s">
        <v>10</v>
      </c>
      <c r="I2362" s="8">
        <v>1</v>
      </c>
      <c r="J2362" s="10">
        <v>91.95</v>
      </c>
      <c r="K2362" s="6">
        <v>0</v>
      </c>
      <c r="L2362" s="10">
        <v>46.64</v>
      </c>
      <c r="M2362" s="17">
        <f t="shared" si="144"/>
        <v>91.95</v>
      </c>
      <c r="N2362" s="17">
        <f t="shared" si="145"/>
        <v>46.64</v>
      </c>
      <c r="O2362" s="17">
        <f t="shared" si="146"/>
        <v>45.31</v>
      </c>
      <c r="P2362" s="7">
        <f t="shared" si="147"/>
        <v>0.49276780859162589</v>
      </c>
      <c r="Q2362" s="5">
        <f>YEAR(SalesDataTable[[#This Row],[Order Date]])</f>
        <v>2026</v>
      </c>
      <c r="R2362" s="7" t="str">
        <f>"Q"&amp;ROUNDUP(MONTH(SalesDataTable[[#This Row],[Order Date]])/3,0)</f>
        <v>Q4</v>
      </c>
      <c r="S2362" s="8">
        <f>MONTH(SalesDataTable[[#This Row],[Order Date]])</f>
        <v>11</v>
      </c>
      <c r="T2362" s="7" t="str">
        <f>TEXT(SalesDataTable[[#This Row],[Order Date]],"mmm")</f>
        <v>Nov</v>
      </c>
    </row>
    <row r="2363" spans="1:20" ht="15.6">
      <c r="A2363" s="2">
        <v>621</v>
      </c>
      <c r="B2363" s="3">
        <v>46340</v>
      </c>
      <c r="C2363" s="4" t="s">
        <v>20</v>
      </c>
      <c r="D2363" s="4" t="s">
        <v>47</v>
      </c>
      <c r="E2363" s="4" t="s">
        <v>8</v>
      </c>
      <c r="F2363" s="4" t="s">
        <v>16</v>
      </c>
      <c r="G2363" s="4" t="s">
        <v>14</v>
      </c>
      <c r="H2363" s="4" t="s">
        <v>15</v>
      </c>
      <c r="I2363" s="8">
        <v>5</v>
      </c>
      <c r="J2363" s="10">
        <v>35.68</v>
      </c>
      <c r="K2363" s="6">
        <v>0.15</v>
      </c>
      <c r="L2363" s="10">
        <v>13.48</v>
      </c>
      <c r="M2363" s="17">
        <f t="shared" si="144"/>
        <v>151.64000000000001</v>
      </c>
      <c r="N2363" s="17">
        <f t="shared" si="145"/>
        <v>67.400000000000006</v>
      </c>
      <c r="O2363" s="17">
        <f t="shared" si="146"/>
        <v>84.240000000000009</v>
      </c>
      <c r="P2363" s="7">
        <f t="shared" si="147"/>
        <v>0.55552624637298864</v>
      </c>
      <c r="Q2363" s="5">
        <f>YEAR(SalesDataTable[[#This Row],[Order Date]])</f>
        <v>2026</v>
      </c>
      <c r="R2363" s="7" t="str">
        <f>"Q"&amp;ROUNDUP(MONTH(SalesDataTable[[#This Row],[Order Date]])/3,0)</f>
        <v>Q4</v>
      </c>
      <c r="S2363" s="8">
        <f>MONTH(SalesDataTable[[#This Row],[Order Date]])</f>
        <v>11</v>
      </c>
      <c r="T2363" s="7" t="str">
        <f>TEXT(SalesDataTable[[#This Row],[Order Date]],"mmm")</f>
        <v>Nov</v>
      </c>
    </row>
    <row r="2364" spans="1:20" ht="15.6">
      <c r="A2364" s="2">
        <v>623</v>
      </c>
      <c r="B2364" s="3">
        <v>46340</v>
      </c>
      <c r="C2364" s="4" t="s">
        <v>11</v>
      </c>
      <c r="D2364" s="4" t="s">
        <v>52</v>
      </c>
      <c r="E2364" s="4" t="s">
        <v>2</v>
      </c>
      <c r="F2364" s="4" t="s">
        <v>3</v>
      </c>
      <c r="G2364" s="4" t="s">
        <v>23</v>
      </c>
      <c r="H2364" s="4" t="s">
        <v>24</v>
      </c>
      <c r="I2364" s="8">
        <v>3</v>
      </c>
      <c r="J2364" s="10">
        <v>336.58</v>
      </c>
      <c r="K2364" s="6">
        <v>0.15</v>
      </c>
      <c r="L2364" s="10">
        <v>198.99</v>
      </c>
      <c r="M2364" s="17">
        <f t="shared" si="144"/>
        <v>858.279</v>
      </c>
      <c r="N2364" s="17">
        <f t="shared" si="145"/>
        <v>596.97</v>
      </c>
      <c r="O2364" s="17">
        <f t="shared" si="146"/>
        <v>261.30899999999997</v>
      </c>
      <c r="P2364" s="7">
        <f t="shared" si="147"/>
        <v>0.3044569423229509</v>
      </c>
      <c r="Q2364" s="5">
        <f>YEAR(SalesDataTable[[#This Row],[Order Date]])</f>
        <v>2026</v>
      </c>
      <c r="R2364" s="7" t="str">
        <f>"Q"&amp;ROUNDUP(MONTH(SalesDataTable[[#This Row],[Order Date]])/3,0)</f>
        <v>Q4</v>
      </c>
      <c r="S2364" s="8">
        <f>MONTH(SalesDataTable[[#This Row],[Order Date]])</f>
        <v>11</v>
      </c>
      <c r="T2364" s="7" t="str">
        <f>TEXT(SalesDataTable[[#This Row],[Order Date]],"mmm")</f>
        <v>Nov</v>
      </c>
    </row>
    <row r="2365" spans="1:20" ht="15.6">
      <c r="A2365" s="2">
        <v>1431</v>
      </c>
      <c r="B2365" s="3">
        <v>46340</v>
      </c>
      <c r="C2365" s="4" t="s">
        <v>11</v>
      </c>
      <c r="D2365" s="4" t="s">
        <v>12</v>
      </c>
      <c r="E2365" s="4" t="s">
        <v>2</v>
      </c>
      <c r="F2365" s="4" t="s">
        <v>13</v>
      </c>
      <c r="G2365" s="4" t="s">
        <v>34</v>
      </c>
      <c r="H2365" s="4" t="s">
        <v>42</v>
      </c>
      <c r="I2365" s="8">
        <v>2</v>
      </c>
      <c r="J2365" s="10">
        <v>36.979999999999997</v>
      </c>
      <c r="K2365" s="6">
        <v>0.15</v>
      </c>
      <c r="L2365" s="10">
        <v>14.13</v>
      </c>
      <c r="M2365" s="17">
        <f t="shared" si="144"/>
        <v>62.865999999999993</v>
      </c>
      <c r="N2365" s="17">
        <f t="shared" si="145"/>
        <v>28.26</v>
      </c>
      <c r="O2365" s="17">
        <f t="shared" si="146"/>
        <v>34.605999999999995</v>
      </c>
      <c r="P2365" s="7">
        <f t="shared" si="147"/>
        <v>0.55047243342983487</v>
      </c>
      <c r="Q2365" s="5">
        <f>YEAR(SalesDataTable[[#This Row],[Order Date]])</f>
        <v>2026</v>
      </c>
      <c r="R2365" s="7" t="str">
        <f>"Q"&amp;ROUNDUP(MONTH(SalesDataTable[[#This Row],[Order Date]])/3,0)</f>
        <v>Q4</v>
      </c>
      <c r="S2365" s="8">
        <f>MONTH(SalesDataTable[[#This Row],[Order Date]])</f>
        <v>11</v>
      </c>
      <c r="T2365" s="7" t="str">
        <f>TEXT(SalesDataTable[[#This Row],[Order Date]],"mmm")</f>
        <v>Nov</v>
      </c>
    </row>
    <row r="2366" spans="1:20" ht="15.6">
      <c r="A2366" s="2">
        <v>1520</v>
      </c>
      <c r="B2366" s="3">
        <v>46340</v>
      </c>
      <c r="C2366" s="4" t="s">
        <v>20</v>
      </c>
      <c r="D2366" s="4" t="s">
        <v>47</v>
      </c>
      <c r="E2366" s="4" t="s">
        <v>28</v>
      </c>
      <c r="F2366" s="4" t="s">
        <v>13</v>
      </c>
      <c r="G2366" s="4" t="s">
        <v>34</v>
      </c>
      <c r="H2366" s="4" t="s">
        <v>42</v>
      </c>
      <c r="I2366" s="8">
        <v>2</v>
      </c>
      <c r="J2366" s="10">
        <v>36.15</v>
      </c>
      <c r="K2366" s="6">
        <v>0</v>
      </c>
      <c r="L2366" s="10">
        <v>13.51</v>
      </c>
      <c r="M2366" s="17">
        <f t="shared" si="144"/>
        <v>72.3</v>
      </c>
      <c r="N2366" s="17">
        <f t="shared" si="145"/>
        <v>27.02</v>
      </c>
      <c r="O2366" s="17">
        <f t="shared" si="146"/>
        <v>45.28</v>
      </c>
      <c r="P2366" s="7">
        <f t="shared" si="147"/>
        <v>0.62627939142461964</v>
      </c>
      <c r="Q2366" s="5">
        <f>YEAR(SalesDataTable[[#This Row],[Order Date]])</f>
        <v>2026</v>
      </c>
      <c r="R2366" s="7" t="str">
        <f>"Q"&amp;ROUNDUP(MONTH(SalesDataTable[[#This Row],[Order Date]])/3,0)</f>
        <v>Q4</v>
      </c>
      <c r="S2366" s="8">
        <f>MONTH(SalesDataTable[[#This Row],[Order Date]])</f>
        <v>11</v>
      </c>
      <c r="T2366" s="7" t="str">
        <f>TEXT(SalesDataTable[[#This Row],[Order Date]],"mmm")</f>
        <v>Nov</v>
      </c>
    </row>
    <row r="2367" spans="1:20" ht="15.6">
      <c r="A2367" s="2">
        <v>1791</v>
      </c>
      <c r="B2367" s="3">
        <v>46340</v>
      </c>
      <c r="C2367" s="4" t="s">
        <v>11</v>
      </c>
      <c r="D2367" s="4" t="s">
        <v>12</v>
      </c>
      <c r="E2367" s="4" t="s">
        <v>2</v>
      </c>
      <c r="F2367" s="4" t="s">
        <v>16</v>
      </c>
      <c r="G2367" s="4" t="s">
        <v>34</v>
      </c>
      <c r="H2367" s="4" t="s">
        <v>38</v>
      </c>
      <c r="I2367" s="8">
        <v>1</v>
      </c>
      <c r="J2367" s="10">
        <v>121.86</v>
      </c>
      <c r="K2367" s="6">
        <v>0.05</v>
      </c>
      <c r="L2367" s="10">
        <v>69.900000000000006</v>
      </c>
      <c r="M2367" s="17">
        <f t="shared" si="144"/>
        <v>115.767</v>
      </c>
      <c r="N2367" s="17">
        <f t="shared" si="145"/>
        <v>69.900000000000006</v>
      </c>
      <c r="O2367" s="17">
        <f t="shared" si="146"/>
        <v>45.86699999999999</v>
      </c>
      <c r="P2367" s="7">
        <f t="shared" si="147"/>
        <v>0.396200989919407</v>
      </c>
      <c r="Q2367" s="5">
        <f>YEAR(SalesDataTable[[#This Row],[Order Date]])</f>
        <v>2026</v>
      </c>
      <c r="R2367" s="7" t="str">
        <f>"Q"&amp;ROUNDUP(MONTH(SalesDataTable[[#This Row],[Order Date]])/3,0)</f>
        <v>Q4</v>
      </c>
      <c r="S2367" s="8">
        <f>MONTH(SalesDataTable[[#This Row],[Order Date]])</f>
        <v>11</v>
      </c>
      <c r="T2367" s="7" t="str">
        <f>TEXT(SalesDataTable[[#This Row],[Order Date]],"mmm")</f>
        <v>Nov</v>
      </c>
    </row>
    <row r="2368" spans="1:20" ht="15.6">
      <c r="A2368" s="2">
        <v>2191</v>
      </c>
      <c r="B2368" s="3">
        <v>46340</v>
      </c>
      <c r="C2368" s="4" t="s">
        <v>11</v>
      </c>
      <c r="D2368" s="4" t="s">
        <v>25</v>
      </c>
      <c r="E2368" s="4" t="s">
        <v>19</v>
      </c>
      <c r="F2368" s="4" t="s">
        <v>3</v>
      </c>
      <c r="G2368" s="4" t="s">
        <v>4</v>
      </c>
      <c r="H2368" s="4" t="s">
        <v>22</v>
      </c>
      <c r="I2368" s="8">
        <v>6</v>
      </c>
      <c r="J2368" s="10">
        <v>49.85</v>
      </c>
      <c r="K2368" s="6">
        <v>0.05</v>
      </c>
      <c r="L2368" s="10">
        <v>22.68</v>
      </c>
      <c r="M2368" s="17">
        <f t="shared" si="144"/>
        <v>284.14499999999998</v>
      </c>
      <c r="N2368" s="17">
        <f t="shared" si="145"/>
        <v>136.07999999999998</v>
      </c>
      <c r="O2368" s="17">
        <f t="shared" si="146"/>
        <v>148.065</v>
      </c>
      <c r="P2368" s="7">
        <f t="shared" si="147"/>
        <v>0.52108958454310306</v>
      </c>
      <c r="Q2368" s="5">
        <f>YEAR(SalesDataTable[[#This Row],[Order Date]])</f>
        <v>2026</v>
      </c>
      <c r="R2368" s="7" t="str">
        <f>"Q"&amp;ROUNDUP(MONTH(SalesDataTable[[#This Row],[Order Date]])/3,0)</f>
        <v>Q4</v>
      </c>
      <c r="S2368" s="8">
        <f>MONTH(SalesDataTable[[#This Row],[Order Date]])</f>
        <v>11</v>
      </c>
      <c r="T2368" s="7" t="str">
        <f>TEXT(SalesDataTable[[#This Row],[Order Date]],"mmm")</f>
        <v>Nov</v>
      </c>
    </row>
    <row r="2369" spans="1:20" ht="15.6">
      <c r="A2369" s="2">
        <v>2365</v>
      </c>
      <c r="B2369" s="3">
        <v>46340</v>
      </c>
      <c r="C2369" s="4" t="s">
        <v>11</v>
      </c>
      <c r="D2369" s="4" t="s">
        <v>25</v>
      </c>
      <c r="E2369" s="4" t="s">
        <v>19</v>
      </c>
      <c r="F2369" s="4" t="s">
        <v>16</v>
      </c>
      <c r="G2369" s="4" t="s">
        <v>9</v>
      </c>
      <c r="H2369" s="4" t="s">
        <v>10</v>
      </c>
      <c r="I2369" s="8">
        <v>2</v>
      </c>
      <c r="J2369" s="10">
        <v>91.95</v>
      </c>
      <c r="K2369" s="6">
        <v>0.05</v>
      </c>
      <c r="L2369" s="10">
        <v>46.45</v>
      </c>
      <c r="M2369" s="17">
        <f t="shared" si="144"/>
        <v>174.70499999999998</v>
      </c>
      <c r="N2369" s="17">
        <f t="shared" si="145"/>
        <v>92.9</v>
      </c>
      <c r="O2369" s="17">
        <f t="shared" si="146"/>
        <v>81.804999999999978</v>
      </c>
      <c r="P2369" s="7">
        <f t="shared" si="147"/>
        <v>0.46824647262528252</v>
      </c>
      <c r="Q2369" s="5">
        <f>YEAR(SalesDataTable[[#This Row],[Order Date]])</f>
        <v>2026</v>
      </c>
      <c r="R2369" s="7" t="str">
        <f>"Q"&amp;ROUNDUP(MONTH(SalesDataTable[[#This Row],[Order Date]])/3,0)</f>
        <v>Q4</v>
      </c>
      <c r="S2369" s="8">
        <f>MONTH(SalesDataTable[[#This Row],[Order Date]])</f>
        <v>11</v>
      </c>
      <c r="T2369" s="7" t="str">
        <f>TEXT(SalesDataTable[[#This Row],[Order Date]],"mmm")</f>
        <v>Nov</v>
      </c>
    </row>
    <row r="2370" spans="1:20" ht="15.6">
      <c r="A2370" s="2">
        <v>2603</v>
      </c>
      <c r="B2370" s="3">
        <v>46340</v>
      </c>
      <c r="C2370" s="4" t="s">
        <v>20</v>
      </c>
      <c r="D2370" s="4" t="s">
        <v>33</v>
      </c>
      <c r="E2370" s="4" t="s">
        <v>28</v>
      </c>
      <c r="F2370" s="4" t="s">
        <v>3</v>
      </c>
      <c r="G2370" s="4" t="s">
        <v>4</v>
      </c>
      <c r="H2370" s="4" t="s">
        <v>22</v>
      </c>
      <c r="I2370" s="8">
        <v>2</v>
      </c>
      <c r="J2370" s="10">
        <v>51.71</v>
      </c>
      <c r="K2370" s="6">
        <v>0.15</v>
      </c>
      <c r="L2370" s="10">
        <v>22.93</v>
      </c>
      <c r="M2370" s="17">
        <f t="shared" ref="M2370:M2433" si="148">I2370*J2370*(1-K2370)</f>
        <v>87.906999999999996</v>
      </c>
      <c r="N2370" s="17">
        <f t="shared" ref="N2370:N2433" si="149">I2370*L2370</f>
        <v>45.86</v>
      </c>
      <c r="O2370" s="17">
        <f t="shared" ref="O2370:O2433" si="150">M2370-N2370</f>
        <v>42.046999999999997</v>
      </c>
      <c r="P2370" s="7">
        <f t="shared" ref="P2370:P2433" si="151">IFERROR(O2370/M2370,0)</f>
        <v>0.47831230732478641</v>
      </c>
      <c r="Q2370" s="5">
        <f>YEAR(SalesDataTable[[#This Row],[Order Date]])</f>
        <v>2026</v>
      </c>
      <c r="R2370" s="7" t="str">
        <f>"Q"&amp;ROUNDUP(MONTH(SalesDataTable[[#This Row],[Order Date]])/3,0)</f>
        <v>Q4</v>
      </c>
      <c r="S2370" s="8">
        <f>MONTH(SalesDataTable[[#This Row],[Order Date]])</f>
        <v>11</v>
      </c>
      <c r="T2370" s="7" t="str">
        <f>TEXT(SalesDataTable[[#This Row],[Order Date]],"mmm")</f>
        <v>Nov</v>
      </c>
    </row>
    <row r="2371" spans="1:20" ht="15.6">
      <c r="A2371" s="2">
        <v>4098</v>
      </c>
      <c r="B2371" s="3">
        <v>46340</v>
      </c>
      <c r="C2371" s="4" t="s">
        <v>6</v>
      </c>
      <c r="D2371" s="4" t="s">
        <v>7</v>
      </c>
      <c r="E2371" s="4" t="s">
        <v>19</v>
      </c>
      <c r="F2371" s="4" t="s">
        <v>3</v>
      </c>
      <c r="G2371" s="4" t="s">
        <v>34</v>
      </c>
      <c r="H2371" s="4" t="s">
        <v>35</v>
      </c>
      <c r="I2371" s="8">
        <v>1</v>
      </c>
      <c r="J2371" s="10">
        <v>41.05</v>
      </c>
      <c r="K2371" s="6">
        <v>0.05</v>
      </c>
      <c r="L2371" s="10">
        <v>14.6</v>
      </c>
      <c r="M2371" s="17">
        <f t="shared" si="148"/>
        <v>38.997499999999995</v>
      </c>
      <c r="N2371" s="17">
        <f t="shared" si="149"/>
        <v>14.6</v>
      </c>
      <c r="O2371" s="17">
        <f t="shared" si="150"/>
        <v>24.397499999999994</v>
      </c>
      <c r="P2371" s="7">
        <f t="shared" si="151"/>
        <v>0.62561702673248276</v>
      </c>
      <c r="Q2371" s="5">
        <f>YEAR(SalesDataTable[[#This Row],[Order Date]])</f>
        <v>2026</v>
      </c>
      <c r="R2371" s="7" t="str">
        <f>"Q"&amp;ROUNDUP(MONTH(SalesDataTable[[#This Row],[Order Date]])/3,0)</f>
        <v>Q4</v>
      </c>
      <c r="S2371" s="8">
        <f>MONTH(SalesDataTable[[#This Row],[Order Date]])</f>
        <v>11</v>
      </c>
      <c r="T2371" s="7" t="str">
        <f>TEXT(SalesDataTable[[#This Row],[Order Date]],"mmm")</f>
        <v>Nov</v>
      </c>
    </row>
    <row r="2372" spans="1:20" ht="15.6">
      <c r="A2372" s="2">
        <v>1176</v>
      </c>
      <c r="B2372" s="3">
        <v>46341</v>
      </c>
      <c r="C2372" s="4" t="s">
        <v>6</v>
      </c>
      <c r="D2372" s="4" t="s">
        <v>27</v>
      </c>
      <c r="E2372" s="4" t="s">
        <v>8</v>
      </c>
      <c r="F2372" s="4" t="s">
        <v>16</v>
      </c>
      <c r="G2372" s="4" t="s">
        <v>23</v>
      </c>
      <c r="H2372" s="4" t="s">
        <v>24</v>
      </c>
      <c r="I2372" s="8">
        <v>10</v>
      </c>
      <c r="J2372" s="10">
        <v>333.09</v>
      </c>
      <c r="K2372" s="6">
        <v>0.15</v>
      </c>
      <c r="L2372" s="10">
        <v>197.95</v>
      </c>
      <c r="M2372" s="17">
        <f t="shared" si="148"/>
        <v>2831.2649999999994</v>
      </c>
      <c r="N2372" s="17">
        <f t="shared" si="149"/>
        <v>1979.5</v>
      </c>
      <c r="O2372" s="17">
        <f t="shared" si="150"/>
        <v>851.76499999999942</v>
      </c>
      <c r="P2372" s="7">
        <f t="shared" si="151"/>
        <v>0.30084255624252748</v>
      </c>
      <c r="Q2372" s="5">
        <f>YEAR(SalesDataTable[[#This Row],[Order Date]])</f>
        <v>2026</v>
      </c>
      <c r="R2372" s="7" t="str">
        <f>"Q"&amp;ROUNDUP(MONTH(SalesDataTable[[#This Row],[Order Date]])/3,0)</f>
        <v>Q4</v>
      </c>
      <c r="S2372" s="8">
        <f>MONTH(SalesDataTable[[#This Row],[Order Date]])</f>
        <v>11</v>
      </c>
      <c r="T2372" s="7" t="str">
        <f>TEXT(SalesDataTable[[#This Row],[Order Date]],"mmm")</f>
        <v>Nov</v>
      </c>
    </row>
    <row r="2373" spans="1:20" ht="15.6">
      <c r="A2373" s="2">
        <v>1895</v>
      </c>
      <c r="B2373" s="3">
        <v>46341</v>
      </c>
      <c r="C2373" s="4" t="s">
        <v>20</v>
      </c>
      <c r="D2373" s="4" t="s">
        <v>21</v>
      </c>
      <c r="E2373" s="4" t="s">
        <v>2</v>
      </c>
      <c r="F2373" s="4" t="s">
        <v>16</v>
      </c>
      <c r="G2373" s="4" t="s">
        <v>4</v>
      </c>
      <c r="H2373" s="4" t="s">
        <v>22</v>
      </c>
      <c r="I2373" s="8">
        <v>3</v>
      </c>
      <c r="J2373" s="10">
        <v>51.79</v>
      </c>
      <c r="K2373" s="6">
        <v>0.2</v>
      </c>
      <c r="L2373" s="10">
        <v>22.23</v>
      </c>
      <c r="M2373" s="17">
        <f t="shared" si="148"/>
        <v>124.29600000000001</v>
      </c>
      <c r="N2373" s="17">
        <f t="shared" si="149"/>
        <v>66.69</v>
      </c>
      <c r="O2373" s="17">
        <f t="shared" si="150"/>
        <v>57.606000000000009</v>
      </c>
      <c r="P2373" s="7">
        <f t="shared" si="151"/>
        <v>0.4634581965630431</v>
      </c>
      <c r="Q2373" s="5">
        <f>YEAR(SalesDataTable[[#This Row],[Order Date]])</f>
        <v>2026</v>
      </c>
      <c r="R2373" s="7" t="str">
        <f>"Q"&amp;ROUNDUP(MONTH(SalesDataTable[[#This Row],[Order Date]])/3,0)</f>
        <v>Q4</v>
      </c>
      <c r="S2373" s="8">
        <f>MONTH(SalesDataTable[[#This Row],[Order Date]])</f>
        <v>11</v>
      </c>
      <c r="T2373" s="7" t="str">
        <f>TEXT(SalesDataTable[[#This Row],[Order Date]],"mmm")</f>
        <v>Nov</v>
      </c>
    </row>
    <row r="2374" spans="1:20" ht="15.6">
      <c r="A2374" s="2">
        <v>3385</v>
      </c>
      <c r="B2374" s="3">
        <v>46341</v>
      </c>
      <c r="C2374" s="4" t="s">
        <v>6</v>
      </c>
      <c r="D2374" s="4" t="s">
        <v>41</v>
      </c>
      <c r="E2374" s="4" t="s">
        <v>28</v>
      </c>
      <c r="F2374" s="4" t="s">
        <v>13</v>
      </c>
      <c r="G2374" s="4" t="s">
        <v>9</v>
      </c>
      <c r="H2374" s="4" t="s">
        <v>46</v>
      </c>
      <c r="I2374" s="8">
        <v>1</v>
      </c>
      <c r="J2374" s="10">
        <v>71.040000000000006</v>
      </c>
      <c r="K2374" s="6">
        <v>0.1</v>
      </c>
      <c r="L2374" s="10">
        <v>31.59</v>
      </c>
      <c r="M2374" s="17">
        <f t="shared" si="148"/>
        <v>63.936000000000007</v>
      </c>
      <c r="N2374" s="17">
        <f t="shared" si="149"/>
        <v>31.59</v>
      </c>
      <c r="O2374" s="17">
        <f t="shared" si="150"/>
        <v>32.346000000000004</v>
      </c>
      <c r="P2374" s="7">
        <f t="shared" si="151"/>
        <v>0.50591216216216217</v>
      </c>
      <c r="Q2374" s="5">
        <f>YEAR(SalesDataTable[[#This Row],[Order Date]])</f>
        <v>2026</v>
      </c>
      <c r="R2374" s="7" t="str">
        <f>"Q"&amp;ROUNDUP(MONTH(SalesDataTable[[#This Row],[Order Date]])/3,0)</f>
        <v>Q4</v>
      </c>
      <c r="S2374" s="8">
        <f>MONTH(SalesDataTable[[#This Row],[Order Date]])</f>
        <v>11</v>
      </c>
      <c r="T2374" s="7" t="str">
        <f>TEXT(SalesDataTable[[#This Row],[Order Date]],"mmm")</f>
        <v>Nov</v>
      </c>
    </row>
    <row r="2375" spans="1:20" ht="15.6">
      <c r="A2375" s="2">
        <v>3581</v>
      </c>
      <c r="B2375" s="3">
        <v>46341</v>
      </c>
      <c r="C2375" s="4" t="s">
        <v>20</v>
      </c>
      <c r="D2375" s="4" t="s">
        <v>21</v>
      </c>
      <c r="E2375" s="4" t="s">
        <v>28</v>
      </c>
      <c r="F2375" s="4" t="s">
        <v>16</v>
      </c>
      <c r="G2375" s="4" t="s">
        <v>9</v>
      </c>
      <c r="H2375" s="4" t="s">
        <v>17</v>
      </c>
      <c r="I2375" s="8">
        <v>2</v>
      </c>
      <c r="J2375" s="10">
        <v>141.21</v>
      </c>
      <c r="K2375" s="6">
        <v>0.1</v>
      </c>
      <c r="L2375" s="10">
        <v>78.31</v>
      </c>
      <c r="M2375" s="17">
        <f t="shared" si="148"/>
        <v>254.17800000000003</v>
      </c>
      <c r="N2375" s="17">
        <f t="shared" si="149"/>
        <v>156.62</v>
      </c>
      <c r="O2375" s="17">
        <f t="shared" si="150"/>
        <v>97.558000000000021</v>
      </c>
      <c r="P2375" s="7">
        <f t="shared" si="151"/>
        <v>0.38381763960688969</v>
      </c>
      <c r="Q2375" s="5">
        <f>YEAR(SalesDataTable[[#This Row],[Order Date]])</f>
        <v>2026</v>
      </c>
      <c r="R2375" s="7" t="str">
        <f>"Q"&amp;ROUNDUP(MONTH(SalesDataTable[[#This Row],[Order Date]])/3,0)</f>
        <v>Q4</v>
      </c>
      <c r="S2375" s="8">
        <f>MONTH(SalesDataTable[[#This Row],[Order Date]])</f>
        <v>11</v>
      </c>
      <c r="T2375" s="7" t="str">
        <f>TEXT(SalesDataTable[[#This Row],[Order Date]],"mmm")</f>
        <v>Nov</v>
      </c>
    </row>
    <row r="2376" spans="1:20" ht="15.6">
      <c r="A2376" s="2">
        <v>4528</v>
      </c>
      <c r="B2376" s="3">
        <v>46341</v>
      </c>
      <c r="C2376" s="4" t="s">
        <v>0</v>
      </c>
      <c r="D2376" s="4" t="s">
        <v>50</v>
      </c>
      <c r="E2376" s="4" t="s">
        <v>28</v>
      </c>
      <c r="F2376" s="4" t="s">
        <v>13</v>
      </c>
      <c r="G2376" s="4" t="s">
        <v>9</v>
      </c>
      <c r="H2376" s="4" t="s">
        <v>17</v>
      </c>
      <c r="I2376" s="8">
        <v>2</v>
      </c>
      <c r="J2376" s="10">
        <v>141.63999999999999</v>
      </c>
      <c r="K2376" s="6">
        <v>0.15</v>
      </c>
      <c r="L2376" s="10">
        <v>80.349999999999994</v>
      </c>
      <c r="M2376" s="17">
        <f t="shared" si="148"/>
        <v>240.78799999999998</v>
      </c>
      <c r="N2376" s="17">
        <f t="shared" si="149"/>
        <v>160.69999999999999</v>
      </c>
      <c r="O2376" s="17">
        <f t="shared" si="150"/>
        <v>80.087999999999994</v>
      </c>
      <c r="P2376" s="7">
        <f t="shared" si="151"/>
        <v>0.33260793727262156</v>
      </c>
      <c r="Q2376" s="5">
        <f>YEAR(SalesDataTable[[#This Row],[Order Date]])</f>
        <v>2026</v>
      </c>
      <c r="R2376" s="7" t="str">
        <f>"Q"&amp;ROUNDUP(MONTH(SalesDataTable[[#This Row],[Order Date]])/3,0)</f>
        <v>Q4</v>
      </c>
      <c r="S2376" s="8">
        <f>MONTH(SalesDataTable[[#This Row],[Order Date]])</f>
        <v>11</v>
      </c>
      <c r="T2376" s="7" t="str">
        <f>TEXT(SalesDataTable[[#This Row],[Order Date]],"mmm")</f>
        <v>Nov</v>
      </c>
    </row>
    <row r="2377" spans="1:20" ht="15.6">
      <c r="A2377" s="2">
        <v>4633</v>
      </c>
      <c r="B2377" s="3">
        <v>46341</v>
      </c>
      <c r="C2377" s="4" t="s">
        <v>11</v>
      </c>
      <c r="D2377" s="4" t="s">
        <v>39</v>
      </c>
      <c r="E2377" s="4" t="s">
        <v>2</v>
      </c>
      <c r="F2377" s="4" t="s">
        <v>3</v>
      </c>
      <c r="G2377" s="4" t="s">
        <v>9</v>
      </c>
      <c r="H2377" s="4" t="s">
        <v>46</v>
      </c>
      <c r="I2377" s="8">
        <v>1</v>
      </c>
      <c r="J2377" s="10">
        <v>71.78</v>
      </c>
      <c r="K2377" s="6">
        <v>0.15</v>
      </c>
      <c r="L2377" s="10">
        <v>32.869999999999997</v>
      </c>
      <c r="M2377" s="17">
        <f t="shared" si="148"/>
        <v>61.012999999999998</v>
      </c>
      <c r="N2377" s="17">
        <f t="shared" si="149"/>
        <v>32.869999999999997</v>
      </c>
      <c r="O2377" s="17">
        <f t="shared" si="150"/>
        <v>28.143000000000001</v>
      </c>
      <c r="P2377" s="7">
        <f t="shared" si="151"/>
        <v>0.46126235392457349</v>
      </c>
      <c r="Q2377" s="5">
        <f>YEAR(SalesDataTable[[#This Row],[Order Date]])</f>
        <v>2026</v>
      </c>
      <c r="R2377" s="7" t="str">
        <f>"Q"&amp;ROUNDUP(MONTH(SalesDataTable[[#This Row],[Order Date]])/3,0)</f>
        <v>Q4</v>
      </c>
      <c r="S2377" s="8">
        <f>MONTH(SalesDataTable[[#This Row],[Order Date]])</f>
        <v>11</v>
      </c>
      <c r="T2377" s="7" t="str">
        <f>TEXT(SalesDataTable[[#This Row],[Order Date]],"mmm")</f>
        <v>Nov</v>
      </c>
    </row>
    <row r="2378" spans="1:20" ht="15.6">
      <c r="A2378" s="2">
        <v>5195</v>
      </c>
      <c r="B2378" s="3">
        <v>46341</v>
      </c>
      <c r="C2378" s="4" t="s">
        <v>11</v>
      </c>
      <c r="D2378" s="4" t="s">
        <v>52</v>
      </c>
      <c r="E2378" s="4" t="s">
        <v>2</v>
      </c>
      <c r="F2378" s="4" t="s">
        <v>16</v>
      </c>
      <c r="G2378" s="4" t="s">
        <v>9</v>
      </c>
      <c r="H2378" s="4" t="s">
        <v>37</v>
      </c>
      <c r="I2378" s="8">
        <v>3</v>
      </c>
      <c r="J2378" s="10">
        <v>153.88999999999999</v>
      </c>
      <c r="K2378" s="6">
        <v>0.1</v>
      </c>
      <c r="L2378" s="10">
        <v>80.36</v>
      </c>
      <c r="M2378" s="17">
        <f t="shared" si="148"/>
        <v>415.50299999999999</v>
      </c>
      <c r="N2378" s="17">
        <f t="shared" si="149"/>
        <v>241.07999999999998</v>
      </c>
      <c r="O2378" s="17">
        <f t="shared" si="150"/>
        <v>174.423</v>
      </c>
      <c r="P2378" s="7">
        <f t="shared" si="151"/>
        <v>0.41978758276113531</v>
      </c>
      <c r="Q2378" s="5">
        <f>YEAR(SalesDataTable[[#This Row],[Order Date]])</f>
        <v>2026</v>
      </c>
      <c r="R2378" s="7" t="str">
        <f>"Q"&amp;ROUNDUP(MONTH(SalesDataTable[[#This Row],[Order Date]])/3,0)</f>
        <v>Q4</v>
      </c>
      <c r="S2378" s="8">
        <f>MONTH(SalesDataTable[[#This Row],[Order Date]])</f>
        <v>11</v>
      </c>
      <c r="T2378" s="7" t="str">
        <f>TEXT(SalesDataTable[[#This Row],[Order Date]],"mmm")</f>
        <v>Nov</v>
      </c>
    </row>
    <row r="2379" spans="1:20" ht="15.6">
      <c r="A2379" s="2">
        <v>2778</v>
      </c>
      <c r="B2379" s="3">
        <v>46342</v>
      </c>
      <c r="C2379" s="4" t="s">
        <v>20</v>
      </c>
      <c r="D2379" s="4" t="s">
        <v>21</v>
      </c>
      <c r="E2379" s="4" t="s">
        <v>28</v>
      </c>
      <c r="F2379" s="4" t="s">
        <v>3</v>
      </c>
      <c r="G2379" s="4" t="s">
        <v>9</v>
      </c>
      <c r="H2379" s="4" t="s">
        <v>17</v>
      </c>
      <c r="I2379" s="8">
        <v>1</v>
      </c>
      <c r="J2379" s="10">
        <v>145.4</v>
      </c>
      <c r="K2379" s="6">
        <v>0.1</v>
      </c>
      <c r="L2379" s="10">
        <v>77.66</v>
      </c>
      <c r="M2379" s="17">
        <f t="shared" si="148"/>
        <v>130.86000000000001</v>
      </c>
      <c r="N2379" s="17">
        <f t="shared" si="149"/>
        <v>77.66</v>
      </c>
      <c r="O2379" s="17">
        <f t="shared" si="150"/>
        <v>53.200000000000017</v>
      </c>
      <c r="P2379" s="7">
        <f t="shared" si="151"/>
        <v>0.40654134189209851</v>
      </c>
      <c r="Q2379" s="5">
        <f>YEAR(SalesDataTable[[#This Row],[Order Date]])</f>
        <v>2026</v>
      </c>
      <c r="R2379" s="7" t="str">
        <f>"Q"&amp;ROUNDUP(MONTH(SalesDataTable[[#This Row],[Order Date]])/3,0)</f>
        <v>Q4</v>
      </c>
      <c r="S2379" s="8">
        <f>MONTH(SalesDataTable[[#This Row],[Order Date]])</f>
        <v>11</v>
      </c>
      <c r="T2379" s="7" t="str">
        <f>TEXT(SalesDataTable[[#This Row],[Order Date]],"mmm")</f>
        <v>Nov</v>
      </c>
    </row>
    <row r="2380" spans="1:20" ht="15.6">
      <c r="A2380" s="2">
        <v>341</v>
      </c>
      <c r="B2380" s="3">
        <v>46343</v>
      </c>
      <c r="C2380" s="4" t="s">
        <v>20</v>
      </c>
      <c r="D2380" s="4" t="s">
        <v>33</v>
      </c>
      <c r="E2380" s="4" t="s">
        <v>2</v>
      </c>
      <c r="F2380" s="4" t="s">
        <v>3</v>
      </c>
      <c r="G2380" s="4" t="s">
        <v>14</v>
      </c>
      <c r="H2380" s="4" t="s">
        <v>44</v>
      </c>
      <c r="I2380" s="8">
        <v>1</v>
      </c>
      <c r="J2380" s="10">
        <v>132.94999999999999</v>
      </c>
      <c r="K2380" s="6">
        <v>0.05</v>
      </c>
      <c r="L2380" s="10">
        <v>65.36</v>
      </c>
      <c r="M2380" s="17">
        <f t="shared" si="148"/>
        <v>126.30249999999998</v>
      </c>
      <c r="N2380" s="17">
        <f t="shared" si="149"/>
        <v>65.36</v>
      </c>
      <c r="O2380" s="17">
        <f t="shared" si="150"/>
        <v>60.942499999999981</v>
      </c>
      <c r="P2380" s="7">
        <f t="shared" si="151"/>
        <v>0.48251222264009019</v>
      </c>
      <c r="Q2380" s="5">
        <f>YEAR(SalesDataTable[[#This Row],[Order Date]])</f>
        <v>2026</v>
      </c>
      <c r="R2380" s="7" t="str">
        <f>"Q"&amp;ROUNDUP(MONTH(SalesDataTable[[#This Row],[Order Date]])/3,0)</f>
        <v>Q4</v>
      </c>
      <c r="S2380" s="8">
        <f>MONTH(SalesDataTable[[#This Row],[Order Date]])</f>
        <v>11</v>
      </c>
      <c r="T2380" s="7" t="str">
        <f>TEXT(SalesDataTable[[#This Row],[Order Date]],"mmm")</f>
        <v>Nov</v>
      </c>
    </row>
    <row r="2381" spans="1:20" ht="15.6">
      <c r="A2381" s="2">
        <v>374</v>
      </c>
      <c r="B2381" s="3">
        <v>46343</v>
      </c>
      <c r="C2381" s="4" t="s">
        <v>20</v>
      </c>
      <c r="D2381" s="4" t="s">
        <v>31</v>
      </c>
      <c r="E2381" s="4" t="s">
        <v>19</v>
      </c>
      <c r="F2381" s="4" t="s">
        <v>3</v>
      </c>
      <c r="G2381" s="4" t="s">
        <v>34</v>
      </c>
      <c r="H2381" s="4" t="s">
        <v>45</v>
      </c>
      <c r="I2381" s="8">
        <v>1</v>
      </c>
      <c r="J2381" s="10">
        <v>51.34</v>
      </c>
      <c r="K2381" s="6">
        <v>0.15</v>
      </c>
      <c r="L2381" s="10">
        <v>21.37</v>
      </c>
      <c r="M2381" s="17">
        <f t="shared" si="148"/>
        <v>43.639000000000003</v>
      </c>
      <c r="N2381" s="17">
        <f t="shared" si="149"/>
        <v>21.37</v>
      </c>
      <c r="O2381" s="17">
        <f t="shared" si="150"/>
        <v>22.269000000000002</v>
      </c>
      <c r="P2381" s="7">
        <f t="shared" si="151"/>
        <v>0.5103004193496643</v>
      </c>
      <c r="Q2381" s="5">
        <f>YEAR(SalesDataTable[[#This Row],[Order Date]])</f>
        <v>2026</v>
      </c>
      <c r="R2381" s="7" t="str">
        <f>"Q"&amp;ROUNDUP(MONTH(SalesDataTable[[#This Row],[Order Date]])/3,0)</f>
        <v>Q4</v>
      </c>
      <c r="S2381" s="8">
        <f>MONTH(SalesDataTable[[#This Row],[Order Date]])</f>
        <v>11</v>
      </c>
      <c r="T2381" s="7" t="str">
        <f>TEXT(SalesDataTable[[#This Row],[Order Date]],"mmm")</f>
        <v>Nov</v>
      </c>
    </row>
    <row r="2382" spans="1:20" ht="15.6">
      <c r="A2382" s="2">
        <v>598</v>
      </c>
      <c r="B2382" s="3">
        <v>46343</v>
      </c>
      <c r="C2382" s="4" t="s">
        <v>0</v>
      </c>
      <c r="D2382" s="4" t="s">
        <v>1</v>
      </c>
      <c r="E2382" s="4" t="s">
        <v>2</v>
      </c>
      <c r="F2382" s="4" t="s">
        <v>13</v>
      </c>
      <c r="G2382" s="4" t="s">
        <v>4</v>
      </c>
      <c r="H2382" s="4" t="s">
        <v>22</v>
      </c>
      <c r="I2382" s="8">
        <v>1</v>
      </c>
      <c r="J2382" s="10">
        <v>49.98</v>
      </c>
      <c r="K2382" s="6">
        <v>0.1</v>
      </c>
      <c r="L2382" s="10">
        <v>22.25</v>
      </c>
      <c r="M2382" s="17">
        <f t="shared" si="148"/>
        <v>44.981999999999999</v>
      </c>
      <c r="N2382" s="17">
        <f t="shared" si="149"/>
        <v>22.25</v>
      </c>
      <c r="O2382" s="17">
        <f t="shared" si="150"/>
        <v>22.731999999999999</v>
      </c>
      <c r="P2382" s="7">
        <f t="shared" si="151"/>
        <v>0.50535769863500957</v>
      </c>
      <c r="Q2382" s="5">
        <f>YEAR(SalesDataTable[[#This Row],[Order Date]])</f>
        <v>2026</v>
      </c>
      <c r="R2382" s="7" t="str">
        <f>"Q"&amp;ROUNDUP(MONTH(SalesDataTable[[#This Row],[Order Date]])/3,0)</f>
        <v>Q4</v>
      </c>
      <c r="S2382" s="8">
        <f>MONTH(SalesDataTable[[#This Row],[Order Date]])</f>
        <v>11</v>
      </c>
      <c r="T2382" s="7" t="str">
        <f>TEXT(SalesDataTable[[#This Row],[Order Date]],"mmm")</f>
        <v>Nov</v>
      </c>
    </row>
    <row r="2383" spans="1:20" ht="15.6">
      <c r="A2383" s="2">
        <v>690</v>
      </c>
      <c r="B2383" s="3">
        <v>46343</v>
      </c>
      <c r="C2383" s="4" t="s">
        <v>20</v>
      </c>
      <c r="D2383" s="4" t="s">
        <v>33</v>
      </c>
      <c r="E2383" s="4" t="s">
        <v>2</v>
      </c>
      <c r="F2383" s="4" t="s">
        <v>3</v>
      </c>
      <c r="G2383" s="4" t="s">
        <v>14</v>
      </c>
      <c r="H2383" s="4" t="s">
        <v>48</v>
      </c>
      <c r="I2383" s="8">
        <v>2</v>
      </c>
      <c r="J2383" s="10">
        <v>168.08</v>
      </c>
      <c r="K2383" s="6">
        <v>0.1</v>
      </c>
      <c r="L2383" s="10">
        <v>87.63</v>
      </c>
      <c r="M2383" s="17">
        <f t="shared" si="148"/>
        <v>302.54400000000004</v>
      </c>
      <c r="N2383" s="17">
        <f t="shared" si="149"/>
        <v>175.26</v>
      </c>
      <c r="O2383" s="17">
        <f t="shared" si="150"/>
        <v>127.28400000000005</v>
      </c>
      <c r="P2383" s="7">
        <f t="shared" si="151"/>
        <v>0.42071235919403471</v>
      </c>
      <c r="Q2383" s="5">
        <f>YEAR(SalesDataTable[[#This Row],[Order Date]])</f>
        <v>2026</v>
      </c>
      <c r="R2383" s="7" t="str">
        <f>"Q"&amp;ROUNDUP(MONTH(SalesDataTable[[#This Row],[Order Date]])/3,0)</f>
        <v>Q4</v>
      </c>
      <c r="S2383" s="8">
        <f>MONTH(SalesDataTable[[#This Row],[Order Date]])</f>
        <v>11</v>
      </c>
      <c r="T2383" s="7" t="str">
        <f>TEXT(SalesDataTable[[#This Row],[Order Date]],"mmm")</f>
        <v>Nov</v>
      </c>
    </row>
    <row r="2384" spans="1:20" ht="15.6">
      <c r="A2384" s="2">
        <v>1296</v>
      </c>
      <c r="B2384" s="3">
        <v>46343</v>
      </c>
      <c r="C2384" s="4" t="s">
        <v>20</v>
      </c>
      <c r="D2384" s="4" t="s">
        <v>47</v>
      </c>
      <c r="E2384" s="4" t="s">
        <v>2</v>
      </c>
      <c r="F2384" s="4" t="s">
        <v>13</v>
      </c>
      <c r="G2384" s="4" t="s">
        <v>23</v>
      </c>
      <c r="H2384" s="4" t="s">
        <v>29</v>
      </c>
      <c r="I2384" s="8">
        <v>1</v>
      </c>
      <c r="J2384" s="10">
        <v>191.85</v>
      </c>
      <c r="K2384" s="6">
        <v>0.15</v>
      </c>
      <c r="L2384" s="10">
        <v>104.41</v>
      </c>
      <c r="M2384" s="17">
        <f t="shared" si="148"/>
        <v>163.07249999999999</v>
      </c>
      <c r="N2384" s="17">
        <f t="shared" si="149"/>
        <v>104.41</v>
      </c>
      <c r="O2384" s="17">
        <f t="shared" si="150"/>
        <v>58.662499999999994</v>
      </c>
      <c r="P2384" s="7">
        <f t="shared" si="151"/>
        <v>0.35973263425776875</v>
      </c>
      <c r="Q2384" s="5">
        <f>YEAR(SalesDataTable[[#This Row],[Order Date]])</f>
        <v>2026</v>
      </c>
      <c r="R2384" s="7" t="str">
        <f>"Q"&amp;ROUNDUP(MONTH(SalesDataTable[[#This Row],[Order Date]])/3,0)</f>
        <v>Q4</v>
      </c>
      <c r="S2384" s="8">
        <f>MONTH(SalesDataTable[[#This Row],[Order Date]])</f>
        <v>11</v>
      </c>
      <c r="T2384" s="7" t="str">
        <f>TEXT(SalesDataTable[[#This Row],[Order Date]],"mmm")</f>
        <v>Nov</v>
      </c>
    </row>
    <row r="2385" spans="1:20" ht="15.6">
      <c r="A2385" s="2">
        <v>1585</v>
      </c>
      <c r="B2385" s="3">
        <v>46343</v>
      </c>
      <c r="C2385" s="4" t="s">
        <v>6</v>
      </c>
      <c r="D2385" s="4" t="s">
        <v>49</v>
      </c>
      <c r="E2385" s="4" t="s">
        <v>19</v>
      </c>
      <c r="F2385" s="4" t="s">
        <v>3</v>
      </c>
      <c r="G2385" s="4" t="s">
        <v>9</v>
      </c>
      <c r="H2385" s="4" t="s">
        <v>10</v>
      </c>
      <c r="I2385" s="8">
        <v>4</v>
      </c>
      <c r="J2385" s="10">
        <v>93.99</v>
      </c>
      <c r="K2385" s="6">
        <v>0.1</v>
      </c>
      <c r="L2385" s="10">
        <v>44.07</v>
      </c>
      <c r="M2385" s="17">
        <f t="shared" si="148"/>
        <v>338.36399999999998</v>
      </c>
      <c r="N2385" s="17">
        <f t="shared" si="149"/>
        <v>176.28</v>
      </c>
      <c r="O2385" s="17">
        <f t="shared" si="150"/>
        <v>162.08399999999997</v>
      </c>
      <c r="P2385" s="7">
        <f t="shared" si="151"/>
        <v>0.47902259105578604</v>
      </c>
      <c r="Q2385" s="5">
        <f>YEAR(SalesDataTable[[#This Row],[Order Date]])</f>
        <v>2026</v>
      </c>
      <c r="R2385" s="7" t="str">
        <f>"Q"&amp;ROUNDUP(MONTH(SalesDataTable[[#This Row],[Order Date]])/3,0)</f>
        <v>Q4</v>
      </c>
      <c r="S2385" s="8">
        <f>MONTH(SalesDataTable[[#This Row],[Order Date]])</f>
        <v>11</v>
      </c>
      <c r="T2385" s="7" t="str">
        <f>TEXT(SalesDataTable[[#This Row],[Order Date]],"mmm")</f>
        <v>Nov</v>
      </c>
    </row>
    <row r="2386" spans="1:20" ht="15.6">
      <c r="A2386" s="2">
        <v>2194</v>
      </c>
      <c r="B2386" s="3">
        <v>46343</v>
      </c>
      <c r="C2386" s="4" t="s">
        <v>20</v>
      </c>
      <c r="D2386" s="4" t="s">
        <v>47</v>
      </c>
      <c r="E2386" s="4" t="s">
        <v>2</v>
      </c>
      <c r="F2386" s="4" t="s">
        <v>3</v>
      </c>
      <c r="G2386" s="4" t="s">
        <v>14</v>
      </c>
      <c r="H2386" s="4" t="s">
        <v>15</v>
      </c>
      <c r="I2386" s="8">
        <v>4</v>
      </c>
      <c r="J2386" s="10">
        <v>36.57</v>
      </c>
      <c r="K2386" s="6">
        <v>0.05</v>
      </c>
      <c r="L2386" s="10">
        <v>13.35</v>
      </c>
      <c r="M2386" s="17">
        <f t="shared" si="148"/>
        <v>138.96600000000001</v>
      </c>
      <c r="N2386" s="17">
        <f t="shared" si="149"/>
        <v>53.4</v>
      </c>
      <c r="O2386" s="17">
        <f t="shared" si="150"/>
        <v>85.566000000000003</v>
      </c>
      <c r="P2386" s="7">
        <f t="shared" si="151"/>
        <v>0.61573334484694098</v>
      </c>
      <c r="Q2386" s="5">
        <f>YEAR(SalesDataTable[[#This Row],[Order Date]])</f>
        <v>2026</v>
      </c>
      <c r="R2386" s="7" t="str">
        <f>"Q"&amp;ROUNDUP(MONTH(SalesDataTable[[#This Row],[Order Date]])/3,0)</f>
        <v>Q4</v>
      </c>
      <c r="S2386" s="8">
        <f>MONTH(SalesDataTable[[#This Row],[Order Date]])</f>
        <v>11</v>
      </c>
      <c r="T2386" s="7" t="str">
        <f>TEXT(SalesDataTable[[#This Row],[Order Date]],"mmm")</f>
        <v>Nov</v>
      </c>
    </row>
    <row r="2387" spans="1:20" ht="15.6">
      <c r="A2387" s="2">
        <v>2221</v>
      </c>
      <c r="B2387" s="3">
        <v>46343</v>
      </c>
      <c r="C2387" s="4" t="s">
        <v>6</v>
      </c>
      <c r="D2387" s="4" t="s">
        <v>43</v>
      </c>
      <c r="E2387" s="4" t="s">
        <v>28</v>
      </c>
      <c r="F2387" s="4" t="s">
        <v>3</v>
      </c>
      <c r="G2387" s="4" t="s">
        <v>4</v>
      </c>
      <c r="H2387" s="4" t="s">
        <v>26</v>
      </c>
      <c r="I2387" s="8">
        <v>1</v>
      </c>
      <c r="J2387" s="10">
        <v>39.81</v>
      </c>
      <c r="K2387" s="6">
        <v>0.05</v>
      </c>
      <c r="L2387" s="10">
        <v>16.25</v>
      </c>
      <c r="M2387" s="17">
        <f t="shared" si="148"/>
        <v>37.819499999999998</v>
      </c>
      <c r="N2387" s="17">
        <f t="shared" si="149"/>
        <v>16.25</v>
      </c>
      <c r="O2387" s="17">
        <f t="shared" si="150"/>
        <v>21.569499999999998</v>
      </c>
      <c r="P2387" s="7">
        <f t="shared" si="151"/>
        <v>0.57032747656632155</v>
      </c>
      <c r="Q2387" s="5">
        <f>YEAR(SalesDataTable[[#This Row],[Order Date]])</f>
        <v>2026</v>
      </c>
      <c r="R2387" s="7" t="str">
        <f>"Q"&amp;ROUNDUP(MONTH(SalesDataTable[[#This Row],[Order Date]])/3,0)</f>
        <v>Q4</v>
      </c>
      <c r="S2387" s="8">
        <f>MONTH(SalesDataTable[[#This Row],[Order Date]])</f>
        <v>11</v>
      </c>
      <c r="T2387" s="7" t="str">
        <f>TEXT(SalesDataTable[[#This Row],[Order Date]],"mmm")</f>
        <v>Nov</v>
      </c>
    </row>
    <row r="2388" spans="1:20" ht="15.6">
      <c r="A2388" s="2">
        <v>3836</v>
      </c>
      <c r="B2388" s="3">
        <v>46343</v>
      </c>
      <c r="C2388" s="4" t="s">
        <v>20</v>
      </c>
      <c r="D2388" s="4" t="s">
        <v>21</v>
      </c>
      <c r="E2388" s="4" t="s">
        <v>19</v>
      </c>
      <c r="F2388" s="4" t="s">
        <v>3</v>
      </c>
      <c r="G2388" s="4" t="s">
        <v>9</v>
      </c>
      <c r="H2388" s="4" t="s">
        <v>10</v>
      </c>
      <c r="I2388" s="8">
        <v>1</v>
      </c>
      <c r="J2388" s="10">
        <v>91.43</v>
      </c>
      <c r="K2388" s="6">
        <v>0.1</v>
      </c>
      <c r="L2388" s="10">
        <v>45.06</v>
      </c>
      <c r="M2388" s="17">
        <f t="shared" si="148"/>
        <v>82.287000000000006</v>
      </c>
      <c r="N2388" s="17">
        <f t="shared" si="149"/>
        <v>45.06</v>
      </c>
      <c r="O2388" s="17">
        <f t="shared" si="150"/>
        <v>37.227000000000004</v>
      </c>
      <c r="P2388" s="7">
        <f t="shared" si="151"/>
        <v>0.45240438951474715</v>
      </c>
      <c r="Q2388" s="5">
        <f>YEAR(SalesDataTable[[#This Row],[Order Date]])</f>
        <v>2026</v>
      </c>
      <c r="R2388" s="7" t="str">
        <f>"Q"&amp;ROUNDUP(MONTH(SalesDataTable[[#This Row],[Order Date]])/3,0)</f>
        <v>Q4</v>
      </c>
      <c r="S2388" s="8">
        <f>MONTH(SalesDataTable[[#This Row],[Order Date]])</f>
        <v>11</v>
      </c>
      <c r="T2388" s="7" t="str">
        <f>TEXT(SalesDataTable[[#This Row],[Order Date]],"mmm")</f>
        <v>Nov</v>
      </c>
    </row>
    <row r="2389" spans="1:20" ht="15.6">
      <c r="A2389" s="2">
        <v>4437</v>
      </c>
      <c r="B2389" s="3">
        <v>46343</v>
      </c>
      <c r="C2389" s="4" t="s">
        <v>11</v>
      </c>
      <c r="D2389" s="4" t="s">
        <v>12</v>
      </c>
      <c r="E2389" s="4" t="s">
        <v>2</v>
      </c>
      <c r="F2389" s="4" t="s">
        <v>3</v>
      </c>
      <c r="G2389" s="4" t="s">
        <v>34</v>
      </c>
      <c r="H2389" s="4" t="s">
        <v>38</v>
      </c>
      <c r="I2389" s="8">
        <v>1</v>
      </c>
      <c r="J2389" s="10">
        <v>122.64</v>
      </c>
      <c r="K2389" s="6">
        <v>0</v>
      </c>
      <c r="L2389" s="10">
        <v>68.58</v>
      </c>
      <c r="M2389" s="17">
        <f t="shared" si="148"/>
        <v>122.64</v>
      </c>
      <c r="N2389" s="17">
        <f t="shared" si="149"/>
        <v>68.58</v>
      </c>
      <c r="O2389" s="17">
        <f t="shared" si="150"/>
        <v>54.06</v>
      </c>
      <c r="P2389" s="7">
        <f t="shared" si="151"/>
        <v>0.44080234833659493</v>
      </c>
      <c r="Q2389" s="5">
        <f>YEAR(SalesDataTable[[#This Row],[Order Date]])</f>
        <v>2026</v>
      </c>
      <c r="R2389" s="7" t="str">
        <f>"Q"&amp;ROUNDUP(MONTH(SalesDataTable[[#This Row],[Order Date]])/3,0)</f>
        <v>Q4</v>
      </c>
      <c r="S2389" s="8">
        <f>MONTH(SalesDataTable[[#This Row],[Order Date]])</f>
        <v>11</v>
      </c>
      <c r="T2389" s="7" t="str">
        <f>TEXT(SalesDataTable[[#This Row],[Order Date]],"mmm")</f>
        <v>Nov</v>
      </c>
    </row>
    <row r="2390" spans="1:20" ht="15.6">
      <c r="A2390" s="2">
        <v>4735</v>
      </c>
      <c r="B2390" s="3">
        <v>46343</v>
      </c>
      <c r="C2390" s="4" t="s">
        <v>6</v>
      </c>
      <c r="D2390" s="4" t="s">
        <v>43</v>
      </c>
      <c r="E2390" s="4" t="s">
        <v>2</v>
      </c>
      <c r="F2390" s="4" t="s">
        <v>16</v>
      </c>
      <c r="G2390" s="4" t="s">
        <v>4</v>
      </c>
      <c r="H2390" s="4" t="s">
        <v>5</v>
      </c>
      <c r="I2390" s="8">
        <v>1</v>
      </c>
      <c r="J2390" s="10">
        <v>80.959999999999994</v>
      </c>
      <c r="K2390" s="6">
        <v>0.1</v>
      </c>
      <c r="L2390" s="10">
        <v>43.86</v>
      </c>
      <c r="M2390" s="17">
        <f t="shared" si="148"/>
        <v>72.86399999999999</v>
      </c>
      <c r="N2390" s="17">
        <f t="shared" si="149"/>
        <v>43.86</v>
      </c>
      <c r="O2390" s="17">
        <f t="shared" si="150"/>
        <v>29.003999999999991</v>
      </c>
      <c r="P2390" s="7">
        <f t="shared" si="151"/>
        <v>0.39805665349143604</v>
      </c>
      <c r="Q2390" s="5">
        <f>YEAR(SalesDataTable[[#This Row],[Order Date]])</f>
        <v>2026</v>
      </c>
      <c r="R2390" s="7" t="str">
        <f>"Q"&amp;ROUNDUP(MONTH(SalesDataTable[[#This Row],[Order Date]])/3,0)</f>
        <v>Q4</v>
      </c>
      <c r="S2390" s="8">
        <f>MONTH(SalesDataTable[[#This Row],[Order Date]])</f>
        <v>11</v>
      </c>
      <c r="T2390" s="7" t="str">
        <f>TEXT(SalesDataTable[[#This Row],[Order Date]],"mmm")</f>
        <v>Nov</v>
      </c>
    </row>
    <row r="2391" spans="1:20" ht="15.6">
      <c r="A2391" s="2">
        <v>554</v>
      </c>
      <c r="B2391" s="3">
        <v>46344</v>
      </c>
      <c r="C2391" s="4" t="s">
        <v>11</v>
      </c>
      <c r="D2391" s="4" t="s">
        <v>25</v>
      </c>
      <c r="E2391" s="4" t="s">
        <v>28</v>
      </c>
      <c r="F2391" s="4" t="s">
        <v>16</v>
      </c>
      <c r="G2391" s="4" t="s">
        <v>34</v>
      </c>
      <c r="H2391" s="4" t="s">
        <v>42</v>
      </c>
      <c r="I2391" s="8">
        <v>1</v>
      </c>
      <c r="J2391" s="10">
        <v>36.380000000000003</v>
      </c>
      <c r="K2391" s="6">
        <v>0.05</v>
      </c>
      <c r="L2391" s="10">
        <v>14.06</v>
      </c>
      <c r="M2391" s="17">
        <f t="shared" si="148"/>
        <v>34.561</v>
      </c>
      <c r="N2391" s="17">
        <f t="shared" si="149"/>
        <v>14.06</v>
      </c>
      <c r="O2391" s="17">
        <f t="shared" si="150"/>
        <v>20.500999999999998</v>
      </c>
      <c r="P2391" s="7">
        <f t="shared" si="151"/>
        <v>0.59318306761957118</v>
      </c>
      <c r="Q2391" s="5">
        <f>YEAR(SalesDataTable[[#This Row],[Order Date]])</f>
        <v>2026</v>
      </c>
      <c r="R2391" s="7" t="str">
        <f>"Q"&amp;ROUNDUP(MONTH(SalesDataTable[[#This Row],[Order Date]])/3,0)</f>
        <v>Q4</v>
      </c>
      <c r="S2391" s="8">
        <f>MONTH(SalesDataTable[[#This Row],[Order Date]])</f>
        <v>11</v>
      </c>
      <c r="T2391" s="7" t="str">
        <f>TEXT(SalesDataTable[[#This Row],[Order Date]],"mmm")</f>
        <v>Nov</v>
      </c>
    </row>
    <row r="2392" spans="1:20" ht="15.6">
      <c r="A2392" s="2">
        <v>1205</v>
      </c>
      <c r="B2392" s="3">
        <v>46344</v>
      </c>
      <c r="C2392" s="4" t="s">
        <v>20</v>
      </c>
      <c r="D2392" s="4" t="s">
        <v>47</v>
      </c>
      <c r="E2392" s="4" t="s">
        <v>2</v>
      </c>
      <c r="F2392" s="4" t="s">
        <v>3</v>
      </c>
      <c r="G2392" s="4" t="s">
        <v>4</v>
      </c>
      <c r="H2392" s="4" t="s">
        <v>30</v>
      </c>
      <c r="I2392" s="8">
        <v>2</v>
      </c>
      <c r="J2392" s="10">
        <v>100.72</v>
      </c>
      <c r="K2392" s="6">
        <v>0.1</v>
      </c>
      <c r="L2392" s="10">
        <v>51.68</v>
      </c>
      <c r="M2392" s="17">
        <f t="shared" si="148"/>
        <v>181.29599999999999</v>
      </c>
      <c r="N2392" s="17">
        <f t="shared" si="149"/>
        <v>103.36</v>
      </c>
      <c r="O2392" s="17">
        <f t="shared" si="150"/>
        <v>77.935999999999993</v>
      </c>
      <c r="P2392" s="7">
        <f t="shared" si="151"/>
        <v>0.42988262289294854</v>
      </c>
      <c r="Q2392" s="5">
        <f>YEAR(SalesDataTable[[#This Row],[Order Date]])</f>
        <v>2026</v>
      </c>
      <c r="R2392" s="7" t="str">
        <f>"Q"&amp;ROUNDUP(MONTH(SalesDataTable[[#This Row],[Order Date]])/3,0)</f>
        <v>Q4</v>
      </c>
      <c r="S2392" s="8">
        <f>MONTH(SalesDataTable[[#This Row],[Order Date]])</f>
        <v>11</v>
      </c>
      <c r="T2392" s="7" t="str">
        <f>TEXT(SalesDataTable[[#This Row],[Order Date]],"mmm")</f>
        <v>Nov</v>
      </c>
    </row>
    <row r="2393" spans="1:20" ht="15.6">
      <c r="A2393" s="2">
        <v>1979</v>
      </c>
      <c r="B2393" s="3">
        <v>46344</v>
      </c>
      <c r="C2393" s="4" t="s">
        <v>6</v>
      </c>
      <c r="D2393" s="4" t="s">
        <v>41</v>
      </c>
      <c r="E2393" s="4" t="s">
        <v>19</v>
      </c>
      <c r="F2393" s="4" t="s">
        <v>3</v>
      </c>
      <c r="G2393" s="4" t="s">
        <v>23</v>
      </c>
      <c r="H2393" s="4" t="s">
        <v>51</v>
      </c>
      <c r="I2393" s="8">
        <v>3</v>
      </c>
      <c r="J2393" s="10">
        <v>120.29</v>
      </c>
      <c r="K2393" s="6">
        <v>0</v>
      </c>
      <c r="L2393" s="10">
        <v>62.04</v>
      </c>
      <c r="M2393" s="17">
        <f t="shared" si="148"/>
        <v>360.87</v>
      </c>
      <c r="N2393" s="17">
        <f t="shared" si="149"/>
        <v>186.12</v>
      </c>
      <c r="O2393" s="17">
        <f t="shared" si="150"/>
        <v>174.75</v>
      </c>
      <c r="P2393" s="7">
        <f t="shared" si="151"/>
        <v>0.48424640452240419</v>
      </c>
      <c r="Q2393" s="5">
        <f>YEAR(SalesDataTable[[#This Row],[Order Date]])</f>
        <v>2026</v>
      </c>
      <c r="R2393" s="7" t="str">
        <f>"Q"&amp;ROUNDUP(MONTH(SalesDataTable[[#This Row],[Order Date]])/3,0)</f>
        <v>Q4</v>
      </c>
      <c r="S2393" s="8">
        <f>MONTH(SalesDataTable[[#This Row],[Order Date]])</f>
        <v>11</v>
      </c>
      <c r="T2393" s="7" t="str">
        <f>TEXT(SalesDataTable[[#This Row],[Order Date]],"mmm")</f>
        <v>Nov</v>
      </c>
    </row>
    <row r="2394" spans="1:20" ht="15.6">
      <c r="A2394" s="2">
        <v>2151</v>
      </c>
      <c r="B2394" s="3">
        <v>46344</v>
      </c>
      <c r="C2394" s="4" t="s">
        <v>6</v>
      </c>
      <c r="D2394" s="4" t="s">
        <v>7</v>
      </c>
      <c r="E2394" s="4" t="s">
        <v>2</v>
      </c>
      <c r="F2394" s="4" t="s">
        <v>13</v>
      </c>
      <c r="G2394" s="4" t="s">
        <v>23</v>
      </c>
      <c r="H2394" s="4" t="s">
        <v>51</v>
      </c>
      <c r="I2394" s="8">
        <v>2</v>
      </c>
      <c r="J2394" s="10">
        <v>124.18</v>
      </c>
      <c r="K2394" s="6">
        <v>0.15</v>
      </c>
      <c r="L2394" s="10">
        <v>60.72</v>
      </c>
      <c r="M2394" s="17">
        <f t="shared" si="148"/>
        <v>211.10599999999999</v>
      </c>
      <c r="N2394" s="17">
        <f t="shared" si="149"/>
        <v>121.44</v>
      </c>
      <c r="O2394" s="17">
        <f t="shared" si="150"/>
        <v>89.665999999999997</v>
      </c>
      <c r="P2394" s="7">
        <f t="shared" si="151"/>
        <v>0.42474396748552862</v>
      </c>
      <c r="Q2394" s="5">
        <f>YEAR(SalesDataTable[[#This Row],[Order Date]])</f>
        <v>2026</v>
      </c>
      <c r="R2394" s="7" t="str">
        <f>"Q"&amp;ROUNDUP(MONTH(SalesDataTable[[#This Row],[Order Date]])/3,0)</f>
        <v>Q4</v>
      </c>
      <c r="S2394" s="8">
        <f>MONTH(SalesDataTable[[#This Row],[Order Date]])</f>
        <v>11</v>
      </c>
      <c r="T2394" s="7" t="str">
        <f>TEXT(SalesDataTable[[#This Row],[Order Date]],"mmm")</f>
        <v>Nov</v>
      </c>
    </row>
    <row r="2395" spans="1:20" ht="15.6">
      <c r="A2395" s="2">
        <v>2730</v>
      </c>
      <c r="B2395" s="3">
        <v>46344</v>
      </c>
      <c r="C2395" s="4" t="s">
        <v>0</v>
      </c>
      <c r="D2395" s="4" t="s">
        <v>1</v>
      </c>
      <c r="E2395" s="4" t="s">
        <v>2</v>
      </c>
      <c r="F2395" s="4" t="s">
        <v>3</v>
      </c>
      <c r="G2395" s="4" t="s">
        <v>9</v>
      </c>
      <c r="H2395" s="4" t="s">
        <v>37</v>
      </c>
      <c r="I2395" s="8">
        <v>3</v>
      </c>
      <c r="J2395" s="10">
        <v>154.07</v>
      </c>
      <c r="K2395" s="6">
        <v>0.05</v>
      </c>
      <c r="L2395" s="10">
        <v>77.73</v>
      </c>
      <c r="M2395" s="17">
        <f t="shared" si="148"/>
        <v>439.09949999999998</v>
      </c>
      <c r="N2395" s="17">
        <f t="shared" si="149"/>
        <v>233.19</v>
      </c>
      <c r="O2395" s="17">
        <f t="shared" si="150"/>
        <v>205.90949999999998</v>
      </c>
      <c r="P2395" s="7">
        <f t="shared" si="151"/>
        <v>0.46893585622393102</v>
      </c>
      <c r="Q2395" s="5">
        <f>YEAR(SalesDataTable[[#This Row],[Order Date]])</f>
        <v>2026</v>
      </c>
      <c r="R2395" s="7" t="str">
        <f>"Q"&amp;ROUNDUP(MONTH(SalesDataTable[[#This Row],[Order Date]])/3,0)</f>
        <v>Q4</v>
      </c>
      <c r="S2395" s="8">
        <f>MONTH(SalesDataTable[[#This Row],[Order Date]])</f>
        <v>11</v>
      </c>
      <c r="T2395" s="7" t="str">
        <f>TEXT(SalesDataTable[[#This Row],[Order Date]],"mmm")</f>
        <v>Nov</v>
      </c>
    </row>
    <row r="2396" spans="1:20" ht="15.6">
      <c r="A2396" s="2">
        <v>2779</v>
      </c>
      <c r="B2396" s="3">
        <v>46344</v>
      </c>
      <c r="C2396" s="4" t="s">
        <v>0</v>
      </c>
      <c r="D2396" s="4" t="s">
        <v>50</v>
      </c>
      <c r="E2396" s="4" t="s">
        <v>8</v>
      </c>
      <c r="F2396" s="4" t="s">
        <v>16</v>
      </c>
      <c r="G2396" s="4" t="s">
        <v>34</v>
      </c>
      <c r="H2396" s="4" t="s">
        <v>38</v>
      </c>
      <c r="I2396" s="8">
        <v>4</v>
      </c>
      <c r="J2396" s="10">
        <v>123.4</v>
      </c>
      <c r="K2396" s="6">
        <v>0.05</v>
      </c>
      <c r="L2396" s="10">
        <v>70.930000000000007</v>
      </c>
      <c r="M2396" s="17">
        <f t="shared" si="148"/>
        <v>468.92</v>
      </c>
      <c r="N2396" s="17">
        <f t="shared" si="149"/>
        <v>283.72000000000003</v>
      </c>
      <c r="O2396" s="17">
        <f t="shared" si="150"/>
        <v>185.2</v>
      </c>
      <c r="P2396" s="7">
        <f t="shared" si="151"/>
        <v>0.3949500980977565</v>
      </c>
      <c r="Q2396" s="5">
        <f>YEAR(SalesDataTable[[#This Row],[Order Date]])</f>
        <v>2026</v>
      </c>
      <c r="R2396" s="7" t="str">
        <f>"Q"&amp;ROUNDUP(MONTH(SalesDataTable[[#This Row],[Order Date]])/3,0)</f>
        <v>Q4</v>
      </c>
      <c r="S2396" s="8">
        <f>MONTH(SalesDataTable[[#This Row],[Order Date]])</f>
        <v>11</v>
      </c>
      <c r="T2396" s="7" t="str">
        <f>TEXT(SalesDataTable[[#This Row],[Order Date]],"mmm")</f>
        <v>Nov</v>
      </c>
    </row>
    <row r="2397" spans="1:20" ht="15.6">
      <c r="A2397" s="2">
        <v>2853</v>
      </c>
      <c r="B2397" s="3">
        <v>46344</v>
      </c>
      <c r="C2397" s="4" t="s">
        <v>11</v>
      </c>
      <c r="D2397" s="4" t="s">
        <v>18</v>
      </c>
      <c r="E2397" s="4" t="s">
        <v>2</v>
      </c>
      <c r="F2397" s="4" t="s">
        <v>13</v>
      </c>
      <c r="G2397" s="4" t="s">
        <v>4</v>
      </c>
      <c r="H2397" s="4" t="s">
        <v>30</v>
      </c>
      <c r="I2397" s="8">
        <v>1</v>
      </c>
      <c r="J2397" s="10">
        <v>104.64</v>
      </c>
      <c r="K2397" s="6">
        <v>0</v>
      </c>
      <c r="L2397" s="10">
        <v>50.79</v>
      </c>
      <c r="M2397" s="17">
        <f t="shared" si="148"/>
        <v>104.64</v>
      </c>
      <c r="N2397" s="17">
        <f t="shared" si="149"/>
        <v>50.79</v>
      </c>
      <c r="O2397" s="17">
        <f t="shared" si="150"/>
        <v>53.85</v>
      </c>
      <c r="P2397" s="7">
        <f t="shared" si="151"/>
        <v>0.51462155963302758</v>
      </c>
      <c r="Q2397" s="5">
        <f>YEAR(SalesDataTable[[#This Row],[Order Date]])</f>
        <v>2026</v>
      </c>
      <c r="R2397" s="7" t="str">
        <f>"Q"&amp;ROUNDUP(MONTH(SalesDataTable[[#This Row],[Order Date]])/3,0)</f>
        <v>Q4</v>
      </c>
      <c r="S2397" s="8">
        <f>MONTH(SalesDataTable[[#This Row],[Order Date]])</f>
        <v>11</v>
      </c>
      <c r="T2397" s="7" t="str">
        <f>TEXT(SalesDataTable[[#This Row],[Order Date]],"mmm")</f>
        <v>Nov</v>
      </c>
    </row>
    <row r="2398" spans="1:20" ht="15.6">
      <c r="A2398" s="2">
        <v>3825</v>
      </c>
      <c r="B2398" s="3">
        <v>46344</v>
      </c>
      <c r="C2398" s="4" t="s">
        <v>20</v>
      </c>
      <c r="D2398" s="4" t="s">
        <v>33</v>
      </c>
      <c r="E2398" s="4" t="s">
        <v>2</v>
      </c>
      <c r="F2398" s="4" t="s">
        <v>13</v>
      </c>
      <c r="G2398" s="4" t="s">
        <v>14</v>
      </c>
      <c r="H2398" s="4" t="s">
        <v>32</v>
      </c>
      <c r="I2398" s="8">
        <v>2</v>
      </c>
      <c r="J2398" s="10">
        <v>46.44</v>
      </c>
      <c r="K2398" s="6">
        <v>0.1</v>
      </c>
      <c r="L2398" s="10">
        <v>18.190000000000001</v>
      </c>
      <c r="M2398" s="17">
        <f t="shared" si="148"/>
        <v>83.591999999999999</v>
      </c>
      <c r="N2398" s="17">
        <f t="shared" si="149"/>
        <v>36.380000000000003</v>
      </c>
      <c r="O2398" s="17">
        <f t="shared" si="150"/>
        <v>47.211999999999996</v>
      </c>
      <c r="P2398" s="7">
        <f t="shared" si="151"/>
        <v>0.56479088908029473</v>
      </c>
      <c r="Q2398" s="5">
        <f>YEAR(SalesDataTable[[#This Row],[Order Date]])</f>
        <v>2026</v>
      </c>
      <c r="R2398" s="7" t="str">
        <f>"Q"&amp;ROUNDUP(MONTH(SalesDataTable[[#This Row],[Order Date]])/3,0)</f>
        <v>Q4</v>
      </c>
      <c r="S2398" s="8">
        <f>MONTH(SalesDataTable[[#This Row],[Order Date]])</f>
        <v>11</v>
      </c>
      <c r="T2398" s="7" t="str">
        <f>TEXT(SalesDataTable[[#This Row],[Order Date]],"mmm")</f>
        <v>Nov</v>
      </c>
    </row>
    <row r="2399" spans="1:20" ht="15.6">
      <c r="A2399" s="2">
        <v>4808</v>
      </c>
      <c r="B2399" s="3">
        <v>46344</v>
      </c>
      <c r="C2399" s="4" t="s">
        <v>11</v>
      </c>
      <c r="D2399" s="4" t="s">
        <v>52</v>
      </c>
      <c r="E2399" s="4" t="s">
        <v>2</v>
      </c>
      <c r="F2399" s="4" t="s">
        <v>13</v>
      </c>
      <c r="G2399" s="4" t="s">
        <v>23</v>
      </c>
      <c r="H2399" s="4" t="s">
        <v>40</v>
      </c>
      <c r="I2399" s="8">
        <v>2</v>
      </c>
      <c r="J2399" s="10">
        <v>81.67</v>
      </c>
      <c r="K2399" s="6">
        <v>0.05</v>
      </c>
      <c r="L2399" s="10">
        <v>40.43</v>
      </c>
      <c r="M2399" s="17">
        <f t="shared" si="148"/>
        <v>155.173</v>
      </c>
      <c r="N2399" s="17">
        <f t="shared" si="149"/>
        <v>80.86</v>
      </c>
      <c r="O2399" s="17">
        <f t="shared" si="150"/>
        <v>74.313000000000002</v>
      </c>
      <c r="P2399" s="7">
        <f t="shared" si="151"/>
        <v>0.4789041908063903</v>
      </c>
      <c r="Q2399" s="5">
        <f>YEAR(SalesDataTable[[#This Row],[Order Date]])</f>
        <v>2026</v>
      </c>
      <c r="R2399" s="7" t="str">
        <f>"Q"&amp;ROUNDUP(MONTH(SalesDataTable[[#This Row],[Order Date]])/3,0)</f>
        <v>Q4</v>
      </c>
      <c r="S2399" s="8">
        <f>MONTH(SalesDataTable[[#This Row],[Order Date]])</f>
        <v>11</v>
      </c>
      <c r="T2399" s="7" t="str">
        <f>TEXT(SalesDataTable[[#This Row],[Order Date]],"mmm")</f>
        <v>Nov</v>
      </c>
    </row>
    <row r="2400" spans="1:20" ht="15.6">
      <c r="A2400" s="2">
        <v>5131</v>
      </c>
      <c r="B2400" s="3">
        <v>46344</v>
      </c>
      <c r="C2400" s="4" t="s">
        <v>20</v>
      </c>
      <c r="D2400" s="4" t="s">
        <v>33</v>
      </c>
      <c r="E2400" s="4" t="s">
        <v>19</v>
      </c>
      <c r="F2400" s="4" t="s">
        <v>13</v>
      </c>
      <c r="G2400" s="4" t="s">
        <v>9</v>
      </c>
      <c r="H2400" s="4" t="s">
        <v>46</v>
      </c>
      <c r="I2400" s="8">
        <v>3</v>
      </c>
      <c r="J2400" s="10">
        <v>70.599999999999994</v>
      </c>
      <c r="K2400" s="6">
        <v>0.05</v>
      </c>
      <c r="L2400" s="10">
        <v>32.68</v>
      </c>
      <c r="M2400" s="17">
        <f t="shared" si="148"/>
        <v>201.20999999999998</v>
      </c>
      <c r="N2400" s="17">
        <f t="shared" si="149"/>
        <v>98.039999999999992</v>
      </c>
      <c r="O2400" s="17">
        <f t="shared" si="150"/>
        <v>103.16999999999999</v>
      </c>
      <c r="P2400" s="7">
        <f t="shared" si="151"/>
        <v>0.5127478753541076</v>
      </c>
      <c r="Q2400" s="5">
        <f>YEAR(SalesDataTable[[#This Row],[Order Date]])</f>
        <v>2026</v>
      </c>
      <c r="R2400" s="7" t="str">
        <f>"Q"&amp;ROUNDUP(MONTH(SalesDataTable[[#This Row],[Order Date]])/3,0)</f>
        <v>Q4</v>
      </c>
      <c r="S2400" s="8">
        <f>MONTH(SalesDataTable[[#This Row],[Order Date]])</f>
        <v>11</v>
      </c>
      <c r="T2400" s="7" t="str">
        <f>TEXT(SalesDataTable[[#This Row],[Order Date]],"mmm")</f>
        <v>Nov</v>
      </c>
    </row>
    <row r="2401" spans="1:20" ht="15.6">
      <c r="A2401" s="2">
        <v>1502</v>
      </c>
      <c r="B2401" s="3">
        <v>46345</v>
      </c>
      <c r="C2401" s="4" t="s">
        <v>20</v>
      </c>
      <c r="D2401" s="4" t="s">
        <v>31</v>
      </c>
      <c r="E2401" s="4" t="s">
        <v>28</v>
      </c>
      <c r="F2401" s="4" t="s">
        <v>13</v>
      </c>
      <c r="G2401" s="4" t="s">
        <v>34</v>
      </c>
      <c r="H2401" s="4" t="s">
        <v>42</v>
      </c>
      <c r="I2401" s="8">
        <v>1</v>
      </c>
      <c r="J2401" s="10">
        <v>35.770000000000003</v>
      </c>
      <c r="K2401" s="6">
        <v>0.15</v>
      </c>
      <c r="L2401" s="10">
        <v>13.69</v>
      </c>
      <c r="M2401" s="17">
        <f t="shared" si="148"/>
        <v>30.404500000000002</v>
      </c>
      <c r="N2401" s="17">
        <f t="shared" si="149"/>
        <v>13.69</v>
      </c>
      <c r="O2401" s="17">
        <f t="shared" si="150"/>
        <v>16.714500000000001</v>
      </c>
      <c r="P2401" s="7">
        <f t="shared" si="151"/>
        <v>0.54973770330049831</v>
      </c>
      <c r="Q2401" s="5">
        <f>YEAR(SalesDataTable[[#This Row],[Order Date]])</f>
        <v>2026</v>
      </c>
      <c r="R2401" s="7" t="str">
        <f>"Q"&amp;ROUNDUP(MONTH(SalesDataTable[[#This Row],[Order Date]])/3,0)</f>
        <v>Q4</v>
      </c>
      <c r="S2401" s="8">
        <f>MONTH(SalesDataTable[[#This Row],[Order Date]])</f>
        <v>11</v>
      </c>
      <c r="T2401" s="7" t="str">
        <f>TEXT(SalesDataTable[[#This Row],[Order Date]],"mmm")</f>
        <v>Nov</v>
      </c>
    </row>
    <row r="2402" spans="1:20" ht="15.6">
      <c r="A2402" s="2">
        <v>2470</v>
      </c>
      <c r="B2402" s="3">
        <v>46345</v>
      </c>
      <c r="C2402" s="4" t="s">
        <v>6</v>
      </c>
      <c r="D2402" s="4" t="s">
        <v>27</v>
      </c>
      <c r="E2402" s="4" t="s">
        <v>19</v>
      </c>
      <c r="F2402" s="4" t="s">
        <v>16</v>
      </c>
      <c r="G2402" s="4" t="s">
        <v>9</v>
      </c>
      <c r="H2402" s="4" t="s">
        <v>10</v>
      </c>
      <c r="I2402" s="8">
        <v>1</v>
      </c>
      <c r="J2402" s="10">
        <v>92.13</v>
      </c>
      <c r="K2402" s="6">
        <v>0.15</v>
      </c>
      <c r="L2402" s="10">
        <v>45.85</v>
      </c>
      <c r="M2402" s="17">
        <f t="shared" si="148"/>
        <v>78.31049999999999</v>
      </c>
      <c r="N2402" s="17">
        <f t="shared" si="149"/>
        <v>45.85</v>
      </c>
      <c r="O2402" s="17">
        <f t="shared" si="150"/>
        <v>32.460499999999989</v>
      </c>
      <c r="P2402" s="7">
        <f t="shared" si="151"/>
        <v>0.41451018701195874</v>
      </c>
      <c r="Q2402" s="5">
        <f>YEAR(SalesDataTable[[#This Row],[Order Date]])</f>
        <v>2026</v>
      </c>
      <c r="R2402" s="7" t="str">
        <f>"Q"&amp;ROUNDUP(MONTH(SalesDataTable[[#This Row],[Order Date]])/3,0)</f>
        <v>Q4</v>
      </c>
      <c r="S2402" s="8">
        <f>MONTH(SalesDataTable[[#This Row],[Order Date]])</f>
        <v>11</v>
      </c>
      <c r="T2402" s="7" t="str">
        <f>TEXT(SalesDataTable[[#This Row],[Order Date]],"mmm")</f>
        <v>Nov</v>
      </c>
    </row>
    <row r="2403" spans="1:20" ht="15.6">
      <c r="A2403" s="2">
        <v>3452</v>
      </c>
      <c r="B2403" s="3">
        <v>46345</v>
      </c>
      <c r="C2403" s="4" t="s">
        <v>6</v>
      </c>
      <c r="D2403" s="4" t="s">
        <v>43</v>
      </c>
      <c r="E2403" s="4" t="s">
        <v>2</v>
      </c>
      <c r="F2403" s="4" t="s">
        <v>3</v>
      </c>
      <c r="G2403" s="4" t="s">
        <v>9</v>
      </c>
      <c r="H2403" s="4" t="s">
        <v>37</v>
      </c>
      <c r="I2403" s="8">
        <v>5</v>
      </c>
      <c r="J2403" s="10">
        <v>151.09</v>
      </c>
      <c r="K2403" s="6">
        <v>0.05</v>
      </c>
      <c r="L2403" s="10">
        <v>79.33</v>
      </c>
      <c r="M2403" s="17">
        <f t="shared" si="148"/>
        <v>717.67750000000001</v>
      </c>
      <c r="N2403" s="17">
        <f t="shared" si="149"/>
        <v>396.65</v>
      </c>
      <c r="O2403" s="17">
        <f t="shared" si="150"/>
        <v>321.02750000000003</v>
      </c>
      <c r="P2403" s="7">
        <f t="shared" si="151"/>
        <v>0.44731442744129507</v>
      </c>
      <c r="Q2403" s="5">
        <f>YEAR(SalesDataTable[[#This Row],[Order Date]])</f>
        <v>2026</v>
      </c>
      <c r="R2403" s="7" t="str">
        <f>"Q"&amp;ROUNDUP(MONTH(SalesDataTable[[#This Row],[Order Date]])/3,0)</f>
        <v>Q4</v>
      </c>
      <c r="S2403" s="8">
        <f>MONTH(SalesDataTable[[#This Row],[Order Date]])</f>
        <v>11</v>
      </c>
      <c r="T2403" s="7" t="str">
        <f>TEXT(SalesDataTable[[#This Row],[Order Date]],"mmm")</f>
        <v>Nov</v>
      </c>
    </row>
    <row r="2404" spans="1:20" ht="15.6">
      <c r="A2404" s="2">
        <v>4207</v>
      </c>
      <c r="B2404" s="3">
        <v>46345</v>
      </c>
      <c r="C2404" s="4" t="s">
        <v>6</v>
      </c>
      <c r="D2404" s="4" t="s">
        <v>43</v>
      </c>
      <c r="E2404" s="4" t="s">
        <v>2</v>
      </c>
      <c r="F2404" s="4" t="s">
        <v>13</v>
      </c>
      <c r="G2404" s="4" t="s">
        <v>4</v>
      </c>
      <c r="H2404" s="4" t="s">
        <v>30</v>
      </c>
      <c r="I2404" s="8">
        <v>2</v>
      </c>
      <c r="J2404" s="10">
        <v>103.99</v>
      </c>
      <c r="K2404" s="6">
        <v>0</v>
      </c>
      <c r="L2404" s="10">
        <v>50.36</v>
      </c>
      <c r="M2404" s="17">
        <f t="shared" si="148"/>
        <v>207.98</v>
      </c>
      <c r="N2404" s="17">
        <f t="shared" si="149"/>
        <v>100.72</v>
      </c>
      <c r="O2404" s="17">
        <f t="shared" si="150"/>
        <v>107.25999999999999</v>
      </c>
      <c r="P2404" s="7">
        <f t="shared" si="151"/>
        <v>0.51572266564092695</v>
      </c>
      <c r="Q2404" s="5">
        <f>YEAR(SalesDataTable[[#This Row],[Order Date]])</f>
        <v>2026</v>
      </c>
      <c r="R2404" s="7" t="str">
        <f>"Q"&amp;ROUNDUP(MONTH(SalesDataTable[[#This Row],[Order Date]])/3,0)</f>
        <v>Q4</v>
      </c>
      <c r="S2404" s="8">
        <f>MONTH(SalesDataTable[[#This Row],[Order Date]])</f>
        <v>11</v>
      </c>
      <c r="T2404" s="7" t="str">
        <f>TEXT(SalesDataTable[[#This Row],[Order Date]],"mmm")</f>
        <v>Nov</v>
      </c>
    </row>
    <row r="2405" spans="1:20" ht="15.6">
      <c r="A2405" s="2">
        <v>695</v>
      </c>
      <c r="B2405" s="3">
        <v>46346</v>
      </c>
      <c r="C2405" s="4" t="s">
        <v>11</v>
      </c>
      <c r="D2405" s="4" t="s">
        <v>18</v>
      </c>
      <c r="E2405" s="4" t="s">
        <v>2</v>
      </c>
      <c r="F2405" s="4" t="s">
        <v>3</v>
      </c>
      <c r="G2405" s="4" t="s">
        <v>14</v>
      </c>
      <c r="H2405" s="4" t="s">
        <v>15</v>
      </c>
      <c r="I2405" s="8">
        <v>1</v>
      </c>
      <c r="J2405" s="10">
        <v>36.909999999999997</v>
      </c>
      <c r="K2405" s="6">
        <v>0.1</v>
      </c>
      <c r="L2405" s="10">
        <v>13.43</v>
      </c>
      <c r="M2405" s="17">
        <f t="shared" si="148"/>
        <v>33.219000000000001</v>
      </c>
      <c r="N2405" s="17">
        <f t="shared" si="149"/>
        <v>13.43</v>
      </c>
      <c r="O2405" s="17">
        <f t="shared" si="150"/>
        <v>19.789000000000001</v>
      </c>
      <c r="P2405" s="7">
        <f t="shared" si="151"/>
        <v>0.59571329660736327</v>
      </c>
      <c r="Q2405" s="5">
        <f>YEAR(SalesDataTable[[#This Row],[Order Date]])</f>
        <v>2026</v>
      </c>
      <c r="R2405" s="7" t="str">
        <f>"Q"&amp;ROUNDUP(MONTH(SalesDataTable[[#This Row],[Order Date]])/3,0)</f>
        <v>Q4</v>
      </c>
      <c r="S2405" s="8">
        <f>MONTH(SalesDataTable[[#This Row],[Order Date]])</f>
        <v>11</v>
      </c>
      <c r="T2405" s="7" t="str">
        <f>TEXT(SalesDataTable[[#This Row],[Order Date]],"mmm")</f>
        <v>Nov</v>
      </c>
    </row>
    <row r="2406" spans="1:20" ht="15.6">
      <c r="A2406" s="2">
        <v>1127</v>
      </c>
      <c r="B2406" s="3">
        <v>46346</v>
      </c>
      <c r="C2406" s="4" t="s">
        <v>0</v>
      </c>
      <c r="D2406" s="4" t="s">
        <v>1</v>
      </c>
      <c r="E2406" s="4" t="s">
        <v>28</v>
      </c>
      <c r="F2406" s="4" t="s">
        <v>13</v>
      </c>
      <c r="G2406" s="4" t="s">
        <v>4</v>
      </c>
      <c r="H2406" s="4" t="s">
        <v>5</v>
      </c>
      <c r="I2406" s="8">
        <v>2</v>
      </c>
      <c r="J2406" s="10">
        <v>81.02</v>
      </c>
      <c r="K2406" s="6">
        <v>0</v>
      </c>
      <c r="L2406" s="10">
        <v>43.22</v>
      </c>
      <c r="M2406" s="17">
        <f t="shared" si="148"/>
        <v>162.04</v>
      </c>
      <c r="N2406" s="17">
        <f t="shared" si="149"/>
        <v>86.44</v>
      </c>
      <c r="O2406" s="17">
        <f t="shared" si="150"/>
        <v>75.599999999999994</v>
      </c>
      <c r="P2406" s="7">
        <f t="shared" si="151"/>
        <v>0.46655146877314241</v>
      </c>
      <c r="Q2406" s="5">
        <f>YEAR(SalesDataTable[[#This Row],[Order Date]])</f>
        <v>2026</v>
      </c>
      <c r="R2406" s="7" t="str">
        <f>"Q"&amp;ROUNDUP(MONTH(SalesDataTable[[#This Row],[Order Date]])/3,0)</f>
        <v>Q4</v>
      </c>
      <c r="S2406" s="8">
        <f>MONTH(SalesDataTable[[#This Row],[Order Date]])</f>
        <v>11</v>
      </c>
      <c r="T2406" s="7" t="str">
        <f>TEXT(SalesDataTable[[#This Row],[Order Date]],"mmm")</f>
        <v>Nov</v>
      </c>
    </row>
    <row r="2407" spans="1:20" ht="15.6">
      <c r="A2407" s="2">
        <v>1174</v>
      </c>
      <c r="B2407" s="3">
        <v>46346</v>
      </c>
      <c r="C2407" s="4" t="s">
        <v>0</v>
      </c>
      <c r="D2407" s="4" t="s">
        <v>1</v>
      </c>
      <c r="E2407" s="4" t="s">
        <v>28</v>
      </c>
      <c r="F2407" s="4" t="s">
        <v>13</v>
      </c>
      <c r="G2407" s="4" t="s">
        <v>14</v>
      </c>
      <c r="H2407" s="4" t="s">
        <v>48</v>
      </c>
      <c r="I2407" s="8">
        <v>3</v>
      </c>
      <c r="J2407" s="10">
        <v>164.36</v>
      </c>
      <c r="K2407" s="6">
        <v>0.05</v>
      </c>
      <c r="L2407" s="10">
        <v>88.7</v>
      </c>
      <c r="M2407" s="17">
        <f t="shared" si="148"/>
        <v>468.42600000000004</v>
      </c>
      <c r="N2407" s="17">
        <f t="shared" si="149"/>
        <v>266.10000000000002</v>
      </c>
      <c r="O2407" s="17">
        <f t="shared" si="150"/>
        <v>202.32600000000002</v>
      </c>
      <c r="P2407" s="7">
        <f t="shared" si="151"/>
        <v>0.43192734818306416</v>
      </c>
      <c r="Q2407" s="5">
        <f>YEAR(SalesDataTable[[#This Row],[Order Date]])</f>
        <v>2026</v>
      </c>
      <c r="R2407" s="7" t="str">
        <f>"Q"&amp;ROUNDUP(MONTH(SalesDataTable[[#This Row],[Order Date]])/3,0)</f>
        <v>Q4</v>
      </c>
      <c r="S2407" s="8">
        <f>MONTH(SalesDataTable[[#This Row],[Order Date]])</f>
        <v>11</v>
      </c>
      <c r="T2407" s="7" t="str">
        <f>TEXT(SalesDataTable[[#This Row],[Order Date]],"mmm")</f>
        <v>Nov</v>
      </c>
    </row>
    <row r="2408" spans="1:20" ht="15.6">
      <c r="A2408" s="2">
        <v>3968</v>
      </c>
      <c r="B2408" s="3">
        <v>46346</v>
      </c>
      <c r="C2408" s="4" t="s">
        <v>6</v>
      </c>
      <c r="D2408" s="4" t="s">
        <v>41</v>
      </c>
      <c r="E2408" s="4" t="s">
        <v>8</v>
      </c>
      <c r="F2408" s="4" t="s">
        <v>16</v>
      </c>
      <c r="G2408" s="4" t="s">
        <v>34</v>
      </c>
      <c r="H2408" s="4" t="s">
        <v>45</v>
      </c>
      <c r="I2408" s="8">
        <v>5</v>
      </c>
      <c r="J2408" s="10">
        <v>51.36</v>
      </c>
      <c r="K2408" s="6">
        <v>0.1</v>
      </c>
      <c r="L2408" s="10">
        <v>22.45</v>
      </c>
      <c r="M2408" s="17">
        <f t="shared" si="148"/>
        <v>231.12</v>
      </c>
      <c r="N2408" s="17">
        <f t="shared" si="149"/>
        <v>112.25</v>
      </c>
      <c r="O2408" s="17">
        <f t="shared" si="150"/>
        <v>118.87</v>
      </c>
      <c r="P2408" s="7">
        <f t="shared" si="151"/>
        <v>0.51432156455520939</v>
      </c>
      <c r="Q2408" s="5">
        <f>YEAR(SalesDataTable[[#This Row],[Order Date]])</f>
        <v>2026</v>
      </c>
      <c r="R2408" s="7" t="str">
        <f>"Q"&amp;ROUNDUP(MONTH(SalesDataTable[[#This Row],[Order Date]])/3,0)</f>
        <v>Q4</v>
      </c>
      <c r="S2408" s="8">
        <f>MONTH(SalesDataTable[[#This Row],[Order Date]])</f>
        <v>11</v>
      </c>
      <c r="T2408" s="7" t="str">
        <f>TEXT(SalesDataTable[[#This Row],[Order Date]],"mmm")</f>
        <v>Nov</v>
      </c>
    </row>
    <row r="2409" spans="1:20" ht="15.6">
      <c r="A2409" s="2">
        <v>4049</v>
      </c>
      <c r="B2409" s="3">
        <v>46346</v>
      </c>
      <c r="C2409" s="4" t="s">
        <v>11</v>
      </c>
      <c r="D2409" s="4" t="s">
        <v>52</v>
      </c>
      <c r="E2409" s="4" t="s">
        <v>28</v>
      </c>
      <c r="F2409" s="4" t="s">
        <v>3</v>
      </c>
      <c r="G2409" s="4" t="s">
        <v>14</v>
      </c>
      <c r="H2409" s="4" t="s">
        <v>15</v>
      </c>
      <c r="I2409" s="8">
        <v>1</v>
      </c>
      <c r="J2409" s="10">
        <v>36.590000000000003</v>
      </c>
      <c r="K2409" s="6">
        <v>0</v>
      </c>
      <c r="L2409" s="10">
        <v>13.73</v>
      </c>
      <c r="M2409" s="17">
        <f t="shared" si="148"/>
        <v>36.590000000000003</v>
      </c>
      <c r="N2409" s="17">
        <f t="shared" si="149"/>
        <v>13.73</v>
      </c>
      <c r="O2409" s="17">
        <f t="shared" si="150"/>
        <v>22.860000000000003</v>
      </c>
      <c r="P2409" s="7">
        <f t="shared" si="151"/>
        <v>0.62476086362394101</v>
      </c>
      <c r="Q2409" s="5">
        <f>YEAR(SalesDataTable[[#This Row],[Order Date]])</f>
        <v>2026</v>
      </c>
      <c r="R2409" s="7" t="str">
        <f>"Q"&amp;ROUNDUP(MONTH(SalesDataTable[[#This Row],[Order Date]])/3,0)</f>
        <v>Q4</v>
      </c>
      <c r="S2409" s="8">
        <f>MONTH(SalesDataTable[[#This Row],[Order Date]])</f>
        <v>11</v>
      </c>
      <c r="T2409" s="7" t="str">
        <f>TEXT(SalesDataTable[[#This Row],[Order Date]],"mmm")</f>
        <v>Nov</v>
      </c>
    </row>
    <row r="2410" spans="1:20" ht="15.6">
      <c r="A2410" s="2">
        <v>3</v>
      </c>
      <c r="B2410" s="3">
        <v>46347</v>
      </c>
      <c r="C2410" s="4" t="s">
        <v>20</v>
      </c>
      <c r="D2410" s="4" t="s">
        <v>31</v>
      </c>
      <c r="E2410" s="4" t="s">
        <v>19</v>
      </c>
      <c r="F2410" s="4" t="s">
        <v>3</v>
      </c>
      <c r="G2410" s="4" t="s">
        <v>23</v>
      </c>
      <c r="H2410" s="4" t="s">
        <v>51</v>
      </c>
      <c r="I2410" s="8">
        <v>5</v>
      </c>
      <c r="J2410" s="10">
        <v>122.33</v>
      </c>
      <c r="K2410" s="6">
        <v>0.15</v>
      </c>
      <c r="L2410" s="10">
        <v>58.98</v>
      </c>
      <c r="M2410" s="17">
        <f t="shared" si="148"/>
        <v>519.90249999999992</v>
      </c>
      <c r="N2410" s="17">
        <f t="shared" si="149"/>
        <v>294.89999999999998</v>
      </c>
      <c r="O2410" s="17">
        <f t="shared" si="150"/>
        <v>225.00249999999994</v>
      </c>
      <c r="P2410" s="7">
        <f t="shared" si="151"/>
        <v>0.43277826130861069</v>
      </c>
      <c r="Q2410" s="5">
        <f>YEAR(SalesDataTable[[#This Row],[Order Date]])</f>
        <v>2026</v>
      </c>
      <c r="R2410" s="7" t="str">
        <f>"Q"&amp;ROUNDUP(MONTH(SalesDataTable[[#This Row],[Order Date]])/3,0)</f>
        <v>Q4</v>
      </c>
      <c r="S2410" s="8">
        <f>MONTH(SalesDataTable[[#This Row],[Order Date]])</f>
        <v>11</v>
      </c>
      <c r="T2410" s="7" t="str">
        <f>TEXT(SalesDataTable[[#This Row],[Order Date]],"mmm")</f>
        <v>Nov</v>
      </c>
    </row>
    <row r="2411" spans="1:20" ht="15.6">
      <c r="A2411" s="2">
        <v>1603</v>
      </c>
      <c r="B2411" s="3">
        <v>46347</v>
      </c>
      <c r="C2411" s="4" t="s">
        <v>20</v>
      </c>
      <c r="D2411" s="4" t="s">
        <v>33</v>
      </c>
      <c r="E2411" s="4" t="s">
        <v>2</v>
      </c>
      <c r="F2411" s="4" t="s">
        <v>3</v>
      </c>
      <c r="G2411" s="4" t="s">
        <v>23</v>
      </c>
      <c r="H2411" s="4" t="s">
        <v>40</v>
      </c>
      <c r="I2411" s="8">
        <v>1</v>
      </c>
      <c r="J2411" s="10">
        <v>83.49</v>
      </c>
      <c r="K2411" s="6">
        <v>0.05</v>
      </c>
      <c r="L2411" s="10">
        <v>39.659999999999997</v>
      </c>
      <c r="M2411" s="17">
        <f t="shared" si="148"/>
        <v>79.315499999999986</v>
      </c>
      <c r="N2411" s="17">
        <f t="shared" si="149"/>
        <v>39.659999999999997</v>
      </c>
      <c r="O2411" s="17">
        <f t="shared" si="150"/>
        <v>39.655499999999989</v>
      </c>
      <c r="P2411" s="7">
        <f t="shared" si="151"/>
        <v>0.49997163227868446</v>
      </c>
      <c r="Q2411" s="5">
        <f>YEAR(SalesDataTable[[#This Row],[Order Date]])</f>
        <v>2026</v>
      </c>
      <c r="R2411" s="7" t="str">
        <f>"Q"&amp;ROUNDUP(MONTH(SalesDataTable[[#This Row],[Order Date]])/3,0)</f>
        <v>Q4</v>
      </c>
      <c r="S2411" s="8">
        <f>MONTH(SalesDataTable[[#This Row],[Order Date]])</f>
        <v>11</v>
      </c>
      <c r="T2411" s="7" t="str">
        <f>TEXT(SalesDataTable[[#This Row],[Order Date]],"mmm")</f>
        <v>Nov</v>
      </c>
    </row>
    <row r="2412" spans="1:20" ht="15.6">
      <c r="A2412" s="2">
        <v>2073</v>
      </c>
      <c r="B2412" s="3">
        <v>46347</v>
      </c>
      <c r="C2412" s="4" t="s">
        <v>6</v>
      </c>
      <c r="D2412" s="4" t="s">
        <v>43</v>
      </c>
      <c r="E2412" s="4" t="s">
        <v>2</v>
      </c>
      <c r="F2412" s="4" t="s">
        <v>13</v>
      </c>
      <c r="G2412" s="4" t="s">
        <v>4</v>
      </c>
      <c r="H2412" s="4" t="s">
        <v>22</v>
      </c>
      <c r="I2412" s="8">
        <v>2</v>
      </c>
      <c r="J2412" s="10">
        <v>51.48</v>
      </c>
      <c r="K2412" s="6">
        <v>0.1</v>
      </c>
      <c r="L2412" s="10">
        <v>22.51</v>
      </c>
      <c r="M2412" s="17">
        <f t="shared" si="148"/>
        <v>92.664000000000001</v>
      </c>
      <c r="N2412" s="17">
        <f t="shared" si="149"/>
        <v>45.02</v>
      </c>
      <c r="O2412" s="17">
        <f t="shared" si="150"/>
        <v>47.643999999999998</v>
      </c>
      <c r="P2412" s="7">
        <f t="shared" si="151"/>
        <v>0.51415868082534744</v>
      </c>
      <c r="Q2412" s="5">
        <f>YEAR(SalesDataTable[[#This Row],[Order Date]])</f>
        <v>2026</v>
      </c>
      <c r="R2412" s="7" t="str">
        <f>"Q"&amp;ROUNDUP(MONTH(SalesDataTable[[#This Row],[Order Date]])/3,0)</f>
        <v>Q4</v>
      </c>
      <c r="S2412" s="8">
        <f>MONTH(SalesDataTable[[#This Row],[Order Date]])</f>
        <v>11</v>
      </c>
      <c r="T2412" s="7" t="str">
        <f>TEXT(SalesDataTable[[#This Row],[Order Date]],"mmm")</f>
        <v>Nov</v>
      </c>
    </row>
    <row r="2413" spans="1:20" ht="15.6">
      <c r="A2413" s="2">
        <v>2487</v>
      </c>
      <c r="B2413" s="3">
        <v>46347</v>
      </c>
      <c r="C2413" s="4" t="s">
        <v>11</v>
      </c>
      <c r="D2413" s="4" t="s">
        <v>12</v>
      </c>
      <c r="E2413" s="4" t="s">
        <v>28</v>
      </c>
      <c r="F2413" s="4" t="s">
        <v>13</v>
      </c>
      <c r="G2413" s="4" t="s">
        <v>23</v>
      </c>
      <c r="H2413" s="4" t="s">
        <v>51</v>
      </c>
      <c r="I2413" s="8">
        <v>1</v>
      </c>
      <c r="J2413" s="10">
        <v>123.43</v>
      </c>
      <c r="K2413" s="6">
        <v>0.15</v>
      </c>
      <c r="L2413" s="10">
        <v>60.8</v>
      </c>
      <c r="M2413" s="17">
        <f t="shared" si="148"/>
        <v>104.91550000000001</v>
      </c>
      <c r="N2413" s="17">
        <f t="shared" si="149"/>
        <v>60.8</v>
      </c>
      <c r="O2413" s="17">
        <f t="shared" si="150"/>
        <v>44.115500000000011</v>
      </c>
      <c r="P2413" s="7">
        <f t="shared" si="151"/>
        <v>0.42048601017008935</v>
      </c>
      <c r="Q2413" s="5">
        <f>YEAR(SalesDataTable[[#This Row],[Order Date]])</f>
        <v>2026</v>
      </c>
      <c r="R2413" s="7" t="str">
        <f>"Q"&amp;ROUNDUP(MONTH(SalesDataTable[[#This Row],[Order Date]])/3,0)</f>
        <v>Q4</v>
      </c>
      <c r="S2413" s="8">
        <f>MONTH(SalesDataTable[[#This Row],[Order Date]])</f>
        <v>11</v>
      </c>
      <c r="T2413" s="7" t="str">
        <f>TEXT(SalesDataTable[[#This Row],[Order Date]],"mmm")</f>
        <v>Nov</v>
      </c>
    </row>
    <row r="2414" spans="1:20" ht="15.6">
      <c r="A2414" s="2">
        <v>3407</v>
      </c>
      <c r="B2414" s="3">
        <v>46347</v>
      </c>
      <c r="C2414" s="4" t="s">
        <v>20</v>
      </c>
      <c r="D2414" s="4" t="s">
        <v>31</v>
      </c>
      <c r="E2414" s="4" t="s">
        <v>2</v>
      </c>
      <c r="F2414" s="4" t="s">
        <v>13</v>
      </c>
      <c r="G2414" s="4" t="s">
        <v>14</v>
      </c>
      <c r="H2414" s="4" t="s">
        <v>48</v>
      </c>
      <c r="I2414" s="8">
        <v>1</v>
      </c>
      <c r="J2414" s="10">
        <v>164.85</v>
      </c>
      <c r="K2414" s="6">
        <v>0.1</v>
      </c>
      <c r="L2414" s="10">
        <v>89.4</v>
      </c>
      <c r="M2414" s="17">
        <f t="shared" si="148"/>
        <v>148.36500000000001</v>
      </c>
      <c r="N2414" s="17">
        <f t="shared" si="149"/>
        <v>89.4</v>
      </c>
      <c r="O2414" s="17">
        <f t="shared" si="150"/>
        <v>58.965000000000003</v>
      </c>
      <c r="P2414" s="7">
        <f t="shared" si="151"/>
        <v>0.39743200889697705</v>
      </c>
      <c r="Q2414" s="5">
        <f>YEAR(SalesDataTable[[#This Row],[Order Date]])</f>
        <v>2026</v>
      </c>
      <c r="R2414" s="7" t="str">
        <f>"Q"&amp;ROUNDUP(MONTH(SalesDataTable[[#This Row],[Order Date]])/3,0)</f>
        <v>Q4</v>
      </c>
      <c r="S2414" s="8">
        <f>MONTH(SalesDataTable[[#This Row],[Order Date]])</f>
        <v>11</v>
      </c>
      <c r="T2414" s="7" t="str">
        <f>TEXT(SalesDataTable[[#This Row],[Order Date]],"mmm")</f>
        <v>Nov</v>
      </c>
    </row>
    <row r="2415" spans="1:20" ht="15.6">
      <c r="A2415" s="2">
        <v>4052</v>
      </c>
      <c r="B2415" s="3">
        <v>46347</v>
      </c>
      <c r="C2415" s="4" t="s">
        <v>0</v>
      </c>
      <c r="D2415" s="4" t="s">
        <v>1</v>
      </c>
      <c r="E2415" s="4" t="s">
        <v>2</v>
      </c>
      <c r="F2415" s="4" t="s">
        <v>13</v>
      </c>
      <c r="G2415" s="4" t="s">
        <v>14</v>
      </c>
      <c r="H2415" s="4" t="s">
        <v>32</v>
      </c>
      <c r="I2415" s="8">
        <v>1</v>
      </c>
      <c r="J2415" s="10">
        <v>46.82</v>
      </c>
      <c r="K2415" s="6">
        <v>0.2</v>
      </c>
      <c r="L2415" s="10">
        <v>18.27</v>
      </c>
      <c r="M2415" s="17">
        <f t="shared" si="148"/>
        <v>37.456000000000003</v>
      </c>
      <c r="N2415" s="17">
        <f t="shared" si="149"/>
        <v>18.27</v>
      </c>
      <c r="O2415" s="17">
        <f t="shared" si="150"/>
        <v>19.186000000000003</v>
      </c>
      <c r="P2415" s="7">
        <f t="shared" si="151"/>
        <v>0.51222768047842804</v>
      </c>
      <c r="Q2415" s="5">
        <f>YEAR(SalesDataTable[[#This Row],[Order Date]])</f>
        <v>2026</v>
      </c>
      <c r="R2415" s="7" t="str">
        <f>"Q"&amp;ROUNDUP(MONTH(SalesDataTable[[#This Row],[Order Date]])/3,0)</f>
        <v>Q4</v>
      </c>
      <c r="S2415" s="8">
        <f>MONTH(SalesDataTable[[#This Row],[Order Date]])</f>
        <v>11</v>
      </c>
      <c r="T2415" s="7" t="str">
        <f>TEXT(SalesDataTable[[#This Row],[Order Date]],"mmm")</f>
        <v>Nov</v>
      </c>
    </row>
    <row r="2416" spans="1:20" ht="15.6">
      <c r="A2416" s="2">
        <v>119</v>
      </c>
      <c r="B2416" s="3">
        <v>46348</v>
      </c>
      <c r="C2416" s="4" t="s">
        <v>0</v>
      </c>
      <c r="D2416" s="4" t="s">
        <v>36</v>
      </c>
      <c r="E2416" s="4" t="s">
        <v>2</v>
      </c>
      <c r="F2416" s="4" t="s">
        <v>13</v>
      </c>
      <c r="G2416" s="4" t="s">
        <v>34</v>
      </c>
      <c r="H2416" s="4" t="s">
        <v>35</v>
      </c>
      <c r="I2416" s="8">
        <v>1</v>
      </c>
      <c r="J2416" s="10">
        <v>41.16</v>
      </c>
      <c r="K2416" s="6">
        <v>0.1</v>
      </c>
      <c r="L2416" s="10">
        <v>14.82</v>
      </c>
      <c r="M2416" s="17">
        <f t="shared" si="148"/>
        <v>37.043999999999997</v>
      </c>
      <c r="N2416" s="17">
        <f t="shared" si="149"/>
        <v>14.82</v>
      </c>
      <c r="O2416" s="17">
        <f t="shared" si="150"/>
        <v>22.223999999999997</v>
      </c>
      <c r="P2416" s="7">
        <f t="shared" si="151"/>
        <v>0.59993521218011014</v>
      </c>
      <c r="Q2416" s="5">
        <f>YEAR(SalesDataTable[[#This Row],[Order Date]])</f>
        <v>2026</v>
      </c>
      <c r="R2416" s="7" t="str">
        <f>"Q"&amp;ROUNDUP(MONTH(SalesDataTable[[#This Row],[Order Date]])/3,0)</f>
        <v>Q4</v>
      </c>
      <c r="S2416" s="8">
        <f>MONTH(SalesDataTable[[#This Row],[Order Date]])</f>
        <v>11</v>
      </c>
      <c r="T2416" s="7" t="str">
        <f>TEXT(SalesDataTable[[#This Row],[Order Date]],"mmm")</f>
        <v>Nov</v>
      </c>
    </row>
    <row r="2417" spans="1:20" ht="15.6">
      <c r="A2417" s="2">
        <v>298</v>
      </c>
      <c r="B2417" s="3">
        <v>46348</v>
      </c>
      <c r="C2417" s="4" t="s">
        <v>6</v>
      </c>
      <c r="D2417" s="4" t="s">
        <v>43</v>
      </c>
      <c r="E2417" s="4" t="s">
        <v>28</v>
      </c>
      <c r="F2417" s="4" t="s">
        <v>13</v>
      </c>
      <c r="G2417" s="4" t="s">
        <v>23</v>
      </c>
      <c r="H2417" s="4" t="s">
        <v>29</v>
      </c>
      <c r="I2417" s="8">
        <v>1</v>
      </c>
      <c r="J2417" s="10">
        <v>196.08</v>
      </c>
      <c r="K2417" s="6">
        <v>0.1</v>
      </c>
      <c r="L2417" s="10">
        <v>104.19</v>
      </c>
      <c r="M2417" s="17">
        <f t="shared" si="148"/>
        <v>176.47200000000001</v>
      </c>
      <c r="N2417" s="17">
        <f t="shared" si="149"/>
        <v>104.19</v>
      </c>
      <c r="O2417" s="17">
        <f t="shared" si="150"/>
        <v>72.282000000000011</v>
      </c>
      <c r="P2417" s="7">
        <f t="shared" si="151"/>
        <v>0.40959472324221408</v>
      </c>
      <c r="Q2417" s="5">
        <f>YEAR(SalesDataTable[[#This Row],[Order Date]])</f>
        <v>2026</v>
      </c>
      <c r="R2417" s="7" t="str">
        <f>"Q"&amp;ROUNDUP(MONTH(SalesDataTable[[#This Row],[Order Date]])/3,0)</f>
        <v>Q4</v>
      </c>
      <c r="S2417" s="8">
        <f>MONTH(SalesDataTable[[#This Row],[Order Date]])</f>
        <v>11</v>
      </c>
      <c r="T2417" s="7" t="str">
        <f>TEXT(SalesDataTable[[#This Row],[Order Date]],"mmm")</f>
        <v>Nov</v>
      </c>
    </row>
    <row r="2418" spans="1:20" ht="15.6">
      <c r="A2418" s="2">
        <v>419</v>
      </c>
      <c r="B2418" s="3">
        <v>46348</v>
      </c>
      <c r="C2418" s="4" t="s">
        <v>20</v>
      </c>
      <c r="D2418" s="4" t="s">
        <v>33</v>
      </c>
      <c r="E2418" s="4" t="s">
        <v>19</v>
      </c>
      <c r="F2418" s="4" t="s">
        <v>13</v>
      </c>
      <c r="G2418" s="4" t="s">
        <v>23</v>
      </c>
      <c r="H2418" s="4" t="s">
        <v>29</v>
      </c>
      <c r="I2418" s="8">
        <v>1</v>
      </c>
      <c r="J2418" s="10">
        <v>192.62</v>
      </c>
      <c r="K2418" s="6">
        <v>0.1</v>
      </c>
      <c r="L2418" s="10">
        <v>105.97</v>
      </c>
      <c r="M2418" s="17">
        <f t="shared" si="148"/>
        <v>173.358</v>
      </c>
      <c r="N2418" s="17">
        <f t="shared" si="149"/>
        <v>105.97</v>
      </c>
      <c r="O2418" s="17">
        <f t="shared" si="150"/>
        <v>67.388000000000005</v>
      </c>
      <c r="P2418" s="7">
        <f t="shared" si="151"/>
        <v>0.38872160500236508</v>
      </c>
      <c r="Q2418" s="5">
        <f>YEAR(SalesDataTable[[#This Row],[Order Date]])</f>
        <v>2026</v>
      </c>
      <c r="R2418" s="7" t="str">
        <f>"Q"&amp;ROUNDUP(MONTH(SalesDataTable[[#This Row],[Order Date]])/3,0)</f>
        <v>Q4</v>
      </c>
      <c r="S2418" s="8">
        <f>MONTH(SalesDataTable[[#This Row],[Order Date]])</f>
        <v>11</v>
      </c>
      <c r="T2418" s="7" t="str">
        <f>TEXT(SalesDataTable[[#This Row],[Order Date]],"mmm")</f>
        <v>Nov</v>
      </c>
    </row>
    <row r="2419" spans="1:20" ht="15.6">
      <c r="A2419" s="2">
        <v>1181</v>
      </c>
      <c r="B2419" s="3">
        <v>46348</v>
      </c>
      <c r="C2419" s="4" t="s">
        <v>6</v>
      </c>
      <c r="D2419" s="4" t="s">
        <v>43</v>
      </c>
      <c r="E2419" s="4" t="s">
        <v>28</v>
      </c>
      <c r="F2419" s="4" t="s">
        <v>13</v>
      </c>
      <c r="G2419" s="4" t="s">
        <v>4</v>
      </c>
      <c r="H2419" s="4" t="s">
        <v>30</v>
      </c>
      <c r="I2419" s="8">
        <v>2</v>
      </c>
      <c r="J2419" s="10">
        <v>102.87</v>
      </c>
      <c r="K2419" s="6">
        <v>0.05</v>
      </c>
      <c r="L2419" s="10">
        <v>51.69</v>
      </c>
      <c r="M2419" s="17">
        <f t="shared" si="148"/>
        <v>195.453</v>
      </c>
      <c r="N2419" s="17">
        <f t="shared" si="149"/>
        <v>103.38</v>
      </c>
      <c r="O2419" s="17">
        <f t="shared" si="150"/>
        <v>92.073000000000008</v>
      </c>
      <c r="P2419" s="7">
        <f t="shared" si="151"/>
        <v>0.4710748875688785</v>
      </c>
      <c r="Q2419" s="5">
        <f>YEAR(SalesDataTable[[#This Row],[Order Date]])</f>
        <v>2026</v>
      </c>
      <c r="R2419" s="7" t="str">
        <f>"Q"&amp;ROUNDUP(MONTH(SalesDataTable[[#This Row],[Order Date]])/3,0)</f>
        <v>Q4</v>
      </c>
      <c r="S2419" s="8">
        <f>MONTH(SalesDataTable[[#This Row],[Order Date]])</f>
        <v>11</v>
      </c>
      <c r="T2419" s="7" t="str">
        <f>TEXT(SalesDataTable[[#This Row],[Order Date]],"mmm")</f>
        <v>Nov</v>
      </c>
    </row>
    <row r="2420" spans="1:20" ht="15.6">
      <c r="A2420" s="2">
        <v>1924</v>
      </c>
      <c r="B2420" s="3">
        <v>46348</v>
      </c>
      <c r="C2420" s="4" t="s">
        <v>0</v>
      </c>
      <c r="D2420" s="4" t="s">
        <v>50</v>
      </c>
      <c r="E2420" s="4" t="s">
        <v>2</v>
      </c>
      <c r="F2420" s="4" t="s">
        <v>13</v>
      </c>
      <c r="G2420" s="4" t="s">
        <v>4</v>
      </c>
      <c r="H2420" s="4" t="s">
        <v>22</v>
      </c>
      <c r="I2420" s="8">
        <v>3</v>
      </c>
      <c r="J2420" s="10">
        <v>50.99</v>
      </c>
      <c r="K2420" s="6">
        <v>0.2</v>
      </c>
      <c r="L2420" s="10">
        <v>22.53</v>
      </c>
      <c r="M2420" s="17">
        <f t="shared" si="148"/>
        <v>122.376</v>
      </c>
      <c r="N2420" s="17">
        <f t="shared" si="149"/>
        <v>67.59</v>
      </c>
      <c r="O2420" s="17">
        <f t="shared" si="150"/>
        <v>54.786000000000001</v>
      </c>
      <c r="P2420" s="7">
        <f t="shared" si="151"/>
        <v>0.44768582074916652</v>
      </c>
      <c r="Q2420" s="5">
        <f>YEAR(SalesDataTable[[#This Row],[Order Date]])</f>
        <v>2026</v>
      </c>
      <c r="R2420" s="7" t="str">
        <f>"Q"&amp;ROUNDUP(MONTH(SalesDataTable[[#This Row],[Order Date]])/3,0)</f>
        <v>Q4</v>
      </c>
      <c r="S2420" s="8">
        <f>MONTH(SalesDataTable[[#This Row],[Order Date]])</f>
        <v>11</v>
      </c>
      <c r="T2420" s="7" t="str">
        <f>TEXT(SalesDataTable[[#This Row],[Order Date]],"mmm")</f>
        <v>Nov</v>
      </c>
    </row>
    <row r="2421" spans="1:20" ht="15.6">
      <c r="A2421" s="2">
        <v>3829</v>
      </c>
      <c r="B2421" s="3">
        <v>46348</v>
      </c>
      <c r="C2421" s="4" t="s">
        <v>6</v>
      </c>
      <c r="D2421" s="4" t="s">
        <v>43</v>
      </c>
      <c r="E2421" s="4" t="s">
        <v>19</v>
      </c>
      <c r="F2421" s="4" t="s">
        <v>13</v>
      </c>
      <c r="G2421" s="4" t="s">
        <v>4</v>
      </c>
      <c r="H2421" s="4" t="s">
        <v>26</v>
      </c>
      <c r="I2421" s="8">
        <v>1</v>
      </c>
      <c r="J2421" s="10">
        <v>39.94</v>
      </c>
      <c r="K2421" s="6">
        <v>0.1</v>
      </c>
      <c r="L2421" s="10">
        <v>16.89</v>
      </c>
      <c r="M2421" s="17">
        <f t="shared" si="148"/>
        <v>35.945999999999998</v>
      </c>
      <c r="N2421" s="17">
        <f t="shared" si="149"/>
        <v>16.89</v>
      </c>
      <c r="O2421" s="17">
        <f t="shared" si="150"/>
        <v>19.055999999999997</v>
      </c>
      <c r="P2421" s="7">
        <f t="shared" si="151"/>
        <v>0.53012852612251704</v>
      </c>
      <c r="Q2421" s="5">
        <f>YEAR(SalesDataTable[[#This Row],[Order Date]])</f>
        <v>2026</v>
      </c>
      <c r="R2421" s="7" t="str">
        <f>"Q"&amp;ROUNDUP(MONTH(SalesDataTable[[#This Row],[Order Date]])/3,0)</f>
        <v>Q4</v>
      </c>
      <c r="S2421" s="8">
        <f>MONTH(SalesDataTable[[#This Row],[Order Date]])</f>
        <v>11</v>
      </c>
      <c r="T2421" s="7" t="str">
        <f>TEXT(SalesDataTable[[#This Row],[Order Date]],"mmm")</f>
        <v>Nov</v>
      </c>
    </row>
    <row r="2422" spans="1:20" ht="15.6">
      <c r="A2422" s="2">
        <v>5065</v>
      </c>
      <c r="B2422" s="3">
        <v>46348</v>
      </c>
      <c r="C2422" s="4" t="s">
        <v>20</v>
      </c>
      <c r="D2422" s="4" t="s">
        <v>33</v>
      </c>
      <c r="E2422" s="4" t="s">
        <v>2</v>
      </c>
      <c r="F2422" s="4" t="s">
        <v>13</v>
      </c>
      <c r="G2422" s="4" t="s">
        <v>14</v>
      </c>
      <c r="H2422" s="4" t="s">
        <v>48</v>
      </c>
      <c r="I2422" s="8">
        <v>2</v>
      </c>
      <c r="J2422" s="10">
        <v>166.15</v>
      </c>
      <c r="K2422" s="6">
        <v>0</v>
      </c>
      <c r="L2422" s="10">
        <v>86.42</v>
      </c>
      <c r="M2422" s="17">
        <f t="shared" si="148"/>
        <v>332.3</v>
      </c>
      <c r="N2422" s="17">
        <f t="shared" si="149"/>
        <v>172.84</v>
      </c>
      <c r="O2422" s="17">
        <f t="shared" si="150"/>
        <v>159.46</v>
      </c>
      <c r="P2422" s="7">
        <f t="shared" si="151"/>
        <v>0.47986758952753539</v>
      </c>
      <c r="Q2422" s="5">
        <f>YEAR(SalesDataTable[[#This Row],[Order Date]])</f>
        <v>2026</v>
      </c>
      <c r="R2422" s="7" t="str">
        <f>"Q"&amp;ROUNDUP(MONTH(SalesDataTable[[#This Row],[Order Date]])/3,0)</f>
        <v>Q4</v>
      </c>
      <c r="S2422" s="8">
        <f>MONTH(SalesDataTable[[#This Row],[Order Date]])</f>
        <v>11</v>
      </c>
      <c r="T2422" s="7" t="str">
        <f>TEXT(SalesDataTable[[#This Row],[Order Date]],"mmm")</f>
        <v>Nov</v>
      </c>
    </row>
    <row r="2423" spans="1:20" ht="15.6">
      <c r="A2423" s="2">
        <v>5146</v>
      </c>
      <c r="B2423" s="3">
        <v>46348</v>
      </c>
      <c r="C2423" s="4" t="s">
        <v>6</v>
      </c>
      <c r="D2423" s="4" t="s">
        <v>27</v>
      </c>
      <c r="E2423" s="4" t="s">
        <v>2</v>
      </c>
      <c r="F2423" s="4" t="s">
        <v>13</v>
      </c>
      <c r="G2423" s="4" t="s">
        <v>34</v>
      </c>
      <c r="H2423" s="4" t="s">
        <v>42</v>
      </c>
      <c r="I2423" s="8">
        <v>1</v>
      </c>
      <c r="J2423" s="10">
        <v>35.79</v>
      </c>
      <c r="K2423" s="6">
        <v>0.1</v>
      </c>
      <c r="L2423" s="10">
        <v>14.17</v>
      </c>
      <c r="M2423" s="17">
        <f t="shared" si="148"/>
        <v>32.210999999999999</v>
      </c>
      <c r="N2423" s="17">
        <f t="shared" si="149"/>
        <v>14.17</v>
      </c>
      <c r="O2423" s="17">
        <f t="shared" si="150"/>
        <v>18.040999999999997</v>
      </c>
      <c r="P2423" s="7">
        <f t="shared" si="151"/>
        <v>0.56008816863804278</v>
      </c>
      <c r="Q2423" s="5">
        <f>YEAR(SalesDataTable[[#This Row],[Order Date]])</f>
        <v>2026</v>
      </c>
      <c r="R2423" s="7" t="str">
        <f>"Q"&amp;ROUNDUP(MONTH(SalesDataTable[[#This Row],[Order Date]])/3,0)</f>
        <v>Q4</v>
      </c>
      <c r="S2423" s="8">
        <f>MONTH(SalesDataTable[[#This Row],[Order Date]])</f>
        <v>11</v>
      </c>
      <c r="T2423" s="7" t="str">
        <f>TEXT(SalesDataTable[[#This Row],[Order Date]],"mmm")</f>
        <v>Nov</v>
      </c>
    </row>
    <row r="2424" spans="1:20" ht="15.6">
      <c r="A2424" s="2">
        <v>320</v>
      </c>
      <c r="B2424" s="3">
        <v>46349</v>
      </c>
      <c r="C2424" s="4" t="s">
        <v>11</v>
      </c>
      <c r="D2424" s="4" t="s">
        <v>12</v>
      </c>
      <c r="E2424" s="4" t="s">
        <v>2</v>
      </c>
      <c r="F2424" s="4" t="s">
        <v>13</v>
      </c>
      <c r="G2424" s="4" t="s">
        <v>23</v>
      </c>
      <c r="H2424" s="4" t="s">
        <v>29</v>
      </c>
      <c r="I2424" s="8">
        <v>5</v>
      </c>
      <c r="J2424" s="10">
        <v>196.53</v>
      </c>
      <c r="K2424" s="6">
        <v>0.15</v>
      </c>
      <c r="L2424" s="10">
        <v>105.01</v>
      </c>
      <c r="M2424" s="17">
        <f t="shared" si="148"/>
        <v>835.25249999999994</v>
      </c>
      <c r="N2424" s="17">
        <f t="shared" si="149"/>
        <v>525.05000000000007</v>
      </c>
      <c r="O2424" s="17">
        <f t="shared" si="150"/>
        <v>310.20249999999987</v>
      </c>
      <c r="P2424" s="7">
        <f t="shared" si="151"/>
        <v>0.37138769414039452</v>
      </c>
      <c r="Q2424" s="5">
        <f>YEAR(SalesDataTable[[#This Row],[Order Date]])</f>
        <v>2026</v>
      </c>
      <c r="R2424" s="7" t="str">
        <f>"Q"&amp;ROUNDUP(MONTH(SalesDataTable[[#This Row],[Order Date]])/3,0)</f>
        <v>Q4</v>
      </c>
      <c r="S2424" s="8">
        <f>MONTH(SalesDataTable[[#This Row],[Order Date]])</f>
        <v>11</v>
      </c>
      <c r="T2424" s="7" t="str">
        <f>TEXT(SalesDataTable[[#This Row],[Order Date]],"mmm")</f>
        <v>Nov</v>
      </c>
    </row>
    <row r="2425" spans="1:20" ht="15.6">
      <c r="A2425" s="2">
        <v>1250</v>
      </c>
      <c r="B2425" s="3">
        <v>46349</v>
      </c>
      <c r="C2425" s="4" t="s">
        <v>6</v>
      </c>
      <c r="D2425" s="4" t="s">
        <v>43</v>
      </c>
      <c r="E2425" s="4" t="s">
        <v>2</v>
      </c>
      <c r="F2425" s="4" t="s">
        <v>13</v>
      </c>
      <c r="G2425" s="4" t="s">
        <v>14</v>
      </c>
      <c r="H2425" s="4" t="s">
        <v>15</v>
      </c>
      <c r="I2425" s="8">
        <v>6</v>
      </c>
      <c r="J2425" s="10">
        <v>36.35</v>
      </c>
      <c r="K2425" s="6">
        <v>0</v>
      </c>
      <c r="L2425" s="10">
        <v>13.24</v>
      </c>
      <c r="M2425" s="17">
        <f t="shared" si="148"/>
        <v>218.10000000000002</v>
      </c>
      <c r="N2425" s="17">
        <f t="shared" si="149"/>
        <v>79.44</v>
      </c>
      <c r="O2425" s="17">
        <f t="shared" si="150"/>
        <v>138.66000000000003</v>
      </c>
      <c r="P2425" s="7">
        <f t="shared" si="151"/>
        <v>0.63576341127922975</v>
      </c>
      <c r="Q2425" s="5">
        <f>YEAR(SalesDataTable[[#This Row],[Order Date]])</f>
        <v>2026</v>
      </c>
      <c r="R2425" s="7" t="str">
        <f>"Q"&amp;ROUNDUP(MONTH(SalesDataTable[[#This Row],[Order Date]])/3,0)</f>
        <v>Q4</v>
      </c>
      <c r="S2425" s="8">
        <f>MONTH(SalesDataTable[[#This Row],[Order Date]])</f>
        <v>11</v>
      </c>
      <c r="T2425" s="7" t="str">
        <f>TEXT(SalesDataTable[[#This Row],[Order Date]],"mmm")</f>
        <v>Nov</v>
      </c>
    </row>
    <row r="2426" spans="1:20" ht="15.6">
      <c r="A2426" s="2">
        <v>2584</v>
      </c>
      <c r="B2426" s="3">
        <v>46349</v>
      </c>
      <c r="C2426" s="4" t="s">
        <v>6</v>
      </c>
      <c r="D2426" s="4" t="s">
        <v>27</v>
      </c>
      <c r="E2426" s="4" t="s">
        <v>8</v>
      </c>
      <c r="F2426" s="4" t="s">
        <v>3</v>
      </c>
      <c r="G2426" s="4" t="s">
        <v>23</v>
      </c>
      <c r="H2426" s="4" t="s">
        <v>29</v>
      </c>
      <c r="I2426" s="8">
        <v>15</v>
      </c>
      <c r="J2426" s="10">
        <v>192.23</v>
      </c>
      <c r="K2426" s="6">
        <v>0.15</v>
      </c>
      <c r="L2426" s="10">
        <v>106.34</v>
      </c>
      <c r="M2426" s="17">
        <f t="shared" si="148"/>
        <v>2450.9324999999999</v>
      </c>
      <c r="N2426" s="17">
        <f t="shared" si="149"/>
        <v>1595.1000000000001</v>
      </c>
      <c r="O2426" s="17">
        <f t="shared" si="150"/>
        <v>855.83249999999975</v>
      </c>
      <c r="P2426" s="7">
        <f t="shared" si="151"/>
        <v>0.34918648310387979</v>
      </c>
      <c r="Q2426" s="5">
        <f>YEAR(SalesDataTable[[#This Row],[Order Date]])</f>
        <v>2026</v>
      </c>
      <c r="R2426" s="7" t="str">
        <f>"Q"&amp;ROUNDUP(MONTH(SalesDataTable[[#This Row],[Order Date]])/3,0)</f>
        <v>Q4</v>
      </c>
      <c r="S2426" s="8">
        <f>MONTH(SalesDataTable[[#This Row],[Order Date]])</f>
        <v>11</v>
      </c>
      <c r="T2426" s="7" t="str">
        <f>TEXT(SalesDataTable[[#This Row],[Order Date]],"mmm")</f>
        <v>Nov</v>
      </c>
    </row>
    <row r="2427" spans="1:20" ht="15.6">
      <c r="A2427" s="2">
        <v>2717</v>
      </c>
      <c r="B2427" s="3">
        <v>46349</v>
      </c>
      <c r="C2427" s="4" t="s">
        <v>6</v>
      </c>
      <c r="D2427" s="4" t="s">
        <v>43</v>
      </c>
      <c r="E2427" s="4" t="s">
        <v>2</v>
      </c>
      <c r="F2427" s="4" t="s">
        <v>13</v>
      </c>
      <c r="G2427" s="4" t="s">
        <v>14</v>
      </c>
      <c r="H2427" s="4" t="s">
        <v>48</v>
      </c>
      <c r="I2427" s="8">
        <v>2</v>
      </c>
      <c r="J2427" s="10">
        <v>167.9</v>
      </c>
      <c r="K2427" s="6">
        <v>0.15</v>
      </c>
      <c r="L2427" s="10">
        <v>89.55</v>
      </c>
      <c r="M2427" s="17">
        <f t="shared" si="148"/>
        <v>285.43</v>
      </c>
      <c r="N2427" s="17">
        <f t="shared" si="149"/>
        <v>179.1</v>
      </c>
      <c r="O2427" s="17">
        <f t="shared" si="150"/>
        <v>106.33000000000001</v>
      </c>
      <c r="P2427" s="7">
        <f t="shared" si="151"/>
        <v>0.37252566303471957</v>
      </c>
      <c r="Q2427" s="5">
        <f>YEAR(SalesDataTable[[#This Row],[Order Date]])</f>
        <v>2026</v>
      </c>
      <c r="R2427" s="7" t="str">
        <f>"Q"&amp;ROUNDUP(MONTH(SalesDataTable[[#This Row],[Order Date]])/3,0)</f>
        <v>Q4</v>
      </c>
      <c r="S2427" s="8">
        <f>MONTH(SalesDataTable[[#This Row],[Order Date]])</f>
        <v>11</v>
      </c>
      <c r="T2427" s="7" t="str">
        <f>TEXT(SalesDataTable[[#This Row],[Order Date]],"mmm")</f>
        <v>Nov</v>
      </c>
    </row>
    <row r="2428" spans="1:20" ht="15.6">
      <c r="A2428" s="2">
        <v>2737</v>
      </c>
      <c r="B2428" s="3">
        <v>46349</v>
      </c>
      <c r="C2428" s="4" t="s">
        <v>6</v>
      </c>
      <c r="D2428" s="4" t="s">
        <v>27</v>
      </c>
      <c r="E2428" s="4" t="s">
        <v>2</v>
      </c>
      <c r="F2428" s="4" t="s">
        <v>16</v>
      </c>
      <c r="G2428" s="4" t="s">
        <v>23</v>
      </c>
      <c r="H2428" s="4" t="s">
        <v>40</v>
      </c>
      <c r="I2428" s="8">
        <v>2</v>
      </c>
      <c r="J2428" s="10">
        <v>80.709999999999994</v>
      </c>
      <c r="K2428" s="6">
        <v>0.1</v>
      </c>
      <c r="L2428" s="10">
        <v>39.33</v>
      </c>
      <c r="M2428" s="17">
        <f t="shared" si="148"/>
        <v>145.27799999999999</v>
      </c>
      <c r="N2428" s="17">
        <f t="shared" si="149"/>
        <v>78.66</v>
      </c>
      <c r="O2428" s="17">
        <f t="shared" si="150"/>
        <v>66.617999999999995</v>
      </c>
      <c r="P2428" s="7">
        <f t="shared" si="151"/>
        <v>0.45855532152149669</v>
      </c>
      <c r="Q2428" s="5">
        <f>YEAR(SalesDataTable[[#This Row],[Order Date]])</f>
        <v>2026</v>
      </c>
      <c r="R2428" s="7" t="str">
        <f>"Q"&amp;ROUNDUP(MONTH(SalesDataTable[[#This Row],[Order Date]])/3,0)</f>
        <v>Q4</v>
      </c>
      <c r="S2428" s="8">
        <f>MONTH(SalesDataTable[[#This Row],[Order Date]])</f>
        <v>11</v>
      </c>
      <c r="T2428" s="7" t="str">
        <f>TEXT(SalesDataTable[[#This Row],[Order Date]],"mmm")</f>
        <v>Nov</v>
      </c>
    </row>
    <row r="2429" spans="1:20" ht="15.6">
      <c r="A2429" s="2">
        <v>3021</v>
      </c>
      <c r="B2429" s="3">
        <v>46349</v>
      </c>
      <c r="C2429" s="4" t="s">
        <v>0</v>
      </c>
      <c r="D2429" s="4" t="s">
        <v>50</v>
      </c>
      <c r="E2429" s="4" t="s">
        <v>2</v>
      </c>
      <c r="F2429" s="4" t="s">
        <v>16</v>
      </c>
      <c r="G2429" s="4" t="s">
        <v>9</v>
      </c>
      <c r="H2429" s="4" t="s">
        <v>46</v>
      </c>
      <c r="I2429" s="8">
        <v>1</v>
      </c>
      <c r="J2429" s="10">
        <v>71.66</v>
      </c>
      <c r="K2429" s="6">
        <v>0.2</v>
      </c>
      <c r="L2429" s="10">
        <v>31.83</v>
      </c>
      <c r="M2429" s="17">
        <f t="shared" si="148"/>
        <v>57.328000000000003</v>
      </c>
      <c r="N2429" s="17">
        <f t="shared" si="149"/>
        <v>31.83</v>
      </c>
      <c r="O2429" s="17">
        <f t="shared" si="150"/>
        <v>25.498000000000005</v>
      </c>
      <c r="P2429" s="7">
        <f t="shared" si="151"/>
        <v>0.44477393245883345</v>
      </c>
      <c r="Q2429" s="5">
        <f>YEAR(SalesDataTable[[#This Row],[Order Date]])</f>
        <v>2026</v>
      </c>
      <c r="R2429" s="7" t="str">
        <f>"Q"&amp;ROUNDUP(MONTH(SalesDataTable[[#This Row],[Order Date]])/3,0)</f>
        <v>Q4</v>
      </c>
      <c r="S2429" s="8">
        <f>MONTH(SalesDataTable[[#This Row],[Order Date]])</f>
        <v>11</v>
      </c>
      <c r="T2429" s="7" t="str">
        <f>TEXT(SalesDataTable[[#This Row],[Order Date]],"mmm")</f>
        <v>Nov</v>
      </c>
    </row>
    <row r="2430" spans="1:20" ht="15.6">
      <c r="A2430" s="2">
        <v>5199</v>
      </c>
      <c r="B2430" s="3">
        <v>46349</v>
      </c>
      <c r="C2430" s="4" t="s">
        <v>11</v>
      </c>
      <c r="D2430" s="4" t="s">
        <v>18</v>
      </c>
      <c r="E2430" s="4" t="s">
        <v>2</v>
      </c>
      <c r="F2430" s="4" t="s">
        <v>3</v>
      </c>
      <c r="G2430" s="4" t="s">
        <v>23</v>
      </c>
      <c r="H2430" s="4" t="s">
        <v>51</v>
      </c>
      <c r="I2430" s="8">
        <v>5</v>
      </c>
      <c r="J2430" s="10">
        <v>125.23</v>
      </c>
      <c r="K2430" s="6">
        <v>0.05</v>
      </c>
      <c r="L2430" s="10">
        <v>59.84</v>
      </c>
      <c r="M2430" s="17">
        <f t="shared" si="148"/>
        <v>594.84249999999997</v>
      </c>
      <c r="N2430" s="17">
        <f t="shared" si="149"/>
        <v>299.20000000000005</v>
      </c>
      <c r="O2430" s="17">
        <f t="shared" si="150"/>
        <v>295.64249999999993</v>
      </c>
      <c r="P2430" s="7">
        <f t="shared" si="151"/>
        <v>0.49700971265503041</v>
      </c>
      <c r="Q2430" s="5">
        <f>YEAR(SalesDataTable[[#This Row],[Order Date]])</f>
        <v>2026</v>
      </c>
      <c r="R2430" s="7" t="str">
        <f>"Q"&amp;ROUNDUP(MONTH(SalesDataTable[[#This Row],[Order Date]])/3,0)</f>
        <v>Q4</v>
      </c>
      <c r="S2430" s="8">
        <f>MONTH(SalesDataTable[[#This Row],[Order Date]])</f>
        <v>11</v>
      </c>
      <c r="T2430" s="7" t="str">
        <f>TEXT(SalesDataTable[[#This Row],[Order Date]],"mmm")</f>
        <v>Nov</v>
      </c>
    </row>
    <row r="2431" spans="1:20" ht="15.6">
      <c r="A2431" s="2">
        <v>1202</v>
      </c>
      <c r="B2431" s="3">
        <v>46350</v>
      </c>
      <c r="C2431" s="4" t="s">
        <v>0</v>
      </c>
      <c r="D2431" s="4" t="s">
        <v>50</v>
      </c>
      <c r="E2431" s="4" t="s">
        <v>28</v>
      </c>
      <c r="F2431" s="4" t="s">
        <v>3</v>
      </c>
      <c r="G2431" s="4" t="s">
        <v>9</v>
      </c>
      <c r="H2431" s="4" t="s">
        <v>10</v>
      </c>
      <c r="I2431" s="8">
        <v>2</v>
      </c>
      <c r="J2431" s="10">
        <v>91.33</v>
      </c>
      <c r="K2431" s="6">
        <v>0.15</v>
      </c>
      <c r="L2431" s="10">
        <v>45.45</v>
      </c>
      <c r="M2431" s="17">
        <f t="shared" si="148"/>
        <v>155.261</v>
      </c>
      <c r="N2431" s="17">
        <f t="shared" si="149"/>
        <v>90.9</v>
      </c>
      <c r="O2431" s="17">
        <f t="shared" si="150"/>
        <v>64.36099999999999</v>
      </c>
      <c r="P2431" s="7">
        <f t="shared" si="151"/>
        <v>0.41453423589954974</v>
      </c>
      <c r="Q2431" s="5">
        <f>YEAR(SalesDataTable[[#This Row],[Order Date]])</f>
        <v>2026</v>
      </c>
      <c r="R2431" s="7" t="str">
        <f>"Q"&amp;ROUNDUP(MONTH(SalesDataTable[[#This Row],[Order Date]])/3,0)</f>
        <v>Q4</v>
      </c>
      <c r="S2431" s="8">
        <f>MONTH(SalesDataTable[[#This Row],[Order Date]])</f>
        <v>11</v>
      </c>
      <c r="T2431" s="7" t="str">
        <f>TEXT(SalesDataTable[[#This Row],[Order Date]],"mmm")</f>
        <v>Nov</v>
      </c>
    </row>
    <row r="2432" spans="1:20" ht="15.6">
      <c r="A2432" s="2">
        <v>1365</v>
      </c>
      <c r="B2432" s="3">
        <v>46350</v>
      </c>
      <c r="C2432" s="4" t="s">
        <v>0</v>
      </c>
      <c r="D2432" s="4" t="s">
        <v>1</v>
      </c>
      <c r="E2432" s="4" t="s">
        <v>28</v>
      </c>
      <c r="F2432" s="4" t="s">
        <v>13</v>
      </c>
      <c r="G2432" s="4" t="s">
        <v>9</v>
      </c>
      <c r="H2432" s="4" t="s">
        <v>37</v>
      </c>
      <c r="I2432" s="8">
        <v>4</v>
      </c>
      <c r="J2432" s="10">
        <v>155.91</v>
      </c>
      <c r="K2432" s="6">
        <v>0</v>
      </c>
      <c r="L2432" s="10">
        <v>79.91</v>
      </c>
      <c r="M2432" s="17">
        <f t="shared" si="148"/>
        <v>623.64</v>
      </c>
      <c r="N2432" s="17">
        <f t="shared" si="149"/>
        <v>319.64</v>
      </c>
      <c r="O2432" s="17">
        <f t="shared" si="150"/>
        <v>304</v>
      </c>
      <c r="P2432" s="7">
        <f t="shared" si="151"/>
        <v>0.48746071451478418</v>
      </c>
      <c r="Q2432" s="5">
        <f>YEAR(SalesDataTable[[#This Row],[Order Date]])</f>
        <v>2026</v>
      </c>
      <c r="R2432" s="7" t="str">
        <f>"Q"&amp;ROUNDUP(MONTH(SalesDataTable[[#This Row],[Order Date]])/3,0)</f>
        <v>Q4</v>
      </c>
      <c r="S2432" s="8">
        <f>MONTH(SalesDataTable[[#This Row],[Order Date]])</f>
        <v>11</v>
      </c>
      <c r="T2432" s="7" t="str">
        <f>TEXT(SalesDataTable[[#This Row],[Order Date]],"mmm")</f>
        <v>Nov</v>
      </c>
    </row>
    <row r="2433" spans="1:20" ht="15.6">
      <c r="A2433" s="2">
        <v>2575</v>
      </c>
      <c r="B2433" s="3">
        <v>46350</v>
      </c>
      <c r="C2433" s="4" t="s">
        <v>11</v>
      </c>
      <c r="D2433" s="4" t="s">
        <v>39</v>
      </c>
      <c r="E2433" s="4" t="s">
        <v>19</v>
      </c>
      <c r="F2433" s="4" t="s">
        <v>3</v>
      </c>
      <c r="G2433" s="4" t="s">
        <v>34</v>
      </c>
      <c r="H2433" s="4" t="s">
        <v>35</v>
      </c>
      <c r="I2433" s="8">
        <v>1</v>
      </c>
      <c r="J2433" s="10">
        <v>39.42</v>
      </c>
      <c r="K2433" s="6">
        <v>0</v>
      </c>
      <c r="L2433" s="10">
        <v>14.63</v>
      </c>
      <c r="M2433" s="17">
        <f t="shared" si="148"/>
        <v>39.42</v>
      </c>
      <c r="N2433" s="17">
        <f t="shared" si="149"/>
        <v>14.63</v>
      </c>
      <c r="O2433" s="17">
        <f t="shared" si="150"/>
        <v>24.79</v>
      </c>
      <c r="P2433" s="7">
        <f t="shared" si="151"/>
        <v>0.62886859462201927</v>
      </c>
      <c r="Q2433" s="5">
        <f>YEAR(SalesDataTable[[#This Row],[Order Date]])</f>
        <v>2026</v>
      </c>
      <c r="R2433" s="7" t="str">
        <f>"Q"&amp;ROUNDUP(MONTH(SalesDataTable[[#This Row],[Order Date]])/3,0)</f>
        <v>Q4</v>
      </c>
      <c r="S2433" s="8">
        <f>MONTH(SalesDataTable[[#This Row],[Order Date]])</f>
        <v>11</v>
      </c>
      <c r="T2433" s="7" t="str">
        <f>TEXT(SalesDataTable[[#This Row],[Order Date]],"mmm")</f>
        <v>Nov</v>
      </c>
    </row>
    <row r="2434" spans="1:20" ht="15.6">
      <c r="A2434" s="2">
        <v>2673</v>
      </c>
      <c r="B2434" s="3">
        <v>46350</v>
      </c>
      <c r="C2434" s="4" t="s">
        <v>11</v>
      </c>
      <c r="D2434" s="4" t="s">
        <v>12</v>
      </c>
      <c r="E2434" s="4" t="s">
        <v>2</v>
      </c>
      <c r="F2434" s="4" t="s">
        <v>3</v>
      </c>
      <c r="G2434" s="4" t="s">
        <v>4</v>
      </c>
      <c r="H2434" s="4" t="s">
        <v>22</v>
      </c>
      <c r="I2434" s="8">
        <v>2</v>
      </c>
      <c r="J2434" s="10">
        <v>51.56</v>
      </c>
      <c r="K2434" s="6">
        <v>0.05</v>
      </c>
      <c r="L2434" s="10">
        <v>22.7</v>
      </c>
      <c r="M2434" s="17">
        <f t="shared" ref="M2434:M2497" si="152">I2434*J2434*(1-K2434)</f>
        <v>97.963999999999999</v>
      </c>
      <c r="N2434" s="17">
        <f t="shared" ref="N2434:N2497" si="153">I2434*L2434</f>
        <v>45.4</v>
      </c>
      <c r="O2434" s="17">
        <f t="shared" ref="O2434:O2497" si="154">M2434-N2434</f>
        <v>52.564</v>
      </c>
      <c r="P2434" s="7">
        <f t="shared" ref="P2434:P2497" si="155">IFERROR(O2434/M2434,0)</f>
        <v>0.5365644522477645</v>
      </c>
      <c r="Q2434" s="5">
        <f>YEAR(SalesDataTable[[#This Row],[Order Date]])</f>
        <v>2026</v>
      </c>
      <c r="R2434" s="7" t="str">
        <f>"Q"&amp;ROUNDUP(MONTH(SalesDataTable[[#This Row],[Order Date]])/3,0)</f>
        <v>Q4</v>
      </c>
      <c r="S2434" s="8">
        <f>MONTH(SalesDataTable[[#This Row],[Order Date]])</f>
        <v>11</v>
      </c>
      <c r="T2434" s="7" t="str">
        <f>TEXT(SalesDataTable[[#This Row],[Order Date]],"mmm")</f>
        <v>Nov</v>
      </c>
    </row>
    <row r="2435" spans="1:20" ht="15.6">
      <c r="A2435" s="2">
        <v>4145</v>
      </c>
      <c r="B2435" s="3">
        <v>46350</v>
      </c>
      <c r="C2435" s="4" t="s">
        <v>0</v>
      </c>
      <c r="D2435" s="4" t="s">
        <v>1</v>
      </c>
      <c r="E2435" s="4" t="s">
        <v>2</v>
      </c>
      <c r="F2435" s="4" t="s">
        <v>3</v>
      </c>
      <c r="G2435" s="4" t="s">
        <v>23</v>
      </c>
      <c r="H2435" s="4" t="s">
        <v>51</v>
      </c>
      <c r="I2435" s="8">
        <v>1</v>
      </c>
      <c r="J2435" s="10">
        <v>120.49</v>
      </c>
      <c r="K2435" s="6">
        <v>0.15</v>
      </c>
      <c r="L2435" s="10">
        <v>61.22</v>
      </c>
      <c r="M2435" s="17">
        <f t="shared" si="152"/>
        <v>102.4165</v>
      </c>
      <c r="N2435" s="17">
        <f t="shared" si="153"/>
        <v>61.22</v>
      </c>
      <c r="O2435" s="17">
        <f t="shared" si="154"/>
        <v>41.1965</v>
      </c>
      <c r="P2435" s="7">
        <f t="shared" si="155"/>
        <v>0.40224475548373556</v>
      </c>
      <c r="Q2435" s="5">
        <f>YEAR(SalesDataTable[[#This Row],[Order Date]])</f>
        <v>2026</v>
      </c>
      <c r="R2435" s="7" t="str">
        <f>"Q"&amp;ROUNDUP(MONTH(SalesDataTable[[#This Row],[Order Date]])/3,0)</f>
        <v>Q4</v>
      </c>
      <c r="S2435" s="8">
        <f>MONTH(SalesDataTable[[#This Row],[Order Date]])</f>
        <v>11</v>
      </c>
      <c r="T2435" s="7" t="str">
        <f>TEXT(SalesDataTable[[#This Row],[Order Date]],"mmm")</f>
        <v>Nov</v>
      </c>
    </row>
    <row r="2436" spans="1:20" ht="15.6">
      <c r="A2436" s="2">
        <v>4610</v>
      </c>
      <c r="B2436" s="3">
        <v>46350</v>
      </c>
      <c r="C2436" s="4" t="s">
        <v>11</v>
      </c>
      <c r="D2436" s="4" t="s">
        <v>52</v>
      </c>
      <c r="E2436" s="4" t="s">
        <v>19</v>
      </c>
      <c r="F2436" s="4" t="s">
        <v>3</v>
      </c>
      <c r="G2436" s="4" t="s">
        <v>9</v>
      </c>
      <c r="H2436" s="4" t="s">
        <v>37</v>
      </c>
      <c r="I2436" s="8">
        <v>2</v>
      </c>
      <c r="J2436" s="10">
        <v>153.96</v>
      </c>
      <c r="K2436" s="6">
        <v>0</v>
      </c>
      <c r="L2436" s="10">
        <v>79.33</v>
      </c>
      <c r="M2436" s="17">
        <f t="shared" si="152"/>
        <v>307.92</v>
      </c>
      <c r="N2436" s="17">
        <f t="shared" si="153"/>
        <v>158.66</v>
      </c>
      <c r="O2436" s="17">
        <f t="shared" si="154"/>
        <v>149.26000000000002</v>
      </c>
      <c r="P2436" s="7">
        <f t="shared" si="155"/>
        <v>0.48473629514159527</v>
      </c>
      <c r="Q2436" s="5">
        <f>YEAR(SalesDataTable[[#This Row],[Order Date]])</f>
        <v>2026</v>
      </c>
      <c r="R2436" s="7" t="str">
        <f>"Q"&amp;ROUNDUP(MONTH(SalesDataTable[[#This Row],[Order Date]])/3,0)</f>
        <v>Q4</v>
      </c>
      <c r="S2436" s="8">
        <f>MONTH(SalesDataTable[[#This Row],[Order Date]])</f>
        <v>11</v>
      </c>
      <c r="T2436" s="7" t="str">
        <f>TEXT(SalesDataTable[[#This Row],[Order Date]],"mmm")</f>
        <v>Nov</v>
      </c>
    </row>
    <row r="2437" spans="1:20" ht="15.6">
      <c r="A2437" s="2">
        <v>4721</v>
      </c>
      <c r="B2437" s="3">
        <v>46350</v>
      </c>
      <c r="C2437" s="4" t="s">
        <v>11</v>
      </c>
      <c r="D2437" s="4" t="s">
        <v>52</v>
      </c>
      <c r="E2437" s="4" t="s">
        <v>19</v>
      </c>
      <c r="F2437" s="4" t="s">
        <v>13</v>
      </c>
      <c r="G2437" s="4" t="s">
        <v>4</v>
      </c>
      <c r="H2437" s="4" t="s">
        <v>26</v>
      </c>
      <c r="I2437" s="8">
        <v>1</v>
      </c>
      <c r="J2437" s="10">
        <v>39.85</v>
      </c>
      <c r="K2437" s="6">
        <v>0</v>
      </c>
      <c r="L2437" s="10">
        <v>16.3</v>
      </c>
      <c r="M2437" s="17">
        <f t="shared" si="152"/>
        <v>39.85</v>
      </c>
      <c r="N2437" s="17">
        <f t="shared" si="153"/>
        <v>16.3</v>
      </c>
      <c r="O2437" s="17">
        <f t="shared" si="154"/>
        <v>23.55</v>
      </c>
      <c r="P2437" s="7">
        <f t="shared" si="155"/>
        <v>0.59096612296110418</v>
      </c>
      <c r="Q2437" s="5">
        <f>YEAR(SalesDataTable[[#This Row],[Order Date]])</f>
        <v>2026</v>
      </c>
      <c r="R2437" s="7" t="str">
        <f>"Q"&amp;ROUNDUP(MONTH(SalesDataTable[[#This Row],[Order Date]])/3,0)</f>
        <v>Q4</v>
      </c>
      <c r="S2437" s="8">
        <f>MONTH(SalesDataTable[[#This Row],[Order Date]])</f>
        <v>11</v>
      </c>
      <c r="T2437" s="7" t="str">
        <f>TEXT(SalesDataTable[[#This Row],[Order Date]],"mmm")</f>
        <v>Nov</v>
      </c>
    </row>
    <row r="2438" spans="1:20" ht="15.6">
      <c r="A2438" s="2">
        <v>324</v>
      </c>
      <c r="B2438" s="3">
        <v>46351</v>
      </c>
      <c r="C2438" s="4" t="s">
        <v>20</v>
      </c>
      <c r="D2438" s="4" t="s">
        <v>47</v>
      </c>
      <c r="E2438" s="4" t="s">
        <v>28</v>
      </c>
      <c r="F2438" s="4" t="s">
        <v>3</v>
      </c>
      <c r="G2438" s="4" t="s">
        <v>4</v>
      </c>
      <c r="H2438" s="4" t="s">
        <v>30</v>
      </c>
      <c r="I2438" s="8">
        <v>2</v>
      </c>
      <c r="J2438" s="10">
        <v>103.88</v>
      </c>
      <c r="K2438" s="6">
        <v>0.15</v>
      </c>
      <c r="L2438" s="10">
        <v>49.26</v>
      </c>
      <c r="M2438" s="17">
        <f t="shared" si="152"/>
        <v>176.59599999999998</v>
      </c>
      <c r="N2438" s="17">
        <f t="shared" si="153"/>
        <v>98.52</v>
      </c>
      <c r="O2438" s="17">
        <f t="shared" si="154"/>
        <v>78.075999999999979</v>
      </c>
      <c r="P2438" s="7">
        <f t="shared" si="155"/>
        <v>0.44211646922920106</v>
      </c>
      <c r="Q2438" s="5">
        <f>YEAR(SalesDataTable[[#This Row],[Order Date]])</f>
        <v>2026</v>
      </c>
      <c r="R2438" s="7" t="str">
        <f>"Q"&amp;ROUNDUP(MONTH(SalesDataTable[[#This Row],[Order Date]])/3,0)</f>
        <v>Q4</v>
      </c>
      <c r="S2438" s="8">
        <f>MONTH(SalesDataTable[[#This Row],[Order Date]])</f>
        <v>11</v>
      </c>
      <c r="T2438" s="7" t="str">
        <f>TEXT(SalesDataTable[[#This Row],[Order Date]],"mmm")</f>
        <v>Nov</v>
      </c>
    </row>
    <row r="2439" spans="1:20" ht="15.6">
      <c r="A2439" s="2">
        <v>559</v>
      </c>
      <c r="B2439" s="3">
        <v>46351</v>
      </c>
      <c r="C2439" s="4" t="s">
        <v>20</v>
      </c>
      <c r="D2439" s="4" t="s">
        <v>31</v>
      </c>
      <c r="E2439" s="4" t="s">
        <v>2</v>
      </c>
      <c r="F2439" s="4" t="s">
        <v>3</v>
      </c>
      <c r="G2439" s="4" t="s">
        <v>14</v>
      </c>
      <c r="H2439" s="4" t="s">
        <v>44</v>
      </c>
      <c r="I2439" s="8">
        <v>2</v>
      </c>
      <c r="J2439" s="10">
        <v>134.19</v>
      </c>
      <c r="K2439" s="6">
        <v>0.1</v>
      </c>
      <c r="L2439" s="10">
        <v>65.39</v>
      </c>
      <c r="M2439" s="17">
        <f t="shared" si="152"/>
        <v>241.542</v>
      </c>
      <c r="N2439" s="17">
        <f t="shared" si="153"/>
        <v>130.78</v>
      </c>
      <c r="O2439" s="17">
        <f t="shared" si="154"/>
        <v>110.762</v>
      </c>
      <c r="P2439" s="7">
        <f t="shared" si="155"/>
        <v>0.45856207202060095</v>
      </c>
      <c r="Q2439" s="5">
        <f>YEAR(SalesDataTable[[#This Row],[Order Date]])</f>
        <v>2026</v>
      </c>
      <c r="R2439" s="7" t="str">
        <f>"Q"&amp;ROUNDUP(MONTH(SalesDataTable[[#This Row],[Order Date]])/3,0)</f>
        <v>Q4</v>
      </c>
      <c r="S2439" s="8">
        <f>MONTH(SalesDataTable[[#This Row],[Order Date]])</f>
        <v>11</v>
      </c>
      <c r="T2439" s="7" t="str">
        <f>TEXT(SalesDataTable[[#This Row],[Order Date]],"mmm")</f>
        <v>Nov</v>
      </c>
    </row>
    <row r="2440" spans="1:20" ht="15.6">
      <c r="A2440" s="2">
        <v>1108</v>
      </c>
      <c r="B2440" s="3">
        <v>46351</v>
      </c>
      <c r="C2440" s="4" t="s">
        <v>6</v>
      </c>
      <c r="D2440" s="4" t="s">
        <v>7</v>
      </c>
      <c r="E2440" s="4" t="s">
        <v>28</v>
      </c>
      <c r="F2440" s="4" t="s">
        <v>13</v>
      </c>
      <c r="G2440" s="4" t="s">
        <v>14</v>
      </c>
      <c r="H2440" s="4" t="s">
        <v>15</v>
      </c>
      <c r="I2440" s="8">
        <v>1</v>
      </c>
      <c r="J2440" s="10">
        <v>37.06</v>
      </c>
      <c r="K2440" s="6">
        <v>0.1</v>
      </c>
      <c r="L2440" s="10">
        <v>13.18</v>
      </c>
      <c r="M2440" s="17">
        <f t="shared" si="152"/>
        <v>33.354000000000006</v>
      </c>
      <c r="N2440" s="17">
        <f t="shared" si="153"/>
        <v>13.18</v>
      </c>
      <c r="O2440" s="17">
        <f t="shared" si="154"/>
        <v>20.174000000000007</v>
      </c>
      <c r="P2440" s="7">
        <f t="shared" si="155"/>
        <v>0.6048449961024166</v>
      </c>
      <c r="Q2440" s="5">
        <f>YEAR(SalesDataTable[[#This Row],[Order Date]])</f>
        <v>2026</v>
      </c>
      <c r="R2440" s="7" t="str">
        <f>"Q"&amp;ROUNDUP(MONTH(SalesDataTable[[#This Row],[Order Date]])/3,0)</f>
        <v>Q4</v>
      </c>
      <c r="S2440" s="8">
        <f>MONTH(SalesDataTable[[#This Row],[Order Date]])</f>
        <v>11</v>
      </c>
      <c r="T2440" s="7" t="str">
        <f>TEXT(SalesDataTable[[#This Row],[Order Date]],"mmm")</f>
        <v>Nov</v>
      </c>
    </row>
    <row r="2441" spans="1:20" ht="15.6">
      <c r="A2441" s="2">
        <v>1344</v>
      </c>
      <c r="B2441" s="3">
        <v>46351</v>
      </c>
      <c r="C2441" s="4" t="s">
        <v>11</v>
      </c>
      <c r="D2441" s="4" t="s">
        <v>39</v>
      </c>
      <c r="E2441" s="4" t="s">
        <v>2</v>
      </c>
      <c r="F2441" s="4" t="s">
        <v>13</v>
      </c>
      <c r="G2441" s="4" t="s">
        <v>14</v>
      </c>
      <c r="H2441" s="4" t="s">
        <v>44</v>
      </c>
      <c r="I2441" s="8">
        <v>4</v>
      </c>
      <c r="J2441" s="10">
        <v>135.21</v>
      </c>
      <c r="K2441" s="6">
        <v>0.05</v>
      </c>
      <c r="L2441" s="10">
        <v>68.64</v>
      </c>
      <c r="M2441" s="17">
        <f t="shared" si="152"/>
        <v>513.798</v>
      </c>
      <c r="N2441" s="17">
        <f t="shared" si="153"/>
        <v>274.56</v>
      </c>
      <c r="O2441" s="17">
        <f t="shared" si="154"/>
        <v>239.238</v>
      </c>
      <c r="P2441" s="7">
        <f t="shared" si="155"/>
        <v>0.46562656919645462</v>
      </c>
      <c r="Q2441" s="5">
        <f>YEAR(SalesDataTable[[#This Row],[Order Date]])</f>
        <v>2026</v>
      </c>
      <c r="R2441" s="7" t="str">
        <f>"Q"&amp;ROUNDUP(MONTH(SalesDataTable[[#This Row],[Order Date]])/3,0)</f>
        <v>Q4</v>
      </c>
      <c r="S2441" s="8">
        <f>MONTH(SalesDataTable[[#This Row],[Order Date]])</f>
        <v>11</v>
      </c>
      <c r="T2441" s="7" t="str">
        <f>TEXT(SalesDataTable[[#This Row],[Order Date]],"mmm")</f>
        <v>Nov</v>
      </c>
    </row>
    <row r="2442" spans="1:20" ht="15.6">
      <c r="A2442" s="2">
        <v>1922</v>
      </c>
      <c r="B2442" s="3">
        <v>46351</v>
      </c>
      <c r="C2442" s="4" t="s">
        <v>0</v>
      </c>
      <c r="D2442" s="4" t="s">
        <v>36</v>
      </c>
      <c r="E2442" s="4" t="s">
        <v>28</v>
      </c>
      <c r="F2442" s="4" t="s">
        <v>3</v>
      </c>
      <c r="G2442" s="4" t="s">
        <v>9</v>
      </c>
      <c r="H2442" s="4" t="s">
        <v>17</v>
      </c>
      <c r="I2442" s="8">
        <v>2</v>
      </c>
      <c r="J2442" s="10">
        <v>145.77000000000001</v>
      </c>
      <c r="K2442" s="6">
        <v>0.1</v>
      </c>
      <c r="L2442" s="10">
        <v>78.14</v>
      </c>
      <c r="M2442" s="17">
        <f t="shared" si="152"/>
        <v>262.38600000000002</v>
      </c>
      <c r="N2442" s="17">
        <f t="shared" si="153"/>
        <v>156.28</v>
      </c>
      <c r="O2442" s="17">
        <f t="shared" si="154"/>
        <v>106.10600000000002</v>
      </c>
      <c r="P2442" s="7">
        <f t="shared" si="155"/>
        <v>0.40438895367893107</v>
      </c>
      <c r="Q2442" s="5">
        <f>YEAR(SalesDataTable[[#This Row],[Order Date]])</f>
        <v>2026</v>
      </c>
      <c r="R2442" s="7" t="str">
        <f>"Q"&amp;ROUNDUP(MONTH(SalesDataTable[[#This Row],[Order Date]])/3,0)</f>
        <v>Q4</v>
      </c>
      <c r="S2442" s="8">
        <f>MONTH(SalesDataTable[[#This Row],[Order Date]])</f>
        <v>11</v>
      </c>
      <c r="T2442" s="7" t="str">
        <f>TEXT(SalesDataTable[[#This Row],[Order Date]],"mmm")</f>
        <v>Nov</v>
      </c>
    </row>
    <row r="2443" spans="1:20" ht="15.6">
      <c r="A2443" s="2">
        <v>2343</v>
      </c>
      <c r="B2443" s="3">
        <v>46351</v>
      </c>
      <c r="C2443" s="4" t="s">
        <v>0</v>
      </c>
      <c r="D2443" s="4" t="s">
        <v>50</v>
      </c>
      <c r="E2443" s="4" t="s">
        <v>19</v>
      </c>
      <c r="F2443" s="4" t="s">
        <v>13</v>
      </c>
      <c r="G2443" s="4" t="s">
        <v>23</v>
      </c>
      <c r="H2443" s="4" t="s">
        <v>51</v>
      </c>
      <c r="I2443" s="8">
        <v>1</v>
      </c>
      <c r="J2443" s="10">
        <v>121.53</v>
      </c>
      <c r="K2443" s="6">
        <v>0.15</v>
      </c>
      <c r="L2443" s="10">
        <v>62.14</v>
      </c>
      <c r="M2443" s="17">
        <f t="shared" si="152"/>
        <v>103.3005</v>
      </c>
      <c r="N2443" s="17">
        <f t="shared" si="153"/>
        <v>62.14</v>
      </c>
      <c r="O2443" s="17">
        <f t="shared" si="154"/>
        <v>41.160499999999999</v>
      </c>
      <c r="P2443" s="7">
        <f t="shared" si="155"/>
        <v>0.39845402490791426</v>
      </c>
      <c r="Q2443" s="5">
        <f>YEAR(SalesDataTable[[#This Row],[Order Date]])</f>
        <v>2026</v>
      </c>
      <c r="R2443" s="7" t="str">
        <f>"Q"&amp;ROUNDUP(MONTH(SalesDataTable[[#This Row],[Order Date]])/3,0)</f>
        <v>Q4</v>
      </c>
      <c r="S2443" s="8">
        <f>MONTH(SalesDataTable[[#This Row],[Order Date]])</f>
        <v>11</v>
      </c>
      <c r="T2443" s="7" t="str">
        <f>TEXT(SalesDataTable[[#This Row],[Order Date]],"mmm")</f>
        <v>Nov</v>
      </c>
    </row>
    <row r="2444" spans="1:20" ht="15.6">
      <c r="A2444" s="2">
        <v>2466</v>
      </c>
      <c r="B2444" s="3">
        <v>46351</v>
      </c>
      <c r="C2444" s="4" t="s">
        <v>11</v>
      </c>
      <c r="D2444" s="4" t="s">
        <v>12</v>
      </c>
      <c r="E2444" s="4" t="s">
        <v>2</v>
      </c>
      <c r="F2444" s="4" t="s">
        <v>16</v>
      </c>
      <c r="G2444" s="4" t="s">
        <v>4</v>
      </c>
      <c r="H2444" s="4" t="s">
        <v>26</v>
      </c>
      <c r="I2444" s="8">
        <v>2</v>
      </c>
      <c r="J2444" s="10">
        <v>40.51</v>
      </c>
      <c r="K2444" s="6">
        <v>0.05</v>
      </c>
      <c r="L2444" s="10">
        <v>16.45</v>
      </c>
      <c r="M2444" s="17">
        <f t="shared" si="152"/>
        <v>76.968999999999994</v>
      </c>
      <c r="N2444" s="17">
        <f t="shared" si="153"/>
        <v>32.9</v>
      </c>
      <c r="O2444" s="17">
        <f t="shared" si="154"/>
        <v>44.068999999999996</v>
      </c>
      <c r="P2444" s="7">
        <f t="shared" si="155"/>
        <v>0.5725551845548208</v>
      </c>
      <c r="Q2444" s="5">
        <f>YEAR(SalesDataTable[[#This Row],[Order Date]])</f>
        <v>2026</v>
      </c>
      <c r="R2444" s="7" t="str">
        <f>"Q"&amp;ROUNDUP(MONTH(SalesDataTable[[#This Row],[Order Date]])/3,0)</f>
        <v>Q4</v>
      </c>
      <c r="S2444" s="8">
        <f>MONTH(SalesDataTable[[#This Row],[Order Date]])</f>
        <v>11</v>
      </c>
      <c r="T2444" s="7" t="str">
        <f>TEXT(SalesDataTable[[#This Row],[Order Date]],"mmm")</f>
        <v>Nov</v>
      </c>
    </row>
    <row r="2445" spans="1:20" ht="15.6">
      <c r="A2445" s="2">
        <v>2647</v>
      </c>
      <c r="B2445" s="3">
        <v>46351</v>
      </c>
      <c r="C2445" s="4" t="s">
        <v>11</v>
      </c>
      <c r="D2445" s="4" t="s">
        <v>25</v>
      </c>
      <c r="E2445" s="4" t="s">
        <v>2</v>
      </c>
      <c r="F2445" s="4" t="s">
        <v>13</v>
      </c>
      <c r="G2445" s="4" t="s">
        <v>9</v>
      </c>
      <c r="H2445" s="4" t="s">
        <v>46</v>
      </c>
      <c r="I2445" s="8">
        <v>1</v>
      </c>
      <c r="J2445" s="10">
        <v>70.099999999999994</v>
      </c>
      <c r="K2445" s="6">
        <v>0.15</v>
      </c>
      <c r="L2445" s="10">
        <v>32.28</v>
      </c>
      <c r="M2445" s="17">
        <f t="shared" si="152"/>
        <v>59.584999999999994</v>
      </c>
      <c r="N2445" s="17">
        <f t="shared" si="153"/>
        <v>32.28</v>
      </c>
      <c r="O2445" s="17">
        <f t="shared" si="154"/>
        <v>27.304999999999993</v>
      </c>
      <c r="P2445" s="7">
        <f t="shared" si="155"/>
        <v>0.45825291600234952</v>
      </c>
      <c r="Q2445" s="5">
        <f>YEAR(SalesDataTable[[#This Row],[Order Date]])</f>
        <v>2026</v>
      </c>
      <c r="R2445" s="7" t="str">
        <f>"Q"&amp;ROUNDUP(MONTH(SalesDataTable[[#This Row],[Order Date]])/3,0)</f>
        <v>Q4</v>
      </c>
      <c r="S2445" s="8">
        <f>MONTH(SalesDataTable[[#This Row],[Order Date]])</f>
        <v>11</v>
      </c>
      <c r="T2445" s="7" t="str">
        <f>TEXT(SalesDataTable[[#This Row],[Order Date]],"mmm")</f>
        <v>Nov</v>
      </c>
    </row>
    <row r="2446" spans="1:20" ht="15.6">
      <c r="A2446" s="2">
        <v>2958</v>
      </c>
      <c r="B2446" s="3">
        <v>46351</v>
      </c>
      <c r="C2446" s="4" t="s">
        <v>6</v>
      </c>
      <c r="D2446" s="4" t="s">
        <v>43</v>
      </c>
      <c r="E2446" s="4" t="s">
        <v>28</v>
      </c>
      <c r="F2446" s="4" t="s">
        <v>13</v>
      </c>
      <c r="G2446" s="4" t="s">
        <v>9</v>
      </c>
      <c r="H2446" s="4" t="s">
        <v>17</v>
      </c>
      <c r="I2446" s="8">
        <v>1</v>
      </c>
      <c r="J2446" s="10">
        <v>144.25</v>
      </c>
      <c r="K2446" s="6">
        <v>0.1</v>
      </c>
      <c r="L2446" s="10">
        <v>79.55</v>
      </c>
      <c r="M2446" s="17">
        <f t="shared" si="152"/>
        <v>129.82500000000002</v>
      </c>
      <c r="N2446" s="17">
        <f t="shared" si="153"/>
        <v>79.55</v>
      </c>
      <c r="O2446" s="17">
        <f t="shared" si="154"/>
        <v>50.27500000000002</v>
      </c>
      <c r="P2446" s="7">
        <f t="shared" si="155"/>
        <v>0.38725207009435791</v>
      </c>
      <c r="Q2446" s="5">
        <f>YEAR(SalesDataTable[[#This Row],[Order Date]])</f>
        <v>2026</v>
      </c>
      <c r="R2446" s="7" t="str">
        <f>"Q"&amp;ROUNDUP(MONTH(SalesDataTable[[#This Row],[Order Date]])/3,0)</f>
        <v>Q4</v>
      </c>
      <c r="S2446" s="8">
        <f>MONTH(SalesDataTable[[#This Row],[Order Date]])</f>
        <v>11</v>
      </c>
      <c r="T2446" s="7" t="str">
        <f>TEXT(SalesDataTable[[#This Row],[Order Date]],"mmm")</f>
        <v>Nov</v>
      </c>
    </row>
    <row r="2447" spans="1:20" ht="15.6">
      <c r="A2447" s="2">
        <v>3527</v>
      </c>
      <c r="B2447" s="3">
        <v>46351</v>
      </c>
      <c r="C2447" s="4" t="s">
        <v>6</v>
      </c>
      <c r="D2447" s="4" t="s">
        <v>27</v>
      </c>
      <c r="E2447" s="4" t="s">
        <v>28</v>
      </c>
      <c r="F2447" s="4" t="s">
        <v>3</v>
      </c>
      <c r="G2447" s="4" t="s">
        <v>9</v>
      </c>
      <c r="H2447" s="4" t="s">
        <v>17</v>
      </c>
      <c r="I2447" s="8">
        <v>4</v>
      </c>
      <c r="J2447" s="10">
        <v>146.19</v>
      </c>
      <c r="K2447" s="6">
        <v>0.1</v>
      </c>
      <c r="L2447" s="10">
        <v>79.569999999999993</v>
      </c>
      <c r="M2447" s="17">
        <f t="shared" si="152"/>
        <v>526.28399999999999</v>
      </c>
      <c r="N2447" s="17">
        <f t="shared" si="153"/>
        <v>318.27999999999997</v>
      </c>
      <c r="O2447" s="17">
        <f t="shared" si="154"/>
        <v>208.00400000000002</v>
      </c>
      <c r="P2447" s="7">
        <f t="shared" si="155"/>
        <v>0.39523147198090769</v>
      </c>
      <c r="Q2447" s="5">
        <f>YEAR(SalesDataTable[[#This Row],[Order Date]])</f>
        <v>2026</v>
      </c>
      <c r="R2447" s="7" t="str">
        <f>"Q"&amp;ROUNDUP(MONTH(SalesDataTable[[#This Row],[Order Date]])/3,0)</f>
        <v>Q4</v>
      </c>
      <c r="S2447" s="8">
        <f>MONTH(SalesDataTable[[#This Row],[Order Date]])</f>
        <v>11</v>
      </c>
      <c r="T2447" s="7" t="str">
        <f>TEXT(SalesDataTable[[#This Row],[Order Date]],"mmm")</f>
        <v>Nov</v>
      </c>
    </row>
    <row r="2448" spans="1:20" ht="15.6">
      <c r="A2448" s="2">
        <v>3729</v>
      </c>
      <c r="B2448" s="3">
        <v>46351</v>
      </c>
      <c r="C2448" s="4" t="s">
        <v>0</v>
      </c>
      <c r="D2448" s="4" t="s">
        <v>36</v>
      </c>
      <c r="E2448" s="4" t="s">
        <v>2</v>
      </c>
      <c r="F2448" s="4" t="s">
        <v>13</v>
      </c>
      <c r="G2448" s="4" t="s">
        <v>23</v>
      </c>
      <c r="H2448" s="4" t="s">
        <v>40</v>
      </c>
      <c r="I2448" s="8">
        <v>1</v>
      </c>
      <c r="J2448" s="10">
        <v>81.89</v>
      </c>
      <c r="K2448" s="6">
        <v>0.05</v>
      </c>
      <c r="L2448" s="10">
        <v>38.33</v>
      </c>
      <c r="M2448" s="17">
        <f t="shared" si="152"/>
        <v>77.79549999999999</v>
      </c>
      <c r="N2448" s="17">
        <f t="shared" si="153"/>
        <v>38.33</v>
      </c>
      <c r="O2448" s="17">
        <f t="shared" si="154"/>
        <v>39.465499999999992</v>
      </c>
      <c r="P2448" s="7">
        <f t="shared" si="155"/>
        <v>0.50729797996028048</v>
      </c>
      <c r="Q2448" s="5">
        <f>YEAR(SalesDataTable[[#This Row],[Order Date]])</f>
        <v>2026</v>
      </c>
      <c r="R2448" s="7" t="str">
        <f>"Q"&amp;ROUNDUP(MONTH(SalesDataTable[[#This Row],[Order Date]])/3,0)</f>
        <v>Q4</v>
      </c>
      <c r="S2448" s="8">
        <f>MONTH(SalesDataTable[[#This Row],[Order Date]])</f>
        <v>11</v>
      </c>
      <c r="T2448" s="7" t="str">
        <f>TEXT(SalesDataTable[[#This Row],[Order Date]],"mmm")</f>
        <v>Nov</v>
      </c>
    </row>
    <row r="2449" spans="1:20" ht="15.6">
      <c r="A2449" s="2">
        <v>4961</v>
      </c>
      <c r="B2449" s="3">
        <v>46351</v>
      </c>
      <c r="C2449" s="4" t="s">
        <v>11</v>
      </c>
      <c r="D2449" s="4" t="s">
        <v>12</v>
      </c>
      <c r="E2449" s="4" t="s">
        <v>19</v>
      </c>
      <c r="F2449" s="4" t="s">
        <v>13</v>
      </c>
      <c r="G2449" s="4" t="s">
        <v>23</v>
      </c>
      <c r="H2449" s="4" t="s">
        <v>29</v>
      </c>
      <c r="I2449" s="8">
        <v>2</v>
      </c>
      <c r="J2449" s="10">
        <v>194.78</v>
      </c>
      <c r="K2449" s="6">
        <v>0.15</v>
      </c>
      <c r="L2449" s="10">
        <v>102.51</v>
      </c>
      <c r="M2449" s="17">
        <f t="shared" si="152"/>
        <v>331.12599999999998</v>
      </c>
      <c r="N2449" s="17">
        <f t="shared" si="153"/>
        <v>205.02</v>
      </c>
      <c r="O2449" s="17">
        <f t="shared" si="154"/>
        <v>126.10599999999997</v>
      </c>
      <c r="P2449" s="7">
        <f t="shared" si="155"/>
        <v>0.38083992196324051</v>
      </c>
      <c r="Q2449" s="5">
        <f>YEAR(SalesDataTable[[#This Row],[Order Date]])</f>
        <v>2026</v>
      </c>
      <c r="R2449" s="7" t="str">
        <f>"Q"&amp;ROUNDUP(MONTH(SalesDataTable[[#This Row],[Order Date]])/3,0)</f>
        <v>Q4</v>
      </c>
      <c r="S2449" s="8">
        <f>MONTH(SalesDataTable[[#This Row],[Order Date]])</f>
        <v>11</v>
      </c>
      <c r="T2449" s="7" t="str">
        <f>TEXT(SalesDataTable[[#This Row],[Order Date]],"mmm")</f>
        <v>Nov</v>
      </c>
    </row>
    <row r="2450" spans="1:20" ht="15.6">
      <c r="A2450" s="2">
        <v>5034</v>
      </c>
      <c r="B2450" s="3">
        <v>46351</v>
      </c>
      <c r="C2450" s="4" t="s">
        <v>6</v>
      </c>
      <c r="D2450" s="4" t="s">
        <v>49</v>
      </c>
      <c r="E2450" s="4" t="s">
        <v>2</v>
      </c>
      <c r="F2450" s="4" t="s">
        <v>3</v>
      </c>
      <c r="G2450" s="4" t="s">
        <v>9</v>
      </c>
      <c r="H2450" s="4" t="s">
        <v>17</v>
      </c>
      <c r="I2450" s="8">
        <v>1</v>
      </c>
      <c r="J2450" s="10">
        <v>141.63</v>
      </c>
      <c r="K2450" s="6">
        <v>0.05</v>
      </c>
      <c r="L2450" s="10">
        <v>77.17</v>
      </c>
      <c r="M2450" s="17">
        <f t="shared" si="152"/>
        <v>134.54849999999999</v>
      </c>
      <c r="N2450" s="17">
        <f t="shared" si="153"/>
        <v>77.17</v>
      </c>
      <c r="O2450" s="17">
        <f t="shared" si="154"/>
        <v>57.378499999999988</v>
      </c>
      <c r="P2450" s="7">
        <f t="shared" si="155"/>
        <v>0.42645217152179321</v>
      </c>
      <c r="Q2450" s="5">
        <f>YEAR(SalesDataTable[[#This Row],[Order Date]])</f>
        <v>2026</v>
      </c>
      <c r="R2450" s="7" t="str">
        <f>"Q"&amp;ROUNDUP(MONTH(SalesDataTable[[#This Row],[Order Date]])/3,0)</f>
        <v>Q4</v>
      </c>
      <c r="S2450" s="8">
        <f>MONTH(SalesDataTable[[#This Row],[Order Date]])</f>
        <v>11</v>
      </c>
      <c r="T2450" s="7" t="str">
        <f>TEXT(SalesDataTable[[#This Row],[Order Date]],"mmm")</f>
        <v>Nov</v>
      </c>
    </row>
    <row r="2451" spans="1:20" ht="15.6">
      <c r="A2451" s="2">
        <v>343</v>
      </c>
      <c r="B2451" s="3">
        <v>46352</v>
      </c>
      <c r="C2451" s="4" t="s">
        <v>11</v>
      </c>
      <c r="D2451" s="4" t="s">
        <v>52</v>
      </c>
      <c r="E2451" s="4" t="s">
        <v>2</v>
      </c>
      <c r="F2451" s="4" t="s">
        <v>3</v>
      </c>
      <c r="G2451" s="4" t="s">
        <v>4</v>
      </c>
      <c r="H2451" s="4" t="s">
        <v>26</v>
      </c>
      <c r="I2451" s="8">
        <v>1</v>
      </c>
      <c r="J2451" s="10">
        <v>40.86</v>
      </c>
      <c r="K2451" s="6">
        <v>0.05</v>
      </c>
      <c r="L2451" s="10">
        <v>17.14</v>
      </c>
      <c r="M2451" s="17">
        <f t="shared" si="152"/>
        <v>38.817</v>
      </c>
      <c r="N2451" s="17">
        <f t="shared" si="153"/>
        <v>17.14</v>
      </c>
      <c r="O2451" s="17">
        <f t="shared" si="154"/>
        <v>21.677</v>
      </c>
      <c r="P2451" s="7">
        <f t="shared" si="155"/>
        <v>0.55844088930107938</v>
      </c>
      <c r="Q2451" s="5">
        <f>YEAR(SalesDataTable[[#This Row],[Order Date]])</f>
        <v>2026</v>
      </c>
      <c r="R2451" s="7" t="str">
        <f>"Q"&amp;ROUNDUP(MONTH(SalesDataTable[[#This Row],[Order Date]])/3,0)</f>
        <v>Q4</v>
      </c>
      <c r="S2451" s="8">
        <f>MONTH(SalesDataTable[[#This Row],[Order Date]])</f>
        <v>11</v>
      </c>
      <c r="T2451" s="7" t="str">
        <f>TEXT(SalesDataTable[[#This Row],[Order Date]],"mmm")</f>
        <v>Nov</v>
      </c>
    </row>
    <row r="2452" spans="1:20" ht="15.6">
      <c r="A2452" s="2">
        <v>405</v>
      </c>
      <c r="B2452" s="3">
        <v>46352</v>
      </c>
      <c r="C2452" s="4" t="s">
        <v>20</v>
      </c>
      <c r="D2452" s="4" t="s">
        <v>33</v>
      </c>
      <c r="E2452" s="4" t="s">
        <v>2</v>
      </c>
      <c r="F2452" s="4" t="s">
        <v>13</v>
      </c>
      <c r="G2452" s="4" t="s">
        <v>9</v>
      </c>
      <c r="H2452" s="4" t="s">
        <v>17</v>
      </c>
      <c r="I2452" s="8">
        <v>1</v>
      </c>
      <c r="J2452" s="10">
        <v>141.61000000000001</v>
      </c>
      <c r="K2452" s="6">
        <v>0.05</v>
      </c>
      <c r="L2452" s="10">
        <v>77.7</v>
      </c>
      <c r="M2452" s="17">
        <f t="shared" si="152"/>
        <v>134.52950000000001</v>
      </c>
      <c r="N2452" s="17">
        <f t="shared" si="153"/>
        <v>77.7</v>
      </c>
      <c r="O2452" s="17">
        <f t="shared" si="154"/>
        <v>56.82950000000001</v>
      </c>
      <c r="P2452" s="7">
        <f t="shared" si="155"/>
        <v>0.42243151130421214</v>
      </c>
      <c r="Q2452" s="5">
        <f>YEAR(SalesDataTable[[#This Row],[Order Date]])</f>
        <v>2026</v>
      </c>
      <c r="R2452" s="7" t="str">
        <f>"Q"&amp;ROUNDUP(MONTH(SalesDataTable[[#This Row],[Order Date]])/3,0)</f>
        <v>Q4</v>
      </c>
      <c r="S2452" s="8">
        <f>MONTH(SalesDataTable[[#This Row],[Order Date]])</f>
        <v>11</v>
      </c>
      <c r="T2452" s="7" t="str">
        <f>TEXT(SalesDataTable[[#This Row],[Order Date]],"mmm")</f>
        <v>Nov</v>
      </c>
    </row>
    <row r="2453" spans="1:20" ht="15.6">
      <c r="A2453" s="2">
        <v>485</v>
      </c>
      <c r="B2453" s="3">
        <v>46352</v>
      </c>
      <c r="C2453" s="4" t="s">
        <v>20</v>
      </c>
      <c r="D2453" s="4" t="s">
        <v>31</v>
      </c>
      <c r="E2453" s="4" t="s">
        <v>2</v>
      </c>
      <c r="F2453" s="4" t="s">
        <v>13</v>
      </c>
      <c r="G2453" s="4" t="s">
        <v>23</v>
      </c>
      <c r="H2453" s="4" t="s">
        <v>51</v>
      </c>
      <c r="I2453" s="8">
        <v>2</v>
      </c>
      <c r="J2453" s="10">
        <v>122.15</v>
      </c>
      <c r="K2453" s="6">
        <v>0.1</v>
      </c>
      <c r="L2453" s="10">
        <v>61.15</v>
      </c>
      <c r="M2453" s="17">
        <f t="shared" si="152"/>
        <v>219.87</v>
      </c>
      <c r="N2453" s="17">
        <f t="shared" si="153"/>
        <v>122.3</v>
      </c>
      <c r="O2453" s="17">
        <f t="shared" si="154"/>
        <v>97.570000000000007</v>
      </c>
      <c r="P2453" s="7">
        <f t="shared" si="155"/>
        <v>0.44376222313185065</v>
      </c>
      <c r="Q2453" s="5">
        <f>YEAR(SalesDataTable[[#This Row],[Order Date]])</f>
        <v>2026</v>
      </c>
      <c r="R2453" s="7" t="str">
        <f>"Q"&amp;ROUNDUP(MONTH(SalesDataTable[[#This Row],[Order Date]])/3,0)</f>
        <v>Q4</v>
      </c>
      <c r="S2453" s="8">
        <f>MONTH(SalesDataTable[[#This Row],[Order Date]])</f>
        <v>11</v>
      </c>
      <c r="T2453" s="7" t="str">
        <f>TEXT(SalesDataTable[[#This Row],[Order Date]],"mmm")</f>
        <v>Nov</v>
      </c>
    </row>
    <row r="2454" spans="1:20" ht="15.6">
      <c r="A2454" s="2">
        <v>807</v>
      </c>
      <c r="B2454" s="3">
        <v>46352</v>
      </c>
      <c r="C2454" s="4" t="s">
        <v>11</v>
      </c>
      <c r="D2454" s="4" t="s">
        <v>25</v>
      </c>
      <c r="E2454" s="4" t="s">
        <v>19</v>
      </c>
      <c r="F2454" s="4" t="s">
        <v>3</v>
      </c>
      <c r="G2454" s="4" t="s">
        <v>14</v>
      </c>
      <c r="H2454" s="4" t="s">
        <v>44</v>
      </c>
      <c r="I2454" s="8">
        <v>5</v>
      </c>
      <c r="J2454" s="10">
        <v>130.24</v>
      </c>
      <c r="K2454" s="6">
        <v>0.1</v>
      </c>
      <c r="L2454" s="10">
        <v>66.75</v>
      </c>
      <c r="M2454" s="17">
        <f t="shared" si="152"/>
        <v>586.08000000000004</v>
      </c>
      <c r="N2454" s="17">
        <f t="shared" si="153"/>
        <v>333.75</v>
      </c>
      <c r="O2454" s="17">
        <f t="shared" si="154"/>
        <v>252.33000000000004</v>
      </c>
      <c r="P2454" s="7">
        <f t="shared" si="155"/>
        <v>0.43053849303849306</v>
      </c>
      <c r="Q2454" s="5">
        <f>YEAR(SalesDataTable[[#This Row],[Order Date]])</f>
        <v>2026</v>
      </c>
      <c r="R2454" s="7" t="str">
        <f>"Q"&amp;ROUNDUP(MONTH(SalesDataTable[[#This Row],[Order Date]])/3,0)</f>
        <v>Q4</v>
      </c>
      <c r="S2454" s="8">
        <f>MONTH(SalesDataTable[[#This Row],[Order Date]])</f>
        <v>11</v>
      </c>
      <c r="T2454" s="7" t="str">
        <f>TEXT(SalesDataTable[[#This Row],[Order Date]],"mmm")</f>
        <v>Nov</v>
      </c>
    </row>
    <row r="2455" spans="1:20" ht="15.6">
      <c r="A2455" s="2">
        <v>1666</v>
      </c>
      <c r="B2455" s="3">
        <v>46352</v>
      </c>
      <c r="C2455" s="4" t="s">
        <v>0</v>
      </c>
      <c r="D2455" s="4" t="s">
        <v>50</v>
      </c>
      <c r="E2455" s="4" t="s">
        <v>8</v>
      </c>
      <c r="F2455" s="4" t="s">
        <v>3</v>
      </c>
      <c r="G2455" s="4" t="s">
        <v>4</v>
      </c>
      <c r="H2455" s="4" t="s">
        <v>22</v>
      </c>
      <c r="I2455" s="8">
        <v>3</v>
      </c>
      <c r="J2455" s="10">
        <v>50.18</v>
      </c>
      <c r="K2455" s="6">
        <v>0.1</v>
      </c>
      <c r="L2455" s="10">
        <v>23.12</v>
      </c>
      <c r="M2455" s="17">
        <f t="shared" si="152"/>
        <v>135.48599999999999</v>
      </c>
      <c r="N2455" s="17">
        <f t="shared" si="153"/>
        <v>69.36</v>
      </c>
      <c r="O2455" s="17">
        <f t="shared" si="154"/>
        <v>66.125999999999991</v>
      </c>
      <c r="P2455" s="7">
        <f t="shared" si="155"/>
        <v>0.4880651875470528</v>
      </c>
      <c r="Q2455" s="5">
        <f>YEAR(SalesDataTable[[#This Row],[Order Date]])</f>
        <v>2026</v>
      </c>
      <c r="R2455" s="7" t="str">
        <f>"Q"&amp;ROUNDUP(MONTH(SalesDataTable[[#This Row],[Order Date]])/3,0)</f>
        <v>Q4</v>
      </c>
      <c r="S2455" s="8">
        <f>MONTH(SalesDataTable[[#This Row],[Order Date]])</f>
        <v>11</v>
      </c>
      <c r="T2455" s="7" t="str">
        <f>TEXT(SalesDataTable[[#This Row],[Order Date]],"mmm")</f>
        <v>Nov</v>
      </c>
    </row>
    <row r="2456" spans="1:20" ht="15.6">
      <c r="A2456" s="2">
        <v>3442</v>
      </c>
      <c r="B2456" s="3">
        <v>46352</v>
      </c>
      <c r="C2456" s="4" t="s">
        <v>0</v>
      </c>
      <c r="D2456" s="4" t="s">
        <v>36</v>
      </c>
      <c r="E2456" s="4" t="s">
        <v>19</v>
      </c>
      <c r="F2456" s="4" t="s">
        <v>13</v>
      </c>
      <c r="G2456" s="4" t="s">
        <v>34</v>
      </c>
      <c r="H2456" s="4" t="s">
        <v>45</v>
      </c>
      <c r="I2456" s="8">
        <v>2</v>
      </c>
      <c r="J2456" s="10">
        <v>50.93</v>
      </c>
      <c r="K2456" s="6">
        <v>0.15</v>
      </c>
      <c r="L2456" s="10">
        <v>22.35</v>
      </c>
      <c r="M2456" s="17">
        <f t="shared" si="152"/>
        <v>86.581000000000003</v>
      </c>
      <c r="N2456" s="17">
        <f t="shared" si="153"/>
        <v>44.7</v>
      </c>
      <c r="O2456" s="17">
        <f t="shared" si="154"/>
        <v>41.881</v>
      </c>
      <c r="P2456" s="7">
        <f t="shared" si="155"/>
        <v>0.48372044674928677</v>
      </c>
      <c r="Q2456" s="5">
        <f>YEAR(SalesDataTable[[#This Row],[Order Date]])</f>
        <v>2026</v>
      </c>
      <c r="R2456" s="7" t="str">
        <f>"Q"&amp;ROUNDUP(MONTH(SalesDataTable[[#This Row],[Order Date]])/3,0)</f>
        <v>Q4</v>
      </c>
      <c r="S2456" s="8">
        <f>MONTH(SalesDataTable[[#This Row],[Order Date]])</f>
        <v>11</v>
      </c>
      <c r="T2456" s="7" t="str">
        <f>TEXT(SalesDataTable[[#This Row],[Order Date]],"mmm")</f>
        <v>Nov</v>
      </c>
    </row>
    <row r="2457" spans="1:20" ht="15.6">
      <c r="A2457" s="2">
        <v>4177</v>
      </c>
      <c r="B2457" s="3">
        <v>46352</v>
      </c>
      <c r="C2457" s="4" t="s">
        <v>11</v>
      </c>
      <c r="D2457" s="4" t="s">
        <v>39</v>
      </c>
      <c r="E2457" s="4" t="s">
        <v>2</v>
      </c>
      <c r="F2457" s="4" t="s">
        <v>16</v>
      </c>
      <c r="G2457" s="4" t="s">
        <v>4</v>
      </c>
      <c r="H2457" s="4" t="s">
        <v>22</v>
      </c>
      <c r="I2457" s="8">
        <v>1</v>
      </c>
      <c r="J2457" s="10">
        <v>49.6</v>
      </c>
      <c r="K2457" s="6">
        <v>0</v>
      </c>
      <c r="L2457" s="10">
        <v>22.62</v>
      </c>
      <c r="M2457" s="17">
        <f t="shared" si="152"/>
        <v>49.6</v>
      </c>
      <c r="N2457" s="17">
        <f t="shared" si="153"/>
        <v>22.62</v>
      </c>
      <c r="O2457" s="17">
        <f t="shared" si="154"/>
        <v>26.98</v>
      </c>
      <c r="P2457" s="7">
        <f t="shared" si="155"/>
        <v>0.5439516129032258</v>
      </c>
      <c r="Q2457" s="5">
        <f>YEAR(SalesDataTable[[#This Row],[Order Date]])</f>
        <v>2026</v>
      </c>
      <c r="R2457" s="7" t="str">
        <f>"Q"&amp;ROUNDUP(MONTH(SalesDataTable[[#This Row],[Order Date]])/3,0)</f>
        <v>Q4</v>
      </c>
      <c r="S2457" s="8">
        <f>MONTH(SalesDataTable[[#This Row],[Order Date]])</f>
        <v>11</v>
      </c>
      <c r="T2457" s="7" t="str">
        <f>TEXT(SalesDataTable[[#This Row],[Order Date]],"mmm")</f>
        <v>Nov</v>
      </c>
    </row>
    <row r="2458" spans="1:20" ht="15.6">
      <c r="A2458" s="2">
        <v>4659</v>
      </c>
      <c r="B2458" s="3">
        <v>46352</v>
      </c>
      <c r="C2458" s="4" t="s">
        <v>6</v>
      </c>
      <c r="D2458" s="4" t="s">
        <v>41</v>
      </c>
      <c r="E2458" s="4" t="s">
        <v>8</v>
      </c>
      <c r="F2458" s="4" t="s">
        <v>16</v>
      </c>
      <c r="G2458" s="4" t="s">
        <v>23</v>
      </c>
      <c r="H2458" s="4" t="s">
        <v>40</v>
      </c>
      <c r="I2458" s="8">
        <v>3</v>
      </c>
      <c r="J2458" s="10">
        <v>83.3</v>
      </c>
      <c r="K2458" s="6">
        <v>0.15</v>
      </c>
      <c r="L2458" s="10">
        <v>38.74</v>
      </c>
      <c r="M2458" s="17">
        <f t="shared" si="152"/>
        <v>212.41499999999996</v>
      </c>
      <c r="N2458" s="17">
        <f t="shared" si="153"/>
        <v>116.22</v>
      </c>
      <c r="O2458" s="17">
        <f t="shared" si="154"/>
        <v>96.194999999999965</v>
      </c>
      <c r="P2458" s="7">
        <f t="shared" si="155"/>
        <v>0.45286349834051259</v>
      </c>
      <c r="Q2458" s="5">
        <f>YEAR(SalesDataTable[[#This Row],[Order Date]])</f>
        <v>2026</v>
      </c>
      <c r="R2458" s="7" t="str">
        <f>"Q"&amp;ROUNDUP(MONTH(SalesDataTable[[#This Row],[Order Date]])/3,0)</f>
        <v>Q4</v>
      </c>
      <c r="S2458" s="8">
        <f>MONTH(SalesDataTable[[#This Row],[Order Date]])</f>
        <v>11</v>
      </c>
      <c r="T2458" s="7" t="str">
        <f>TEXT(SalesDataTable[[#This Row],[Order Date]],"mmm")</f>
        <v>Nov</v>
      </c>
    </row>
    <row r="2459" spans="1:20" ht="15.6">
      <c r="A2459" s="2">
        <v>4667</v>
      </c>
      <c r="B2459" s="3">
        <v>46352</v>
      </c>
      <c r="C2459" s="4" t="s">
        <v>6</v>
      </c>
      <c r="D2459" s="4" t="s">
        <v>49</v>
      </c>
      <c r="E2459" s="4" t="s">
        <v>28</v>
      </c>
      <c r="F2459" s="4" t="s">
        <v>16</v>
      </c>
      <c r="G2459" s="4" t="s">
        <v>14</v>
      </c>
      <c r="H2459" s="4" t="s">
        <v>15</v>
      </c>
      <c r="I2459" s="8">
        <v>1</v>
      </c>
      <c r="J2459" s="10">
        <v>35.89</v>
      </c>
      <c r="K2459" s="6">
        <v>0.05</v>
      </c>
      <c r="L2459" s="10">
        <v>13.53</v>
      </c>
      <c r="M2459" s="17">
        <f t="shared" si="152"/>
        <v>34.095500000000001</v>
      </c>
      <c r="N2459" s="17">
        <f t="shared" si="153"/>
        <v>13.53</v>
      </c>
      <c r="O2459" s="17">
        <f t="shared" si="154"/>
        <v>20.5655</v>
      </c>
      <c r="P2459" s="7">
        <f t="shared" si="155"/>
        <v>0.60317343931017287</v>
      </c>
      <c r="Q2459" s="5">
        <f>YEAR(SalesDataTable[[#This Row],[Order Date]])</f>
        <v>2026</v>
      </c>
      <c r="R2459" s="7" t="str">
        <f>"Q"&amp;ROUNDUP(MONTH(SalesDataTable[[#This Row],[Order Date]])/3,0)</f>
        <v>Q4</v>
      </c>
      <c r="S2459" s="8">
        <f>MONTH(SalesDataTable[[#This Row],[Order Date]])</f>
        <v>11</v>
      </c>
      <c r="T2459" s="7" t="str">
        <f>TEXT(SalesDataTable[[#This Row],[Order Date]],"mmm")</f>
        <v>Nov</v>
      </c>
    </row>
    <row r="2460" spans="1:20" ht="15.6">
      <c r="A2460" s="2">
        <v>197</v>
      </c>
      <c r="B2460" s="3">
        <v>46353</v>
      </c>
      <c r="C2460" s="4" t="s">
        <v>20</v>
      </c>
      <c r="D2460" s="4" t="s">
        <v>21</v>
      </c>
      <c r="E2460" s="4" t="s">
        <v>19</v>
      </c>
      <c r="F2460" s="4" t="s">
        <v>13</v>
      </c>
      <c r="G2460" s="4" t="s">
        <v>23</v>
      </c>
      <c r="H2460" s="4" t="s">
        <v>29</v>
      </c>
      <c r="I2460" s="8">
        <v>1</v>
      </c>
      <c r="J2460" s="10">
        <v>195.32</v>
      </c>
      <c r="K2460" s="6">
        <v>0</v>
      </c>
      <c r="L2460" s="10">
        <v>103.21</v>
      </c>
      <c r="M2460" s="17">
        <f t="shared" si="152"/>
        <v>195.32</v>
      </c>
      <c r="N2460" s="17">
        <f t="shared" si="153"/>
        <v>103.21</v>
      </c>
      <c r="O2460" s="17">
        <f t="shared" si="154"/>
        <v>92.11</v>
      </c>
      <c r="P2460" s="7">
        <f t="shared" si="155"/>
        <v>0.47158509113250052</v>
      </c>
      <c r="Q2460" s="5">
        <f>YEAR(SalesDataTable[[#This Row],[Order Date]])</f>
        <v>2026</v>
      </c>
      <c r="R2460" s="7" t="str">
        <f>"Q"&amp;ROUNDUP(MONTH(SalesDataTable[[#This Row],[Order Date]])/3,0)</f>
        <v>Q4</v>
      </c>
      <c r="S2460" s="8">
        <f>MONTH(SalesDataTable[[#This Row],[Order Date]])</f>
        <v>11</v>
      </c>
      <c r="T2460" s="7" t="str">
        <f>TEXT(SalesDataTable[[#This Row],[Order Date]],"mmm")</f>
        <v>Nov</v>
      </c>
    </row>
    <row r="2461" spans="1:20" ht="15.6">
      <c r="A2461" s="2">
        <v>361</v>
      </c>
      <c r="B2461" s="3">
        <v>46353</v>
      </c>
      <c r="C2461" s="4" t="s">
        <v>6</v>
      </c>
      <c r="D2461" s="4" t="s">
        <v>27</v>
      </c>
      <c r="E2461" s="4" t="s">
        <v>2</v>
      </c>
      <c r="F2461" s="4" t="s">
        <v>3</v>
      </c>
      <c r="G2461" s="4" t="s">
        <v>14</v>
      </c>
      <c r="H2461" s="4" t="s">
        <v>15</v>
      </c>
      <c r="I2461" s="8">
        <v>1</v>
      </c>
      <c r="J2461" s="10">
        <v>36.36</v>
      </c>
      <c r="K2461" s="6">
        <v>0.05</v>
      </c>
      <c r="L2461" s="10">
        <v>13.33</v>
      </c>
      <c r="M2461" s="17">
        <f t="shared" si="152"/>
        <v>34.541999999999994</v>
      </c>
      <c r="N2461" s="17">
        <f t="shared" si="153"/>
        <v>13.33</v>
      </c>
      <c r="O2461" s="17">
        <f t="shared" si="154"/>
        <v>21.211999999999996</v>
      </c>
      <c r="P2461" s="7">
        <f t="shared" si="155"/>
        <v>0.61409298824619307</v>
      </c>
      <c r="Q2461" s="5">
        <f>YEAR(SalesDataTable[[#This Row],[Order Date]])</f>
        <v>2026</v>
      </c>
      <c r="R2461" s="7" t="str">
        <f>"Q"&amp;ROUNDUP(MONTH(SalesDataTable[[#This Row],[Order Date]])/3,0)</f>
        <v>Q4</v>
      </c>
      <c r="S2461" s="8">
        <f>MONTH(SalesDataTable[[#This Row],[Order Date]])</f>
        <v>11</v>
      </c>
      <c r="T2461" s="7" t="str">
        <f>TEXT(SalesDataTable[[#This Row],[Order Date]],"mmm")</f>
        <v>Nov</v>
      </c>
    </row>
    <row r="2462" spans="1:20" ht="15.6">
      <c r="A2462" s="2">
        <v>841</v>
      </c>
      <c r="B2462" s="3">
        <v>46353</v>
      </c>
      <c r="C2462" s="4" t="s">
        <v>6</v>
      </c>
      <c r="D2462" s="4" t="s">
        <v>43</v>
      </c>
      <c r="E2462" s="4" t="s">
        <v>2</v>
      </c>
      <c r="F2462" s="4" t="s">
        <v>3</v>
      </c>
      <c r="G2462" s="4" t="s">
        <v>14</v>
      </c>
      <c r="H2462" s="4" t="s">
        <v>15</v>
      </c>
      <c r="I2462" s="8">
        <v>2</v>
      </c>
      <c r="J2462" s="10">
        <v>35.85</v>
      </c>
      <c r="K2462" s="6">
        <v>0.05</v>
      </c>
      <c r="L2462" s="10">
        <v>13.69</v>
      </c>
      <c r="M2462" s="17">
        <f t="shared" si="152"/>
        <v>68.114999999999995</v>
      </c>
      <c r="N2462" s="17">
        <f t="shared" si="153"/>
        <v>27.38</v>
      </c>
      <c r="O2462" s="17">
        <f t="shared" si="154"/>
        <v>40.734999999999999</v>
      </c>
      <c r="P2462" s="7">
        <f t="shared" si="155"/>
        <v>0.59803273875064233</v>
      </c>
      <c r="Q2462" s="5">
        <f>YEAR(SalesDataTable[[#This Row],[Order Date]])</f>
        <v>2026</v>
      </c>
      <c r="R2462" s="7" t="str">
        <f>"Q"&amp;ROUNDUP(MONTH(SalesDataTable[[#This Row],[Order Date]])/3,0)</f>
        <v>Q4</v>
      </c>
      <c r="S2462" s="8">
        <f>MONTH(SalesDataTable[[#This Row],[Order Date]])</f>
        <v>11</v>
      </c>
      <c r="T2462" s="7" t="str">
        <f>TEXT(SalesDataTable[[#This Row],[Order Date]],"mmm")</f>
        <v>Nov</v>
      </c>
    </row>
    <row r="2463" spans="1:20" ht="15.6">
      <c r="A2463" s="2">
        <v>903</v>
      </c>
      <c r="B2463" s="3">
        <v>46353</v>
      </c>
      <c r="C2463" s="4" t="s">
        <v>20</v>
      </c>
      <c r="D2463" s="4" t="s">
        <v>33</v>
      </c>
      <c r="E2463" s="4" t="s">
        <v>2</v>
      </c>
      <c r="F2463" s="4" t="s">
        <v>13</v>
      </c>
      <c r="G2463" s="4" t="s">
        <v>14</v>
      </c>
      <c r="H2463" s="4" t="s">
        <v>32</v>
      </c>
      <c r="I2463" s="8">
        <v>4</v>
      </c>
      <c r="J2463" s="10">
        <v>46.73</v>
      </c>
      <c r="K2463" s="6">
        <v>0</v>
      </c>
      <c r="L2463" s="10">
        <v>17.989999999999998</v>
      </c>
      <c r="M2463" s="17">
        <f t="shared" si="152"/>
        <v>186.92</v>
      </c>
      <c r="N2463" s="17">
        <f t="shared" si="153"/>
        <v>71.959999999999994</v>
      </c>
      <c r="O2463" s="17">
        <f t="shared" si="154"/>
        <v>114.96</v>
      </c>
      <c r="P2463" s="7">
        <f t="shared" si="155"/>
        <v>0.61502246950567085</v>
      </c>
      <c r="Q2463" s="5">
        <f>YEAR(SalesDataTable[[#This Row],[Order Date]])</f>
        <v>2026</v>
      </c>
      <c r="R2463" s="7" t="str">
        <f>"Q"&amp;ROUNDUP(MONTH(SalesDataTable[[#This Row],[Order Date]])/3,0)</f>
        <v>Q4</v>
      </c>
      <c r="S2463" s="8">
        <f>MONTH(SalesDataTable[[#This Row],[Order Date]])</f>
        <v>11</v>
      </c>
      <c r="T2463" s="7" t="str">
        <f>TEXT(SalesDataTable[[#This Row],[Order Date]],"mmm")</f>
        <v>Nov</v>
      </c>
    </row>
    <row r="2464" spans="1:20" ht="15.6">
      <c r="A2464" s="2">
        <v>1278</v>
      </c>
      <c r="B2464" s="3">
        <v>46353</v>
      </c>
      <c r="C2464" s="4" t="s">
        <v>20</v>
      </c>
      <c r="D2464" s="4" t="s">
        <v>47</v>
      </c>
      <c r="E2464" s="4" t="s">
        <v>19</v>
      </c>
      <c r="F2464" s="4" t="s">
        <v>3</v>
      </c>
      <c r="G2464" s="4" t="s">
        <v>9</v>
      </c>
      <c r="H2464" s="4" t="s">
        <v>17</v>
      </c>
      <c r="I2464" s="8">
        <v>3</v>
      </c>
      <c r="J2464" s="10">
        <v>143.72</v>
      </c>
      <c r="K2464" s="6">
        <v>0.15</v>
      </c>
      <c r="L2464" s="10">
        <v>78.56</v>
      </c>
      <c r="M2464" s="17">
        <f t="shared" si="152"/>
        <v>366.48599999999999</v>
      </c>
      <c r="N2464" s="17">
        <f t="shared" si="153"/>
        <v>235.68</v>
      </c>
      <c r="O2464" s="17">
        <f t="shared" si="154"/>
        <v>130.80599999999998</v>
      </c>
      <c r="P2464" s="7">
        <f t="shared" si="155"/>
        <v>0.35691950033561987</v>
      </c>
      <c r="Q2464" s="5">
        <f>YEAR(SalesDataTable[[#This Row],[Order Date]])</f>
        <v>2026</v>
      </c>
      <c r="R2464" s="7" t="str">
        <f>"Q"&amp;ROUNDUP(MONTH(SalesDataTable[[#This Row],[Order Date]])/3,0)</f>
        <v>Q4</v>
      </c>
      <c r="S2464" s="8">
        <f>MONTH(SalesDataTable[[#This Row],[Order Date]])</f>
        <v>11</v>
      </c>
      <c r="T2464" s="7" t="str">
        <f>TEXT(SalesDataTable[[#This Row],[Order Date]],"mmm")</f>
        <v>Nov</v>
      </c>
    </row>
    <row r="2465" spans="1:20" ht="15.6">
      <c r="A2465" s="2">
        <v>2091</v>
      </c>
      <c r="B2465" s="3">
        <v>46353</v>
      </c>
      <c r="C2465" s="4" t="s">
        <v>6</v>
      </c>
      <c r="D2465" s="4" t="s">
        <v>43</v>
      </c>
      <c r="E2465" s="4" t="s">
        <v>28</v>
      </c>
      <c r="F2465" s="4" t="s">
        <v>13</v>
      </c>
      <c r="G2465" s="4" t="s">
        <v>34</v>
      </c>
      <c r="H2465" s="4" t="s">
        <v>42</v>
      </c>
      <c r="I2465" s="8">
        <v>1</v>
      </c>
      <c r="J2465" s="10">
        <v>35.590000000000003</v>
      </c>
      <c r="K2465" s="6">
        <v>0</v>
      </c>
      <c r="L2465" s="10">
        <v>13.57</v>
      </c>
      <c r="M2465" s="17">
        <f t="shared" si="152"/>
        <v>35.590000000000003</v>
      </c>
      <c r="N2465" s="17">
        <f t="shared" si="153"/>
        <v>13.57</v>
      </c>
      <c r="O2465" s="17">
        <f t="shared" si="154"/>
        <v>22.020000000000003</v>
      </c>
      <c r="P2465" s="7">
        <f t="shared" si="155"/>
        <v>0.61871312166338865</v>
      </c>
      <c r="Q2465" s="5">
        <f>YEAR(SalesDataTable[[#This Row],[Order Date]])</f>
        <v>2026</v>
      </c>
      <c r="R2465" s="7" t="str">
        <f>"Q"&amp;ROUNDUP(MONTH(SalesDataTable[[#This Row],[Order Date]])/3,0)</f>
        <v>Q4</v>
      </c>
      <c r="S2465" s="8">
        <f>MONTH(SalesDataTable[[#This Row],[Order Date]])</f>
        <v>11</v>
      </c>
      <c r="T2465" s="7" t="str">
        <f>TEXT(SalesDataTable[[#This Row],[Order Date]],"mmm")</f>
        <v>Nov</v>
      </c>
    </row>
    <row r="2466" spans="1:20" ht="15.6">
      <c r="A2466" s="2">
        <v>3070</v>
      </c>
      <c r="B2466" s="3">
        <v>46353</v>
      </c>
      <c r="C2466" s="4" t="s">
        <v>20</v>
      </c>
      <c r="D2466" s="4" t="s">
        <v>47</v>
      </c>
      <c r="E2466" s="4" t="s">
        <v>28</v>
      </c>
      <c r="F2466" s="4" t="s">
        <v>3</v>
      </c>
      <c r="G2466" s="4" t="s">
        <v>9</v>
      </c>
      <c r="H2466" s="4" t="s">
        <v>46</v>
      </c>
      <c r="I2466" s="8">
        <v>4</v>
      </c>
      <c r="J2466" s="10">
        <v>71.11</v>
      </c>
      <c r="K2466" s="6">
        <v>0.05</v>
      </c>
      <c r="L2466" s="10">
        <v>32.25</v>
      </c>
      <c r="M2466" s="17">
        <f t="shared" si="152"/>
        <v>270.21799999999996</v>
      </c>
      <c r="N2466" s="17">
        <f t="shared" si="153"/>
        <v>129</v>
      </c>
      <c r="O2466" s="17">
        <f t="shared" si="154"/>
        <v>141.21799999999996</v>
      </c>
      <c r="P2466" s="7">
        <f t="shared" si="155"/>
        <v>0.52260767232382732</v>
      </c>
      <c r="Q2466" s="5">
        <f>YEAR(SalesDataTable[[#This Row],[Order Date]])</f>
        <v>2026</v>
      </c>
      <c r="R2466" s="7" t="str">
        <f>"Q"&amp;ROUNDUP(MONTH(SalesDataTable[[#This Row],[Order Date]])/3,0)</f>
        <v>Q4</v>
      </c>
      <c r="S2466" s="8">
        <f>MONTH(SalesDataTable[[#This Row],[Order Date]])</f>
        <v>11</v>
      </c>
      <c r="T2466" s="7" t="str">
        <f>TEXT(SalesDataTable[[#This Row],[Order Date]],"mmm")</f>
        <v>Nov</v>
      </c>
    </row>
    <row r="2467" spans="1:20" ht="15.6">
      <c r="A2467" s="2">
        <v>4007</v>
      </c>
      <c r="B2467" s="3">
        <v>46353</v>
      </c>
      <c r="C2467" s="4" t="s">
        <v>0</v>
      </c>
      <c r="D2467" s="4" t="s">
        <v>36</v>
      </c>
      <c r="E2467" s="4" t="s">
        <v>28</v>
      </c>
      <c r="F2467" s="4" t="s">
        <v>16</v>
      </c>
      <c r="G2467" s="4" t="s">
        <v>4</v>
      </c>
      <c r="H2467" s="4" t="s">
        <v>22</v>
      </c>
      <c r="I2467" s="8">
        <v>5</v>
      </c>
      <c r="J2467" s="10">
        <v>51.04</v>
      </c>
      <c r="K2467" s="6">
        <v>0</v>
      </c>
      <c r="L2467" s="10">
        <v>22.69</v>
      </c>
      <c r="M2467" s="17">
        <f t="shared" si="152"/>
        <v>255.2</v>
      </c>
      <c r="N2467" s="17">
        <f t="shared" si="153"/>
        <v>113.45</v>
      </c>
      <c r="O2467" s="17">
        <f t="shared" si="154"/>
        <v>141.75</v>
      </c>
      <c r="P2467" s="7">
        <f t="shared" si="155"/>
        <v>0.55544670846394983</v>
      </c>
      <c r="Q2467" s="5">
        <f>YEAR(SalesDataTable[[#This Row],[Order Date]])</f>
        <v>2026</v>
      </c>
      <c r="R2467" s="7" t="str">
        <f>"Q"&amp;ROUNDUP(MONTH(SalesDataTable[[#This Row],[Order Date]])/3,0)</f>
        <v>Q4</v>
      </c>
      <c r="S2467" s="8">
        <f>MONTH(SalesDataTable[[#This Row],[Order Date]])</f>
        <v>11</v>
      </c>
      <c r="T2467" s="7" t="str">
        <f>TEXT(SalesDataTable[[#This Row],[Order Date]],"mmm")</f>
        <v>Nov</v>
      </c>
    </row>
    <row r="2468" spans="1:20" ht="15.6">
      <c r="A2468" s="2">
        <v>4488</v>
      </c>
      <c r="B2468" s="3">
        <v>46353</v>
      </c>
      <c r="C2468" s="4" t="s">
        <v>6</v>
      </c>
      <c r="D2468" s="4" t="s">
        <v>49</v>
      </c>
      <c r="E2468" s="4" t="s">
        <v>19</v>
      </c>
      <c r="F2468" s="4" t="s">
        <v>3</v>
      </c>
      <c r="G2468" s="4" t="s">
        <v>14</v>
      </c>
      <c r="H2468" s="4" t="s">
        <v>48</v>
      </c>
      <c r="I2468" s="8">
        <v>3</v>
      </c>
      <c r="J2468" s="10">
        <v>161.66</v>
      </c>
      <c r="K2468" s="6">
        <v>0.05</v>
      </c>
      <c r="L2468" s="10">
        <v>88.3</v>
      </c>
      <c r="M2468" s="17">
        <f t="shared" si="152"/>
        <v>460.73099999999999</v>
      </c>
      <c r="N2468" s="17">
        <f t="shared" si="153"/>
        <v>264.89999999999998</v>
      </c>
      <c r="O2468" s="17">
        <f t="shared" si="154"/>
        <v>195.83100000000002</v>
      </c>
      <c r="P2468" s="7">
        <f t="shared" si="155"/>
        <v>0.42504411467863029</v>
      </c>
      <c r="Q2468" s="5">
        <f>YEAR(SalesDataTable[[#This Row],[Order Date]])</f>
        <v>2026</v>
      </c>
      <c r="R2468" s="7" t="str">
        <f>"Q"&amp;ROUNDUP(MONTH(SalesDataTable[[#This Row],[Order Date]])/3,0)</f>
        <v>Q4</v>
      </c>
      <c r="S2468" s="8">
        <f>MONTH(SalesDataTable[[#This Row],[Order Date]])</f>
        <v>11</v>
      </c>
      <c r="T2468" s="7" t="str">
        <f>TEXT(SalesDataTable[[#This Row],[Order Date]],"mmm")</f>
        <v>Nov</v>
      </c>
    </row>
    <row r="2469" spans="1:20" ht="15.6">
      <c r="A2469" s="2">
        <v>5159</v>
      </c>
      <c r="B2469" s="3">
        <v>46353</v>
      </c>
      <c r="C2469" s="4" t="s">
        <v>20</v>
      </c>
      <c r="D2469" s="4" t="s">
        <v>47</v>
      </c>
      <c r="E2469" s="4" t="s">
        <v>2</v>
      </c>
      <c r="F2469" s="4" t="s">
        <v>16</v>
      </c>
      <c r="G2469" s="4" t="s">
        <v>23</v>
      </c>
      <c r="H2469" s="4" t="s">
        <v>40</v>
      </c>
      <c r="I2469" s="8">
        <v>2</v>
      </c>
      <c r="J2469" s="10">
        <v>80.400000000000006</v>
      </c>
      <c r="K2469" s="6">
        <v>0.15</v>
      </c>
      <c r="L2469" s="10">
        <v>38.869999999999997</v>
      </c>
      <c r="M2469" s="17">
        <f t="shared" si="152"/>
        <v>136.68</v>
      </c>
      <c r="N2469" s="17">
        <f t="shared" si="153"/>
        <v>77.739999999999995</v>
      </c>
      <c r="O2469" s="17">
        <f t="shared" si="154"/>
        <v>58.940000000000012</v>
      </c>
      <c r="P2469" s="7">
        <f t="shared" si="155"/>
        <v>0.43122622183201648</v>
      </c>
      <c r="Q2469" s="5">
        <f>YEAR(SalesDataTable[[#This Row],[Order Date]])</f>
        <v>2026</v>
      </c>
      <c r="R2469" s="7" t="str">
        <f>"Q"&amp;ROUNDUP(MONTH(SalesDataTable[[#This Row],[Order Date]])/3,0)</f>
        <v>Q4</v>
      </c>
      <c r="S2469" s="8">
        <f>MONTH(SalesDataTable[[#This Row],[Order Date]])</f>
        <v>11</v>
      </c>
      <c r="T2469" s="7" t="str">
        <f>TEXT(SalesDataTable[[#This Row],[Order Date]],"mmm")</f>
        <v>Nov</v>
      </c>
    </row>
    <row r="2470" spans="1:20" ht="15.6">
      <c r="A2470" s="2">
        <v>669</v>
      </c>
      <c r="B2470" s="3">
        <v>46354</v>
      </c>
      <c r="C2470" s="4" t="s">
        <v>11</v>
      </c>
      <c r="D2470" s="4" t="s">
        <v>18</v>
      </c>
      <c r="E2470" s="4" t="s">
        <v>2</v>
      </c>
      <c r="F2470" s="4" t="s">
        <v>3</v>
      </c>
      <c r="G2470" s="4" t="s">
        <v>34</v>
      </c>
      <c r="H2470" s="4" t="s">
        <v>42</v>
      </c>
      <c r="I2470" s="8">
        <v>3</v>
      </c>
      <c r="J2470" s="10">
        <v>36.81</v>
      </c>
      <c r="K2470" s="6">
        <v>0.05</v>
      </c>
      <c r="L2470" s="10">
        <v>13.82</v>
      </c>
      <c r="M2470" s="17">
        <f t="shared" si="152"/>
        <v>104.9085</v>
      </c>
      <c r="N2470" s="17">
        <f t="shared" si="153"/>
        <v>41.46</v>
      </c>
      <c r="O2470" s="17">
        <f t="shared" si="154"/>
        <v>63.448500000000003</v>
      </c>
      <c r="P2470" s="7">
        <f t="shared" si="155"/>
        <v>0.60479846723573405</v>
      </c>
      <c r="Q2470" s="5">
        <f>YEAR(SalesDataTable[[#This Row],[Order Date]])</f>
        <v>2026</v>
      </c>
      <c r="R2470" s="7" t="str">
        <f>"Q"&amp;ROUNDUP(MONTH(SalesDataTable[[#This Row],[Order Date]])/3,0)</f>
        <v>Q4</v>
      </c>
      <c r="S2470" s="8">
        <f>MONTH(SalesDataTable[[#This Row],[Order Date]])</f>
        <v>11</v>
      </c>
      <c r="T2470" s="7" t="str">
        <f>TEXT(SalesDataTable[[#This Row],[Order Date]],"mmm")</f>
        <v>Nov</v>
      </c>
    </row>
    <row r="2471" spans="1:20" ht="15.6">
      <c r="A2471" s="2">
        <v>686</v>
      </c>
      <c r="B2471" s="3">
        <v>46354</v>
      </c>
      <c r="C2471" s="4" t="s">
        <v>6</v>
      </c>
      <c r="D2471" s="4" t="s">
        <v>43</v>
      </c>
      <c r="E2471" s="4" t="s">
        <v>28</v>
      </c>
      <c r="F2471" s="4" t="s">
        <v>3</v>
      </c>
      <c r="G2471" s="4" t="s">
        <v>14</v>
      </c>
      <c r="H2471" s="4" t="s">
        <v>44</v>
      </c>
      <c r="I2471" s="8">
        <v>2</v>
      </c>
      <c r="J2471" s="10">
        <v>132.61000000000001</v>
      </c>
      <c r="K2471" s="6">
        <v>0.1</v>
      </c>
      <c r="L2471" s="10">
        <v>67.3</v>
      </c>
      <c r="M2471" s="17">
        <f t="shared" si="152"/>
        <v>238.69800000000004</v>
      </c>
      <c r="N2471" s="17">
        <f t="shared" si="153"/>
        <v>134.6</v>
      </c>
      <c r="O2471" s="17">
        <f t="shared" si="154"/>
        <v>104.09800000000004</v>
      </c>
      <c r="P2471" s="7">
        <f t="shared" si="155"/>
        <v>0.43610755012610086</v>
      </c>
      <c r="Q2471" s="5">
        <f>YEAR(SalesDataTable[[#This Row],[Order Date]])</f>
        <v>2026</v>
      </c>
      <c r="R2471" s="7" t="str">
        <f>"Q"&amp;ROUNDUP(MONTH(SalesDataTable[[#This Row],[Order Date]])/3,0)</f>
        <v>Q4</v>
      </c>
      <c r="S2471" s="8">
        <f>MONTH(SalesDataTable[[#This Row],[Order Date]])</f>
        <v>11</v>
      </c>
      <c r="T2471" s="7" t="str">
        <f>TEXT(SalesDataTable[[#This Row],[Order Date]],"mmm")</f>
        <v>Nov</v>
      </c>
    </row>
    <row r="2472" spans="1:20" ht="15.6">
      <c r="A2472" s="2">
        <v>990</v>
      </c>
      <c r="B2472" s="3">
        <v>46354</v>
      </c>
      <c r="C2472" s="4" t="s">
        <v>0</v>
      </c>
      <c r="D2472" s="4" t="s">
        <v>50</v>
      </c>
      <c r="E2472" s="4" t="s">
        <v>2</v>
      </c>
      <c r="F2472" s="4" t="s">
        <v>3</v>
      </c>
      <c r="G2472" s="4" t="s">
        <v>4</v>
      </c>
      <c r="H2472" s="4" t="s">
        <v>26</v>
      </c>
      <c r="I2472" s="8">
        <v>5</v>
      </c>
      <c r="J2472" s="10">
        <v>39.79</v>
      </c>
      <c r="K2472" s="6">
        <v>0.1</v>
      </c>
      <c r="L2472" s="10">
        <v>17.09</v>
      </c>
      <c r="M2472" s="17">
        <f t="shared" si="152"/>
        <v>179.05500000000001</v>
      </c>
      <c r="N2472" s="17">
        <f t="shared" si="153"/>
        <v>85.45</v>
      </c>
      <c r="O2472" s="17">
        <f t="shared" si="154"/>
        <v>93.605000000000004</v>
      </c>
      <c r="P2472" s="7">
        <f t="shared" si="155"/>
        <v>0.52277233252352628</v>
      </c>
      <c r="Q2472" s="5">
        <f>YEAR(SalesDataTable[[#This Row],[Order Date]])</f>
        <v>2026</v>
      </c>
      <c r="R2472" s="7" t="str">
        <f>"Q"&amp;ROUNDUP(MONTH(SalesDataTable[[#This Row],[Order Date]])/3,0)</f>
        <v>Q4</v>
      </c>
      <c r="S2472" s="8">
        <f>MONTH(SalesDataTable[[#This Row],[Order Date]])</f>
        <v>11</v>
      </c>
      <c r="T2472" s="7" t="str">
        <f>TEXT(SalesDataTable[[#This Row],[Order Date]],"mmm")</f>
        <v>Nov</v>
      </c>
    </row>
    <row r="2473" spans="1:20" ht="15.6">
      <c r="A2473" s="2">
        <v>1134</v>
      </c>
      <c r="B2473" s="3">
        <v>46354</v>
      </c>
      <c r="C2473" s="4" t="s">
        <v>20</v>
      </c>
      <c r="D2473" s="4" t="s">
        <v>21</v>
      </c>
      <c r="E2473" s="4" t="s">
        <v>2</v>
      </c>
      <c r="F2473" s="4" t="s">
        <v>3</v>
      </c>
      <c r="G2473" s="4" t="s">
        <v>14</v>
      </c>
      <c r="H2473" s="4" t="s">
        <v>15</v>
      </c>
      <c r="I2473" s="8">
        <v>2</v>
      </c>
      <c r="J2473" s="10">
        <v>36.119999999999997</v>
      </c>
      <c r="K2473" s="6">
        <v>0.1</v>
      </c>
      <c r="L2473" s="10">
        <v>13.61</v>
      </c>
      <c r="M2473" s="17">
        <f t="shared" si="152"/>
        <v>65.015999999999991</v>
      </c>
      <c r="N2473" s="17">
        <f t="shared" si="153"/>
        <v>27.22</v>
      </c>
      <c r="O2473" s="17">
        <f t="shared" si="154"/>
        <v>37.795999999999992</v>
      </c>
      <c r="P2473" s="7">
        <f t="shared" si="155"/>
        <v>0.58133382551987201</v>
      </c>
      <c r="Q2473" s="5">
        <f>YEAR(SalesDataTable[[#This Row],[Order Date]])</f>
        <v>2026</v>
      </c>
      <c r="R2473" s="7" t="str">
        <f>"Q"&amp;ROUNDUP(MONTH(SalesDataTable[[#This Row],[Order Date]])/3,0)</f>
        <v>Q4</v>
      </c>
      <c r="S2473" s="8">
        <f>MONTH(SalesDataTable[[#This Row],[Order Date]])</f>
        <v>11</v>
      </c>
      <c r="T2473" s="7" t="str">
        <f>TEXT(SalesDataTable[[#This Row],[Order Date]],"mmm")</f>
        <v>Nov</v>
      </c>
    </row>
    <row r="2474" spans="1:20" ht="15.6">
      <c r="A2474" s="2">
        <v>1770</v>
      </c>
      <c r="B2474" s="3">
        <v>46354</v>
      </c>
      <c r="C2474" s="4" t="s">
        <v>20</v>
      </c>
      <c r="D2474" s="4" t="s">
        <v>31</v>
      </c>
      <c r="E2474" s="4" t="s">
        <v>19</v>
      </c>
      <c r="F2474" s="4" t="s">
        <v>3</v>
      </c>
      <c r="G2474" s="4" t="s">
        <v>9</v>
      </c>
      <c r="H2474" s="4" t="s">
        <v>37</v>
      </c>
      <c r="I2474" s="8">
        <v>5</v>
      </c>
      <c r="J2474" s="10">
        <v>153.93</v>
      </c>
      <c r="K2474" s="6">
        <v>0.05</v>
      </c>
      <c r="L2474" s="10">
        <v>77.27</v>
      </c>
      <c r="M2474" s="17">
        <f t="shared" si="152"/>
        <v>731.16750000000002</v>
      </c>
      <c r="N2474" s="17">
        <f t="shared" si="153"/>
        <v>386.34999999999997</v>
      </c>
      <c r="O2474" s="17">
        <f t="shared" si="154"/>
        <v>344.81750000000005</v>
      </c>
      <c r="P2474" s="7">
        <f t="shared" si="155"/>
        <v>0.4715985051304934</v>
      </c>
      <c r="Q2474" s="5">
        <f>YEAR(SalesDataTable[[#This Row],[Order Date]])</f>
        <v>2026</v>
      </c>
      <c r="R2474" s="7" t="str">
        <f>"Q"&amp;ROUNDUP(MONTH(SalesDataTable[[#This Row],[Order Date]])/3,0)</f>
        <v>Q4</v>
      </c>
      <c r="S2474" s="8">
        <f>MONTH(SalesDataTable[[#This Row],[Order Date]])</f>
        <v>11</v>
      </c>
      <c r="T2474" s="7" t="str">
        <f>TEXT(SalesDataTable[[#This Row],[Order Date]],"mmm")</f>
        <v>Nov</v>
      </c>
    </row>
    <row r="2475" spans="1:20" ht="15.6">
      <c r="A2475" s="2">
        <v>3396</v>
      </c>
      <c r="B2475" s="3">
        <v>46354</v>
      </c>
      <c r="C2475" s="4" t="s">
        <v>11</v>
      </c>
      <c r="D2475" s="4" t="s">
        <v>18</v>
      </c>
      <c r="E2475" s="4" t="s">
        <v>19</v>
      </c>
      <c r="F2475" s="4" t="s">
        <v>13</v>
      </c>
      <c r="G2475" s="4" t="s">
        <v>34</v>
      </c>
      <c r="H2475" s="4" t="s">
        <v>45</v>
      </c>
      <c r="I2475" s="8">
        <v>3</v>
      </c>
      <c r="J2475" s="10">
        <v>50.67</v>
      </c>
      <c r="K2475" s="6">
        <v>0.05</v>
      </c>
      <c r="L2475" s="10">
        <v>22.25</v>
      </c>
      <c r="M2475" s="17">
        <f t="shared" si="152"/>
        <v>144.40949999999998</v>
      </c>
      <c r="N2475" s="17">
        <f t="shared" si="153"/>
        <v>66.75</v>
      </c>
      <c r="O2475" s="17">
        <f t="shared" si="154"/>
        <v>77.65949999999998</v>
      </c>
      <c r="P2475" s="7">
        <f t="shared" si="155"/>
        <v>0.53777279195620775</v>
      </c>
      <c r="Q2475" s="5">
        <f>YEAR(SalesDataTable[[#This Row],[Order Date]])</f>
        <v>2026</v>
      </c>
      <c r="R2475" s="7" t="str">
        <f>"Q"&amp;ROUNDUP(MONTH(SalesDataTable[[#This Row],[Order Date]])/3,0)</f>
        <v>Q4</v>
      </c>
      <c r="S2475" s="8">
        <f>MONTH(SalesDataTable[[#This Row],[Order Date]])</f>
        <v>11</v>
      </c>
      <c r="T2475" s="7" t="str">
        <f>TEXT(SalesDataTable[[#This Row],[Order Date]],"mmm")</f>
        <v>Nov</v>
      </c>
    </row>
    <row r="2476" spans="1:20" ht="15.6">
      <c r="A2476" s="2">
        <v>4259</v>
      </c>
      <c r="B2476" s="3">
        <v>46354</v>
      </c>
      <c r="C2476" s="4" t="s">
        <v>11</v>
      </c>
      <c r="D2476" s="4" t="s">
        <v>18</v>
      </c>
      <c r="E2476" s="4" t="s">
        <v>2</v>
      </c>
      <c r="F2476" s="4" t="s">
        <v>3</v>
      </c>
      <c r="G2476" s="4" t="s">
        <v>9</v>
      </c>
      <c r="H2476" s="4" t="s">
        <v>46</v>
      </c>
      <c r="I2476" s="8">
        <v>4</v>
      </c>
      <c r="J2476" s="10">
        <v>72.77</v>
      </c>
      <c r="K2476" s="6">
        <v>0</v>
      </c>
      <c r="L2476" s="10">
        <v>32.090000000000003</v>
      </c>
      <c r="M2476" s="17">
        <f t="shared" si="152"/>
        <v>291.08</v>
      </c>
      <c r="N2476" s="17">
        <f t="shared" si="153"/>
        <v>128.36000000000001</v>
      </c>
      <c r="O2476" s="17">
        <f t="shared" si="154"/>
        <v>162.71999999999997</v>
      </c>
      <c r="P2476" s="7">
        <f t="shared" si="155"/>
        <v>0.55902157482479031</v>
      </c>
      <c r="Q2476" s="5">
        <f>YEAR(SalesDataTable[[#This Row],[Order Date]])</f>
        <v>2026</v>
      </c>
      <c r="R2476" s="7" t="str">
        <f>"Q"&amp;ROUNDUP(MONTH(SalesDataTable[[#This Row],[Order Date]])/3,0)</f>
        <v>Q4</v>
      </c>
      <c r="S2476" s="8">
        <f>MONTH(SalesDataTable[[#This Row],[Order Date]])</f>
        <v>11</v>
      </c>
      <c r="T2476" s="7" t="str">
        <f>TEXT(SalesDataTable[[#This Row],[Order Date]],"mmm")</f>
        <v>Nov</v>
      </c>
    </row>
    <row r="2477" spans="1:20" ht="15.6">
      <c r="A2477" s="2">
        <v>4440</v>
      </c>
      <c r="B2477" s="3">
        <v>46354</v>
      </c>
      <c r="C2477" s="4" t="s">
        <v>11</v>
      </c>
      <c r="D2477" s="4" t="s">
        <v>39</v>
      </c>
      <c r="E2477" s="4" t="s">
        <v>28</v>
      </c>
      <c r="F2477" s="4" t="s">
        <v>13</v>
      </c>
      <c r="G2477" s="4" t="s">
        <v>14</v>
      </c>
      <c r="H2477" s="4" t="s">
        <v>32</v>
      </c>
      <c r="I2477" s="8">
        <v>1</v>
      </c>
      <c r="J2477" s="10">
        <v>46.45</v>
      </c>
      <c r="K2477" s="6">
        <v>0.1</v>
      </c>
      <c r="L2477" s="10">
        <v>17.96</v>
      </c>
      <c r="M2477" s="17">
        <f t="shared" si="152"/>
        <v>41.805000000000007</v>
      </c>
      <c r="N2477" s="17">
        <f t="shared" si="153"/>
        <v>17.96</v>
      </c>
      <c r="O2477" s="17">
        <f t="shared" si="154"/>
        <v>23.845000000000006</v>
      </c>
      <c r="P2477" s="7">
        <f t="shared" si="155"/>
        <v>0.57038631742614521</v>
      </c>
      <c r="Q2477" s="5">
        <f>YEAR(SalesDataTable[[#This Row],[Order Date]])</f>
        <v>2026</v>
      </c>
      <c r="R2477" s="7" t="str">
        <f>"Q"&amp;ROUNDUP(MONTH(SalesDataTable[[#This Row],[Order Date]])/3,0)</f>
        <v>Q4</v>
      </c>
      <c r="S2477" s="8">
        <f>MONTH(SalesDataTable[[#This Row],[Order Date]])</f>
        <v>11</v>
      </c>
      <c r="T2477" s="7" t="str">
        <f>TEXT(SalesDataTable[[#This Row],[Order Date]],"mmm")</f>
        <v>Nov</v>
      </c>
    </row>
    <row r="2478" spans="1:20" ht="15.6">
      <c r="A2478" s="2">
        <v>5115</v>
      </c>
      <c r="B2478" s="3">
        <v>46354</v>
      </c>
      <c r="C2478" s="4" t="s">
        <v>0</v>
      </c>
      <c r="D2478" s="4" t="s">
        <v>50</v>
      </c>
      <c r="E2478" s="4" t="s">
        <v>2</v>
      </c>
      <c r="F2478" s="4" t="s">
        <v>13</v>
      </c>
      <c r="G2478" s="4" t="s">
        <v>14</v>
      </c>
      <c r="H2478" s="4" t="s">
        <v>48</v>
      </c>
      <c r="I2478" s="8">
        <v>1</v>
      </c>
      <c r="J2478" s="10">
        <v>165.75</v>
      </c>
      <c r="K2478" s="6">
        <v>0.2</v>
      </c>
      <c r="L2478" s="10">
        <v>89.16</v>
      </c>
      <c r="M2478" s="17">
        <f t="shared" si="152"/>
        <v>132.6</v>
      </c>
      <c r="N2478" s="17">
        <f t="shared" si="153"/>
        <v>89.16</v>
      </c>
      <c r="O2478" s="17">
        <f t="shared" si="154"/>
        <v>43.44</v>
      </c>
      <c r="P2478" s="7">
        <f t="shared" si="155"/>
        <v>0.32760180995475113</v>
      </c>
      <c r="Q2478" s="5">
        <f>YEAR(SalesDataTable[[#This Row],[Order Date]])</f>
        <v>2026</v>
      </c>
      <c r="R2478" s="7" t="str">
        <f>"Q"&amp;ROUNDUP(MONTH(SalesDataTable[[#This Row],[Order Date]])/3,0)</f>
        <v>Q4</v>
      </c>
      <c r="S2478" s="8">
        <f>MONTH(SalesDataTable[[#This Row],[Order Date]])</f>
        <v>11</v>
      </c>
      <c r="T2478" s="7" t="str">
        <f>TEXT(SalesDataTable[[#This Row],[Order Date]],"mmm")</f>
        <v>Nov</v>
      </c>
    </row>
    <row r="2479" spans="1:20" ht="15.6">
      <c r="A2479" s="2">
        <v>5136</v>
      </c>
      <c r="B2479" s="3">
        <v>46354</v>
      </c>
      <c r="C2479" s="4" t="s">
        <v>11</v>
      </c>
      <c r="D2479" s="4" t="s">
        <v>12</v>
      </c>
      <c r="E2479" s="4" t="s">
        <v>28</v>
      </c>
      <c r="F2479" s="4" t="s">
        <v>13</v>
      </c>
      <c r="G2479" s="4" t="s">
        <v>23</v>
      </c>
      <c r="H2479" s="4" t="s">
        <v>29</v>
      </c>
      <c r="I2479" s="8">
        <v>4</v>
      </c>
      <c r="J2479" s="10">
        <v>198.02</v>
      </c>
      <c r="K2479" s="6">
        <v>0.05</v>
      </c>
      <c r="L2479" s="10">
        <v>103.82</v>
      </c>
      <c r="M2479" s="17">
        <f t="shared" si="152"/>
        <v>752.476</v>
      </c>
      <c r="N2479" s="17">
        <f t="shared" si="153"/>
        <v>415.28</v>
      </c>
      <c r="O2479" s="17">
        <f t="shared" si="154"/>
        <v>337.19600000000003</v>
      </c>
      <c r="P2479" s="7">
        <f t="shared" si="155"/>
        <v>0.44811528872681655</v>
      </c>
      <c r="Q2479" s="5">
        <f>YEAR(SalesDataTable[[#This Row],[Order Date]])</f>
        <v>2026</v>
      </c>
      <c r="R2479" s="7" t="str">
        <f>"Q"&amp;ROUNDUP(MONTH(SalesDataTable[[#This Row],[Order Date]])/3,0)</f>
        <v>Q4</v>
      </c>
      <c r="S2479" s="8">
        <f>MONTH(SalesDataTable[[#This Row],[Order Date]])</f>
        <v>11</v>
      </c>
      <c r="T2479" s="7" t="str">
        <f>TEXT(SalesDataTable[[#This Row],[Order Date]],"mmm")</f>
        <v>Nov</v>
      </c>
    </row>
    <row r="2480" spans="1:20" ht="15.6">
      <c r="A2480" s="2">
        <v>562</v>
      </c>
      <c r="B2480" s="3">
        <v>46355</v>
      </c>
      <c r="C2480" s="4" t="s">
        <v>6</v>
      </c>
      <c r="D2480" s="4" t="s">
        <v>43</v>
      </c>
      <c r="E2480" s="4" t="s">
        <v>2</v>
      </c>
      <c r="F2480" s="4" t="s">
        <v>13</v>
      </c>
      <c r="G2480" s="4" t="s">
        <v>14</v>
      </c>
      <c r="H2480" s="4" t="s">
        <v>32</v>
      </c>
      <c r="I2480" s="8">
        <v>1</v>
      </c>
      <c r="J2480" s="10">
        <v>46.3</v>
      </c>
      <c r="K2480" s="6">
        <v>0.2</v>
      </c>
      <c r="L2480" s="10">
        <v>18.78</v>
      </c>
      <c r="M2480" s="17">
        <f t="shared" si="152"/>
        <v>37.04</v>
      </c>
      <c r="N2480" s="17">
        <f t="shared" si="153"/>
        <v>18.78</v>
      </c>
      <c r="O2480" s="17">
        <f t="shared" si="154"/>
        <v>18.259999999999998</v>
      </c>
      <c r="P2480" s="7">
        <f t="shared" si="155"/>
        <v>0.49298056155507552</v>
      </c>
      <c r="Q2480" s="5">
        <f>YEAR(SalesDataTable[[#This Row],[Order Date]])</f>
        <v>2026</v>
      </c>
      <c r="R2480" s="7" t="str">
        <f>"Q"&amp;ROUNDUP(MONTH(SalesDataTable[[#This Row],[Order Date]])/3,0)</f>
        <v>Q4</v>
      </c>
      <c r="S2480" s="8">
        <f>MONTH(SalesDataTable[[#This Row],[Order Date]])</f>
        <v>11</v>
      </c>
      <c r="T2480" s="7" t="str">
        <f>TEXT(SalesDataTable[[#This Row],[Order Date]],"mmm")</f>
        <v>Nov</v>
      </c>
    </row>
    <row r="2481" spans="1:20" ht="15.6">
      <c r="A2481" s="2">
        <v>806</v>
      </c>
      <c r="B2481" s="3">
        <v>46355</v>
      </c>
      <c r="C2481" s="4" t="s">
        <v>0</v>
      </c>
      <c r="D2481" s="4" t="s">
        <v>50</v>
      </c>
      <c r="E2481" s="4" t="s">
        <v>28</v>
      </c>
      <c r="F2481" s="4" t="s">
        <v>3</v>
      </c>
      <c r="G2481" s="4" t="s">
        <v>34</v>
      </c>
      <c r="H2481" s="4" t="s">
        <v>35</v>
      </c>
      <c r="I2481" s="8">
        <v>1</v>
      </c>
      <c r="J2481" s="10">
        <v>39.659999999999997</v>
      </c>
      <c r="K2481" s="6">
        <v>0</v>
      </c>
      <c r="L2481" s="10">
        <v>14.76</v>
      </c>
      <c r="M2481" s="17">
        <f t="shared" si="152"/>
        <v>39.659999999999997</v>
      </c>
      <c r="N2481" s="17">
        <f t="shared" si="153"/>
        <v>14.76</v>
      </c>
      <c r="O2481" s="17">
        <f t="shared" si="154"/>
        <v>24.9</v>
      </c>
      <c r="P2481" s="7">
        <f t="shared" si="155"/>
        <v>0.62783661119515888</v>
      </c>
      <c r="Q2481" s="5">
        <f>YEAR(SalesDataTable[[#This Row],[Order Date]])</f>
        <v>2026</v>
      </c>
      <c r="R2481" s="7" t="str">
        <f>"Q"&amp;ROUNDUP(MONTH(SalesDataTable[[#This Row],[Order Date]])/3,0)</f>
        <v>Q4</v>
      </c>
      <c r="S2481" s="8">
        <f>MONTH(SalesDataTable[[#This Row],[Order Date]])</f>
        <v>11</v>
      </c>
      <c r="T2481" s="7" t="str">
        <f>TEXT(SalesDataTable[[#This Row],[Order Date]],"mmm")</f>
        <v>Nov</v>
      </c>
    </row>
    <row r="2482" spans="1:20" ht="15.6">
      <c r="A2482" s="2">
        <v>3150</v>
      </c>
      <c r="B2482" s="3">
        <v>46355</v>
      </c>
      <c r="C2482" s="4" t="s">
        <v>6</v>
      </c>
      <c r="D2482" s="4" t="s">
        <v>27</v>
      </c>
      <c r="E2482" s="4" t="s">
        <v>2</v>
      </c>
      <c r="F2482" s="4" t="s">
        <v>13</v>
      </c>
      <c r="G2482" s="4" t="s">
        <v>23</v>
      </c>
      <c r="H2482" s="4" t="s">
        <v>40</v>
      </c>
      <c r="I2482" s="8">
        <v>3</v>
      </c>
      <c r="J2482" s="10">
        <v>80.72</v>
      </c>
      <c r="K2482" s="6">
        <v>0.05</v>
      </c>
      <c r="L2482" s="10">
        <v>39.130000000000003</v>
      </c>
      <c r="M2482" s="17">
        <f t="shared" si="152"/>
        <v>230.05199999999999</v>
      </c>
      <c r="N2482" s="17">
        <f t="shared" si="153"/>
        <v>117.39000000000001</v>
      </c>
      <c r="O2482" s="17">
        <f t="shared" si="154"/>
        <v>112.66199999999998</v>
      </c>
      <c r="P2482" s="7">
        <f t="shared" si="155"/>
        <v>0.48972406238589528</v>
      </c>
      <c r="Q2482" s="5">
        <f>YEAR(SalesDataTable[[#This Row],[Order Date]])</f>
        <v>2026</v>
      </c>
      <c r="R2482" s="7" t="str">
        <f>"Q"&amp;ROUNDUP(MONTH(SalesDataTable[[#This Row],[Order Date]])/3,0)</f>
        <v>Q4</v>
      </c>
      <c r="S2482" s="8">
        <f>MONTH(SalesDataTable[[#This Row],[Order Date]])</f>
        <v>11</v>
      </c>
      <c r="T2482" s="7" t="str">
        <f>TEXT(SalesDataTable[[#This Row],[Order Date]],"mmm")</f>
        <v>Nov</v>
      </c>
    </row>
    <row r="2483" spans="1:20" ht="15.6">
      <c r="A2483" s="2">
        <v>4847</v>
      </c>
      <c r="B2483" s="3">
        <v>46355</v>
      </c>
      <c r="C2483" s="4" t="s">
        <v>6</v>
      </c>
      <c r="D2483" s="4" t="s">
        <v>49</v>
      </c>
      <c r="E2483" s="4" t="s">
        <v>28</v>
      </c>
      <c r="F2483" s="4" t="s">
        <v>13</v>
      </c>
      <c r="G2483" s="4" t="s">
        <v>14</v>
      </c>
      <c r="H2483" s="4" t="s">
        <v>15</v>
      </c>
      <c r="I2483" s="8">
        <v>2</v>
      </c>
      <c r="J2483" s="10">
        <v>35.51</v>
      </c>
      <c r="K2483" s="6">
        <v>0.05</v>
      </c>
      <c r="L2483" s="10">
        <v>13.24</v>
      </c>
      <c r="M2483" s="17">
        <f t="shared" si="152"/>
        <v>67.468999999999994</v>
      </c>
      <c r="N2483" s="17">
        <f t="shared" si="153"/>
        <v>26.48</v>
      </c>
      <c r="O2483" s="17">
        <f t="shared" si="154"/>
        <v>40.98899999999999</v>
      </c>
      <c r="P2483" s="7">
        <f t="shared" si="155"/>
        <v>0.60752345521646967</v>
      </c>
      <c r="Q2483" s="5">
        <f>YEAR(SalesDataTable[[#This Row],[Order Date]])</f>
        <v>2026</v>
      </c>
      <c r="R2483" s="7" t="str">
        <f>"Q"&amp;ROUNDUP(MONTH(SalesDataTable[[#This Row],[Order Date]])/3,0)</f>
        <v>Q4</v>
      </c>
      <c r="S2483" s="8">
        <f>MONTH(SalesDataTable[[#This Row],[Order Date]])</f>
        <v>11</v>
      </c>
      <c r="T2483" s="7" t="str">
        <f>TEXT(SalesDataTable[[#This Row],[Order Date]],"mmm")</f>
        <v>Nov</v>
      </c>
    </row>
    <row r="2484" spans="1:20" ht="15.6">
      <c r="A2484" s="2">
        <v>221</v>
      </c>
      <c r="B2484" s="3">
        <v>46356</v>
      </c>
      <c r="C2484" s="4" t="s">
        <v>20</v>
      </c>
      <c r="D2484" s="4" t="s">
        <v>33</v>
      </c>
      <c r="E2484" s="4" t="s">
        <v>19</v>
      </c>
      <c r="F2484" s="4" t="s">
        <v>16</v>
      </c>
      <c r="G2484" s="4" t="s">
        <v>14</v>
      </c>
      <c r="H2484" s="4" t="s">
        <v>44</v>
      </c>
      <c r="I2484" s="8">
        <v>1</v>
      </c>
      <c r="J2484" s="10">
        <v>132.06</v>
      </c>
      <c r="K2484" s="6">
        <v>0.15</v>
      </c>
      <c r="L2484" s="10">
        <v>67.53</v>
      </c>
      <c r="M2484" s="17">
        <f t="shared" si="152"/>
        <v>112.251</v>
      </c>
      <c r="N2484" s="17">
        <f t="shared" si="153"/>
        <v>67.53</v>
      </c>
      <c r="O2484" s="17">
        <f t="shared" si="154"/>
        <v>44.721000000000004</v>
      </c>
      <c r="P2484" s="7">
        <f t="shared" si="155"/>
        <v>0.39840179597509157</v>
      </c>
      <c r="Q2484" s="5">
        <f>YEAR(SalesDataTable[[#This Row],[Order Date]])</f>
        <v>2026</v>
      </c>
      <c r="R2484" s="7" t="str">
        <f>"Q"&amp;ROUNDUP(MONTH(SalesDataTable[[#This Row],[Order Date]])/3,0)</f>
        <v>Q4</v>
      </c>
      <c r="S2484" s="8">
        <f>MONTH(SalesDataTable[[#This Row],[Order Date]])</f>
        <v>11</v>
      </c>
      <c r="T2484" s="7" t="str">
        <f>TEXT(SalesDataTable[[#This Row],[Order Date]],"mmm")</f>
        <v>Nov</v>
      </c>
    </row>
    <row r="2485" spans="1:20" ht="15.6">
      <c r="A2485" s="2">
        <v>630</v>
      </c>
      <c r="B2485" s="3">
        <v>46356</v>
      </c>
      <c r="C2485" s="4" t="s">
        <v>20</v>
      </c>
      <c r="D2485" s="4" t="s">
        <v>33</v>
      </c>
      <c r="E2485" s="4" t="s">
        <v>2</v>
      </c>
      <c r="F2485" s="4" t="s">
        <v>16</v>
      </c>
      <c r="G2485" s="4" t="s">
        <v>4</v>
      </c>
      <c r="H2485" s="4" t="s">
        <v>26</v>
      </c>
      <c r="I2485" s="8">
        <v>3</v>
      </c>
      <c r="J2485" s="10">
        <v>41.07</v>
      </c>
      <c r="K2485" s="6">
        <v>0.1</v>
      </c>
      <c r="L2485" s="10">
        <v>16.86</v>
      </c>
      <c r="M2485" s="17">
        <f t="shared" si="152"/>
        <v>110.88900000000001</v>
      </c>
      <c r="N2485" s="17">
        <f t="shared" si="153"/>
        <v>50.58</v>
      </c>
      <c r="O2485" s="17">
        <f t="shared" si="154"/>
        <v>60.309000000000012</v>
      </c>
      <c r="P2485" s="7">
        <f t="shared" si="155"/>
        <v>0.54386819251684126</v>
      </c>
      <c r="Q2485" s="5">
        <f>YEAR(SalesDataTable[[#This Row],[Order Date]])</f>
        <v>2026</v>
      </c>
      <c r="R2485" s="7" t="str">
        <f>"Q"&amp;ROUNDUP(MONTH(SalesDataTable[[#This Row],[Order Date]])/3,0)</f>
        <v>Q4</v>
      </c>
      <c r="S2485" s="8">
        <f>MONTH(SalesDataTable[[#This Row],[Order Date]])</f>
        <v>11</v>
      </c>
      <c r="T2485" s="7" t="str">
        <f>TEXT(SalesDataTable[[#This Row],[Order Date]],"mmm")</f>
        <v>Nov</v>
      </c>
    </row>
    <row r="2486" spans="1:20" ht="15.6">
      <c r="A2486" s="2">
        <v>1789</v>
      </c>
      <c r="B2486" s="3">
        <v>46356</v>
      </c>
      <c r="C2486" s="4" t="s">
        <v>6</v>
      </c>
      <c r="D2486" s="4" t="s">
        <v>43</v>
      </c>
      <c r="E2486" s="4" t="s">
        <v>2</v>
      </c>
      <c r="F2486" s="4" t="s">
        <v>13</v>
      </c>
      <c r="G2486" s="4" t="s">
        <v>9</v>
      </c>
      <c r="H2486" s="4" t="s">
        <v>37</v>
      </c>
      <c r="I2486" s="8">
        <v>2</v>
      </c>
      <c r="J2486" s="10">
        <v>151.49</v>
      </c>
      <c r="K2486" s="6">
        <v>0.1</v>
      </c>
      <c r="L2486" s="10">
        <v>81.39</v>
      </c>
      <c r="M2486" s="17">
        <f t="shared" si="152"/>
        <v>272.68200000000002</v>
      </c>
      <c r="N2486" s="17">
        <f t="shared" si="153"/>
        <v>162.78</v>
      </c>
      <c r="O2486" s="17">
        <f t="shared" si="154"/>
        <v>109.90200000000002</v>
      </c>
      <c r="P2486" s="7">
        <f t="shared" si="155"/>
        <v>0.40304090479019522</v>
      </c>
      <c r="Q2486" s="5">
        <f>YEAR(SalesDataTable[[#This Row],[Order Date]])</f>
        <v>2026</v>
      </c>
      <c r="R2486" s="7" t="str">
        <f>"Q"&amp;ROUNDUP(MONTH(SalesDataTable[[#This Row],[Order Date]])/3,0)</f>
        <v>Q4</v>
      </c>
      <c r="S2486" s="8">
        <f>MONTH(SalesDataTable[[#This Row],[Order Date]])</f>
        <v>11</v>
      </c>
      <c r="T2486" s="7" t="str">
        <f>TEXT(SalesDataTable[[#This Row],[Order Date]],"mmm")</f>
        <v>Nov</v>
      </c>
    </row>
    <row r="2487" spans="1:20" ht="15.6">
      <c r="A2487" s="2">
        <v>1947</v>
      </c>
      <c r="B2487" s="3">
        <v>46356</v>
      </c>
      <c r="C2487" s="4" t="s">
        <v>0</v>
      </c>
      <c r="D2487" s="4" t="s">
        <v>1</v>
      </c>
      <c r="E2487" s="4" t="s">
        <v>19</v>
      </c>
      <c r="F2487" s="4" t="s">
        <v>16</v>
      </c>
      <c r="G2487" s="4" t="s">
        <v>34</v>
      </c>
      <c r="H2487" s="4" t="s">
        <v>42</v>
      </c>
      <c r="I2487" s="8">
        <v>1</v>
      </c>
      <c r="J2487" s="10">
        <v>35.729999999999997</v>
      </c>
      <c r="K2487" s="6">
        <v>0.2</v>
      </c>
      <c r="L2487" s="10">
        <v>14.33</v>
      </c>
      <c r="M2487" s="17">
        <f t="shared" si="152"/>
        <v>28.584</v>
      </c>
      <c r="N2487" s="17">
        <f t="shared" si="153"/>
        <v>14.33</v>
      </c>
      <c r="O2487" s="17">
        <f t="shared" si="154"/>
        <v>14.254</v>
      </c>
      <c r="P2487" s="7">
        <f t="shared" si="155"/>
        <v>0.49867058494262523</v>
      </c>
      <c r="Q2487" s="5">
        <f>YEAR(SalesDataTable[[#This Row],[Order Date]])</f>
        <v>2026</v>
      </c>
      <c r="R2487" s="7" t="str">
        <f>"Q"&amp;ROUNDUP(MONTH(SalesDataTable[[#This Row],[Order Date]])/3,0)</f>
        <v>Q4</v>
      </c>
      <c r="S2487" s="8">
        <f>MONTH(SalesDataTable[[#This Row],[Order Date]])</f>
        <v>11</v>
      </c>
      <c r="T2487" s="7" t="str">
        <f>TEXT(SalesDataTable[[#This Row],[Order Date]],"mmm")</f>
        <v>Nov</v>
      </c>
    </row>
    <row r="2488" spans="1:20" ht="15.6">
      <c r="A2488" s="2">
        <v>2279</v>
      </c>
      <c r="B2488" s="3">
        <v>46356</v>
      </c>
      <c r="C2488" s="4" t="s">
        <v>0</v>
      </c>
      <c r="D2488" s="4" t="s">
        <v>1</v>
      </c>
      <c r="E2488" s="4" t="s">
        <v>19</v>
      </c>
      <c r="F2488" s="4" t="s">
        <v>3</v>
      </c>
      <c r="G2488" s="4" t="s">
        <v>4</v>
      </c>
      <c r="H2488" s="4" t="s">
        <v>22</v>
      </c>
      <c r="I2488" s="8">
        <v>2</v>
      </c>
      <c r="J2488" s="10">
        <v>50.38</v>
      </c>
      <c r="K2488" s="6">
        <v>0.1</v>
      </c>
      <c r="L2488" s="10">
        <v>22.41</v>
      </c>
      <c r="M2488" s="17">
        <f t="shared" si="152"/>
        <v>90.684000000000012</v>
      </c>
      <c r="N2488" s="17">
        <f t="shared" si="153"/>
        <v>44.82</v>
      </c>
      <c r="O2488" s="17">
        <f t="shared" si="154"/>
        <v>45.864000000000011</v>
      </c>
      <c r="P2488" s="7">
        <f t="shared" si="155"/>
        <v>0.50575625248114342</v>
      </c>
      <c r="Q2488" s="5">
        <f>YEAR(SalesDataTable[[#This Row],[Order Date]])</f>
        <v>2026</v>
      </c>
      <c r="R2488" s="7" t="str">
        <f>"Q"&amp;ROUNDUP(MONTH(SalesDataTable[[#This Row],[Order Date]])/3,0)</f>
        <v>Q4</v>
      </c>
      <c r="S2488" s="8">
        <f>MONTH(SalesDataTable[[#This Row],[Order Date]])</f>
        <v>11</v>
      </c>
      <c r="T2488" s="7" t="str">
        <f>TEXT(SalesDataTable[[#This Row],[Order Date]],"mmm")</f>
        <v>Nov</v>
      </c>
    </row>
    <row r="2489" spans="1:20" ht="15.6">
      <c r="A2489" s="2">
        <v>2439</v>
      </c>
      <c r="B2489" s="3">
        <v>46356</v>
      </c>
      <c r="C2489" s="4" t="s">
        <v>0</v>
      </c>
      <c r="D2489" s="4" t="s">
        <v>36</v>
      </c>
      <c r="E2489" s="4" t="s">
        <v>2</v>
      </c>
      <c r="F2489" s="4" t="s">
        <v>16</v>
      </c>
      <c r="G2489" s="4" t="s">
        <v>34</v>
      </c>
      <c r="H2489" s="4" t="s">
        <v>42</v>
      </c>
      <c r="I2489" s="8">
        <v>1</v>
      </c>
      <c r="J2489" s="10">
        <v>35.67</v>
      </c>
      <c r="K2489" s="6">
        <v>0.1</v>
      </c>
      <c r="L2489" s="10">
        <v>13.81</v>
      </c>
      <c r="M2489" s="17">
        <f t="shared" si="152"/>
        <v>32.103000000000002</v>
      </c>
      <c r="N2489" s="17">
        <f t="shared" si="153"/>
        <v>13.81</v>
      </c>
      <c r="O2489" s="17">
        <f t="shared" si="154"/>
        <v>18.292999999999999</v>
      </c>
      <c r="P2489" s="7">
        <f t="shared" si="155"/>
        <v>0.5698221350029592</v>
      </c>
      <c r="Q2489" s="5">
        <f>YEAR(SalesDataTable[[#This Row],[Order Date]])</f>
        <v>2026</v>
      </c>
      <c r="R2489" s="7" t="str">
        <f>"Q"&amp;ROUNDUP(MONTH(SalesDataTable[[#This Row],[Order Date]])/3,0)</f>
        <v>Q4</v>
      </c>
      <c r="S2489" s="8">
        <f>MONTH(SalesDataTable[[#This Row],[Order Date]])</f>
        <v>11</v>
      </c>
      <c r="T2489" s="7" t="str">
        <f>TEXT(SalesDataTable[[#This Row],[Order Date]],"mmm")</f>
        <v>Nov</v>
      </c>
    </row>
    <row r="2490" spans="1:20" ht="15.6">
      <c r="A2490" s="2">
        <v>2540</v>
      </c>
      <c r="B2490" s="3">
        <v>46356</v>
      </c>
      <c r="C2490" s="4" t="s">
        <v>6</v>
      </c>
      <c r="D2490" s="4" t="s">
        <v>49</v>
      </c>
      <c r="E2490" s="4" t="s">
        <v>8</v>
      </c>
      <c r="F2490" s="4" t="s">
        <v>16</v>
      </c>
      <c r="G2490" s="4" t="s">
        <v>23</v>
      </c>
      <c r="H2490" s="4" t="s">
        <v>40</v>
      </c>
      <c r="I2490" s="8">
        <v>12</v>
      </c>
      <c r="J2490" s="10">
        <v>81.150000000000006</v>
      </c>
      <c r="K2490" s="6">
        <v>0.15</v>
      </c>
      <c r="L2490" s="10">
        <v>39.590000000000003</v>
      </c>
      <c r="M2490" s="17">
        <f t="shared" si="152"/>
        <v>827.73</v>
      </c>
      <c r="N2490" s="17">
        <f t="shared" si="153"/>
        <v>475.08000000000004</v>
      </c>
      <c r="O2490" s="17">
        <f t="shared" si="154"/>
        <v>352.65</v>
      </c>
      <c r="P2490" s="7">
        <f t="shared" si="155"/>
        <v>0.42604472472907828</v>
      </c>
      <c r="Q2490" s="5">
        <f>YEAR(SalesDataTable[[#This Row],[Order Date]])</f>
        <v>2026</v>
      </c>
      <c r="R2490" s="7" t="str">
        <f>"Q"&amp;ROUNDUP(MONTH(SalesDataTable[[#This Row],[Order Date]])/3,0)</f>
        <v>Q4</v>
      </c>
      <c r="S2490" s="8">
        <f>MONTH(SalesDataTable[[#This Row],[Order Date]])</f>
        <v>11</v>
      </c>
      <c r="T2490" s="7" t="str">
        <f>TEXT(SalesDataTable[[#This Row],[Order Date]],"mmm")</f>
        <v>Nov</v>
      </c>
    </row>
    <row r="2491" spans="1:20" ht="15.6">
      <c r="A2491" s="2">
        <v>2747</v>
      </c>
      <c r="B2491" s="3">
        <v>46356</v>
      </c>
      <c r="C2491" s="4" t="s">
        <v>0</v>
      </c>
      <c r="D2491" s="4" t="s">
        <v>50</v>
      </c>
      <c r="E2491" s="4" t="s">
        <v>19</v>
      </c>
      <c r="F2491" s="4" t="s">
        <v>3</v>
      </c>
      <c r="G2491" s="4" t="s">
        <v>23</v>
      </c>
      <c r="H2491" s="4" t="s">
        <v>29</v>
      </c>
      <c r="I2491" s="8">
        <v>1</v>
      </c>
      <c r="J2491" s="10">
        <v>194.73</v>
      </c>
      <c r="K2491" s="6">
        <v>0</v>
      </c>
      <c r="L2491" s="10">
        <v>104.48</v>
      </c>
      <c r="M2491" s="17">
        <f t="shared" si="152"/>
        <v>194.73</v>
      </c>
      <c r="N2491" s="17">
        <f t="shared" si="153"/>
        <v>104.48</v>
      </c>
      <c r="O2491" s="17">
        <f t="shared" si="154"/>
        <v>90.249999999999986</v>
      </c>
      <c r="P2491" s="7">
        <f t="shared" si="155"/>
        <v>0.46346222975401835</v>
      </c>
      <c r="Q2491" s="5">
        <f>YEAR(SalesDataTable[[#This Row],[Order Date]])</f>
        <v>2026</v>
      </c>
      <c r="R2491" s="7" t="str">
        <f>"Q"&amp;ROUNDUP(MONTH(SalesDataTable[[#This Row],[Order Date]])/3,0)</f>
        <v>Q4</v>
      </c>
      <c r="S2491" s="8">
        <f>MONTH(SalesDataTable[[#This Row],[Order Date]])</f>
        <v>11</v>
      </c>
      <c r="T2491" s="7" t="str">
        <f>TEXT(SalesDataTable[[#This Row],[Order Date]],"mmm")</f>
        <v>Nov</v>
      </c>
    </row>
    <row r="2492" spans="1:20" ht="15.6">
      <c r="A2492" s="2">
        <v>3094</v>
      </c>
      <c r="B2492" s="3">
        <v>46356</v>
      </c>
      <c r="C2492" s="4" t="s">
        <v>6</v>
      </c>
      <c r="D2492" s="4" t="s">
        <v>7</v>
      </c>
      <c r="E2492" s="4" t="s">
        <v>28</v>
      </c>
      <c r="F2492" s="4" t="s">
        <v>16</v>
      </c>
      <c r="G2492" s="4" t="s">
        <v>23</v>
      </c>
      <c r="H2492" s="4" t="s">
        <v>51</v>
      </c>
      <c r="I2492" s="8">
        <v>2</v>
      </c>
      <c r="J2492" s="10">
        <v>122.18</v>
      </c>
      <c r="K2492" s="6">
        <v>0.15</v>
      </c>
      <c r="L2492" s="10">
        <v>61.3</v>
      </c>
      <c r="M2492" s="17">
        <f t="shared" si="152"/>
        <v>207.70600000000002</v>
      </c>
      <c r="N2492" s="17">
        <f t="shared" si="153"/>
        <v>122.6</v>
      </c>
      <c r="O2492" s="17">
        <f t="shared" si="154"/>
        <v>85.106000000000023</v>
      </c>
      <c r="P2492" s="7">
        <f t="shared" si="155"/>
        <v>0.40974261696821479</v>
      </c>
      <c r="Q2492" s="5">
        <f>YEAR(SalesDataTable[[#This Row],[Order Date]])</f>
        <v>2026</v>
      </c>
      <c r="R2492" s="7" t="str">
        <f>"Q"&amp;ROUNDUP(MONTH(SalesDataTable[[#This Row],[Order Date]])/3,0)</f>
        <v>Q4</v>
      </c>
      <c r="S2492" s="8">
        <f>MONTH(SalesDataTable[[#This Row],[Order Date]])</f>
        <v>11</v>
      </c>
      <c r="T2492" s="7" t="str">
        <f>TEXT(SalesDataTable[[#This Row],[Order Date]],"mmm")</f>
        <v>Nov</v>
      </c>
    </row>
    <row r="2493" spans="1:20" ht="15.6">
      <c r="A2493" s="2">
        <v>3359</v>
      </c>
      <c r="B2493" s="3">
        <v>46356</v>
      </c>
      <c r="C2493" s="4" t="s">
        <v>20</v>
      </c>
      <c r="D2493" s="4" t="s">
        <v>47</v>
      </c>
      <c r="E2493" s="4" t="s">
        <v>2</v>
      </c>
      <c r="F2493" s="4" t="s">
        <v>3</v>
      </c>
      <c r="G2493" s="4" t="s">
        <v>23</v>
      </c>
      <c r="H2493" s="4" t="s">
        <v>40</v>
      </c>
      <c r="I2493" s="8">
        <v>1</v>
      </c>
      <c r="J2493" s="10">
        <v>83.14</v>
      </c>
      <c r="K2493" s="6">
        <v>0</v>
      </c>
      <c r="L2493" s="10">
        <v>39.369999999999997</v>
      </c>
      <c r="M2493" s="17">
        <f t="shared" si="152"/>
        <v>83.14</v>
      </c>
      <c r="N2493" s="17">
        <f t="shared" si="153"/>
        <v>39.369999999999997</v>
      </c>
      <c r="O2493" s="17">
        <f t="shared" si="154"/>
        <v>43.77</v>
      </c>
      <c r="P2493" s="7">
        <f t="shared" si="155"/>
        <v>0.52646139042578788</v>
      </c>
      <c r="Q2493" s="5">
        <f>YEAR(SalesDataTable[[#This Row],[Order Date]])</f>
        <v>2026</v>
      </c>
      <c r="R2493" s="7" t="str">
        <f>"Q"&amp;ROUNDUP(MONTH(SalesDataTable[[#This Row],[Order Date]])/3,0)</f>
        <v>Q4</v>
      </c>
      <c r="S2493" s="8">
        <f>MONTH(SalesDataTable[[#This Row],[Order Date]])</f>
        <v>11</v>
      </c>
      <c r="T2493" s="7" t="str">
        <f>TEXT(SalesDataTable[[#This Row],[Order Date]],"mmm")</f>
        <v>Nov</v>
      </c>
    </row>
    <row r="2494" spans="1:20" ht="15.6">
      <c r="A2494" s="2">
        <v>3473</v>
      </c>
      <c r="B2494" s="3">
        <v>46356</v>
      </c>
      <c r="C2494" s="4" t="s">
        <v>11</v>
      </c>
      <c r="D2494" s="4" t="s">
        <v>25</v>
      </c>
      <c r="E2494" s="4" t="s">
        <v>2</v>
      </c>
      <c r="F2494" s="4" t="s">
        <v>3</v>
      </c>
      <c r="G2494" s="4" t="s">
        <v>4</v>
      </c>
      <c r="H2494" s="4" t="s">
        <v>5</v>
      </c>
      <c r="I2494" s="8">
        <v>1</v>
      </c>
      <c r="J2494" s="10">
        <v>80.97</v>
      </c>
      <c r="K2494" s="6">
        <v>0</v>
      </c>
      <c r="L2494" s="10">
        <v>43.64</v>
      </c>
      <c r="M2494" s="17">
        <f t="shared" si="152"/>
        <v>80.97</v>
      </c>
      <c r="N2494" s="17">
        <f t="shared" si="153"/>
        <v>43.64</v>
      </c>
      <c r="O2494" s="17">
        <f t="shared" si="154"/>
        <v>37.33</v>
      </c>
      <c r="P2494" s="7">
        <f t="shared" si="155"/>
        <v>0.4610349512164999</v>
      </c>
      <c r="Q2494" s="5">
        <f>YEAR(SalesDataTable[[#This Row],[Order Date]])</f>
        <v>2026</v>
      </c>
      <c r="R2494" s="7" t="str">
        <f>"Q"&amp;ROUNDUP(MONTH(SalesDataTable[[#This Row],[Order Date]])/3,0)</f>
        <v>Q4</v>
      </c>
      <c r="S2494" s="8">
        <f>MONTH(SalesDataTable[[#This Row],[Order Date]])</f>
        <v>11</v>
      </c>
      <c r="T2494" s="7" t="str">
        <f>TEXT(SalesDataTable[[#This Row],[Order Date]],"mmm")</f>
        <v>Nov</v>
      </c>
    </row>
    <row r="2495" spans="1:20" ht="15.6">
      <c r="A2495" s="2">
        <v>3589</v>
      </c>
      <c r="B2495" s="3">
        <v>46356</v>
      </c>
      <c r="C2495" s="4" t="s">
        <v>0</v>
      </c>
      <c r="D2495" s="4" t="s">
        <v>36</v>
      </c>
      <c r="E2495" s="4" t="s">
        <v>2</v>
      </c>
      <c r="F2495" s="4" t="s">
        <v>13</v>
      </c>
      <c r="G2495" s="4" t="s">
        <v>9</v>
      </c>
      <c r="H2495" s="4" t="s">
        <v>46</v>
      </c>
      <c r="I2495" s="8">
        <v>1</v>
      </c>
      <c r="J2495" s="10">
        <v>73.03</v>
      </c>
      <c r="K2495" s="6">
        <v>0</v>
      </c>
      <c r="L2495" s="10">
        <v>32.71</v>
      </c>
      <c r="M2495" s="17">
        <f t="shared" si="152"/>
        <v>73.03</v>
      </c>
      <c r="N2495" s="17">
        <f t="shared" si="153"/>
        <v>32.71</v>
      </c>
      <c r="O2495" s="17">
        <f t="shared" si="154"/>
        <v>40.32</v>
      </c>
      <c r="P2495" s="7">
        <f t="shared" si="155"/>
        <v>0.55210187594139393</v>
      </c>
      <c r="Q2495" s="5">
        <f>YEAR(SalesDataTable[[#This Row],[Order Date]])</f>
        <v>2026</v>
      </c>
      <c r="R2495" s="7" t="str">
        <f>"Q"&amp;ROUNDUP(MONTH(SalesDataTable[[#This Row],[Order Date]])/3,0)</f>
        <v>Q4</v>
      </c>
      <c r="S2495" s="8">
        <f>MONTH(SalesDataTable[[#This Row],[Order Date]])</f>
        <v>11</v>
      </c>
      <c r="T2495" s="7" t="str">
        <f>TEXT(SalesDataTable[[#This Row],[Order Date]],"mmm")</f>
        <v>Nov</v>
      </c>
    </row>
    <row r="2496" spans="1:20" ht="15.6">
      <c r="A2496" s="2">
        <v>4689</v>
      </c>
      <c r="B2496" s="3">
        <v>46356</v>
      </c>
      <c r="C2496" s="4" t="s">
        <v>11</v>
      </c>
      <c r="D2496" s="4" t="s">
        <v>18</v>
      </c>
      <c r="E2496" s="4" t="s">
        <v>2</v>
      </c>
      <c r="F2496" s="4" t="s">
        <v>3</v>
      </c>
      <c r="G2496" s="4" t="s">
        <v>14</v>
      </c>
      <c r="H2496" s="4" t="s">
        <v>32</v>
      </c>
      <c r="I2496" s="8">
        <v>1</v>
      </c>
      <c r="J2496" s="10">
        <v>46.81</v>
      </c>
      <c r="K2496" s="6">
        <v>0.05</v>
      </c>
      <c r="L2496" s="10">
        <v>17.87</v>
      </c>
      <c r="M2496" s="17">
        <f t="shared" si="152"/>
        <v>44.469500000000004</v>
      </c>
      <c r="N2496" s="17">
        <f t="shared" si="153"/>
        <v>17.87</v>
      </c>
      <c r="O2496" s="17">
        <f t="shared" si="154"/>
        <v>26.599500000000003</v>
      </c>
      <c r="P2496" s="7">
        <f t="shared" si="155"/>
        <v>0.59815154206815913</v>
      </c>
      <c r="Q2496" s="5">
        <f>YEAR(SalesDataTable[[#This Row],[Order Date]])</f>
        <v>2026</v>
      </c>
      <c r="R2496" s="7" t="str">
        <f>"Q"&amp;ROUNDUP(MONTH(SalesDataTable[[#This Row],[Order Date]])/3,0)</f>
        <v>Q4</v>
      </c>
      <c r="S2496" s="8">
        <f>MONTH(SalesDataTable[[#This Row],[Order Date]])</f>
        <v>11</v>
      </c>
      <c r="T2496" s="7" t="str">
        <f>TEXT(SalesDataTable[[#This Row],[Order Date]],"mmm")</f>
        <v>Nov</v>
      </c>
    </row>
    <row r="2497" spans="1:20" ht="15.6">
      <c r="A2497" s="2">
        <v>4819</v>
      </c>
      <c r="B2497" s="3">
        <v>46356</v>
      </c>
      <c r="C2497" s="4" t="s">
        <v>20</v>
      </c>
      <c r="D2497" s="4" t="s">
        <v>31</v>
      </c>
      <c r="E2497" s="4" t="s">
        <v>28</v>
      </c>
      <c r="F2497" s="4" t="s">
        <v>13</v>
      </c>
      <c r="G2497" s="4" t="s">
        <v>9</v>
      </c>
      <c r="H2497" s="4" t="s">
        <v>37</v>
      </c>
      <c r="I2497" s="8">
        <v>2</v>
      </c>
      <c r="J2497" s="10">
        <v>153.51</v>
      </c>
      <c r="K2497" s="6">
        <v>0.15</v>
      </c>
      <c r="L2497" s="10">
        <v>81.290000000000006</v>
      </c>
      <c r="M2497" s="17">
        <f t="shared" si="152"/>
        <v>260.96699999999998</v>
      </c>
      <c r="N2497" s="17">
        <f t="shared" si="153"/>
        <v>162.58000000000001</v>
      </c>
      <c r="O2497" s="17">
        <f t="shared" si="154"/>
        <v>98.386999999999972</v>
      </c>
      <c r="P2497" s="7">
        <f t="shared" si="155"/>
        <v>0.3770093536730697</v>
      </c>
      <c r="Q2497" s="5">
        <f>YEAR(SalesDataTable[[#This Row],[Order Date]])</f>
        <v>2026</v>
      </c>
      <c r="R2497" s="7" t="str">
        <f>"Q"&amp;ROUNDUP(MONTH(SalesDataTable[[#This Row],[Order Date]])/3,0)</f>
        <v>Q4</v>
      </c>
      <c r="S2497" s="8">
        <f>MONTH(SalesDataTable[[#This Row],[Order Date]])</f>
        <v>11</v>
      </c>
      <c r="T2497" s="7" t="str">
        <f>TEXT(SalesDataTable[[#This Row],[Order Date]],"mmm")</f>
        <v>Nov</v>
      </c>
    </row>
    <row r="2498" spans="1:20" ht="15.6">
      <c r="A2498" s="2">
        <v>5167</v>
      </c>
      <c r="B2498" s="3">
        <v>46356</v>
      </c>
      <c r="C2498" s="4" t="s">
        <v>11</v>
      </c>
      <c r="D2498" s="4" t="s">
        <v>25</v>
      </c>
      <c r="E2498" s="4" t="s">
        <v>28</v>
      </c>
      <c r="F2498" s="4" t="s">
        <v>13</v>
      </c>
      <c r="G2498" s="4" t="s">
        <v>23</v>
      </c>
      <c r="H2498" s="4" t="s">
        <v>29</v>
      </c>
      <c r="I2498" s="8">
        <v>2</v>
      </c>
      <c r="J2498" s="10">
        <v>197.5</v>
      </c>
      <c r="K2498" s="6">
        <v>0</v>
      </c>
      <c r="L2498" s="10">
        <v>104.47</v>
      </c>
      <c r="M2498" s="17">
        <f t="shared" ref="M2498:M2561" si="156">I2498*J2498*(1-K2498)</f>
        <v>395</v>
      </c>
      <c r="N2498" s="17">
        <f t="shared" ref="N2498:N2561" si="157">I2498*L2498</f>
        <v>208.94</v>
      </c>
      <c r="O2498" s="17">
        <f t="shared" ref="O2498:O2561" si="158">M2498-N2498</f>
        <v>186.06</v>
      </c>
      <c r="P2498" s="7">
        <f t="shared" ref="P2498:P2561" si="159">IFERROR(O2498/M2498,0)</f>
        <v>0.4710379746835443</v>
      </c>
      <c r="Q2498" s="5">
        <f>YEAR(SalesDataTable[[#This Row],[Order Date]])</f>
        <v>2026</v>
      </c>
      <c r="R2498" s="7" t="str">
        <f>"Q"&amp;ROUNDUP(MONTH(SalesDataTable[[#This Row],[Order Date]])/3,0)</f>
        <v>Q4</v>
      </c>
      <c r="S2498" s="8">
        <f>MONTH(SalesDataTable[[#This Row],[Order Date]])</f>
        <v>11</v>
      </c>
      <c r="T2498" s="7" t="str">
        <f>TEXT(SalesDataTable[[#This Row],[Order Date]],"mmm")</f>
        <v>Nov</v>
      </c>
    </row>
    <row r="2499" spans="1:20" ht="15.6">
      <c r="A2499" s="2">
        <v>38</v>
      </c>
      <c r="B2499" s="3">
        <v>46357</v>
      </c>
      <c r="C2499" s="4" t="s">
        <v>20</v>
      </c>
      <c r="D2499" s="4" t="s">
        <v>33</v>
      </c>
      <c r="E2499" s="4" t="s">
        <v>8</v>
      </c>
      <c r="F2499" s="4" t="s">
        <v>16</v>
      </c>
      <c r="G2499" s="4" t="s">
        <v>9</v>
      </c>
      <c r="H2499" s="4" t="s">
        <v>17</v>
      </c>
      <c r="I2499" s="8">
        <v>8</v>
      </c>
      <c r="J2499" s="10">
        <v>146.55000000000001</v>
      </c>
      <c r="K2499" s="6">
        <v>0.1</v>
      </c>
      <c r="L2499" s="10">
        <v>78.03</v>
      </c>
      <c r="M2499" s="17">
        <f t="shared" si="156"/>
        <v>1055.1600000000001</v>
      </c>
      <c r="N2499" s="17">
        <f t="shared" si="157"/>
        <v>624.24</v>
      </c>
      <c r="O2499" s="17">
        <f t="shared" si="158"/>
        <v>430.92000000000007</v>
      </c>
      <c r="P2499" s="7">
        <f t="shared" si="159"/>
        <v>0.40839303991811671</v>
      </c>
      <c r="Q2499" s="5">
        <f>YEAR(SalesDataTable[[#This Row],[Order Date]])</f>
        <v>2026</v>
      </c>
      <c r="R2499" s="7" t="str">
        <f>"Q"&amp;ROUNDUP(MONTH(SalesDataTable[[#This Row],[Order Date]])/3,0)</f>
        <v>Q4</v>
      </c>
      <c r="S2499" s="8">
        <f>MONTH(SalesDataTable[[#This Row],[Order Date]])</f>
        <v>12</v>
      </c>
      <c r="T2499" s="7" t="str">
        <f>TEXT(SalesDataTable[[#This Row],[Order Date]],"mmm")</f>
        <v>Dec</v>
      </c>
    </row>
    <row r="2500" spans="1:20" ht="15.6">
      <c r="A2500" s="2">
        <v>364</v>
      </c>
      <c r="B2500" s="3">
        <v>46357</v>
      </c>
      <c r="C2500" s="4" t="s">
        <v>20</v>
      </c>
      <c r="D2500" s="4" t="s">
        <v>47</v>
      </c>
      <c r="E2500" s="4" t="s">
        <v>2</v>
      </c>
      <c r="F2500" s="4" t="s">
        <v>16</v>
      </c>
      <c r="G2500" s="4" t="s">
        <v>4</v>
      </c>
      <c r="H2500" s="4" t="s">
        <v>22</v>
      </c>
      <c r="I2500" s="8">
        <v>2</v>
      </c>
      <c r="J2500" s="10">
        <v>51.83</v>
      </c>
      <c r="K2500" s="6">
        <v>0.15</v>
      </c>
      <c r="L2500" s="10">
        <v>22.02</v>
      </c>
      <c r="M2500" s="17">
        <f t="shared" si="156"/>
        <v>88.11099999999999</v>
      </c>
      <c r="N2500" s="17">
        <f t="shared" si="157"/>
        <v>44.04</v>
      </c>
      <c r="O2500" s="17">
        <f t="shared" si="158"/>
        <v>44.070999999999991</v>
      </c>
      <c r="P2500" s="7">
        <f t="shared" si="159"/>
        <v>0.50017591447151888</v>
      </c>
      <c r="Q2500" s="5">
        <f>YEAR(SalesDataTable[[#This Row],[Order Date]])</f>
        <v>2026</v>
      </c>
      <c r="R2500" s="7" t="str">
        <f>"Q"&amp;ROUNDUP(MONTH(SalesDataTable[[#This Row],[Order Date]])/3,0)</f>
        <v>Q4</v>
      </c>
      <c r="S2500" s="8">
        <f>MONTH(SalesDataTable[[#This Row],[Order Date]])</f>
        <v>12</v>
      </c>
      <c r="T2500" s="7" t="str">
        <f>TEXT(SalesDataTable[[#This Row],[Order Date]],"mmm")</f>
        <v>Dec</v>
      </c>
    </row>
    <row r="2501" spans="1:20" ht="15.6">
      <c r="A2501" s="2">
        <v>2040</v>
      </c>
      <c r="B2501" s="3">
        <v>46357</v>
      </c>
      <c r="C2501" s="4" t="s">
        <v>6</v>
      </c>
      <c r="D2501" s="4" t="s">
        <v>43</v>
      </c>
      <c r="E2501" s="4" t="s">
        <v>2</v>
      </c>
      <c r="F2501" s="4" t="s">
        <v>13</v>
      </c>
      <c r="G2501" s="4" t="s">
        <v>9</v>
      </c>
      <c r="H2501" s="4" t="s">
        <v>17</v>
      </c>
      <c r="I2501" s="8">
        <v>1</v>
      </c>
      <c r="J2501" s="10">
        <v>140.34</v>
      </c>
      <c r="K2501" s="6">
        <v>0.15</v>
      </c>
      <c r="L2501" s="10">
        <v>79.92</v>
      </c>
      <c r="M2501" s="17">
        <f t="shared" si="156"/>
        <v>119.289</v>
      </c>
      <c r="N2501" s="17">
        <f t="shared" si="157"/>
        <v>79.92</v>
      </c>
      <c r="O2501" s="17">
        <f t="shared" si="158"/>
        <v>39.369</v>
      </c>
      <c r="P2501" s="7">
        <f t="shared" si="159"/>
        <v>0.33003043029952467</v>
      </c>
      <c r="Q2501" s="5">
        <f>YEAR(SalesDataTable[[#This Row],[Order Date]])</f>
        <v>2026</v>
      </c>
      <c r="R2501" s="7" t="str">
        <f>"Q"&amp;ROUNDUP(MONTH(SalesDataTable[[#This Row],[Order Date]])/3,0)</f>
        <v>Q4</v>
      </c>
      <c r="S2501" s="8">
        <f>MONTH(SalesDataTable[[#This Row],[Order Date]])</f>
        <v>12</v>
      </c>
      <c r="T2501" s="7" t="str">
        <f>TEXT(SalesDataTable[[#This Row],[Order Date]],"mmm")</f>
        <v>Dec</v>
      </c>
    </row>
    <row r="2502" spans="1:20" ht="15.6">
      <c r="A2502" s="2">
        <v>2899</v>
      </c>
      <c r="B2502" s="3">
        <v>46357</v>
      </c>
      <c r="C2502" s="4" t="s">
        <v>0</v>
      </c>
      <c r="D2502" s="4" t="s">
        <v>1</v>
      </c>
      <c r="E2502" s="4" t="s">
        <v>2</v>
      </c>
      <c r="F2502" s="4" t="s">
        <v>13</v>
      </c>
      <c r="G2502" s="4" t="s">
        <v>9</v>
      </c>
      <c r="H2502" s="4" t="s">
        <v>37</v>
      </c>
      <c r="I2502" s="8">
        <v>1</v>
      </c>
      <c r="J2502" s="10">
        <v>156.44999999999999</v>
      </c>
      <c r="K2502" s="6">
        <v>0</v>
      </c>
      <c r="L2502" s="10">
        <v>80.56</v>
      </c>
      <c r="M2502" s="17">
        <f t="shared" si="156"/>
        <v>156.44999999999999</v>
      </c>
      <c r="N2502" s="17">
        <f t="shared" si="157"/>
        <v>80.56</v>
      </c>
      <c r="O2502" s="17">
        <f t="shared" si="158"/>
        <v>75.889999999999986</v>
      </c>
      <c r="P2502" s="7">
        <f t="shared" si="159"/>
        <v>0.48507510386705011</v>
      </c>
      <c r="Q2502" s="5">
        <f>YEAR(SalesDataTable[[#This Row],[Order Date]])</f>
        <v>2026</v>
      </c>
      <c r="R2502" s="7" t="str">
        <f>"Q"&amp;ROUNDUP(MONTH(SalesDataTable[[#This Row],[Order Date]])/3,0)</f>
        <v>Q4</v>
      </c>
      <c r="S2502" s="8">
        <f>MONTH(SalesDataTable[[#This Row],[Order Date]])</f>
        <v>12</v>
      </c>
      <c r="T2502" s="7" t="str">
        <f>TEXT(SalesDataTable[[#This Row],[Order Date]],"mmm")</f>
        <v>Dec</v>
      </c>
    </row>
    <row r="2503" spans="1:20" ht="15.6">
      <c r="A2503" s="2">
        <v>3199</v>
      </c>
      <c r="B2503" s="3">
        <v>46357</v>
      </c>
      <c r="C2503" s="4" t="s">
        <v>11</v>
      </c>
      <c r="D2503" s="4" t="s">
        <v>52</v>
      </c>
      <c r="E2503" s="4" t="s">
        <v>28</v>
      </c>
      <c r="F2503" s="4" t="s">
        <v>3</v>
      </c>
      <c r="G2503" s="4" t="s">
        <v>34</v>
      </c>
      <c r="H2503" s="4" t="s">
        <v>35</v>
      </c>
      <c r="I2503" s="8">
        <v>1</v>
      </c>
      <c r="J2503" s="10">
        <v>41.33</v>
      </c>
      <c r="K2503" s="6">
        <v>0</v>
      </c>
      <c r="L2503" s="10">
        <v>15.03</v>
      </c>
      <c r="M2503" s="17">
        <f t="shared" si="156"/>
        <v>41.33</v>
      </c>
      <c r="N2503" s="17">
        <f t="shared" si="157"/>
        <v>15.03</v>
      </c>
      <c r="O2503" s="17">
        <f t="shared" si="158"/>
        <v>26.299999999999997</v>
      </c>
      <c r="P2503" s="7">
        <f t="shared" si="159"/>
        <v>0.6363416404548754</v>
      </c>
      <c r="Q2503" s="5">
        <f>YEAR(SalesDataTable[[#This Row],[Order Date]])</f>
        <v>2026</v>
      </c>
      <c r="R2503" s="7" t="str">
        <f>"Q"&amp;ROUNDUP(MONTH(SalesDataTable[[#This Row],[Order Date]])/3,0)</f>
        <v>Q4</v>
      </c>
      <c r="S2503" s="8">
        <f>MONTH(SalesDataTable[[#This Row],[Order Date]])</f>
        <v>12</v>
      </c>
      <c r="T2503" s="7" t="str">
        <f>TEXT(SalesDataTable[[#This Row],[Order Date]],"mmm")</f>
        <v>Dec</v>
      </c>
    </row>
    <row r="2504" spans="1:20" ht="15.6">
      <c r="A2504" s="2">
        <v>4722</v>
      </c>
      <c r="B2504" s="3">
        <v>46357</v>
      </c>
      <c r="C2504" s="4" t="s">
        <v>6</v>
      </c>
      <c r="D2504" s="4" t="s">
        <v>41</v>
      </c>
      <c r="E2504" s="4" t="s">
        <v>19</v>
      </c>
      <c r="F2504" s="4" t="s">
        <v>13</v>
      </c>
      <c r="G2504" s="4" t="s">
        <v>4</v>
      </c>
      <c r="H2504" s="4" t="s">
        <v>26</v>
      </c>
      <c r="I2504" s="8">
        <v>1</v>
      </c>
      <c r="J2504" s="10">
        <v>39.479999999999997</v>
      </c>
      <c r="K2504" s="6">
        <v>0.05</v>
      </c>
      <c r="L2504" s="10">
        <v>16.78</v>
      </c>
      <c r="M2504" s="17">
        <f t="shared" si="156"/>
        <v>37.505999999999993</v>
      </c>
      <c r="N2504" s="17">
        <f t="shared" si="157"/>
        <v>16.78</v>
      </c>
      <c r="O2504" s="17">
        <f t="shared" si="158"/>
        <v>20.725999999999992</v>
      </c>
      <c r="P2504" s="7">
        <f t="shared" si="159"/>
        <v>0.55260491654668575</v>
      </c>
      <c r="Q2504" s="5">
        <f>YEAR(SalesDataTable[[#This Row],[Order Date]])</f>
        <v>2026</v>
      </c>
      <c r="R2504" s="7" t="str">
        <f>"Q"&amp;ROUNDUP(MONTH(SalesDataTable[[#This Row],[Order Date]])/3,0)</f>
        <v>Q4</v>
      </c>
      <c r="S2504" s="8">
        <f>MONTH(SalesDataTable[[#This Row],[Order Date]])</f>
        <v>12</v>
      </c>
      <c r="T2504" s="7" t="str">
        <f>TEXT(SalesDataTable[[#This Row],[Order Date]],"mmm")</f>
        <v>Dec</v>
      </c>
    </row>
    <row r="2505" spans="1:20" ht="15.6">
      <c r="A2505" s="2">
        <v>1423</v>
      </c>
      <c r="B2505" s="3">
        <v>46358</v>
      </c>
      <c r="C2505" s="4" t="s">
        <v>11</v>
      </c>
      <c r="D2505" s="4" t="s">
        <v>18</v>
      </c>
      <c r="E2505" s="4" t="s">
        <v>2</v>
      </c>
      <c r="F2505" s="4" t="s">
        <v>16</v>
      </c>
      <c r="G2505" s="4" t="s">
        <v>9</v>
      </c>
      <c r="H2505" s="4" t="s">
        <v>46</v>
      </c>
      <c r="I2505" s="8">
        <v>1</v>
      </c>
      <c r="J2505" s="10">
        <v>73.010000000000005</v>
      </c>
      <c r="K2505" s="6">
        <v>0.1</v>
      </c>
      <c r="L2505" s="10">
        <v>31.51</v>
      </c>
      <c r="M2505" s="17">
        <f t="shared" si="156"/>
        <v>65.709000000000003</v>
      </c>
      <c r="N2505" s="17">
        <f t="shared" si="157"/>
        <v>31.51</v>
      </c>
      <c r="O2505" s="17">
        <f t="shared" si="158"/>
        <v>34.198999999999998</v>
      </c>
      <c r="P2505" s="7">
        <f t="shared" si="159"/>
        <v>0.52046142841924237</v>
      </c>
      <c r="Q2505" s="5">
        <f>YEAR(SalesDataTable[[#This Row],[Order Date]])</f>
        <v>2026</v>
      </c>
      <c r="R2505" s="7" t="str">
        <f>"Q"&amp;ROUNDUP(MONTH(SalesDataTable[[#This Row],[Order Date]])/3,0)</f>
        <v>Q4</v>
      </c>
      <c r="S2505" s="8">
        <f>MONTH(SalesDataTable[[#This Row],[Order Date]])</f>
        <v>12</v>
      </c>
      <c r="T2505" s="7" t="str">
        <f>TEXT(SalesDataTable[[#This Row],[Order Date]],"mmm")</f>
        <v>Dec</v>
      </c>
    </row>
    <row r="2506" spans="1:20" ht="15.6">
      <c r="A2506" s="2">
        <v>1505</v>
      </c>
      <c r="B2506" s="3">
        <v>46358</v>
      </c>
      <c r="C2506" s="4" t="s">
        <v>0</v>
      </c>
      <c r="D2506" s="4" t="s">
        <v>50</v>
      </c>
      <c r="E2506" s="4" t="s">
        <v>2</v>
      </c>
      <c r="F2506" s="4" t="s">
        <v>16</v>
      </c>
      <c r="G2506" s="4" t="s">
        <v>34</v>
      </c>
      <c r="H2506" s="4" t="s">
        <v>35</v>
      </c>
      <c r="I2506" s="8">
        <v>2</v>
      </c>
      <c r="J2506" s="10">
        <v>40.86</v>
      </c>
      <c r="K2506" s="6">
        <v>0.05</v>
      </c>
      <c r="L2506" s="10">
        <v>15.06</v>
      </c>
      <c r="M2506" s="17">
        <f t="shared" si="156"/>
        <v>77.634</v>
      </c>
      <c r="N2506" s="17">
        <f t="shared" si="157"/>
        <v>30.12</v>
      </c>
      <c r="O2506" s="17">
        <f t="shared" si="158"/>
        <v>47.513999999999996</v>
      </c>
      <c r="P2506" s="7">
        <f t="shared" si="159"/>
        <v>0.6120256588608084</v>
      </c>
      <c r="Q2506" s="5">
        <f>YEAR(SalesDataTable[[#This Row],[Order Date]])</f>
        <v>2026</v>
      </c>
      <c r="R2506" s="7" t="str">
        <f>"Q"&amp;ROUNDUP(MONTH(SalesDataTable[[#This Row],[Order Date]])/3,0)</f>
        <v>Q4</v>
      </c>
      <c r="S2506" s="8">
        <f>MONTH(SalesDataTable[[#This Row],[Order Date]])</f>
        <v>12</v>
      </c>
      <c r="T2506" s="7" t="str">
        <f>TEXT(SalesDataTable[[#This Row],[Order Date]],"mmm")</f>
        <v>Dec</v>
      </c>
    </row>
    <row r="2507" spans="1:20" ht="15.6">
      <c r="A2507" s="2">
        <v>1664</v>
      </c>
      <c r="B2507" s="3">
        <v>46358</v>
      </c>
      <c r="C2507" s="4" t="s">
        <v>11</v>
      </c>
      <c r="D2507" s="4" t="s">
        <v>25</v>
      </c>
      <c r="E2507" s="4" t="s">
        <v>28</v>
      </c>
      <c r="F2507" s="4" t="s">
        <v>3</v>
      </c>
      <c r="G2507" s="4" t="s">
        <v>23</v>
      </c>
      <c r="H2507" s="4" t="s">
        <v>29</v>
      </c>
      <c r="I2507" s="8">
        <v>6</v>
      </c>
      <c r="J2507" s="10">
        <v>194.79</v>
      </c>
      <c r="K2507" s="6">
        <v>0</v>
      </c>
      <c r="L2507" s="10">
        <v>105.73</v>
      </c>
      <c r="M2507" s="17">
        <f t="shared" si="156"/>
        <v>1168.74</v>
      </c>
      <c r="N2507" s="17">
        <f t="shared" si="157"/>
        <v>634.38</v>
      </c>
      <c r="O2507" s="17">
        <f t="shared" si="158"/>
        <v>534.36</v>
      </c>
      <c r="P2507" s="7">
        <f t="shared" si="159"/>
        <v>0.45721032907233433</v>
      </c>
      <c r="Q2507" s="5">
        <f>YEAR(SalesDataTable[[#This Row],[Order Date]])</f>
        <v>2026</v>
      </c>
      <c r="R2507" s="7" t="str">
        <f>"Q"&amp;ROUNDUP(MONTH(SalesDataTable[[#This Row],[Order Date]])/3,0)</f>
        <v>Q4</v>
      </c>
      <c r="S2507" s="8">
        <f>MONTH(SalesDataTable[[#This Row],[Order Date]])</f>
        <v>12</v>
      </c>
      <c r="T2507" s="7" t="str">
        <f>TEXT(SalesDataTable[[#This Row],[Order Date]],"mmm")</f>
        <v>Dec</v>
      </c>
    </row>
    <row r="2508" spans="1:20" ht="15.6">
      <c r="A2508" s="2">
        <v>2035</v>
      </c>
      <c r="B2508" s="3">
        <v>46358</v>
      </c>
      <c r="C2508" s="4" t="s">
        <v>20</v>
      </c>
      <c r="D2508" s="4" t="s">
        <v>47</v>
      </c>
      <c r="E2508" s="4" t="s">
        <v>2</v>
      </c>
      <c r="F2508" s="4" t="s">
        <v>13</v>
      </c>
      <c r="G2508" s="4" t="s">
        <v>23</v>
      </c>
      <c r="H2508" s="4" t="s">
        <v>40</v>
      </c>
      <c r="I2508" s="8">
        <v>4</v>
      </c>
      <c r="J2508" s="10">
        <v>80.98</v>
      </c>
      <c r="K2508" s="6">
        <v>0.2</v>
      </c>
      <c r="L2508" s="10">
        <v>38.6</v>
      </c>
      <c r="M2508" s="17">
        <f t="shared" si="156"/>
        <v>259.13600000000002</v>
      </c>
      <c r="N2508" s="17">
        <f t="shared" si="157"/>
        <v>154.4</v>
      </c>
      <c r="O2508" s="17">
        <f t="shared" si="158"/>
        <v>104.73600000000002</v>
      </c>
      <c r="P2508" s="7">
        <f t="shared" si="159"/>
        <v>0.40417387009138062</v>
      </c>
      <c r="Q2508" s="5">
        <f>YEAR(SalesDataTable[[#This Row],[Order Date]])</f>
        <v>2026</v>
      </c>
      <c r="R2508" s="7" t="str">
        <f>"Q"&amp;ROUNDUP(MONTH(SalesDataTable[[#This Row],[Order Date]])/3,0)</f>
        <v>Q4</v>
      </c>
      <c r="S2508" s="8">
        <f>MONTH(SalesDataTable[[#This Row],[Order Date]])</f>
        <v>12</v>
      </c>
      <c r="T2508" s="7" t="str">
        <f>TEXT(SalesDataTable[[#This Row],[Order Date]],"mmm")</f>
        <v>Dec</v>
      </c>
    </row>
    <row r="2509" spans="1:20" ht="15.6">
      <c r="A2509" s="2">
        <v>2094</v>
      </c>
      <c r="B2509" s="3">
        <v>46358</v>
      </c>
      <c r="C2509" s="4" t="s">
        <v>0</v>
      </c>
      <c r="D2509" s="4" t="s">
        <v>50</v>
      </c>
      <c r="E2509" s="4" t="s">
        <v>2</v>
      </c>
      <c r="F2509" s="4" t="s">
        <v>13</v>
      </c>
      <c r="G2509" s="4" t="s">
        <v>23</v>
      </c>
      <c r="H2509" s="4" t="s">
        <v>29</v>
      </c>
      <c r="I2509" s="8">
        <v>3</v>
      </c>
      <c r="J2509" s="10">
        <v>196.48</v>
      </c>
      <c r="K2509" s="6">
        <v>0.05</v>
      </c>
      <c r="L2509" s="10">
        <v>107.2</v>
      </c>
      <c r="M2509" s="17">
        <f t="shared" si="156"/>
        <v>559.96799999999996</v>
      </c>
      <c r="N2509" s="17">
        <f t="shared" si="157"/>
        <v>321.60000000000002</v>
      </c>
      <c r="O2509" s="17">
        <f t="shared" si="158"/>
        <v>238.36799999999994</v>
      </c>
      <c r="P2509" s="7">
        <f t="shared" si="159"/>
        <v>0.42568146751242919</v>
      </c>
      <c r="Q2509" s="5">
        <f>YEAR(SalesDataTable[[#This Row],[Order Date]])</f>
        <v>2026</v>
      </c>
      <c r="R2509" s="7" t="str">
        <f>"Q"&amp;ROUNDUP(MONTH(SalesDataTable[[#This Row],[Order Date]])/3,0)</f>
        <v>Q4</v>
      </c>
      <c r="S2509" s="8">
        <f>MONTH(SalesDataTable[[#This Row],[Order Date]])</f>
        <v>12</v>
      </c>
      <c r="T2509" s="7" t="str">
        <f>TEXT(SalesDataTable[[#This Row],[Order Date]],"mmm")</f>
        <v>Dec</v>
      </c>
    </row>
    <row r="2510" spans="1:20" ht="15.6">
      <c r="A2510" s="2">
        <v>2204</v>
      </c>
      <c r="B2510" s="3">
        <v>46358</v>
      </c>
      <c r="C2510" s="4" t="s">
        <v>0</v>
      </c>
      <c r="D2510" s="4" t="s">
        <v>36</v>
      </c>
      <c r="E2510" s="4" t="s">
        <v>19</v>
      </c>
      <c r="F2510" s="4" t="s">
        <v>13</v>
      </c>
      <c r="G2510" s="4" t="s">
        <v>14</v>
      </c>
      <c r="H2510" s="4" t="s">
        <v>32</v>
      </c>
      <c r="I2510" s="8">
        <v>2</v>
      </c>
      <c r="J2510" s="10">
        <v>46.63</v>
      </c>
      <c r="K2510" s="6">
        <v>0</v>
      </c>
      <c r="L2510" s="10">
        <v>18.68</v>
      </c>
      <c r="M2510" s="17">
        <f t="shared" si="156"/>
        <v>93.26</v>
      </c>
      <c r="N2510" s="17">
        <f t="shared" si="157"/>
        <v>37.36</v>
      </c>
      <c r="O2510" s="17">
        <f t="shared" si="158"/>
        <v>55.900000000000006</v>
      </c>
      <c r="P2510" s="7">
        <f t="shared" si="159"/>
        <v>0.59939952820072917</v>
      </c>
      <c r="Q2510" s="5">
        <f>YEAR(SalesDataTable[[#This Row],[Order Date]])</f>
        <v>2026</v>
      </c>
      <c r="R2510" s="7" t="str">
        <f>"Q"&amp;ROUNDUP(MONTH(SalesDataTable[[#This Row],[Order Date]])/3,0)</f>
        <v>Q4</v>
      </c>
      <c r="S2510" s="8">
        <f>MONTH(SalesDataTable[[#This Row],[Order Date]])</f>
        <v>12</v>
      </c>
      <c r="T2510" s="7" t="str">
        <f>TEXT(SalesDataTable[[#This Row],[Order Date]],"mmm")</f>
        <v>Dec</v>
      </c>
    </row>
    <row r="2511" spans="1:20" ht="15.6">
      <c r="A2511" s="2">
        <v>3921</v>
      </c>
      <c r="B2511" s="3">
        <v>46358</v>
      </c>
      <c r="C2511" s="4" t="s">
        <v>11</v>
      </c>
      <c r="D2511" s="4" t="s">
        <v>25</v>
      </c>
      <c r="E2511" s="4" t="s">
        <v>8</v>
      </c>
      <c r="F2511" s="4" t="s">
        <v>16</v>
      </c>
      <c r="G2511" s="4" t="s">
        <v>9</v>
      </c>
      <c r="H2511" s="4" t="s">
        <v>17</v>
      </c>
      <c r="I2511" s="8">
        <v>12</v>
      </c>
      <c r="J2511" s="10">
        <v>142.93</v>
      </c>
      <c r="K2511" s="6">
        <v>0.1</v>
      </c>
      <c r="L2511" s="10">
        <v>79.81</v>
      </c>
      <c r="M2511" s="17">
        <f t="shared" si="156"/>
        <v>1543.644</v>
      </c>
      <c r="N2511" s="17">
        <f t="shared" si="157"/>
        <v>957.72</v>
      </c>
      <c r="O2511" s="17">
        <f t="shared" si="158"/>
        <v>585.92399999999998</v>
      </c>
      <c r="P2511" s="7">
        <f t="shared" si="159"/>
        <v>0.37957197384889263</v>
      </c>
      <c r="Q2511" s="5">
        <f>YEAR(SalesDataTable[[#This Row],[Order Date]])</f>
        <v>2026</v>
      </c>
      <c r="R2511" s="7" t="str">
        <f>"Q"&amp;ROUNDUP(MONTH(SalesDataTable[[#This Row],[Order Date]])/3,0)</f>
        <v>Q4</v>
      </c>
      <c r="S2511" s="8">
        <f>MONTH(SalesDataTable[[#This Row],[Order Date]])</f>
        <v>12</v>
      </c>
      <c r="T2511" s="7" t="str">
        <f>TEXT(SalesDataTable[[#This Row],[Order Date]],"mmm")</f>
        <v>Dec</v>
      </c>
    </row>
    <row r="2512" spans="1:20" ht="15.6">
      <c r="A2512" s="2">
        <v>3999</v>
      </c>
      <c r="B2512" s="3">
        <v>46358</v>
      </c>
      <c r="C2512" s="4" t="s">
        <v>6</v>
      </c>
      <c r="D2512" s="4" t="s">
        <v>43</v>
      </c>
      <c r="E2512" s="4" t="s">
        <v>19</v>
      </c>
      <c r="F2512" s="4" t="s">
        <v>3</v>
      </c>
      <c r="G2512" s="4" t="s">
        <v>9</v>
      </c>
      <c r="H2512" s="4" t="s">
        <v>37</v>
      </c>
      <c r="I2512" s="8">
        <v>2</v>
      </c>
      <c r="J2512" s="10">
        <v>153.97</v>
      </c>
      <c r="K2512" s="6">
        <v>0</v>
      </c>
      <c r="L2512" s="10">
        <v>79.45</v>
      </c>
      <c r="M2512" s="17">
        <f t="shared" si="156"/>
        <v>307.94</v>
      </c>
      <c r="N2512" s="17">
        <f t="shared" si="157"/>
        <v>158.9</v>
      </c>
      <c r="O2512" s="17">
        <f t="shared" si="158"/>
        <v>149.04</v>
      </c>
      <c r="P2512" s="7">
        <f t="shared" si="159"/>
        <v>0.48399038773787101</v>
      </c>
      <c r="Q2512" s="5">
        <f>YEAR(SalesDataTable[[#This Row],[Order Date]])</f>
        <v>2026</v>
      </c>
      <c r="R2512" s="7" t="str">
        <f>"Q"&amp;ROUNDUP(MONTH(SalesDataTable[[#This Row],[Order Date]])/3,0)</f>
        <v>Q4</v>
      </c>
      <c r="S2512" s="8">
        <f>MONTH(SalesDataTable[[#This Row],[Order Date]])</f>
        <v>12</v>
      </c>
      <c r="T2512" s="7" t="str">
        <f>TEXT(SalesDataTable[[#This Row],[Order Date]],"mmm")</f>
        <v>Dec</v>
      </c>
    </row>
    <row r="2513" spans="1:20" ht="15.6">
      <c r="A2513" s="2">
        <v>4546</v>
      </c>
      <c r="B2513" s="3">
        <v>46358</v>
      </c>
      <c r="C2513" s="4" t="s">
        <v>20</v>
      </c>
      <c r="D2513" s="4" t="s">
        <v>47</v>
      </c>
      <c r="E2513" s="4" t="s">
        <v>2</v>
      </c>
      <c r="F2513" s="4" t="s">
        <v>3</v>
      </c>
      <c r="G2513" s="4" t="s">
        <v>23</v>
      </c>
      <c r="H2513" s="4" t="s">
        <v>24</v>
      </c>
      <c r="I2513" s="8">
        <v>1</v>
      </c>
      <c r="J2513" s="10">
        <v>344.63</v>
      </c>
      <c r="K2513" s="6">
        <v>0.05</v>
      </c>
      <c r="L2513" s="10">
        <v>189.22</v>
      </c>
      <c r="M2513" s="17">
        <f t="shared" si="156"/>
        <v>327.39849999999996</v>
      </c>
      <c r="N2513" s="17">
        <f t="shared" si="157"/>
        <v>189.22</v>
      </c>
      <c r="O2513" s="17">
        <f t="shared" si="158"/>
        <v>138.17849999999996</v>
      </c>
      <c r="P2513" s="7">
        <f t="shared" si="159"/>
        <v>0.42204988721695419</v>
      </c>
      <c r="Q2513" s="5">
        <f>YEAR(SalesDataTable[[#This Row],[Order Date]])</f>
        <v>2026</v>
      </c>
      <c r="R2513" s="7" t="str">
        <f>"Q"&amp;ROUNDUP(MONTH(SalesDataTable[[#This Row],[Order Date]])/3,0)</f>
        <v>Q4</v>
      </c>
      <c r="S2513" s="8">
        <f>MONTH(SalesDataTable[[#This Row],[Order Date]])</f>
        <v>12</v>
      </c>
      <c r="T2513" s="7" t="str">
        <f>TEXT(SalesDataTable[[#This Row],[Order Date]],"mmm")</f>
        <v>Dec</v>
      </c>
    </row>
    <row r="2514" spans="1:20" ht="15.6">
      <c r="A2514" s="2">
        <v>158</v>
      </c>
      <c r="B2514" s="3">
        <v>46359</v>
      </c>
      <c r="C2514" s="4" t="s">
        <v>20</v>
      </c>
      <c r="D2514" s="4" t="s">
        <v>47</v>
      </c>
      <c r="E2514" s="4" t="s">
        <v>2</v>
      </c>
      <c r="F2514" s="4" t="s">
        <v>13</v>
      </c>
      <c r="G2514" s="4" t="s">
        <v>14</v>
      </c>
      <c r="H2514" s="4" t="s">
        <v>32</v>
      </c>
      <c r="I2514" s="8">
        <v>2</v>
      </c>
      <c r="J2514" s="10">
        <v>46.51</v>
      </c>
      <c r="K2514" s="6">
        <v>0.05</v>
      </c>
      <c r="L2514" s="10">
        <v>18.73</v>
      </c>
      <c r="M2514" s="17">
        <f t="shared" si="156"/>
        <v>88.368999999999986</v>
      </c>
      <c r="N2514" s="17">
        <f t="shared" si="157"/>
        <v>37.46</v>
      </c>
      <c r="O2514" s="17">
        <f t="shared" si="158"/>
        <v>50.908999999999985</v>
      </c>
      <c r="P2514" s="7">
        <f t="shared" si="159"/>
        <v>0.57609568966492763</v>
      </c>
      <c r="Q2514" s="5">
        <f>YEAR(SalesDataTable[[#This Row],[Order Date]])</f>
        <v>2026</v>
      </c>
      <c r="R2514" s="7" t="str">
        <f>"Q"&amp;ROUNDUP(MONTH(SalesDataTable[[#This Row],[Order Date]])/3,0)</f>
        <v>Q4</v>
      </c>
      <c r="S2514" s="8">
        <f>MONTH(SalesDataTable[[#This Row],[Order Date]])</f>
        <v>12</v>
      </c>
      <c r="T2514" s="7" t="str">
        <f>TEXT(SalesDataTable[[#This Row],[Order Date]],"mmm")</f>
        <v>Dec</v>
      </c>
    </row>
    <row r="2515" spans="1:20" ht="15.6">
      <c r="A2515" s="2">
        <v>1972</v>
      </c>
      <c r="B2515" s="3">
        <v>46359</v>
      </c>
      <c r="C2515" s="4" t="s">
        <v>0</v>
      </c>
      <c r="D2515" s="4" t="s">
        <v>36</v>
      </c>
      <c r="E2515" s="4" t="s">
        <v>8</v>
      </c>
      <c r="F2515" s="4" t="s">
        <v>16</v>
      </c>
      <c r="G2515" s="4" t="s">
        <v>4</v>
      </c>
      <c r="H2515" s="4" t="s">
        <v>5</v>
      </c>
      <c r="I2515" s="8">
        <v>6</v>
      </c>
      <c r="J2515" s="10">
        <v>80.17</v>
      </c>
      <c r="K2515" s="6">
        <v>0.1</v>
      </c>
      <c r="L2515" s="10">
        <v>42.67</v>
      </c>
      <c r="M2515" s="17">
        <f t="shared" si="156"/>
        <v>432.91800000000001</v>
      </c>
      <c r="N2515" s="17">
        <f t="shared" si="157"/>
        <v>256.02</v>
      </c>
      <c r="O2515" s="17">
        <f t="shared" si="158"/>
        <v>176.89800000000002</v>
      </c>
      <c r="P2515" s="7">
        <f t="shared" si="159"/>
        <v>0.40861779828974543</v>
      </c>
      <c r="Q2515" s="5">
        <f>YEAR(SalesDataTable[[#This Row],[Order Date]])</f>
        <v>2026</v>
      </c>
      <c r="R2515" s="7" t="str">
        <f>"Q"&amp;ROUNDUP(MONTH(SalesDataTable[[#This Row],[Order Date]])/3,0)</f>
        <v>Q4</v>
      </c>
      <c r="S2515" s="8">
        <f>MONTH(SalesDataTable[[#This Row],[Order Date]])</f>
        <v>12</v>
      </c>
      <c r="T2515" s="7" t="str">
        <f>TEXT(SalesDataTable[[#This Row],[Order Date]],"mmm")</f>
        <v>Dec</v>
      </c>
    </row>
    <row r="2516" spans="1:20" ht="15.6">
      <c r="A2516" s="2">
        <v>3196</v>
      </c>
      <c r="B2516" s="3">
        <v>46359</v>
      </c>
      <c r="C2516" s="4" t="s">
        <v>20</v>
      </c>
      <c r="D2516" s="4" t="s">
        <v>47</v>
      </c>
      <c r="E2516" s="4" t="s">
        <v>2</v>
      </c>
      <c r="F2516" s="4" t="s">
        <v>13</v>
      </c>
      <c r="G2516" s="4" t="s">
        <v>23</v>
      </c>
      <c r="H2516" s="4" t="s">
        <v>51</v>
      </c>
      <c r="I2516" s="8">
        <v>2</v>
      </c>
      <c r="J2516" s="10">
        <v>124.62</v>
      </c>
      <c r="K2516" s="6">
        <v>0.1</v>
      </c>
      <c r="L2516" s="10">
        <v>58.91</v>
      </c>
      <c r="M2516" s="17">
        <f t="shared" si="156"/>
        <v>224.316</v>
      </c>
      <c r="N2516" s="17">
        <f t="shared" si="157"/>
        <v>117.82</v>
      </c>
      <c r="O2516" s="17">
        <f t="shared" si="158"/>
        <v>106.49600000000001</v>
      </c>
      <c r="P2516" s="7">
        <f t="shared" si="159"/>
        <v>0.47475882237557737</v>
      </c>
      <c r="Q2516" s="5">
        <f>YEAR(SalesDataTable[[#This Row],[Order Date]])</f>
        <v>2026</v>
      </c>
      <c r="R2516" s="7" t="str">
        <f>"Q"&amp;ROUNDUP(MONTH(SalesDataTable[[#This Row],[Order Date]])/3,0)</f>
        <v>Q4</v>
      </c>
      <c r="S2516" s="8">
        <f>MONTH(SalesDataTable[[#This Row],[Order Date]])</f>
        <v>12</v>
      </c>
      <c r="T2516" s="7" t="str">
        <f>TEXT(SalesDataTable[[#This Row],[Order Date]],"mmm")</f>
        <v>Dec</v>
      </c>
    </row>
    <row r="2517" spans="1:20" ht="15.6">
      <c r="A2517" s="2">
        <v>3722</v>
      </c>
      <c r="B2517" s="3">
        <v>46359</v>
      </c>
      <c r="C2517" s="4" t="s">
        <v>11</v>
      </c>
      <c r="D2517" s="4" t="s">
        <v>18</v>
      </c>
      <c r="E2517" s="4" t="s">
        <v>2</v>
      </c>
      <c r="F2517" s="4" t="s">
        <v>3</v>
      </c>
      <c r="G2517" s="4" t="s">
        <v>9</v>
      </c>
      <c r="H2517" s="4" t="s">
        <v>17</v>
      </c>
      <c r="I2517" s="8">
        <v>1</v>
      </c>
      <c r="J2517" s="10">
        <v>144.78</v>
      </c>
      <c r="K2517" s="6">
        <v>0.15</v>
      </c>
      <c r="L2517" s="10">
        <v>81.53</v>
      </c>
      <c r="M2517" s="17">
        <f t="shared" si="156"/>
        <v>123.063</v>
      </c>
      <c r="N2517" s="17">
        <f t="shared" si="157"/>
        <v>81.53</v>
      </c>
      <c r="O2517" s="17">
        <f t="shared" si="158"/>
        <v>41.533000000000001</v>
      </c>
      <c r="P2517" s="7">
        <f t="shared" si="159"/>
        <v>0.33749380398657597</v>
      </c>
      <c r="Q2517" s="5">
        <f>YEAR(SalesDataTable[[#This Row],[Order Date]])</f>
        <v>2026</v>
      </c>
      <c r="R2517" s="7" t="str">
        <f>"Q"&amp;ROUNDUP(MONTH(SalesDataTable[[#This Row],[Order Date]])/3,0)</f>
        <v>Q4</v>
      </c>
      <c r="S2517" s="8">
        <f>MONTH(SalesDataTable[[#This Row],[Order Date]])</f>
        <v>12</v>
      </c>
      <c r="T2517" s="7" t="str">
        <f>TEXT(SalesDataTable[[#This Row],[Order Date]],"mmm")</f>
        <v>Dec</v>
      </c>
    </row>
    <row r="2518" spans="1:20" ht="15.6">
      <c r="A2518" s="2">
        <v>4201</v>
      </c>
      <c r="B2518" s="3">
        <v>46359</v>
      </c>
      <c r="C2518" s="4" t="s">
        <v>20</v>
      </c>
      <c r="D2518" s="4" t="s">
        <v>31</v>
      </c>
      <c r="E2518" s="4" t="s">
        <v>2</v>
      </c>
      <c r="F2518" s="4" t="s">
        <v>16</v>
      </c>
      <c r="G2518" s="4" t="s">
        <v>14</v>
      </c>
      <c r="H2518" s="4" t="s">
        <v>44</v>
      </c>
      <c r="I2518" s="8">
        <v>1</v>
      </c>
      <c r="J2518" s="10">
        <v>133.80000000000001</v>
      </c>
      <c r="K2518" s="6">
        <v>0</v>
      </c>
      <c r="L2518" s="10">
        <v>66.349999999999994</v>
      </c>
      <c r="M2518" s="17">
        <f t="shared" si="156"/>
        <v>133.80000000000001</v>
      </c>
      <c r="N2518" s="17">
        <f t="shared" si="157"/>
        <v>66.349999999999994</v>
      </c>
      <c r="O2518" s="17">
        <f t="shared" si="158"/>
        <v>67.450000000000017</v>
      </c>
      <c r="P2518" s="7">
        <f t="shared" si="159"/>
        <v>0.50411061285500758</v>
      </c>
      <c r="Q2518" s="5">
        <f>YEAR(SalesDataTable[[#This Row],[Order Date]])</f>
        <v>2026</v>
      </c>
      <c r="R2518" s="7" t="str">
        <f>"Q"&amp;ROUNDUP(MONTH(SalesDataTable[[#This Row],[Order Date]])/3,0)</f>
        <v>Q4</v>
      </c>
      <c r="S2518" s="8">
        <f>MONTH(SalesDataTable[[#This Row],[Order Date]])</f>
        <v>12</v>
      </c>
      <c r="T2518" s="7" t="str">
        <f>TEXT(SalesDataTable[[#This Row],[Order Date]],"mmm")</f>
        <v>Dec</v>
      </c>
    </row>
    <row r="2519" spans="1:20" ht="15.6">
      <c r="A2519" s="2">
        <v>4498</v>
      </c>
      <c r="B2519" s="3">
        <v>46359</v>
      </c>
      <c r="C2519" s="4" t="s">
        <v>20</v>
      </c>
      <c r="D2519" s="4" t="s">
        <v>31</v>
      </c>
      <c r="E2519" s="4" t="s">
        <v>19</v>
      </c>
      <c r="F2519" s="4" t="s">
        <v>13</v>
      </c>
      <c r="G2519" s="4" t="s">
        <v>23</v>
      </c>
      <c r="H2519" s="4" t="s">
        <v>51</v>
      </c>
      <c r="I2519" s="8">
        <v>1</v>
      </c>
      <c r="J2519" s="10">
        <v>124.93</v>
      </c>
      <c r="K2519" s="6">
        <v>0</v>
      </c>
      <c r="L2519" s="10">
        <v>59.41</v>
      </c>
      <c r="M2519" s="17">
        <f t="shared" si="156"/>
        <v>124.93</v>
      </c>
      <c r="N2519" s="17">
        <f t="shared" si="157"/>
        <v>59.41</v>
      </c>
      <c r="O2519" s="17">
        <f t="shared" si="158"/>
        <v>65.52000000000001</v>
      </c>
      <c r="P2519" s="7">
        <f t="shared" si="159"/>
        <v>0.52445369406867848</v>
      </c>
      <c r="Q2519" s="5">
        <f>YEAR(SalesDataTable[[#This Row],[Order Date]])</f>
        <v>2026</v>
      </c>
      <c r="R2519" s="7" t="str">
        <f>"Q"&amp;ROUNDUP(MONTH(SalesDataTable[[#This Row],[Order Date]])/3,0)</f>
        <v>Q4</v>
      </c>
      <c r="S2519" s="8">
        <f>MONTH(SalesDataTable[[#This Row],[Order Date]])</f>
        <v>12</v>
      </c>
      <c r="T2519" s="7" t="str">
        <f>TEXT(SalesDataTable[[#This Row],[Order Date]],"mmm")</f>
        <v>Dec</v>
      </c>
    </row>
    <row r="2520" spans="1:20" ht="15.6">
      <c r="A2520" s="2">
        <v>4791</v>
      </c>
      <c r="B2520" s="3">
        <v>46359</v>
      </c>
      <c r="C2520" s="4" t="s">
        <v>6</v>
      </c>
      <c r="D2520" s="4" t="s">
        <v>43</v>
      </c>
      <c r="E2520" s="4" t="s">
        <v>2</v>
      </c>
      <c r="F2520" s="4" t="s">
        <v>13</v>
      </c>
      <c r="G2520" s="4" t="s">
        <v>9</v>
      </c>
      <c r="H2520" s="4" t="s">
        <v>46</v>
      </c>
      <c r="I2520" s="8">
        <v>2</v>
      </c>
      <c r="J2520" s="10">
        <v>70.59</v>
      </c>
      <c r="K2520" s="6">
        <v>0.1</v>
      </c>
      <c r="L2520" s="10">
        <v>32.68</v>
      </c>
      <c r="M2520" s="17">
        <f t="shared" si="156"/>
        <v>127.06200000000001</v>
      </c>
      <c r="N2520" s="17">
        <f t="shared" si="157"/>
        <v>65.36</v>
      </c>
      <c r="O2520" s="17">
        <f t="shared" si="158"/>
        <v>61.702000000000012</v>
      </c>
      <c r="P2520" s="7">
        <f t="shared" si="159"/>
        <v>0.48560545245628123</v>
      </c>
      <c r="Q2520" s="5">
        <f>YEAR(SalesDataTable[[#This Row],[Order Date]])</f>
        <v>2026</v>
      </c>
      <c r="R2520" s="7" t="str">
        <f>"Q"&amp;ROUNDUP(MONTH(SalesDataTable[[#This Row],[Order Date]])/3,0)</f>
        <v>Q4</v>
      </c>
      <c r="S2520" s="8">
        <f>MONTH(SalesDataTable[[#This Row],[Order Date]])</f>
        <v>12</v>
      </c>
      <c r="T2520" s="7" t="str">
        <f>TEXT(SalesDataTable[[#This Row],[Order Date]],"mmm")</f>
        <v>Dec</v>
      </c>
    </row>
    <row r="2521" spans="1:20" ht="15.6">
      <c r="A2521" s="2">
        <v>614</v>
      </c>
      <c r="B2521" s="3">
        <v>46360</v>
      </c>
      <c r="C2521" s="4" t="s">
        <v>20</v>
      </c>
      <c r="D2521" s="4" t="s">
        <v>31</v>
      </c>
      <c r="E2521" s="4" t="s">
        <v>2</v>
      </c>
      <c r="F2521" s="4" t="s">
        <v>3</v>
      </c>
      <c r="G2521" s="4" t="s">
        <v>9</v>
      </c>
      <c r="H2521" s="4" t="s">
        <v>37</v>
      </c>
      <c r="I2521" s="8">
        <v>2</v>
      </c>
      <c r="J2521" s="10">
        <v>151.05000000000001</v>
      </c>
      <c r="K2521" s="6">
        <v>0.15</v>
      </c>
      <c r="L2521" s="10">
        <v>80.36</v>
      </c>
      <c r="M2521" s="17">
        <f t="shared" si="156"/>
        <v>256.78500000000003</v>
      </c>
      <c r="N2521" s="17">
        <f t="shared" si="157"/>
        <v>160.72</v>
      </c>
      <c r="O2521" s="17">
        <f t="shared" si="158"/>
        <v>96.065000000000026</v>
      </c>
      <c r="P2521" s="7">
        <f t="shared" si="159"/>
        <v>0.37410674299511271</v>
      </c>
      <c r="Q2521" s="5">
        <f>YEAR(SalesDataTable[[#This Row],[Order Date]])</f>
        <v>2026</v>
      </c>
      <c r="R2521" s="7" t="str">
        <f>"Q"&amp;ROUNDUP(MONTH(SalesDataTable[[#This Row],[Order Date]])/3,0)</f>
        <v>Q4</v>
      </c>
      <c r="S2521" s="8">
        <f>MONTH(SalesDataTable[[#This Row],[Order Date]])</f>
        <v>12</v>
      </c>
      <c r="T2521" s="7" t="str">
        <f>TEXT(SalesDataTable[[#This Row],[Order Date]],"mmm")</f>
        <v>Dec</v>
      </c>
    </row>
    <row r="2522" spans="1:20" ht="15.6">
      <c r="A2522" s="2">
        <v>2301</v>
      </c>
      <c r="B2522" s="3">
        <v>46360</v>
      </c>
      <c r="C2522" s="4" t="s">
        <v>20</v>
      </c>
      <c r="D2522" s="4" t="s">
        <v>31</v>
      </c>
      <c r="E2522" s="4" t="s">
        <v>2</v>
      </c>
      <c r="F2522" s="4" t="s">
        <v>3</v>
      </c>
      <c r="G2522" s="4" t="s">
        <v>23</v>
      </c>
      <c r="H2522" s="4" t="s">
        <v>51</v>
      </c>
      <c r="I2522" s="8">
        <v>2</v>
      </c>
      <c r="J2522" s="10">
        <v>120.37</v>
      </c>
      <c r="K2522" s="6">
        <v>0.2</v>
      </c>
      <c r="L2522" s="10">
        <v>59.39</v>
      </c>
      <c r="M2522" s="17">
        <f t="shared" si="156"/>
        <v>192.59200000000001</v>
      </c>
      <c r="N2522" s="17">
        <f t="shared" si="157"/>
        <v>118.78</v>
      </c>
      <c r="O2522" s="17">
        <f t="shared" si="158"/>
        <v>73.812000000000012</v>
      </c>
      <c r="P2522" s="7">
        <f t="shared" si="159"/>
        <v>0.3832557946332143</v>
      </c>
      <c r="Q2522" s="5">
        <f>YEAR(SalesDataTable[[#This Row],[Order Date]])</f>
        <v>2026</v>
      </c>
      <c r="R2522" s="7" t="str">
        <f>"Q"&amp;ROUNDUP(MONTH(SalesDataTable[[#This Row],[Order Date]])/3,0)</f>
        <v>Q4</v>
      </c>
      <c r="S2522" s="8">
        <f>MONTH(SalesDataTable[[#This Row],[Order Date]])</f>
        <v>12</v>
      </c>
      <c r="T2522" s="7" t="str">
        <f>TEXT(SalesDataTable[[#This Row],[Order Date]],"mmm")</f>
        <v>Dec</v>
      </c>
    </row>
    <row r="2523" spans="1:20" ht="15.6">
      <c r="A2523" s="2">
        <v>4430</v>
      </c>
      <c r="B2523" s="3">
        <v>46360</v>
      </c>
      <c r="C2523" s="4" t="s">
        <v>6</v>
      </c>
      <c r="D2523" s="4" t="s">
        <v>7</v>
      </c>
      <c r="E2523" s="4" t="s">
        <v>2</v>
      </c>
      <c r="F2523" s="4" t="s">
        <v>3</v>
      </c>
      <c r="G2523" s="4" t="s">
        <v>23</v>
      </c>
      <c r="H2523" s="4" t="s">
        <v>29</v>
      </c>
      <c r="I2523" s="8">
        <v>3</v>
      </c>
      <c r="J2523" s="10">
        <v>193.8</v>
      </c>
      <c r="K2523" s="6">
        <v>0</v>
      </c>
      <c r="L2523" s="10">
        <v>104.55</v>
      </c>
      <c r="M2523" s="17">
        <f t="shared" si="156"/>
        <v>581.40000000000009</v>
      </c>
      <c r="N2523" s="17">
        <f t="shared" si="157"/>
        <v>313.64999999999998</v>
      </c>
      <c r="O2523" s="17">
        <f t="shared" si="158"/>
        <v>267.75000000000011</v>
      </c>
      <c r="P2523" s="7">
        <f t="shared" si="159"/>
        <v>0.46052631578947378</v>
      </c>
      <c r="Q2523" s="5">
        <f>YEAR(SalesDataTable[[#This Row],[Order Date]])</f>
        <v>2026</v>
      </c>
      <c r="R2523" s="7" t="str">
        <f>"Q"&amp;ROUNDUP(MONTH(SalesDataTable[[#This Row],[Order Date]])/3,0)</f>
        <v>Q4</v>
      </c>
      <c r="S2523" s="8">
        <f>MONTH(SalesDataTable[[#This Row],[Order Date]])</f>
        <v>12</v>
      </c>
      <c r="T2523" s="7" t="str">
        <f>TEXT(SalesDataTable[[#This Row],[Order Date]],"mmm")</f>
        <v>Dec</v>
      </c>
    </row>
    <row r="2524" spans="1:20" ht="15.6">
      <c r="A2524" s="2">
        <v>318</v>
      </c>
      <c r="B2524" s="3">
        <v>46361</v>
      </c>
      <c r="C2524" s="4" t="s">
        <v>20</v>
      </c>
      <c r="D2524" s="4" t="s">
        <v>47</v>
      </c>
      <c r="E2524" s="4" t="s">
        <v>2</v>
      </c>
      <c r="F2524" s="4" t="s">
        <v>16</v>
      </c>
      <c r="G2524" s="4" t="s">
        <v>9</v>
      </c>
      <c r="H2524" s="4" t="s">
        <v>17</v>
      </c>
      <c r="I2524" s="8">
        <v>1</v>
      </c>
      <c r="J2524" s="10">
        <v>146.08000000000001</v>
      </c>
      <c r="K2524" s="6">
        <v>0.1</v>
      </c>
      <c r="L2524" s="10">
        <v>81.540000000000006</v>
      </c>
      <c r="M2524" s="17">
        <f t="shared" si="156"/>
        <v>131.47200000000001</v>
      </c>
      <c r="N2524" s="17">
        <f t="shared" si="157"/>
        <v>81.540000000000006</v>
      </c>
      <c r="O2524" s="17">
        <f t="shared" si="158"/>
        <v>49.932000000000002</v>
      </c>
      <c r="P2524" s="7">
        <f t="shared" si="159"/>
        <v>0.37979189485213583</v>
      </c>
      <c r="Q2524" s="5">
        <f>YEAR(SalesDataTable[[#This Row],[Order Date]])</f>
        <v>2026</v>
      </c>
      <c r="R2524" s="7" t="str">
        <f>"Q"&amp;ROUNDUP(MONTH(SalesDataTable[[#This Row],[Order Date]])/3,0)</f>
        <v>Q4</v>
      </c>
      <c r="S2524" s="8">
        <f>MONTH(SalesDataTable[[#This Row],[Order Date]])</f>
        <v>12</v>
      </c>
      <c r="T2524" s="7" t="str">
        <f>TEXT(SalesDataTable[[#This Row],[Order Date]],"mmm")</f>
        <v>Dec</v>
      </c>
    </row>
    <row r="2525" spans="1:20" ht="15.6">
      <c r="A2525" s="2">
        <v>782</v>
      </c>
      <c r="B2525" s="3">
        <v>46361</v>
      </c>
      <c r="C2525" s="4" t="s">
        <v>20</v>
      </c>
      <c r="D2525" s="4" t="s">
        <v>31</v>
      </c>
      <c r="E2525" s="4" t="s">
        <v>8</v>
      </c>
      <c r="F2525" s="4" t="s">
        <v>16</v>
      </c>
      <c r="G2525" s="4" t="s">
        <v>4</v>
      </c>
      <c r="H2525" s="4" t="s">
        <v>30</v>
      </c>
      <c r="I2525" s="8">
        <v>4</v>
      </c>
      <c r="J2525" s="10">
        <v>101.17</v>
      </c>
      <c r="K2525" s="6">
        <v>0.15</v>
      </c>
      <c r="L2525" s="10">
        <v>50.48</v>
      </c>
      <c r="M2525" s="17">
        <f t="shared" si="156"/>
        <v>343.97800000000001</v>
      </c>
      <c r="N2525" s="17">
        <f t="shared" si="157"/>
        <v>201.92</v>
      </c>
      <c r="O2525" s="17">
        <f t="shared" si="158"/>
        <v>142.05800000000002</v>
      </c>
      <c r="P2525" s="7">
        <f t="shared" si="159"/>
        <v>0.41298571420265257</v>
      </c>
      <c r="Q2525" s="5">
        <f>YEAR(SalesDataTable[[#This Row],[Order Date]])</f>
        <v>2026</v>
      </c>
      <c r="R2525" s="7" t="str">
        <f>"Q"&amp;ROUNDUP(MONTH(SalesDataTable[[#This Row],[Order Date]])/3,0)</f>
        <v>Q4</v>
      </c>
      <c r="S2525" s="8">
        <f>MONTH(SalesDataTable[[#This Row],[Order Date]])</f>
        <v>12</v>
      </c>
      <c r="T2525" s="7" t="str">
        <f>TEXT(SalesDataTable[[#This Row],[Order Date]],"mmm")</f>
        <v>Dec</v>
      </c>
    </row>
    <row r="2526" spans="1:20" ht="15.6">
      <c r="A2526" s="2">
        <v>1402</v>
      </c>
      <c r="B2526" s="3">
        <v>46361</v>
      </c>
      <c r="C2526" s="4" t="s">
        <v>6</v>
      </c>
      <c r="D2526" s="4" t="s">
        <v>27</v>
      </c>
      <c r="E2526" s="4" t="s">
        <v>19</v>
      </c>
      <c r="F2526" s="4" t="s">
        <v>13</v>
      </c>
      <c r="G2526" s="4" t="s">
        <v>23</v>
      </c>
      <c r="H2526" s="4" t="s">
        <v>51</v>
      </c>
      <c r="I2526" s="8">
        <v>2</v>
      </c>
      <c r="J2526" s="10">
        <v>121.64</v>
      </c>
      <c r="K2526" s="6">
        <v>0</v>
      </c>
      <c r="L2526" s="10">
        <v>61.94</v>
      </c>
      <c r="M2526" s="17">
        <f t="shared" si="156"/>
        <v>243.28</v>
      </c>
      <c r="N2526" s="17">
        <f t="shared" si="157"/>
        <v>123.88</v>
      </c>
      <c r="O2526" s="17">
        <f t="shared" si="158"/>
        <v>119.4</v>
      </c>
      <c r="P2526" s="7">
        <f t="shared" si="159"/>
        <v>0.49079250246629402</v>
      </c>
      <c r="Q2526" s="5">
        <f>YEAR(SalesDataTable[[#This Row],[Order Date]])</f>
        <v>2026</v>
      </c>
      <c r="R2526" s="7" t="str">
        <f>"Q"&amp;ROUNDUP(MONTH(SalesDataTable[[#This Row],[Order Date]])/3,0)</f>
        <v>Q4</v>
      </c>
      <c r="S2526" s="8">
        <f>MONTH(SalesDataTable[[#This Row],[Order Date]])</f>
        <v>12</v>
      </c>
      <c r="T2526" s="7" t="str">
        <f>TEXT(SalesDataTable[[#This Row],[Order Date]],"mmm")</f>
        <v>Dec</v>
      </c>
    </row>
    <row r="2527" spans="1:20" ht="15.6">
      <c r="A2527" s="2">
        <v>1824</v>
      </c>
      <c r="B2527" s="3">
        <v>46361</v>
      </c>
      <c r="C2527" s="4" t="s">
        <v>6</v>
      </c>
      <c r="D2527" s="4" t="s">
        <v>7</v>
      </c>
      <c r="E2527" s="4" t="s">
        <v>2</v>
      </c>
      <c r="F2527" s="4" t="s">
        <v>3</v>
      </c>
      <c r="G2527" s="4" t="s">
        <v>14</v>
      </c>
      <c r="H2527" s="4" t="s">
        <v>48</v>
      </c>
      <c r="I2527" s="8">
        <v>1</v>
      </c>
      <c r="J2527" s="10">
        <v>165.1</v>
      </c>
      <c r="K2527" s="6">
        <v>0.05</v>
      </c>
      <c r="L2527" s="10">
        <v>85.23</v>
      </c>
      <c r="M2527" s="17">
        <f t="shared" si="156"/>
        <v>156.845</v>
      </c>
      <c r="N2527" s="17">
        <f t="shared" si="157"/>
        <v>85.23</v>
      </c>
      <c r="O2527" s="17">
        <f t="shared" si="158"/>
        <v>71.614999999999995</v>
      </c>
      <c r="P2527" s="7">
        <f t="shared" si="159"/>
        <v>0.45659727756702473</v>
      </c>
      <c r="Q2527" s="5">
        <f>YEAR(SalesDataTable[[#This Row],[Order Date]])</f>
        <v>2026</v>
      </c>
      <c r="R2527" s="7" t="str">
        <f>"Q"&amp;ROUNDUP(MONTH(SalesDataTable[[#This Row],[Order Date]])/3,0)</f>
        <v>Q4</v>
      </c>
      <c r="S2527" s="8">
        <f>MONTH(SalesDataTable[[#This Row],[Order Date]])</f>
        <v>12</v>
      </c>
      <c r="T2527" s="7" t="str">
        <f>TEXT(SalesDataTable[[#This Row],[Order Date]],"mmm")</f>
        <v>Dec</v>
      </c>
    </row>
    <row r="2528" spans="1:20" ht="15.6">
      <c r="A2528" s="2">
        <v>2141</v>
      </c>
      <c r="B2528" s="3">
        <v>46361</v>
      </c>
      <c r="C2528" s="4" t="s">
        <v>20</v>
      </c>
      <c r="D2528" s="4" t="s">
        <v>47</v>
      </c>
      <c r="E2528" s="4" t="s">
        <v>2</v>
      </c>
      <c r="F2528" s="4" t="s">
        <v>13</v>
      </c>
      <c r="G2528" s="4" t="s">
        <v>23</v>
      </c>
      <c r="H2528" s="4" t="s">
        <v>29</v>
      </c>
      <c r="I2528" s="8">
        <v>3</v>
      </c>
      <c r="J2528" s="10">
        <v>194.07</v>
      </c>
      <c r="K2528" s="6">
        <v>0.1</v>
      </c>
      <c r="L2528" s="10">
        <v>102.37</v>
      </c>
      <c r="M2528" s="17">
        <f t="shared" si="156"/>
        <v>523.98900000000003</v>
      </c>
      <c r="N2528" s="17">
        <f t="shared" si="157"/>
        <v>307.11</v>
      </c>
      <c r="O2528" s="17">
        <f t="shared" si="158"/>
        <v>216.87900000000002</v>
      </c>
      <c r="P2528" s="7">
        <f t="shared" si="159"/>
        <v>0.4138999101126169</v>
      </c>
      <c r="Q2528" s="5">
        <f>YEAR(SalesDataTable[[#This Row],[Order Date]])</f>
        <v>2026</v>
      </c>
      <c r="R2528" s="7" t="str">
        <f>"Q"&amp;ROUNDUP(MONTH(SalesDataTable[[#This Row],[Order Date]])/3,0)</f>
        <v>Q4</v>
      </c>
      <c r="S2528" s="8">
        <f>MONTH(SalesDataTable[[#This Row],[Order Date]])</f>
        <v>12</v>
      </c>
      <c r="T2528" s="7" t="str">
        <f>TEXT(SalesDataTable[[#This Row],[Order Date]],"mmm")</f>
        <v>Dec</v>
      </c>
    </row>
    <row r="2529" spans="1:20" ht="15.6">
      <c r="A2529" s="2">
        <v>3517</v>
      </c>
      <c r="B2529" s="3">
        <v>46361</v>
      </c>
      <c r="C2529" s="4" t="s">
        <v>20</v>
      </c>
      <c r="D2529" s="4" t="s">
        <v>47</v>
      </c>
      <c r="E2529" s="4" t="s">
        <v>28</v>
      </c>
      <c r="F2529" s="4" t="s">
        <v>13</v>
      </c>
      <c r="G2529" s="4" t="s">
        <v>9</v>
      </c>
      <c r="H2529" s="4" t="s">
        <v>37</v>
      </c>
      <c r="I2529" s="8">
        <v>1</v>
      </c>
      <c r="J2529" s="10">
        <v>152.44</v>
      </c>
      <c r="K2529" s="6">
        <v>0.1</v>
      </c>
      <c r="L2529" s="10">
        <v>76.91</v>
      </c>
      <c r="M2529" s="17">
        <f t="shared" si="156"/>
        <v>137.196</v>
      </c>
      <c r="N2529" s="17">
        <f t="shared" si="157"/>
        <v>76.91</v>
      </c>
      <c r="O2529" s="17">
        <f t="shared" si="158"/>
        <v>60.286000000000001</v>
      </c>
      <c r="P2529" s="7">
        <f t="shared" si="159"/>
        <v>0.43941514329863846</v>
      </c>
      <c r="Q2529" s="5">
        <f>YEAR(SalesDataTable[[#This Row],[Order Date]])</f>
        <v>2026</v>
      </c>
      <c r="R2529" s="7" t="str">
        <f>"Q"&amp;ROUNDUP(MONTH(SalesDataTable[[#This Row],[Order Date]])/3,0)</f>
        <v>Q4</v>
      </c>
      <c r="S2529" s="8">
        <f>MONTH(SalesDataTable[[#This Row],[Order Date]])</f>
        <v>12</v>
      </c>
      <c r="T2529" s="7" t="str">
        <f>TEXT(SalesDataTable[[#This Row],[Order Date]],"mmm")</f>
        <v>Dec</v>
      </c>
    </row>
    <row r="2530" spans="1:20" ht="15.6">
      <c r="A2530" s="2">
        <v>4055</v>
      </c>
      <c r="B2530" s="3">
        <v>46361</v>
      </c>
      <c r="C2530" s="4" t="s">
        <v>6</v>
      </c>
      <c r="D2530" s="4" t="s">
        <v>43</v>
      </c>
      <c r="E2530" s="4" t="s">
        <v>2</v>
      </c>
      <c r="F2530" s="4" t="s">
        <v>3</v>
      </c>
      <c r="G2530" s="4" t="s">
        <v>23</v>
      </c>
      <c r="H2530" s="4" t="s">
        <v>51</v>
      </c>
      <c r="I2530" s="8">
        <v>1</v>
      </c>
      <c r="J2530" s="10">
        <v>123.82</v>
      </c>
      <c r="K2530" s="6">
        <v>0.05</v>
      </c>
      <c r="L2530" s="10">
        <v>59.19</v>
      </c>
      <c r="M2530" s="17">
        <f t="shared" si="156"/>
        <v>117.62899999999999</v>
      </c>
      <c r="N2530" s="17">
        <f t="shared" si="157"/>
        <v>59.19</v>
      </c>
      <c r="O2530" s="17">
        <f t="shared" si="158"/>
        <v>58.438999999999993</v>
      </c>
      <c r="P2530" s="7">
        <f t="shared" si="159"/>
        <v>0.49680775999115862</v>
      </c>
      <c r="Q2530" s="5">
        <f>YEAR(SalesDataTable[[#This Row],[Order Date]])</f>
        <v>2026</v>
      </c>
      <c r="R2530" s="7" t="str">
        <f>"Q"&amp;ROUNDUP(MONTH(SalesDataTable[[#This Row],[Order Date]])/3,0)</f>
        <v>Q4</v>
      </c>
      <c r="S2530" s="8">
        <f>MONTH(SalesDataTable[[#This Row],[Order Date]])</f>
        <v>12</v>
      </c>
      <c r="T2530" s="7" t="str">
        <f>TEXT(SalesDataTable[[#This Row],[Order Date]],"mmm")</f>
        <v>Dec</v>
      </c>
    </row>
    <row r="2531" spans="1:20" ht="15.6">
      <c r="A2531" s="2">
        <v>4168</v>
      </c>
      <c r="B2531" s="3">
        <v>46361</v>
      </c>
      <c r="C2531" s="4" t="s">
        <v>0</v>
      </c>
      <c r="D2531" s="4" t="s">
        <v>1</v>
      </c>
      <c r="E2531" s="4" t="s">
        <v>2</v>
      </c>
      <c r="F2531" s="4" t="s">
        <v>13</v>
      </c>
      <c r="G2531" s="4" t="s">
        <v>9</v>
      </c>
      <c r="H2531" s="4" t="s">
        <v>46</v>
      </c>
      <c r="I2531" s="8">
        <v>4</v>
      </c>
      <c r="J2531" s="10">
        <v>71.12</v>
      </c>
      <c r="K2531" s="6">
        <v>0.05</v>
      </c>
      <c r="L2531" s="10">
        <v>31.93</v>
      </c>
      <c r="M2531" s="17">
        <f t="shared" si="156"/>
        <v>270.25600000000003</v>
      </c>
      <c r="N2531" s="17">
        <f t="shared" si="157"/>
        <v>127.72</v>
      </c>
      <c r="O2531" s="17">
        <f t="shared" si="158"/>
        <v>142.53600000000003</v>
      </c>
      <c r="P2531" s="7">
        <f t="shared" si="159"/>
        <v>0.52741104730329769</v>
      </c>
      <c r="Q2531" s="5">
        <f>YEAR(SalesDataTable[[#This Row],[Order Date]])</f>
        <v>2026</v>
      </c>
      <c r="R2531" s="7" t="str">
        <f>"Q"&amp;ROUNDUP(MONTH(SalesDataTable[[#This Row],[Order Date]])/3,0)</f>
        <v>Q4</v>
      </c>
      <c r="S2531" s="8">
        <f>MONTH(SalesDataTable[[#This Row],[Order Date]])</f>
        <v>12</v>
      </c>
      <c r="T2531" s="7" t="str">
        <f>TEXT(SalesDataTable[[#This Row],[Order Date]],"mmm")</f>
        <v>Dec</v>
      </c>
    </row>
    <row r="2532" spans="1:20" ht="15.6">
      <c r="A2532" s="2">
        <v>4317</v>
      </c>
      <c r="B2532" s="3">
        <v>46361</v>
      </c>
      <c r="C2532" s="4" t="s">
        <v>11</v>
      </c>
      <c r="D2532" s="4" t="s">
        <v>52</v>
      </c>
      <c r="E2532" s="4" t="s">
        <v>28</v>
      </c>
      <c r="F2532" s="4" t="s">
        <v>3</v>
      </c>
      <c r="G2532" s="4" t="s">
        <v>9</v>
      </c>
      <c r="H2532" s="4" t="s">
        <v>46</v>
      </c>
      <c r="I2532" s="8">
        <v>1</v>
      </c>
      <c r="J2532" s="10">
        <v>71.55</v>
      </c>
      <c r="K2532" s="6">
        <v>0.1</v>
      </c>
      <c r="L2532" s="10">
        <v>32.07</v>
      </c>
      <c r="M2532" s="17">
        <f t="shared" si="156"/>
        <v>64.394999999999996</v>
      </c>
      <c r="N2532" s="17">
        <f t="shared" si="157"/>
        <v>32.07</v>
      </c>
      <c r="O2532" s="17">
        <f t="shared" si="158"/>
        <v>32.324999999999996</v>
      </c>
      <c r="P2532" s="7">
        <f t="shared" si="159"/>
        <v>0.50197996738877237</v>
      </c>
      <c r="Q2532" s="5">
        <f>YEAR(SalesDataTable[[#This Row],[Order Date]])</f>
        <v>2026</v>
      </c>
      <c r="R2532" s="7" t="str">
        <f>"Q"&amp;ROUNDUP(MONTH(SalesDataTable[[#This Row],[Order Date]])/3,0)</f>
        <v>Q4</v>
      </c>
      <c r="S2532" s="8">
        <f>MONTH(SalesDataTable[[#This Row],[Order Date]])</f>
        <v>12</v>
      </c>
      <c r="T2532" s="7" t="str">
        <f>TEXT(SalesDataTable[[#This Row],[Order Date]],"mmm")</f>
        <v>Dec</v>
      </c>
    </row>
    <row r="2533" spans="1:20" ht="15.6">
      <c r="A2533" s="2">
        <v>4879</v>
      </c>
      <c r="B2533" s="3">
        <v>46361</v>
      </c>
      <c r="C2533" s="4" t="s">
        <v>11</v>
      </c>
      <c r="D2533" s="4" t="s">
        <v>12</v>
      </c>
      <c r="E2533" s="4" t="s">
        <v>28</v>
      </c>
      <c r="F2533" s="4" t="s">
        <v>3</v>
      </c>
      <c r="G2533" s="4" t="s">
        <v>9</v>
      </c>
      <c r="H2533" s="4" t="s">
        <v>46</v>
      </c>
      <c r="I2533" s="8">
        <v>2</v>
      </c>
      <c r="J2533" s="10">
        <v>70.239999999999995</v>
      </c>
      <c r="K2533" s="6">
        <v>0.1</v>
      </c>
      <c r="L2533" s="10">
        <v>33.29</v>
      </c>
      <c r="M2533" s="17">
        <f t="shared" si="156"/>
        <v>126.43199999999999</v>
      </c>
      <c r="N2533" s="17">
        <f t="shared" si="157"/>
        <v>66.58</v>
      </c>
      <c r="O2533" s="17">
        <f t="shared" si="158"/>
        <v>59.85199999999999</v>
      </c>
      <c r="P2533" s="7">
        <f t="shared" si="159"/>
        <v>0.47339281194634264</v>
      </c>
      <c r="Q2533" s="5">
        <f>YEAR(SalesDataTable[[#This Row],[Order Date]])</f>
        <v>2026</v>
      </c>
      <c r="R2533" s="7" t="str">
        <f>"Q"&amp;ROUNDUP(MONTH(SalesDataTable[[#This Row],[Order Date]])/3,0)</f>
        <v>Q4</v>
      </c>
      <c r="S2533" s="8">
        <f>MONTH(SalesDataTable[[#This Row],[Order Date]])</f>
        <v>12</v>
      </c>
      <c r="T2533" s="7" t="str">
        <f>TEXT(SalesDataTable[[#This Row],[Order Date]],"mmm")</f>
        <v>Dec</v>
      </c>
    </row>
    <row r="2534" spans="1:20" ht="15.6">
      <c r="A2534" s="2">
        <v>467</v>
      </c>
      <c r="B2534" s="3">
        <v>46362</v>
      </c>
      <c r="C2534" s="4" t="s">
        <v>0</v>
      </c>
      <c r="D2534" s="4" t="s">
        <v>1</v>
      </c>
      <c r="E2534" s="4" t="s">
        <v>28</v>
      </c>
      <c r="F2534" s="4" t="s">
        <v>3</v>
      </c>
      <c r="G2534" s="4" t="s">
        <v>4</v>
      </c>
      <c r="H2534" s="4" t="s">
        <v>22</v>
      </c>
      <c r="I2534" s="8">
        <v>2</v>
      </c>
      <c r="J2534" s="10">
        <v>50.68</v>
      </c>
      <c r="K2534" s="6">
        <v>0.15</v>
      </c>
      <c r="L2534" s="10">
        <v>22.41</v>
      </c>
      <c r="M2534" s="17">
        <f t="shared" si="156"/>
        <v>86.155999999999992</v>
      </c>
      <c r="N2534" s="17">
        <f t="shared" si="157"/>
        <v>44.82</v>
      </c>
      <c r="O2534" s="17">
        <f t="shared" si="158"/>
        <v>41.335999999999991</v>
      </c>
      <c r="P2534" s="7">
        <f t="shared" si="159"/>
        <v>0.47978086262129155</v>
      </c>
      <c r="Q2534" s="5">
        <f>YEAR(SalesDataTable[[#This Row],[Order Date]])</f>
        <v>2026</v>
      </c>
      <c r="R2534" s="7" t="str">
        <f>"Q"&amp;ROUNDUP(MONTH(SalesDataTable[[#This Row],[Order Date]])/3,0)</f>
        <v>Q4</v>
      </c>
      <c r="S2534" s="8">
        <f>MONTH(SalesDataTable[[#This Row],[Order Date]])</f>
        <v>12</v>
      </c>
      <c r="T2534" s="7" t="str">
        <f>TEXT(SalesDataTable[[#This Row],[Order Date]],"mmm")</f>
        <v>Dec</v>
      </c>
    </row>
    <row r="2535" spans="1:20" ht="15.6">
      <c r="A2535" s="2">
        <v>825</v>
      </c>
      <c r="B2535" s="3">
        <v>46362</v>
      </c>
      <c r="C2535" s="4" t="s">
        <v>20</v>
      </c>
      <c r="D2535" s="4" t="s">
        <v>31</v>
      </c>
      <c r="E2535" s="4" t="s">
        <v>2</v>
      </c>
      <c r="F2535" s="4" t="s">
        <v>13</v>
      </c>
      <c r="G2535" s="4" t="s">
        <v>4</v>
      </c>
      <c r="H2535" s="4" t="s">
        <v>30</v>
      </c>
      <c r="I2535" s="8">
        <v>1</v>
      </c>
      <c r="J2535" s="10">
        <v>101.26</v>
      </c>
      <c r="K2535" s="6">
        <v>0</v>
      </c>
      <c r="L2535" s="10">
        <v>51.7</v>
      </c>
      <c r="M2535" s="17">
        <f t="shared" si="156"/>
        <v>101.26</v>
      </c>
      <c r="N2535" s="17">
        <f t="shared" si="157"/>
        <v>51.7</v>
      </c>
      <c r="O2535" s="17">
        <f t="shared" si="158"/>
        <v>49.56</v>
      </c>
      <c r="P2535" s="7">
        <f t="shared" si="159"/>
        <v>0.4894331424056883</v>
      </c>
      <c r="Q2535" s="5">
        <f>YEAR(SalesDataTable[[#This Row],[Order Date]])</f>
        <v>2026</v>
      </c>
      <c r="R2535" s="7" t="str">
        <f>"Q"&amp;ROUNDUP(MONTH(SalesDataTable[[#This Row],[Order Date]])/3,0)</f>
        <v>Q4</v>
      </c>
      <c r="S2535" s="8">
        <f>MONTH(SalesDataTable[[#This Row],[Order Date]])</f>
        <v>12</v>
      </c>
      <c r="T2535" s="7" t="str">
        <f>TEXT(SalesDataTable[[#This Row],[Order Date]],"mmm")</f>
        <v>Dec</v>
      </c>
    </row>
    <row r="2536" spans="1:20" ht="15.6">
      <c r="A2536" s="2">
        <v>2346</v>
      </c>
      <c r="B2536" s="3">
        <v>46362</v>
      </c>
      <c r="C2536" s="4" t="s">
        <v>0</v>
      </c>
      <c r="D2536" s="4" t="s">
        <v>1</v>
      </c>
      <c r="E2536" s="4" t="s">
        <v>28</v>
      </c>
      <c r="F2536" s="4" t="s">
        <v>16</v>
      </c>
      <c r="G2536" s="4" t="s">
        <v>14</v>
      </c>
      <c r="H2536" s="4" t="s">
        <v>32</v>
      </c>
      <c r="I2536" s="8">
        <v>2</v>
      </c>
      <c r="J2536" s="10">
        <v>46.01</v>
      </c>
      <c r="K2536" s="6">
        <v>0.05</v>
      </c>
      <c r="L2536" s="10">
        <v>18.399999999999999</v>
      </c>
      <c r="M2536" s="17">
        <f t="shared" si="156"/>
        <v>87.418999999999997</v>
      </c>
      <c r="N2536" s="17">
        <f t="shared" si="157"/>
        <v>36.799999999999997</v>
      </c>
      <c r="O2536" s="17">
        <f t="shared" si="158"/>
        <v>50.619</v>
      </c>
      <c r="P2536" s="7">
        <f t="shared" si="159"/>
        <v>0.57903888170763795</v>
      </c>
      <c r="Q2536" s="5">
        <f>YEAR(SalesDataTable[[#This Row],[Order Date]])</f>
        <v>2026</v>
      </c>
      <c r="R2536" s="7" t="str">
        <f>"Q"&amp;ROUNDUP(MONTH(SalesDataTable[[#This Row],[Order Date]])/3,0)</f>
        <v>Q4</v>
      </c>
      <c r="S2536" s="8">
        <f>MONTH(SalesDataTable[[#This Row],[Order Date]])</f>
        <v>12</v>
      </c>
      <c r="T2536" s="7" t="str">
        <f>TEXT(SalesDataTable[[#This Row],[Order Date]],"mmm")</f>
        <v>Dec</v>
      </c>
    </row>
    <row r="2537" spans="1:20" ht="15.6">
      <c r="A2537" s="2">
        <v>3095</v>
      </c>
      <c r="B2537" s="3">
        <v>46362</v>
      </c>
      <c r="C2537" s="4" t="s">
        <v>6</v>
      </c>
      <c r="D2537" s="4" t="s">
        <v>43</v>
      </c>
      <c r="E2537" s="4" t="s">
        <v>2</v>
      </c>
      <c r="F2537" s="4" t="s">
        <v>13</v>
      </c>
      <c r="G2537" s="4" t="s">
        <v>14</v>
      </c>
      <c r="H2537" s="4" t="s">
        <v>44</v>
      </c>
      <c r="I2537" s="8">
        <v>2</v>
      </c>
      <c r="J2537" s="10">
        <v>131.97999999999999</v>
      </c>
      <c r="K2537" s="6">
        <v>0.1</v>
      </c>
      <c r="L2537" s="10">
        <v>68.02</v>
      </c>
      <c r="M2537" s="17">
        <f t="shared" si="156"/>
        <v>237.56399999999999</v>
      </c>
      <c r="N2537" s="17">
        <f t="shared" si="157"/>
        <v>136.04</v>
      </c>
      <c r="O2537" s="17">
        <f t="shared" si="158"/>
        <v>101.524</v>
      </c>
      <c r="P2537" s="7">
        <f t="shared" si="159"/>
        <v>0.42735431294303855</v>
      </c>
      <c r="Q2537" s="5">
        <f>YEAR(SalesDataTable[[#This Row],[Order Date]])</f>
        <v>2026</v>
      </c>
      <c r="R2537" s="7" t="str">
        <f>"Q"&amp;ROUNDUP(MONTH(SalesDataTable[[#This Row],[Order Date]])/3,0)</f>
        <v>Q4</v>
      </c>
      <c r="S2537" s="8">
        <f>MONTH(SalesDataTable[[#This Row],[Order Date]])</f>
        <v>12</v>
      </c>
      <c r="T2537" s="7" t="str">
        <f>TEXT(SalesDataTable[[#This Row],[Order Date]],"mmm")</f>
        <v>Dec</v>
      </c>
    </row>
    <row r="2538" spans="1:20" ht="15.6">
      <c r="A2538" s="2">
        <v>3580</v>
      </c>
      <c r="B2538" s="3">
        <v>46362</v>
      </c>
      <c r="C2538" s="4" t="s">
        <v>20</v>
      </c>
      <c r="D2538" s="4" t="s">
        <v>31</v>
      </c>
      <c r="E2538" s="4" t="s">
        <v>19</v>
      </c>
      <c r="F2538" s="4" t="s">
        <v>13</v>
      </c>
      <c r="G2538" s="4" t="s">
        <v>9</v>
      </c>
      <c r="H2538" s="4" t="s">
        <v>46</v>
      </c>
      <c r="I2538" s="8">
        <v>2</v>
      </c>
      <c r="J2538" s="10">
        <v>73.16</v>
      </c>
      <c r="K2538" s="6">
        <v>0.15</v>
      </c>
      <c r="L2538" s="10">
        <v>32.64</v>
      </c>
      <c r="M2538" s="17">
        <f t="shared" si="156"/>
        <v>124.37199999999999</v>
      </c>
      <c r="N2538" s="17">
        <f t="shared" si="157"/>
        <v>65.28</v>
      </c>
      <c r="O2538" s="17">
        <f t="shared" si="158"/>
        <v>59.091999999999985</v>
      </c>
      <c r="P2538" s="7">
        <f t="shared" si="159"/>
        <v>0.47512301804264617</v>
      </c>
      <c r="Q2538" s="5">
        <f>YEAR(SalesDataTable[[#This Row],[Order Date]])</f>
        <v>2026</v>
      </c>
      <c r="R2538" s="7" t="str">
        <f>"Q"&amp;ROUNDUP(MONTH(SalesDataTable[[#This Row],[Order Date]])/3,0)</f>
        <v>Q4</v>
      </c>
      <c r="S2538" s="8">
        <f>MONTH(SalesDataTable[[#This Row],[Order Date]])</f>
        <v>12</v>
      </c>
      <c r="T2538" s="7" t="str">
        <f>TEXT(SalesDataTable[[#This Row],[Order Date]],"mmm")</f>
        <v>Dec</v>
      </c>
    </row>
    <row r="2539" spans="1:20" ht="15.6">
      <c r="A2539" s="2">
        <v>4672</v>
      </c>
      <c r="B2539" s="3">
        <v>46362</v>
      </c>
      <c r="C2539" s="4" t="s">
        <v>6</v>
      </c>
      <c r="D2539" s="4" t="s">
        <v>27</v>
      </c>
      <c r="E2539" s="4" t="s">
        <v>2</v>
      </c>
      <c r="F2539" s="4" t="s">
        <v>16</v>
      </c>
      <c r="G2539" s="4" t="s">
        <v>14</v>
      </c>
      <c r="H2539" s="4" t="s">
        <v>32</v>
      </c>
      <c r="I2539" s="8">
        <v>2</v>
      </c>
      <c r="J2539" s="10">
        <v>47.43</v>
      </c>
      <c r="K2539" s="6">
        <v>0.05</v>
      </c>
      <c r="L2539" s="10">
        <v>18.63</v>
      </c>
      <c r="M2539" s="17">
        <f t="shared" si="156"/>
        <v>90.11699999999999</v>
      </c>
      <c r="N2539" s="17">
        <f t="shared" si="157"/>
        <v>37.26</v>
      </c>
      <c r="O2539" s="17">
        <f t="shared" si="158"/>
        <v>52.856999999999992</v>
      </c>
      <c r="P2539" s="7">
        <f t="shared" si="159"/>
        <v>0.58653750124837711</v>
      </c>
      <c r="Q2539" s="5">
        <f>YEAR(SalesDataTable[[#This Row],[Order Date]])</f>
        <v>2026</v>
      </c>
      <c r="R2539" s="7" t="str">
        <f>"Q"&amp;ROUNDUP(MONTH(SalesDataTable[[#This Row],[Order Date]])/3,0)</f>
        <v>Q4</v>
      </c>
      <c r="S2539" s="8">
        <f>MONTH(SalesDataTable[[#This Row],[Order Date]])</f>
        <v>12</v>
      </c>
      <c r="T2539" s="7" t="str">
        <f>TEXT(SalesDataTable[[#This Row],[Order Date]],"mmm")</f>
        <v>Dec</v>
      </c>
    </row>
    <row r="2540" spans="1:20" ht="15.6">
      <c r="A2540" s="2">
        <v>533</v>
      </c>
      <c r="B2540" s="3">
        <v>46363</v>
      </c>
      <c r="C2540" s="4" t="s">
        <v>0</v>
      </c>
      <c r="D2540" s="4" t="s">
        <v>36</v>
      </c>
      <c r="E2540" s="4" t="s">
        <v>2</v>
      </c>
      <c r="F2540" s="4" t="s">
        <v>13</v>
      </c>
      <c r="G2540" s="4" t="s">
        <v>14</v>
      </c>
      <c r="H2540" s="4" t="s">
        <v>15</v>
      </c>
      <c r="I2540" s="8">
        <v>1</v>
      </c>
      <c r="J2540" s="10">
        <v>35.93</v>
      </c>
      <c r="K2540" s="6">
        <v>0.05</v>
      </c>
      <c r="L2540" s="10">
        <v>13.23</v>
      </c>
      <c r="M2540" s="17">
        <f t="shared" si="156"/>
        <v>34.133499999999998</v>
      </c>
      <c r="N2540" s="17">
        <f t="shared" si="157"/>
        <v>13.23</v>
      </c>
      <c r="O2540" s="17">
        <f t="shared" si="158"/>
        <v>20.903499999999998</v>
      </c>
      <c r="P2540" s="7">
        <f t="shared" si="159"/>
        <v>0.6124042363074399</v>
      </c>
      <c r="Q2540" s="5">
        <f>YEAR(SalesDataTable[[#This Row],[Order Date]])</f>
        <v>2026</v>
      </c>
      <c r="R2540" s="7" t="str">
        <f>"Q"&amp;ROUNDUP(MONTH(SalesDataTable[[#This Row],[Order Date]])/3,0)</f>
        <v>Q4</v>
      </c>
      <c r="S2540" s="8">
        <f>MONTH(SalesDataTable[[#This Row],[Order Date]])</f>
        <v>12</v>
      </c>
      <c r="T2540" s="7" t="str">
        <f>TEXT(SalesDataTable[[#This Row],[Order Date]],"mmm")</f>
        <v>Dec</v>
      </c>
    </row>
    <row r="2541" spans="1:20" ht="15.6">
      <c r="A2541" s="2">
        <v>2160</v>
      </c>
      <c r="B2541" s="3">
        <v>46363</v>
      </c>
      <c r="C2541" s="4" t="s">
        <v>0</v>
      </c>
      <c r="D2541" s="4" t="s">
        <v>50</v>
      </c>
      <c r="E2541" s="4" t="s">
        <v>28</v>
      </c>
      <c r="F2541" s="4" t="s">
        <v>3</v>
      </c>
      <c r="G2541" s="4" t="s">
        <v>14</v>
      </c>
      <c r="H2541" s="4" t="s">
        <v>15</v>
      </c>
      <c r="I2541" s="8">
        <v>1</v>
      </c>
      <c r="J2541" s="10">
        <v>35.53</v>
      </c>
      <c r="K2541" s="6">
        <v>0.05</v>
      </c>
      <c r="L2541" s="10">
        <v>13.28</v>
      </c>
      <c r="M2541" s="17">
        <f t="shared" si="156"/>
        <v>33.753500000000003</v>
      </c>
      <c r="N2541" s="17">
        <f t="shared" si="157"/>
        <v>13.28</v>
      </c>
      <c r="O2541" s="17">
        <f t="shared" si="158"/>
        <v>20.473500000000001</v>
      </c>
      <c r="P2541" s="7">
        <f t="shared" si="159"/>
        <v>0.6065593197742456</v>
      </c>
      <c r="Q2541" s="5">
        <f>YEAR(SalesDataTable[[#This Row],[Order Date]])</f>
        <v>2026</v>
      </c>
      <c r="R2541" s="7" t="str">
        <f>"Q"&amp;ROUNDUP(MONTH(SalesDataTable[[#This Row],[Order Date]])/3,0)</f>
        <v>Q4</v>
      </c>
      <c r="S2541" s="8">
        <f>MONTH(SalesDataTable[[#This Row],[Order Date]])</f>
        <v>12</v>
      </c>
      <c r="T2541" s="7" t="str">
        <f>TEXT(SalesDataTable[[#This Row],[Order Date]],"mmm")</f>
        <v>Dec</v>
      </c>
    </row>
    <row r="2542" spans="1:20" ht="15.6">
      <c r="A2542" s="2">
        <v>2841</v>
      </c>
      <c r="B2542" s="3">
        <v>46363</v>
      </c>
      <c r="C2542" s="4" t="s">
        <v>6</v>
      </c>
      <c r="D2542" s="4" t="s">
        <v>49</v>
      </c>
      <c r="E2542" s="4" t="s">
        <v>2</v>
      </c>
      <c r="F2542" s="4" t="s">
        <v>13</v>
      </c>
      <c r="G2542" s="4" t="s">
        <v>23</v>
      </c>
      <c r="H2542" s="4" t="s">
        <v>29</v>
      </c>
      <c r="I2542" s="8">
        <v>3</v>
      </c>
      <c r="J2542" s="10">
        <v>196.97</v>
      </c>
      <c r="K2542" s="6">
        <v>0.15</v>
      </c>
      <c r="L2542" s="10">
        <v>101.88</v>
      </c>
      <c r="M2542" s="17">
        <f t="shared" si="156"/>
        <v>502.27349999999996</v>
      </c>
      <c r="N2542" s="17">
        <f t="shared" si="157"/>
        <v>305.64</v>
      </c>
      <c r="O2542" s="17">
        <f t="shared" si="158"/>
        <v>196.63349999999997</v>
      </c>
      <c r="P2542" s="7">
        <f t="shared" si="159"/>
        <v>0.39148690902466482</v>
      </c>
      <c r="Q2542" s="5">
        <f>YEAR(SalesDataTable[[#This Row],[Order Date]])</f>
        <v>2026</v>
      </c>
      <c r="R2542" s="7" t="str">
        <f>"Q"&amp;ROUNDUP(MONTH(SalesDataTable[[#This Row],[Order Date]])/3,0)</f>
        <v>Q4</v>
      </c>
      <c r="S2542" s="8">
        <f>MONTH(SalesDataTable[[#This Row],[Order Date]])</f>
        <v>12</v>
      </c>
      <c r="T2542" s="7" t="str">
        <f>TEXT(SalesDataTable[[#This Row],[Order Date]],"mmm")</f>
        <v>Dec</v>
      </c>
    </row>
    <row r="2543" spans="1:20" ht="15.6">
      <c r="A2543" s="2">
        <v>3433</v>
      </c>
      <c r="B2543" s="3">
        <v>46363</v>
      </c>
      <c r="C2543" s="4" t="s">
        <v>0</v>
      </c>
      <c r="D2543" s="4" t="s">
        <v>1</v>
      </c>
      <c r="E2543" s="4" t="s">
        <v>2</v>
      </c>
      <c r="F2543" s="4" t="s">
        <v>13</v>
      </c>
      <c r="G2543" s="4" t="s">
        <v>14</v>
      </c>
      <c r="H2543" s="4" t="s">
        <v>15</v>
      </c>
      <c r="I2543" s="8">
        <v>2</v>
      </c>
      <c r="J2543" s="10">
        <v>37.020000000000003</v>
      </c>
      <c r="K2543" s="6">
        <v>0.2</v>
      </c>
      <c r="L2543" s="10">
        <v>13.39</v>
      </c>
      <c r="M2543" s="17">
        <f t="shared" si="156"/>
        <v>59.232000000000006</v>
      </c>
      <c r="N2543" s="17">
        <f t="shared" si="157"/>
        <v>26.78</v>
      </c>
      <c r="O2543" s="17">
        <f t="shared" si="158"/>
        <v>32.452000000000005</v>
      </c>
      <c r="P2543" s="7">
        <f t="shared" si="159"/>
        <v>0.5478795245813074</v>
      </c>
      <c r="Q2543" s="5">
        <f>YEAR(SalesDataTable[[#This Row],[Order Date]])</f>
        <v>2026</v>
      </c>
      <c r="R2543" s="7" t="str">
        <f>"Q"&amp;ROUNDUP(MONTH(SalesDataTable[[#This Row],[Order Date]])/3,0)</f>
        <v>Q4</v>
      </c>
      <c r="S2543" s="8">
        <f>MONTH(SalesDataTable[[#This Row],[Order Date]])</f>
        <v>12</v>
      </c>
      <c r="T2543" s="7" t="str">
        <f>TEXT(SalesDataTable[[#This Row],[Order Date]],"mmm")</f>
        <v>Dec</v>
      </c>
    </row>
    <row r="2544" spans="1:20" ht="15.6">
      <c r="A2544" s="2">
        <v>3763</v>
      </c>
      <c r="B2544" s="3">
        <v>46363</v>
      </c>
      <c r="C2544" s="4" t="s">
        <v>6</v>
      </c>
      <c r="D2544" s="4" t="s">
        <v>49</v>
      </c>
      <c r="E2544" s="4" t="s">
        <v>2</v>
      </c>
      <c r="F2544" s="4" t="s">
        <v>13</v>
      </c>
      <c r="G2544" s="4" t="s">
        <v>14</v>
      </c>
      <c r="H2544" s="4" t="s">
        <v>32</v>
      </c>
      <c r="I2544" s="8">
        <v>4</v>
      </c>
      <c r="J2544" s="10">
        <v>47.22</v>
      </c>
      <c r="K2544" s="6">
        <v>0</v>
      </c>
      <c r="L2544" s="10">
        <v>18.420000000000002</v>
      </c>
      <c r="M2544" s="17">
        <f t="shared" si="156"/>
        <v>188.88</v>
      </c>
      <c r="N2544" s="17">
        <f t="shared" si="157"/>
        <v>73.680000000000007</v>
      </c>
      <c r="O2544" s="17">
        <f t="shared" si="158"/>
        <v>115.19999999999999</v>
      </c>
      <c r="P2544" s="7">
        <f t="shared" si="159"/>
        <v>0.60991105463786521</v>
      </c>
      <c r="Q2544" s="5">
        <f>YEAR(SalesDataTable[[#This Row],[Order Date]])</f>
        <v>2026</v>
      </c>
      <c r="R2544" s="7" t="str">
        <f>"Q"&amp;ROUNDUP(MONTH(SalesDataTable[[#This Row],[Order Date]])/3,0)</f>
        <v>Q4</v>
      </c>
      <c r="S2544" s="8">
        <f>MONTH(SalesDataTable[[#This Row],[Order Date]])</f>
        <v>12</v>
      </c>
      <c r="T2544" s="7" t="str">
        <f>TEXT(SalesDataTable[[#This Row],[Order Date]],"mmm")</f>
        <v>Dec</v>
      </c>
    </row>
    <row r="2545" spans="1:20" ht="15.6">
      <c r="A2545" s="2">
        <v>706</v>
      </c>
      <c r="B2545" s="3">
        <v>46364</v>
      </c>
      <c r="C2545" s="4" t="s">
        <v>6</v>
      </c>
      <c r="D2545" s="4" t="s">
        <v>43</v>
      </c>
      <c r="E2545" s="4" t="s">
        <v>19</v>
      </c>
      <c r="F2545" s="4" t="s">
        <v>3</v>
      </c>
      <c r="G2545" s="4" t="s">
        <v>14</v>
      </c>
      <c r="H2545" s="4" t="s">
        <v>32</v>
      </c>
      <c r="I2545" s="8">
        <v>4</v>
      </c>
      <c r="J2545" s="10">
        <v>46.48</v>
      </c>
      <c r="K2545" s="6">
        <v>0.1</v>
      </c>
      <c r="L2545" s="10">
        <v>18.66</v>
      </c>
      <c r="M2545" s="17">
        <f t="shared" si="156"/>
        <v>167.328</v>
      </c>
      <c r="N2545" s="17">
        <f t="shared" si="157"/>
        <v>74.64</v>
      </c>
      <c r="O2545" s="17">
        <f t="shared" si="158"/>
        <v>92.688000000000002</v>
      </c>
      <c r="P2545" s="7">
        <f t="shared" si="159"/>
        <v>0.55393000573723461</v>
      </c>
      <c r="Q2545" s="5">
        <f>YEAR(SalesDataTable[[#This Row],[Order Date]])</f>
        <v>2026</v>
      </c>
      <c r="R2545" s="7" t="str">
        <f>"Q"&amp;ROUNDUP(MONTH(SalesDataTable[[#This Row],[Order Date]])/3,0)</f>
        <v>Q4</v>
      </c>
      <c r="S2545" s="8">
        <f>MONTH(SalesDataTable[[#This Row],[Order Date]])</f>
        <v>12</v>
      </c>
      <c r="T2545" s="7" t="str">
        <f>TEXT(SalesDataTable[[#This Row],[Order Date]],"mmm")</f>
        <v>Dec</v>
      </c>
    </row>
    <row r="2546" spans="1:20" ht="15.6">
      <c r="A2546" s="2">
        <v>1086</v>
      </c>
      <c r="B2546" s="3">
        <v>46364</v>
      </c>
      <c r="C2546" s="4" t="s">
        <v>20</v>
      </c>
      <c r="D2546" s="4" t="s">
        <v>47</v>
      </c>
      <c r="E2546" s="4" t="s">
        <v>8</v>
      </c>
      <c r="F2546" s="4" t="s">
        <v>16</v>
      </c>
      <c r="G2546" s="4" t="s">
        <v>9</v>
      </c>
      <c r="H2546" s="4" t="s">
        <v>17</v>
      </c>
      <c r="I2546" s="8">
        <v>12</v>
      </c>
      <c r="J2546" s="10">
        <v>146.99</v>
      </c>
      <c r="K2546" s="6">
        <v>0.15</v>
      </c>
      <c r="L2546" s="10">
        <v>79.239999999999995</v>
      </c>
      <c r="M2546" s="17">
        <f t="shared" si="156"/>
        <v>1499.298</v>
      </c>
      <c r="N2546" s="17">
        <f t="shared" si="157"/>
        <v>950.87999999999988</v>
      </c>
      <c r="O2546" s="17">
        <f t="shared" si="158"/>
        <v>548.41800000000012</v>
      </c>
      <c r="P2546" s="7">
        <f t="shared" si="159"/>
        <v>0.36578318653129671</v>
      </c>
      <c r="Q2546" s="5">
        <f>YEAR(SalesDataTable[[#This Row],[Order Date]])</f>
        <v>2026</v>
      </c>
      <c r="R2546" s="7" t="str">
        <f>"Q"&amp;ROUNDUP(MONTH(SalesDataTable[[#This Row],[Order Date]])/3,0)</f>
        <v>Q4</v>
      </c>
      <c r="S2546" s="8">
        <f>MONTH(SalesDataTable[[#This Row],[Order Date]])</f>
        <v>12</v>
      </c>
      <c r="T2546" s="7" t="str">
        <f>TEXT(SalesDataTable[[#This Row],[Order Date]],"mmm")</f>
        <v>Dec</v>
      </c>
    </row>
    <row r="2547" spans="1:20" ht="15.6">
      <c r="A2547" s="2">
        <v>1204</v>
      </c>
      <c r="B2547" s="3">
        <v>46364</v>
      </c>
      <c r="C2547" s="4" t="s">
        <v>11</v>
      </c>
      <c r="D2547" s="4" t="s">
        <v>39</v>
      </c>
      <c r="E2547" s="4" t="s">
        <v>2</v>
      </c>
      <c r="F2547" s="4" t="s">
        <v>13</v>
      </c>
      <c r="G2547" s="4" t="s">
        <v>34</v>
      </c>
      <c r="H2547" s="4" t="s">
        <v>35</v>
      </c>
      <c r="I2547" s="8">
        <v>1</v>
      </c>
      <c r="J2547" s="10">
        <v>40.29</v>
      </c>
      <c r="K2547" s="6">
        <v>0</v>
      </c>
      <c r="L2547" s="10">
        <v>15.07</v>
      </c>
      <c r="M2547" s="17">
        <f t="shared" si="156"/>
        <v>40.29</v>
      </c>
      <c r="N2547" s="17">
        <f t="shared" si="157"/>
        <v>15.07</v>
      </c>
      <c r="O2547" s="17">
        <f t="shared" si="158"/>
        <v>25.22</v>
      </c>
      <c r="P2547" s="7">
        <f t="shared" si="159"/>
        <v>0.62596177711590961</v>
      </c>
      <c r="Q2547" s="5">
        <f>YEAR(SalesDataTable[[#This Row],[Order Date]])</f>
        <v>2026</v>
      </c>
      <c r="R2547" s="7" t="str">
        <f>"Q"&amp;ROUNDUP(MONTH(SalesDataTable[[#This Row],[Order Date]])/3,0)</f>
        <v>Q4</v>
      </c>
      <c r="S2547" s="8">
        <f>MONTH(SalesDataTable[[#This Row],[Order Date]])</f>
        <v>12</v>
      </c>
      <c r="T2547" s="7" t="str">
        <f>TEXT(SalesDataTable[[#This Row],[Order Date]],"mmm")</f>
        <v>Dec</v>
      </c>
    </row>
    <row r="2548" spans="1:20" ht="15.6">
      <c r="A2548" s="2">
        <v>1451</v>
      </c>
      <c r="B2548" s="3">
        <v>46364</v>
      </c>
      <c r="C2548" s="4" t="s">
        <v>0</v>
      </c>
      <c r="D2548" s="4" t="s">
        <v>1</v>
      </c>
      <c r="E2548" s="4" t="s">
        <v>8</v>
      </c>
      <c r="F2548" s="4" t="s">
        <v>16</v>
      </c>
      <c r="G2548" s="4" t="s">
        <v>23</v>
      </c>
      <c r="H2548" s="4" t="s">
        <v>51</v>
      </c>
      <c r="I2548" s="8">
        <v>4</v>
      </c>
      <c r="J2548" s="10">
        <v>125.82</v>
      </c>
      <c r="K2548" s="6">
        <v>0.15</v>
      </c>
      <c r="L2548" s="10">
        <v>61.39</v>
      </c>
      <c r="M2548" s="17">
        <f t="shared" si="156"/>
        <v>427.78799999999995</v>
      </c>
      <c r="N2548" s="17">
        <f t="shared" si="157"/>
        <v>245.56</v>
      </c>
      <c r="O2548" s="17">
        <f t="shared" si="158"/>
        <v>182.22799999999995</v>
      </c>
      <c r="P2548" s="7">
        <f t="shared" si="159"/>
        <v>0.42597735326844133</v>
      </c>
      <c r="Q2548" s="5">
        <f>YEAR(SalesDataTable[[#This Row],[Order Date]])</f>
        <v>2026</v>
      </c>
      <c r="R2548" s="7" t="str">
        <f>"Q"&amp;ROUNDUP(MONTH(SalesDataTable[[#This Row],[Order Date]])/3,0)</f>
        <v>Q4</v>
      </c>
      <c r="S2548" s="8">
        <f>MONTH(SalesDataTable[[#This Row],[Order Date]])</f>
        <v>12</v>
      </c>
      <c r="T2548" s="7" t="str">
        <f>TEXT(SalesDataTable[[#This Row],[Order Date]],"mmm")</f>
        <v>Dec</v>
      </c>
    </row>
    <row r="2549" spans="1:20" ht="15.6">
      <c r="A2549" s="2">
        <v>1650</v>
      </c>
      <c r="B2549" s="3">
        <v>46364</v>
      </c>
      <c r="C2549" s="4" t="s">
        <v>6</v>
      </c>
      <c r="D2549" s="4" t="s">
        <v>7</v>
      </c>
      <c r="E2549" s="4" t="s">
        <v>2</v>
      </c>
      <c r="F2549" s="4" t="s">
        <v>13</v>
      </c>
      <c r="G2549" s="4" t="s">
        <v>14</v>
      </c>
      <c r="H2549" s="4" t="s">
        <v>15</v>
      </c>
      <c r="I2549" s="8">
        <v>3</v>
      </c>
      <c r="J2549" s="10">
        <v>36.25</v>
      </c>
      <c r="K2549" s="6">
        <v>0</v>
      </c>
      <c r="L2549" s="10">
        <v>13.67</v>
      </c>
      <c r="M2549" s="17">
        <f t="shared" si="156"/>
        <v>108.75</v>
      </c>
      <c r="N2549" s="17">
        <f t="shared" si="157"/>
        <v>41.01</v>
      </c>
      <c r="O2549" s="17">
        <f t="shared" si="158"/>
        <v>67.740000000000009</v>
      </c>
      <c r="P2549" s="7">
        <f t="shared" si="159"/>
        <v>0.62289655172413805</v>
      </c>
      <c r="Q2549" s="5">
        <f>YEAR(SalesDataTable[[#This Row],[Order Date]])</f>
        <v>2026</v>
      </c>
      <c r="R2549" s="7" t="str">
        <f>"Q"&amp;ROUNDUP(MONTH(SalesDataTable[[#This Row],[Order Date]])/3,0)</f>
        <v>Q4</v>
      </c>
      <c r="S2549" s="8">
        <f>MONTH(SalesDataTable[[#This Row],[Order Date]])</f>
        <v>12</v>
      </c>
      <c r="T2549" s="7" t="str">
        <f>TEXT(SalesDataTable[[#This Row],[Order Date]],"mmm")</f>
        <v>Dec</v>
      </c>
    </row>
    <row r="2550" spans="1:20" ht="15.6">
      <c r="A2550" s="2">
        <v>1740</v>
      </c>
      <c r="B2550" s="3">
        <v>46364</v>
      </c>
      <c r="C2550" s="4" t="s">
        <v>11</v>
      </c>
      <c r="D2550" s="4" t="s">
        <v>39</v>
      </c>
      <c r="E2550" s="4" t="s">
        <v>28</v>
      </c>
      <c r="F2550" s="4" t="s">
        <v>3</v>
      </c>
      <c r="G2550" s="4" t="s">
        <v>14</v>
      </c>
      <c r="H2550" s="4" t="s">
        <v>48</v>
      </c>
      <c r="I2550" s="8">
        <v>1</v>
      </c>
      <c r="J2550" s="10">
        <v>165.29</v>
      </c>
      <c r="K2550" s="6">
        <v>0.05</v>
      </c>
      <c r="L2550" s="10">
        <v>89.92</v>
      </c>
      <c r="M2550" s="17">
        <f t="shared" si="156"/>
        <v>157.02549999999999</v>
      </c>
      <c r="N2550" s="17">
        <f t="shared" si="157"/>
        <v>89.92</v>
      </c>
      <c r="O2550" s="17">
        <f t="shared" si="158"/>
        <v>67.105499999999992</v>
      </c>
      <c r="P2550" s="7">
        <f t="shared" si="159"/>
        <v>0.42735415585366704</v>
      </c>
      <c r="Q2550" s="5">
        <f>YEAR(SalesDataTable[[#This Row],[Order Date]])</f>
        <v>2026</v>
      </c>
      <c r="R2550" s="7" t="str">
        <f>"Q"&amp;ROUNDUP(MONTH(SalesDataTable[[#This Row],[Order Date]])/3,0)</f>
        <v>Q4</v>
      </c>
      <c r="S2550" s="8">
        <f>MONTH(SalesDataTable[[#This Row],[Order Date]])</f>
        <v>12</v>
      </c>
      <c r="T2550" s="7" t="str">
        <f>TEXT(SalesDataTable[[#This Row],[Order Date]],"mmm")</f>
        <v>Dec</v>
      </c>
    </row>
    <row r="2551" spans="1:20" ht="15.6">
      <c r="A2551" s="2">
        <v>3191</v>
      </c>
      <c r="B2551" s="3">
        <v>46364</v>
      </c>
      <c r="C2551" s="4" t="s">
        <v>20</v>
      </c>
      <c r="D2551" s="4" t="s">
        <v>33</v>
      </c>
      <c r="E2551" s="4" t="s">
        <v>2</v>
      </c>
      <c r="F2551" s="4" t="s">
        <v>13</v>
      </c>
      <c r="G2551" s="4" t="s">
        <v>23</v>
      </c>
      <c r="H2551" s="4" t="s">
        <v>40</v>
      </c>
      <c r="I2551" s="8">
        <v>1</v>
      </c>
      <c r="J2551" s="10">
        <v>82.89</v>
      </c>
      <c r="K2551" s="6">
        <v>0.15</v>
      </c>
      <c r="L2551" s="10">
        <v>38.51</v>
      </c>
      <c r="M2551" s="17">
        <f t="shared" si="156"/>
        <v>70.456500000000005</v>
      </c>
      <c r="N2551" s="17">
        <f t="shared" si="157"/>
        <v>38.51</v>
      </c>
      <c r="O2551" s="17">
        <f t="shared" si="158"/>
        <v>31.946500000000007</v>
      </c>
      <c r="P2551" s="7">
        <f t="shared" si="159"/>
        <v>0.45342161475520365</v>
      </c>
      <c r="Q2551" s="5">
        <f>YEAR(SalesDataTable[[#This Row],[Order Date]])</f>
        <v>2026</v>
      </c>
      <c r="R2551" s="7" t="str">
        <f>"Q"&amp;ROUNDUP(MONTH(SalesDataTable[[#This Row],[Order Date]])/3,0)</f>
        <v>Q4</v>
      </c>
      <c r="S2551" s="8">
        <f>MONTH(SalesDataTable[[#This Row],[Order Date]])</f>
        <v>12</v>
      </c>
      <c r="T2551" s="7" t="str">
        <f>TEXT(SalesDataTable[[#This Row],[Order Date]],"mmm")</f>
        <v>Dec</v>
      </c>
    </row>
    <row r="2552" spans="1:20" ht="15.6">
      <c r="A2552" s="2">
        <v>3662</v>
      </c>
      <c r="B2552" s="3">
        <v>46364</v>
      </c>
      <c r="C2552" s="4" t="s">
        <v>6</v>
      </c>
      <c r="D2552" s="4" t="s">
        <v>27</v>
      </c>
      <c r="E2552" s="4" t="s">
        <v>2</v>
      </c>
      <c r="F2552" s="4" t="s">
        <v>16</v>
      </c>
      <c r="G2552" s="4" t="s">
        <v>23</v>
      </c>
      <c r="H2552" s="4" t="s">
        <v>29</v>
      </c>
      <c r="I2552" s="8">
        <v>1</v>
      </c>
      <c r="J2552" s="10">
        <v>199.66</v>
      </c>
      <c r="K2552" s="6">
        <v>0</v>
      </c>
      <c r="L2552" s="10">
        <v>103.15</v>
      </c>
      <c r="M2552" s="17">
        <f t="shared" si="156"/>
        <v>199.66</v>
      </c>
      <c r="N2552" s="17">
        <f t="shared" si="157"/>
        <v>103.15</v>
      </c>
      <c r="O2552" s="17">
        <f t="shared" si="158"/>
        <v>96.509999999999991</v>
      </c>
      <c r="P2552" s="7">
        <f t="shared" si="159"/>
        <v>0.48337173194430527</v>
      </c>
      <c r="Q2552" s="5">
        <f>YEAR(SalesDataTable[[#This Row],[Order Date]])</f>
        <v>2026</v>
      </c>
      <c r="R2552" s="7" t="str">
        <f>"Q"&amp;ROUNDUP(MONTH(SalesDataTable[[#This Row],[Order Date]])/3,0)</f>
        <v>Q4</v>
      </c>
      <c r="S2552" s="8">
        <f>MONTH(SalesDataTable[[#This Row],[Order Date]])</f>
        <v>12</v>
      </c>
      <c r="T2552" s="7" t="str">
        <f>TEXT(SalesDataTable[[#This Row],[Order Date]],"mmm")</f>
        <v>Dec</v>
      </c>
    </row>
    <row r="2553" spans="1:20" ht="15.6">
      <c r="A2553" s="2">
        <v>3922</v>
      </c>
      <c r="B2553" s="3">
        <v>46364</v>
      </c>
      <c r="C2553" s="4" t="s">
        <v>20</v>
      </c>
      <c r="D2553" s="4" t="s">
        <v>33</v>
      </c>
      <c r="E2553" s="4" t="s">
        <v>19</v>
      </c>
      <c r="F2553" s="4" t="s">
        <v>13</v>
      </c>
      <c r="G2553" s="4" t="s">
        <v>9</v>
      </c>
      <c r="H2553" s="4" t="s">
        <v>17</v>
      </c>
      <c r="I2553" s="8">
        <v>2</v>
      </c>
      <c r="J2553" s="10">
        <v>146.25</v>
      </c>
      <c r="K2553" s="6">
        <v>0.05</v>
      </c>
      <c r="L2553" s="10">
        <v>77.3</v>
      </c>
      <c r="M2553" s="17">
        <f t="shared" si="156"/>
        <v>277.875</v>
      </c>
      <c r="N2553" s="17">
        <f t="shared" si="157"/>
        <v>154.6</v>
      </c>
      <c r="O2553" s="17">
        <f t="shared" si="158"/>
        <v>123.27500000000001</v>
      </c>
      <c r="P2553" s="7">
        <f t="shared" si="159"/>
        <v>0.44363472784525421</v>
      </c>
      <c r="Q2553" s="5">
        <f>YEAR(SalesDataTable[[#This Row],[Order Date]])</f>
        <v>2026</v>
      </c>
      <c r="R2553" s="7" t="str">
        <f>"Q"&amp;ROUNDUP(MONTH(SalesDataTable[[#This Row],[Order Date]])/3,0)</f>
        <v>Q4</v>
      </c>
      <c r="S2553" s="8">
        <f>MONTH(SalesDataTable[[#This Row],[Order Date]])</f>
        <v>12</v>
      </c>
      <c r="T2553" s="7" t="str">
        <f>TEXT(SalesDataTable[[#This Row],[Order Date]],"mmm")</f>
        <v>Dec</v>
      </c>
    </row>
    <row r="2554" spans="1:20" ht="15.6">
      <c r="A2554" s="2">
        <v>4022</v>
      </c>
      <c r="B2554" s="3">
        <v>46364</v>
      </c>
      <c r="C2554" s="4" t="s">
        <v>0</v>
      </c>
      <c r="D2554" s="4" t="s">
        <v>36</v>
      </c>
      <c r="E2554" s="4" t="s">
        <v>28</v>
      </c>
      <c r="F2554" s="4" t="s">
        <v>3</v>
      </c>
      <c r="G2554" s="4" t="s">
        <v>23</v>
      </c>
      <c r="H2554" s="4" t="s">
        <v>24</v>
      </c>
      <c r="I2554" s="8">
        <v>1</v>
      </c>
      <c r="J2554" s="10">
        <v>333.51</v>
      </c>
      <c r="K2554" s="6">
        <v>0.2</v>
      </c>
      <c r="L2554" s="10">
        <v>199.91</v>
      </c>
      <c r="M2554" s="17">
        <f t="shared" si="156"/>
        <v>266.80799999999999</v>
      </c>
      <c r="N2554" s="17">
        <f t="shared" si="157"/>
        <v>199.91</v>
      </c>
      <c r="O2554" s="17">
        <f t="shared" si="158"/>
        <v>66.897999999999996</v>
      </c>
      <c r="P2554" s="7">
        <f t="shared" si="159"/>
        <v>0.25073461065635211</v>
      </c>
      <c r="Q2554" s="5">
        <f>YEAR(SalesDataTable[[#This Row],[Order Date]])</f>
        <v>2026</v>
      </c>
      <c r="R2554" s="7" t="str">
        <f>"Q"&amp;ROUNDUP(MONTH(SalesDataTable[[#This Row],[Order Date]])/3,0)</f>
        <v>Q4</v>
      </c>
      <c r="S2554" s="8">
        <f>MONTH(SalesDataTable[[#This Row],[Order Date]])</f>
        <v>12</v>
      </c>
      <c r="T2554" s="7" t="str">
        <f>TEXT(SalesDataTable[[#This Row],[Order Date]],"mmm")</f>
        <v>Dec</v>
      </c>
    </row>
    <row r="2555" spans="1:20" ht="15.6">
      <c r="A2555" s="2">
        <v>4366</v>
      </c>
      <c r="B2555" s="3">
        <v>46364</v>
      </c>
      <c r="C2555" s="4" t="s">
        <v>6</v>
      </c>
      <c r="D2555" s="4" t="s">
        <v>43</v>
      </c>
      <c r="E2555" s="4" t="s">
        <v>19</v>
      </c>
      <c r="F2555" s="4" t="s">
        <v>13</v>
      </c>
      <c r="G2555" s="4" t="s">
        <v>9</v>
      </c>
      <c r="H2555" s="4" t="s">
        <v>37</v>
      </c>
      <c r="I2555" s="8">
        <v>1</v>
      </c>
      <c r="J2555" s="10">
        <v>151.97</v>
      </c>
      <c r="K2555" s="6">
        <v>0.05</v>
      </c>
      <c r="L2555" s="10">
        <v>80.239999999999995</v>
      </c>
      <c r="M2555" s="17">
        <f t="shared" si="156"/>
        <v>144.3715</v>
      </c>
      <c r="N2555" s="17">
        <f t="shared" si="157"/>
        <v>80.239999999999995</v>
      </c>
      <c r="O2555" s="17">
        <f t="shared" si="158"/>
        <v>64.131500000000003</v>
      </c>
      <c r="P2555" s="7">
        <f t="shared" si="159"/>
        <v>0.44421163456776441</v>
      </c>
      <c r="Q2555" s="5">
        <f>YEAR(SalesDataTable[[#This Row],[Order Date]])</f>
        <v>2026</v>
      </c>
      <c r="R2555" s="7" t="str">
        <f>"Q"&amp;ROUNDUP(MONTH(SalesDataTable[[#This Row],[Order Date]])/3,0)</f>
        <v>Q4</v>
      </c>
      <c r="S2555" s="8">
        <f>MONTH(SalesDataTable[[#This Row],[Order Date]])</f>
        <v>12</v>
      </c>
      <c r="T2555" s="7" t="str">
        <f>TEXT(SalesDataTable[[#This Row],[Order Date]],"mmm")</f>
        <v>Dec</v>
      </c>
    </row>
    <row r="2556" spans="1:20" ht="15.6">
      <c r="A2556" s="2">
        <v>4880</v>
      </c>
      <c r="B2556" s="3">
        <v>46364</v>
      </c>
      <c r="C2556" s="4" t="s">
        <v>20</v>
      </c>
      <c r="D2556" s="4" t="s">
        <v>47</v>
      </c>
      <c r="E2556" s="4" t="s">
        <v>19</v>
      </c>
      <c r="F2556" s="4" t="s">
        <v>13</v>
      </c>
      <c r="G2556" s="4" t="s">
        <v>4</v>
      </c>
      <c r="H2556" s="4" t="s">
        <v>26</v>
      </c>
      <c r="I2556" s="8">
        <v>1</v>
      </c>
      <c r="J2556" s="10">
        <v>41.07</v>
      </c>
      <c r="K2556" s="6">
        <v>0</v>
      </c>
      <c r="L2556" s="10">
        <v>16.600000000000001</v>
      </c>
      <c r="M2556" s="17">
        <f t="shared" si="156"/>
        <v>41.07</v>
      </c>
      <c r="N2556" s="17">
        <f t="shared" si="157"/>
        <v>16.600000000000001</v>
      </c>
      <c r="O2556" s="17">
        <f t="shared" si="158"/>
        <v>24.47</v>
      </c>
      <c r="P2556" s="7">
        <f t="shared" si="159"/>
        <v>0.59581202824446067</v>
      </c>
      <c r="Q2556" s="5">
        <f>YEAR(SalesDataTable[[#This Row],[Order Date]])</f>
        <v>2026</v>
      </c>
      <c r="R2556" s="7" t="str">
        <f>"Q"&amp;ROUNDUP(MONTH(SalesDataTable[[#This Row],[Order Date]])/3,0)</f>
        <v>Q4</v>
      </c>
      <c r="S2556" s="8">
        <f>MONTH(SalesDataTable[[#This Row],[Order Date]])</f>
        <v>12</v>
      </c>
      <c r="T2556" s="7" t="str">
        <f>TEXT(SalesDataTable[[#This Row],[Order Date]],"mmm")</f>
        <v>Dec</v>
      </c>
    </row>
    <row r="2557" spans="1:20" ht="15.6">
      <c r="A2557" s="2">
        <v>5127</v>
      </c>
      <c r="B2557" s="3">
        <v>46364</v>
      </c>
      <c r="C2557" s="4" t="s">
        <v>6</v>
      </c>
      <c r="D2557" s="4" t="s">
        <v>41</v>
      </c>
      <c r="E2557" s="4" t="s">
        <v>28</v>
      </c>
      <c r="F2557" s="4" t="s">
        <v>3</v>
      </c>
      <c r="G2557" s="4" t="s">
        <v>23</v>
      </c>
      <c r="H2557" s="4" t="s">
        <v>51</v>
      </c>
      <c r="I2557" s="8">
        <v>1</v>
      </c>
      <c r="J2557" s="10">
        <v>122.65</v>
      </c>
      <c r="K2557" s="6">
        <v>0</v>
      </c>
      <c r="L2557" s="10">
        <v>58.9</v>
      </c>
      <c r="M2557" s="17">
        <f t="shared" si="156"/>
        <v>122.65</v>
      </c>
      <c r="N2557" s="17">
        <f t="shared" si="157"/>
        <v>58.9</v>
      </c>
      <c r="O2557" s="17">
        <f t="shared" si="158"/>
        <v>63.750000000000007</v>
      </c>
      <c r="P2557" s="7">
        <f t="shared" si="159"/>
        <v>0.51977170811251527</v>
      </c>
      <c r="Q2557" s="5">
        <f>YEAR(SalesDataTable[[#This Row],[Order Date]])</f>
        <v>2026</v>
      </c>
      <c r="R2557" s="7" t="str">
        <f>"Q"&amp;ROUNDUP(MONTH(SalesDataTable[[#This Row],[Order Date]])/3,0)</f>
        <v>Q4</v>
      </c>
      <c r="S2557" s="8">
        <f>MONTH(SalesDataTable[[#This Row],[Order Date]])</f>
        <v>12</v>
      </c>
      <c r="T2557" s="7" t="str">
        <f>TEXT(SalesDataTable[[#This Row],[Order Date]],"mmm")</f>
        <v>Dec</v>
      </c>
    </row>
    <row r="2558" spans="1:20" ht="15.6">
      <c r="A2558" s="2">
        <v>13</v>
      </c>
      <c r="B2558" s="3">
        <v>46365</v>
      </c>
      <c r="C2558" s="4" t="s">
        <v>6</v>
      </c>
      <c r="D2558" s="4" t="s">
        <v>27</v>
      </c>
      <c r="E2558" s="4" t="s">
        <v>2</v>
      </c>
      <c r="F2558" s="4" t="s">
        <v>3</v>
      </c>
      <c r="G2558" s="4" t="s">
        <v>9</v>
      </c>
      <c r="H2558" s="4" t="s">
        <v>17</v>
      </c>
      <c r="I2558" s="8">
        <v>6</v>
      </c>
      <c r="J2558" s="10">
        <v>143.16</v>
      </c>
      <c r="K2558" s="6">
        <v>0.15</v>
      </c>
      <c r="L2558" s="10">
        <v>80.349999999999994</v>
      </c>
      <c r="M2558" s="17">
        <f t="shared" si="156"/>
        <v>730.11599999999999</v>
      </c>
      <c r="N2558" s="17">
        <f t="shared" si="157"/>
        <v>482.09999999999997</v>
      </c>
      <c r="O2558" s="17">
        <f t="shared" si="158"/>
        <v>248.01600000000002</v>
      </c>
      <c r="P2558" s="7">
        <f t="shared" si="159"/>
        <v>0.33969396643820987</v>
      </c>
      <c r="Q2558" s="5">
        <f>YEAR(SalesDataTable[[#This Row],[Order Date]])</f>
        <v>2026</v>
      </c>
      <c r="R2558" s="7" t="str">
        <f>"Q"&amp;ROUNDUP(MONTH(SalesDataTable[[#This Row],[Order Date]])/3,0)</f>
        <v>Q4</v>
      </c>
      <c r="S2558" s="8">
        <f>MONTH(SalesDataTable[[#This Row],[Order Date]])</f>
        <v>12</v>
      </c>
      <c r="T2558" s="7" t="str">
        <f>TEXT(SalesDataTable[[#This Row],[Order Date]],"mmm")</f>
        <v>Dec</v>
      </c>
    </row>
    <row r="2559" spans="1:20" ht="15.6">
      <c r="A2559" s="2">
        <v>102</v>
      </c>
      <c r="B2559" s="3">
        <v>46365</v>
      </c>
      <c r="C2559" s="4" t="s">
        <v>11</v>
      </c>
      <c r="D2559" s="4" t="s">
        <v>25</v>
      </c>
      <c r="E2559" s="4" t="s">
        <v>19</v>
      </c>
      <c r="F2559" s="4" t="s">
        <v>13</v>
      </c>
      <c r="G2559" s="4" t="s">
        <v>9</v>
      </c>
      <c r="H2559" s="4" t="s">
        <v>17</v>
      </c>
      <c r="I2559" s="8">
        <v>3</v>
      </c>
      <c r="J2559" s="10">
        <v>142.75</v>
      </c>
      <c r="K2559" s="6">
        <v>0.1</v>
      </c>
      <c r="L2559" s="10">
        <v>81.739999999999995</v>
      </c>
      <c r="M2559" s="17">
        <f t="shared" si="156"/>
        <v>385.42500000000001</v>
      </c>
      <c r="N2559" s="17">
        <f t="shared" si="157"/>
        <v>245.21999999999997</v>
      </c>
      <c r="O2559" s="17">
        <f t="shared" si="158"/>
        <v>140.20500000000004</v>
      </c>
      <c r="P2559" s="7">
        <f t="shared" si="159"/>
        <v>0.3637672698968672</v>
      </c>
      <c r="Q2559" s="5">
        <f>YEAR(SalesDataTable[[#This Row],[Order Date]])</f>
        <v>2026</v>
      </c>
      <c r="R2559" s="7" t="str">
        <f>"Q"&amp;ROUNDUP(MONTH(SalesDataTable[[#This Row],[Order Date]])/3,0)</f>
        <v>Q4</v>
      </c>
      <c r="S2559" s="8">
        <f>MONTH(SalesDataTable[[#This Row],[Order Date]])</f>
        <v>12</v>
      </c>
      <c r="T2559" s="7" t="str">
        <f>TEXT(SalesDataTable[[#This Row],[Order Date]],"mmm")</f>
        <v>Dec</v>
      </c>
    </row>
    <row r="2560" spans="1:20" ht="15.6">
      <c r="A2560" s="2">
        <v>519</v>
      </c>
      <c r="B2560" s="3">
        <v>46365</v>
      </c>
      <c r="C2560" s="4" t="s">
        <v>6</v>
      </c>
      <c r="D2560" s="4" t="s">
        <v>43</v>
      </c>
      <c r="E2560" s="4" t="s">
        <v>19</v>
      </c>
      <c r="F2560" s="4" t="s">
        <v>3</v>
      </c>
      <c r="G2560" s="4" t="s">
        <v>34</v>
      </c>
      <c r="H2560" s="4" t="s">
        <v>42</v>
      </c>
      <c r="I2560" s="8">
        <v>2</v>
      </c>
      <c r="J2560" s="10">
        <v>36.03</v>
      </c>
      <c r="K2560" s="6">
        <v>0.1</v>
      </c>
      <c r="L2560" s="10">
        <v>13.54</v>
      </c>
      <c r="M2560" s="17">
        <f t="shared" si="156"/>
        <v>64.853999999999999</v>
      </c>
      <c r="N2560" s="17">
        <f t="shared" si="157"/>
        <v>27.08</v>
      </c>
      <c r="O2560" s="17">
        <f t="shared" si="158"/>
        <v>37.774000000000001</v>
      </c>
      <c r="P2560" s="7">
        <f t="shared" si="159"/>
        <v>0.58244672649335427</v>
      </c>
      <c r="Q2560" s="5">
        <f>YEAR(SalesDataTable[[#This Row],[Order Date]])</f>
        <v>2026</v>
      </c>
      <c r="R2560" s="7" t="str">
        <f>"Q"&amp;ROUNDUP(MONTH(SalesDataTable[[#This Row],[Order Date]])/3,0)</f>
        <v>Q4</v>
      </c>
      <c r="S2560" s="8">
        <f>MONTH(SalesDataTable[[#This Row],[Order Date]])</f>
        <v>12</v>
      </c>
      <c r="T2560" s="7" t="str">
        <f>TEXT(SalesDataTable[[#This Row],[Order Date]],"mmm")</f>
        <v>Dec</v>
      </c>
    </row>
    <row r="2561" spans="1:20" ht="15.6">
      <c r="A2561" s="2">
        <v>522</v>
      </c>
      <c r="B2561" s="3">
        <v>46365</v>
      </c>
      <c r="C2561" s="4" t="s">
        <v>0</v>
      </c>
      <c r="D2561" s="4" t="s">
        <v>50</v>
      </c>
      <c r="E2561" s="4" t="s">
        <v>19</v>
      </c>
      <c r="F2561" s="4" t="s">
        <v>3</v>
      </c>
      <c r="G2561" s="4" t="s">
        <v>14</v>
      </c>
      <c r="H2561" s="4" t="s">
        <v>44</v>
      </c>
      <c r="I2561" s="8">
        <v>2</v>
      </c>
      <c r="J2561" s="10">
        <v>133.4</v>
      </c>
      <c r="K2561" s="6">
        <v>0</v>
      </c>
      <c r="L2561" s="10">
        <v>67.69</v>
      </c>
      <c r="M2561" s="17">
        <f t="shared" si="156"/>
        <v>266.8</v>
      </c>
      <c r="N2561" s="17">
        <f t="shared" si="157"/>
        <v>135.38</v>
      </c>
      <c r="O2561" s="17">
        <f t="shared" si="158"/>
        <v>131.42000000000002</v>
      </c>
      <c r="P2561" s="7">
        <f t="shared" si="159"/>
        <v>0.49257871064467768</v>
      </c>
      <c r="Q2561" s="5">
        <f>YEAR(SalesDataTable[[#This Row],[Order Date]])</f>
        <v>2026</v>
      </c>
      <c r="R2561" s="7" t="str">
        <f>"Q"&amp;ROUNDUP(MONTH(SalesDataTable[[#This Row],[Order Date]])/3,0)</f>
        <v>Q4</v>
      </c>
      <c r="S2561" s="8">
        <f>MONTH(SalesDataTable[[#This Row],[Order Date]])</f>
        <v>12</v>
      </c>
      <c r="T2561" s="7" t="str">
        <f>TEXT(SalesDataTable[[#This Row],[Order Date]],"mmm")</f>
        <v>Dec</v>
      </c>
    </row>
    <row r="2562" spans="1:20" ht="15.6">
      <c r="A2562" s="2">
        <v>798</v>
      </c>
      <c r="B2562" s="3">
        <v>46365</v>
      </c>
      <c r="C2562" s="4" t="s">
        <v>11</v>
      </c>
      <c r="D2562" s="4" t="s">
        <v>12</v>
      </c>
      <c r="E2562" s="4" t="s">
        <v>19</v>
      </c>
      <c r="F2562" s="4" t="s">
        <v>3</v>
      </c>
      <c r="G2562" s="4" t="s">
        <v>23</v>
      </c>
      <c r="H2562" s="4" t="s">
        <v>29</v>
      </c>
      <c r="I2562" s="8">
        <v>3</v>
      </c>
      <c r="J2562" s="10">
        <v>199.31</v>
      </c>
      <c r="K2562" s="6">
        <v>0.05</v>
      </c>
      <c r="L2562" s="10">
        <v>101.19</v>
      </c>
      <c r="M2562" s="17">
        <f t="shared" ref="M2562:M2625" si="160">I2562*J2562*(1-K2562)</f>
        <v>568.0335</v>
      </c>
      <c r="N2562" s="17">
        <f t="shared" ref="N2562:N2625" si="161">I2562*L2562</f>
        <v>303.57</v>
      </c>
      <c r="O2562" s="17">
        <f t="shared" ref="O2562:O2625" si="162">M2562-N2562</f>
        <v>264.46350000000001</v>
      </c>
      <c r="P2562" s="7">
        <f t="shared" ref="P2562:P2625" si="163">IFERROR(O2562/M2562,0)</f>
        <v>0.46557729429690325</v>
      </c>
      <c r="Q2562" s="5">
        <f>YEAR(SalesDataTable[[#This Row],[Order Date]])</f>
        <v>2026</v>
      </c>
      <c r="R2562" s="7" t="str">
        <f>"Q"&amp;ROUNDUP(MONTH(SalesDataTable[[#This Row],[Order Date]])/3,0)</f>
        <v>Q4</v>
      </c>
      <c r="S2562" s="8">
        <f>MONTH(SalesDataTable[[#This Row],[Order Date]])</f>
        <v>12</v>
      </c>
      <c r="T2562" s="7" t="str">
        <f>TEXT(SalesDataTable[[#This Row],[Order Date]],"mmm")</f>
        <v>Dec</v>
      </c>
    </row>
    <row r="2563" spans="1:20" ht="15.6">
      <c r="A2563" s="2">
        <v>1746</v>
      </c>
      <c r="B2563" s="3">
        <v>46365</v>
      </c>
      <c r="C2563" s="4" t="s">
        <v>6</v>
      </c>
      <c r="D2563" s="4" t="s">
        <v>41</v>
      </c>
      <c r="E2563" s="4" t="s">
        <v>2</v>
      </c>
      <c r="F2563" s="4" t="s">
        <v>16</v>
      </c>
      <c r="G2563" s="4" t="s">
        <v>14</v>
      </c>
      <c r="H2563" s="4" t="s">
        <v>32</v>
      </c>
      <c r="I2563" s="8">
        <v>1</v>
      </c>
      <c r="J2563" s="10">
        <v>47.44</v>
      </c>
      <c r="K2563" s="6">
        <v>0.15</v>
      </c>
      <c r="L2563" s="10">
        <v>17.899999999999999</v>
      </c>
      <c r="M2563" s="17">
        <f t="shared" si="160"/>
        <v>40.323999999999998</v>
      </c>
      <c r="N2563" s="17">
        <f t="shared" si="161"/>
        <v>17.899999999999999</v>
      </c>
      <c r="O2563" s="17">
        <f t="shared" si="162"/>
        <v>22.423999999999999</v>
      </c>
      <c r="P2563" s="7">
        <f t="shared" si="163"/>
        <v>0.55609562543398472</v>
      </c>
      <c r="Q2563" s="5">
        <f>YEAR(SalesDataTable[[#This Row],[Order Date]])</f>
        <v>2026</v>
      </c>
      <c r="R2563" s="7" t="str">
        <f>"Q"&amp;ROUNDUP(MONTH(SalesDataTable[[#This Row],[Order Date]])/3,0)</f>
        <v>Q4</v>
      </c>
      <c r="S2563" s="8">
        <f>MONTH(SalesDataTable[[#This Row],[Order Date]])</f>
        <v>12</v>
      </c>
      <c r="T2563" s="7" t="str">
        <f>TEXT(SalesDataTable[[#This Row],[Order Date]],"mmm")</f>
        <v>Dec</v>
      </c>
    </row>
    <row r="2564" spans="1:20" ht="15.6">
      <c r="A2564" s="2">
        <v>3412</v>
      </c>
      <c r="B2564" s="3">
        <v>46365</v>
      </c>
      <c r="C2564" s="4" t="s">
        <v>0</v>
      </c>
      <c r="D2564" s="4" t="s">
        <v>1</v>
      </c>
      <c r="E2564" s="4" t="s">
        <v>8</v>
      </c>
      <c r="F2564" s="4" t="s">
        <v>16</v>
      </c>
      <c r="G2564" s="4" t="s">
        <v>9</v>
      </c>
      <c r="H2564" s="4" t="s">
        <v>17</v>
      </c>
      <c r="I2564" s="8">
        <v>10</v>
      </c>
      <c r="J2564" s="10">
        <v>145.30000000000001</v>
      </c>
      <c r="K2564" s="6">
        <v>0.1</v>
      </c>
      <c r="L2564" s="10">
        <v>79.7</v>
      </c>
      <c r="M2564" s="17">
        <f t="shared" si="160"/>
        <v>1307.7</v>
      </c>
      <c r="N2564" s="17">
        <f t="shared" si="161"/>
        <v>797</v>
      </c>
      <c r="O2564" s="17">
        <f t="shared" si="162"/>
        <v>510.70000000000005</v>
      </c>
      <c r="P2564" s="7">
        <f t="shared" si="163"/>
        <v>0.39053299686472437</v>
      </c>
      <c r="Q2564" s="5">
        <f>YEAR(SalesDataTable[[#This Row],[Order Date]])</f>
        <v>2026</v>
      </c>
      <c r="R2564" s="7" t="str">
        <f>"Q"&amp;ROUNDUP(MONTH(SalesDataTable[[#This Row],[Order Date]])/3,0)</f>
        <v>Q4</v>
      </c>
      <c r="S2564" s="8">
        <f>MONTH(SalesDataTable[[#This Row],[Order Date]])</f>
        <v>12</v>
      </c>
      <c r="T2564" s="7" t="str">
        <f>TEXT(SalesDataTable[[#This Row],[Order Date]],"mmm")</f>
        <v>Dec</v>
      </c>
    </row>
    <row r="2565" spans="1:20" ht="15.6">
      <c r="A2565" s="2">
        <v>175</v>
      </c>
      <c r="B2565" s="3">
        <v>46366</v>
      </c>
      <c r="C2565" s="4" t="s">
        <v>0</v>
      </c>
      <c r="D2565" s="4" t="s">
        <v>1</v>
      </c>
      <c r="E2565" s="4" t="s">
        <v>28</v>
      </c>
      <c r="F2565" s="4" t="s">
        <v>13</v>
      </c>
      <c r="G2565" s="4" t="s">
        <v>4</v>
      </c>
      <c r="H2565" s="4" t="s">
        <v>5</v>
      </c>
      <c r="I2565" s="8">
        <v>1</v>
      </c>
      <c r="J2565" s="10">
        <v>81.010000000000005</v>
      </c>
      <c r="K2565" s="6">
        <v>0.2</v>
      </c>
      <c r="L2565" s="10">
        <v>41.51</v>
      </c>
      <c r="M2565" s="17">
        <f t="shared" si="160"/>
        <v>64.808000000000007</v>
      </c>
      <c r="N2565" s="17">
        <f t="shared" si="161"/>
        <v>41.51</v>
      </c>
      <c r="O2565" s="17">
        <f t="shared" si="162"/>
        <v>23.298000000000009</v>
      </c>
      <c r="P2565" s="7">
        <f t="shared" si="163"/>
        <v>0.35949265522774976</v>
      </c>
      <c r="Q2565" s="5">
        <f>YEAR(SalesDataTable[[#This Row],[Order Date]])</f>
        <v>2026</v>
      </c>
      <c r="R2565" s="7" t="str">
        <f>"Q"&amp;ROUNDUP(MONTH(SalesDataTable[[#This Row],[Order Date]])/3,0)</f>
        <v>Q4</v>
      </c>
      <c r="S2565" s="8">
        <f>MONTH(SalesDataTable[[#This Row],[Order Date]])</f>
        <v>12</v>
      </c>
      <c r="T2565" s="7" t="str">
        <f>TEXT(SalesDataTable[[#This Row],[Order Date]],"mmm")</f>
        <v>Dec</v>
      </c>
    </row>
    <row r="2566" spans="1:20" ht="15.6">
      <c r="A2566" s="2">
        <v>1014</v>
      </c>
      <c r="B2566" s="3">
        <v>46366</v>
      </c>
      <c r="C2566" s="4" t="s">
        <v>20</v>
      </c>
      <c r="D2566" s="4" t="s">
        <v>31</v>
      </c>
      <c r="E2566" s="4" t="s">
        <v>28</v>
      </c>
      <c r="F2566" s="4" t="s">
        <v>13</v>
      </c>
      <c r="G2566" s="4" t="s">
        <v>14</v>
      </c>
      <c r="H2566" s="4" t="s">
        <v>15</v>
      </c>
      <c r="I2566" s="8">
        <v>2</v>
      </c>
      <c r="J2566" s="10">
        <v>35.619999999999997</v>
      </c>
      <c r="K2566" s="6">
        <v>0</v>
      </c>
      <c r="L2566" s="10">
        <v>13.62</v>
      </c>
      <c r="M2566" s="17">
        <f t="shared" si="160"/>
        <v>71.239999999999995</v>
      </c>
      <c r="N2566" s="17">
        <f t="shared" si="161"/>
        <v>27.24</v>
      </c>
      <c r="O2566" s="17">
        <f t="shared" si="162"/>
        <v>44</v>
      </c>
      <c r="P2566" s="7">
        <f t="shared" si="163"/>
        <v>0.61763054463784395</v>
      </c>
      <c r="Q2566" s="5">
        <f>YEAR(SalesDataTable[[#This Row],[Order Date]])</f>
        <v>2026</v>
      </c>
      <c r="R2566" s="7" t="str">
        <f>"Q"&amp;ROUNDUP(MONTH(SalesDataTable[[#This Row],[Order Date]])/3,0)</f>
        <v>Q4</v>
      </c>
      <c r="S2566" s="8">
        <f>MONTH(SalesDataTable[[#This Row],[Order Date]])</f>
        <v>12</v>
      </c>
      <c r="T2566" s="7" t="str">
        <f>TEXT(SalesDataTable[[#This Row],[Order Date]],"mmm")</f>
        <v>Dec</v>
      </c>
    </row>
    <row r="2567" spans="1:20" ht="15.6">
      <c r="A2567" s="2">
        <v>1763</v>
      </c>
      <c r="B2567" s="3">
        <v>46366</v>
      </c>
      <c r="C2567" s="4" t="s">
        <v>0</v>
      </c>
      <c r="D2567" s="4" t="s">
        <v>1</v>
      </c>
      <c r="E2567" s="4" t="s">
        <v>2</v>
      </c>
      <c r="F2567" s="4" t="s">
        <v>13</v>
      </c>
      <c r="G2567" s="4" t="s">
        <v>4</v>
      </c>
      <c r="H2567" s="4" t="s">
        <v>22</v>
      </c>
      <c r="I2567" s="8">
        <v>2</v>
      </c>
      <c r="J2567" s="10">
        <v>49.88</v>
      </c>
      <c r="K2567" s="6">
        <v>0.05</v>
      </c>
      <c r="L2567" s="10">
        <v>22.31</v>
      </c>
      <c r="M2567" s="17">
        <f t="shared" si="160"/>
        <v>94.772000000000006</v>
      </c>
      <c r="N2567" s="17">
        <f t="shared" si="161"/>
        <v>44.62</v>
      </c>
      <c r="O2567" s="17">
        <f t="shared" si="162"/>
        <v>50.152000000000008</v>
      </c>
      <c r="P2567" s="7">
        <f t="shared" si="163"/>
        <v>0.52918583547883347</v>
      </c>
      <c r="Q2567" s="5">
        <f>YEAR(SalesDataTable[[#This Row],[Order Date]])</f>
        <v>2026</v>
      </c>
      <c r="R2567" s="7" t="str">
        <f>"Q"&amp;ROUNDUP(MONTH(SalesDataTable[[#This Row],[Order Date]])/3,0)</f>
        <v>Q4</v>
      </c>
      <c r="S2567" s="8">
        <f>MONTH(SalesDataTable[[#This Row],[Order Date]])</f>
        <v>12</v>
      </c>
      <c r="T2567" s="7" t="str">
        <f>TEXT(SalesDataTable[[#This Row],[Order Date]],"mmm")</f>
        <v>Dec</v>
      </c>
    </row>
    <row r="2568" spans="1:20" ht="15.6">
      <c r="A2568" s="2">
        <v>1863</v>
      </c>
      <c r="B2568" s="3">
        <v>46366</v>
      </c>
      <c r="C2568" s="4" t="s">
        <v>20</v>
      </c>
      <c r="D2568" s="4" t="s">
        <v>31</v>
      </c>
      <c r="E2568" s="4" t="s">
        <v>28</v>
      </c>
      <c r="F2568" s="4" t="s">
        <v>3</v>
      </c>
      <c r="G2568" s="4" t="s">
        <v>4</v>
      </c>
      <c r="H2568" s="4" t="s">
        <v>30</v>
      </c>
      <c r="I2568" s="8">
        <v>1</v>
      </c>
      <c r="J2568" s="10">
        <v>101.18</v>
      </c>
      <c r="K2568" s="6">
        <v>0.05</v>
      </c>
      <c r="L2568" s="10">
        <v>49.12</v>
      </c>
      <c r="M2568" s="17">
        <f t="shared" si="160"/>
        <v>96.120999999999995</v>
      </c>
      <c r="N2568" s="17">
        <f t="shared" si="161"/>
        <v>49.12</v>
      </c>
      <c r="O2568" s="17">
        <f t="shared" si="162"/>
        <v>47.000999999999998</v>
      </c>
      <c r="P2568" s="7">
        <f t="shared" si="163"/>
        <v>0.48897743469169069</v>
      </c>
      <c r="Q2568" s="5">
        <f>YEAR(SalesDataTable[[#This Row],[Order Date]])</f>
        <v>2026</v>
      </c>
      <c r="R2568" s="7" t="str">
        <f>"Q"&amp;ROUNDUP(MONTH(SalesDataTable[[#This Row],[Order Date]])/3,0)</f>
        <v>Q4</v>
      </c>
      <c r="S2568" s="8">
        <f>MONTH(SalesDataTable[[#This Row],[Order Date]])</f>
        <v>12</v>
      </c>
      <c r="T2568" s="7" t="str">
        <f>TEXT(SalesDataTable[[#This Row],[Order Date]],"mmm")</f>
        <v>Dec</v>
      </c>
    </row>
    <row r="2569" spans="1:20" ht="15.6">
      <c r="A2569" s="2">
        <v>3466</v>
      </c>
      <c r="B2569" s="3">
        <v>46366</v>
      </c>
      <c r="C2569" s="4" t="s">
        <v>6</v>
      </c>
      <c r="D2569" s="4" t="s">
        <v>43</v>
      </c>
      <c r="E2569" s="4" t="s">
        <v>19</v>
      </c>
      <c r="F2569" s="4" t="s">
        <v>16</v>
      </c>
      <c r="G2569" s="4" t="s">
        <v>34</v>
      </c>
      <c r="H2569" s="4" t="s">
        <v>42</v>
      </c>
      <c r="I2569" s="8">
        <v>2</v>
      </c>
      <c r="J2569" s="10">
        <v>36.64</v>
      </c>
      <c r="K2569" s="6">
        <v>0</v>
      </c>
      <c r="L2569" s="10">
        <v>13.7</v>
      </c>
      <c r="M2569" s="17">
        <f t="shared" si="160"/>
        <v>73.28</v>
      </c>
      <c r="N2569" s="17">
        <f t="shared" si="161"/>
        <v>27.4</v>
      </c>
      <c r="O2569" s="17">
        <f t="shared" si="162"/>
        <v>45.88</v>
      </c>
      <c r="P2569" s="7">
        <f t="shared" si="163"/>
        <v>0.62609170305676853</v>
      </c>
      <c r="Q2569" s="5">
        <f>YEAR(SalesDataTable[[#This Row],[Order Date]])</f>
        <v>2026</v>
      </c>
      <c r="R2569" s="7" t="str">
        <f>"Q"&amp;ROUNDUP(MONTH(SalesDataTable[[#This Row],[Order Date]])/3,0)</f>
        <v>Q4</v>
      </c>
      <c r="S2569" s="8">
        <f>MONTH(SalesDataTable[[#This Row],[Order Date]])</f>
        <v>12</v>
      </c>
      <c r="T2569" s="7" t="str">
        <f>TEXT(SalesDataTable[[#This Row],[Order Date]],"mmm")</f>
        <v>Dec</v>
      </c>
    </row>
    <row r="2570" spans="1:20" ht="15.6">
      <c r="A2570" s="2">
        <v>3630</v>
      </c>
      <c r="B2570" s="3">
        <v>46366</v>
      </c>
      <c r="C2570" s="4" t="s">
        <v>6</v>
      </c>
      <c r="D2570" s="4" t="s">
        <v>43</v>
      </c>
      <c r="E2570" s="4" t="s">
        <v>19</v>
      </c>
      <c r="F2570" s="4" t="s">
        <v>3</v>
      </c>
      <c r="G2570" s="4" t="s">
        <v>4</v>
      </c>
      <c r="H2570" s="4" t="s">
        <v>26</v>
      </c>
      <c r="I2570" s="8">
        <v>3</v>
      </c>
      <c r="J2570" s="10">
        <v>39.979999999999997</v>
      </c>
      <c r="K2570" s="6">
        <v>0.1</v>
      </c>
      <c r="L2570" s="10">
        <v>16.989999999999998</v>
      </c>
      <c r="M2570" s="17">
        <f t="shared" si="160"/>
        <v>107.946</v>
      </c>
      <c r="N2570" s="17">
        <f t="shared" si="161"/>
        <v>50.97</v>
      </c>
      <c r="O2570" s="17">
        <f t="shared" si="162"/>
        <v>56.975999999999999</v>
      </c>
      <c r="P2570" s="7">
        <f t="shared" si="163"/>
        <v>0.52781946528819967</v>
      </c>
      <c r="Q2570" s="5">
        <f>YEAR(SalesDataTable[[#This Row],[Order Date]])</f>
        <v>2026</v>
      </c>
      <c r="R2570" s="7" t="str">
        <f>"Q"&amp;ROUNDUP(MONTH(SalesDataTable[[#This Row],[Order Date]])/3,0)</f>
        <v>Q4</v>
      </c>
      <c r="S2570" s="8">
        <f>MONTH(SalesDataTable[[#This Row],[Order Date]])</f>
        <v>12</v>
      </c>
      <c r="T2570" s="7" t="str">
        <f>TEXT(SalesDataTable[[#This Row],[Order Date]],"mmm")</f>
        <v>Dec</v>
      </c>
    </row>
    <row r="2571" spans="1:20" ht="15.6">
      <c r="A2571" s="2">
        <v>3633</v>
      </c>
      <c r="B2571" s="3">
        <v>46366</v>
      </c>
      <c r="C2571" s="4" t="s">
        <v>20</v>
      </c>
      <c r="D2571" s="4" t="s">
        <v>21</v>
      </c>
      <c r="E2571" s="4" t="s">
        <v>28</v>
      </c>
      <c r="F2571" s="4" t="s">
        <v>16</v>
      </c>
      <c r="G2571" s="4" t="s">
        <v>9</v>
      </c>
      <c r="H2571" s="4" t="s">
        <v>17</v>
      </c>
      <c r="I2571" s="8">
        <v>3</v>
      </c>
      <c r="J2571" s="10">
        <v>144.16</v>
      </c>
      <c r="K2571" s="6">
        <v>0</v>
      </c>
      <c r="L2571" s="10">
        <v>77.36</v>
      </c>
      <c r="M2571" s="17">
        <f t="shared" si="160"/>
        <v>432.48</v>
      </c>
      <c r="N2571" s="17">
        <f t="shared" si="161"/>
        <v>232.07999999999998</v>
      </c>
      <c r="O2571" s="17">
        <f t="shared" si="162"/>
        <v>200.40000000000003</v>
      </c>
      <c r="P2571" s="7">
        <f t="shared" si="163"/>
        <v>0.46337402885682583</v>
      </c>
      <c r="Q2571" s="5">
        <f>YEAR(SalesDataTable[[#This Row],[Order Date]])</f>
        <v>2026</v>
      </c>
      <c r="R2571" s="7" t="str">
        <f>"Q"&amp;ROUNDUP(MONTH(SalesDataTable[[#This Row],[Order Date]])/3,0)</f>
        <v>Q4</v>
      </c>
      <c r="S2571" s="8">
        <f>MONTH(SalesDataTable[[#This Row],[Order Date]])</f>
        <v>12</v>
      </c>
      <c r="T2571" s="7" t="str">
        <f>TEXT(SalesDataTable[[#This Row],[Order Date]],"mmm")</f>
        <v>Dec</v>
      </c>
    </row>
    <row r="2572" spans="1:20" ht="15.6">
      <c r="A2572" s="2">
        <v>4</v>
      </c>
      <c r="B2572" s="3">
        <v>46367</v>
      </c>
      <c r="C2572" s="4" t="s">
        <v>20</v>
      </c>
      <c r="D2572" s="4" t="s">
        <v>21</v>
      </c>
      <c r="E2572" s="4" t="s">
        <v>2</v>
      </c>
      <c r="F2572" s="4" t="s">
        <v>13</v>
      </c>
      <c r="G2572" s="4" t="s">
        <v>4</v>
      </c>
      <c r="H2572" s="4" t="s">
        <v>30</v>
      </c>
      <c r="I2572" s="8">
        <v>1</v>
      </c>
      <c r="J2572" s="10">
        <v>102.98</v>
      </c>
      <c r="K2572" s="6">
        <v>0.1</v>
      </c>
      <c r="L2572" s="10">
        <v>51.45</v>
      </c>
      <c r="M2572" s="17">
        <f t="shared" si="160"/>
        <v>92.682000000000002</v>
      </c>
      <c r="N2572" s="17">
        <f t="shared" si="161"/>
        <v>51.45</v>
      </c>
      <c r="O2572" s="17">
        <f t="shared" si="162"/>
        <v>41.231999999999999</v>
      </c>
      <c r="P2572" s="7">
        <f t="shared" si="163"/>
        <v>0.4448760277076455</v>
      </c>
      <c r="Q2572" s="5">
        <f>YEAR(SalesDataTable[[#This Row],[Order Date]])</f>
        <v>2026</v>
      </c>
      <c r="R2572" s="7" t="str">
        <f>"Q"&amp;ROUNDUP(MONTH(SalesDataTable[[#This Row],[Order Date]])/3,0)</f>
        <v>Q4</v>
      </c>
      <c r="S2572" s="8">
        <f>MONTH(SalesDataTable[[#This Row],[Order Date]])</f>
        <v>12</v>
      </c>
      <c r="T2572" s="7" t="str">
        <f>TEXT(SalesDataTable[[#This Row],[Order Date]],"mmm")</f>
        <v>Dec</v>
      </c>
    </row>
    <row r="2573" spans="1:20" ht="15.6">
      <c r="A2573" s="2">
        <v>70</v>
      </c>
      <c r="B2573" s="3">
        <v>46367</v>
      </c>
      <c r="C2573" s="4" t="s">
        <v>20</v>
      </c>
      <c r="D2573" s="4" t="s">
        <v>47</v>
      </c>
      <c r="E2573" s="4" t="s">
        <v>2</v>
      </c>
      <c r="F2573" s="4" t="s">
        <v>13</v>
      </c>
      <c r="G2573" s="4" t="s">
        <v>34</v>
      </c>
      <c r="H2573" s="4" t="s">
        <v>38</v>
      </c>
      <c r="I2573" s="8">
        <v>2</v>
      </c>
      <c r="J2573" s="10">
        <v>122.49</v>
      </c>
      <c r="K2573" s="6">
        <v>0.15</v>
      </c>
      <c r="L2573" s="10">
        <v>70.930000000000007</v>
      </c>
      <c r="M2573" s="17">
        <f t="shared" si="160"/>
        <v>208.23299999999998</v>
      </c>
      <c r="N2573" s="17">
        <f t="shared" si="161"/>
        <v>141.86000000000001</v>
      </c>
      <c r="O2573" s="17">
        <f t="shared" si="162"/>
        <v>66.372999999999962</v>
      </c>
      <c r="P2573" s="7">
        <f t="shared" si="163"/>
        <v>0.31874390706564265</v>
      </c>
      <c r="Q2573" s="5">
        <f>YEAR(SalesDataTable[[#This Row],[Order Date]])</f>
        <v>2026</v>
      </c>
      <c r="R2573" s="7" t="str">
        <f>"Q"&amp;ROUNDUP(MONTH(SalesDataTable[[#This Row],[Order Date]])/3,0)</f>
        <v>Q4</v>
      </c>
      <c r="S2573" s="8">
        <f>MONTH(SalesDataTable[[#This Row],[Order Date]])</f>
        <v>12</v>
      </c>
      <c r="T2573" s="7" t="str">
        <f>TEXT(SalesDataTable[[#This Row],[Order Date]],"mmm")</f>
        <v>Dec</v>
      </c>
    </row>
    <row r="2574" spans="1:20" ht="15.6">
      <c r="A2574" s="2">
        <v>948</v>
      </c>
      <c r="B2574" s="3">
        <v>46367</v>
      </c>
      <c r="C2574" s="4" t="s">
        <v>6</v>
      </c>
      <c r="D2574" s="4" t="s">
        <v>41</v>
      </c>
      <c r="E2574" s="4" t="s">
        <v>28</v>
      </c>
      <c r="F2574" s="4" t="s">
        <v>13</v>
      </c>
      <c r="G2574" s="4" t="s">
        <v>9</v>
      </c>
      <c r="H2574" s="4" t="s">
        <v>17</v>
      </c>
      <c r="I2574" s="8">
        <v>1</v>
      </c>
      <c r="J2574" s="10">
        <v>141.74</v>
      </c>
      <c r="K2574" s="6">
        <v>0.15</v>
      </c>
      <c r="L2574" s="10">
        <v>78.97</v>
      </c>
      <c r="M2574" s="17">
        <f t="shared" si="160"/>
        <v>120.479</v>
      </c>
      <c r="N2574" s="17">
        <f t="shared" si="161"/>
        <v>78.97</v>
      </c>
      <c r="O2574" s="17">
        <f t="shared" si="162"/>
        <v>41.509</v>
      </c>
      <c r="P2574" s="7">
        <f t="shared" si="163"/>
        <v>0.34453307215365336</v>
      </c>
      <c r="Q2574" s="5">
        <f>YEAR(SalesDataTable[[#This Row],[Order Date]])</f>
        <v>2026</v>
      </c>
      <c r="R2574" s="7" t="str">
        <f>"Q"&amp;ROUNDUP(MONTH(SalesDataTable[[#This Row],[Order Date]])/3,0)</f>
        <v>Q4</v>
      </c>
      <c r="S2574" s="8">
        <f>MONTH(SalesDataTable[[#This Row],[Order Date]])</f>
        <v>12</v>
      </c>
      <c r="T2574" s="7" t="str">
        <f>TEXT(SalesDataTable[[#This Row],[Order Date]],"mmm")</f>
        <v>Dec</v>
      </c>
    </row>
    <row r="2575" spans="1:20" ht="15.6">
      <c r="A2575" s="2">
        <v>1957</v>
      </c>
      <c r="B2575" s="3">
        <v>46367</v>
      </c>
      <c r="C2575" s="4" t="s">
        <v>20</v>
      </c>
      <c r="D2575" s="4" t="s">
        <v>31</v>
      </c>
      <c r="E2575" s="4" t="s">
        <v>2</v>
      </c>
      <c r="F2575" s="4" t="s">
        <v>3</v>
      </c>
      <c r="G2575" s="4" t="s">
        <v>4</v>
      </c>
      <c r="H2575" s="4" t="s">
        <v>26</v>
      </c>
      <c r="I2575" s="8">
        <v>6</v>
      </c>
      <c r="J2575" s="10">
        <v>39.44</v>
      </c>
      <c r="K2575" s="6">
        <v>0.1</v>
      </c>
      <c r="L2575" s="10">
        <v>16.89</v>
      </c>
      <c r="M2575" s="17">
        <f t="shared" si="160"/>
        <v>212.976</v>
      </c>
      <c r="N2575" s="17">
        <f t="shared" si="161"/>
        <v>101.34</v>
      </c>
      <c r="O2575" s="17">
        <f t="shared" si="162"/>
        <v>111.636</v>
      </c>
      <c r="P2575" s="7">
        <f t="shared" si="163"/>
        <v>0.52417173766058145</v>
      </c>
      <c r="Q2575" s="5">
        <f>YEAR(SalesDataTable[[#This Row],[Order Date]])</f>
        <v>2026</v>
      </c>
      <c r="R2575" s="7" t="str">
        <f>"Q"&amp;ROUNDUP(MONTH(SalesDataTable[[#This Row],[Order Date]])/3,0)</f>
        <v>Q4</v>
      </c>
      <c r="S2575" s="8">
        <f>MONTH(SalesDataTable[[#This Row],[Order Date]])</f>
        <v>12</v>
      </c>
      <c r="T2575" s="7" t="str">
        <f>TEXT(SalesDataTable[[#This Row],[Order Date]],"mmm")</f>
        <v>Dec</v>
      </c>
    </row>
    <row r="2576" spans="1:20" ht="15.6">
      <c r="A2576" s="2">
        <v>3097</v>
      </c>
      <c r="B2576" s="3">
        <v>46367</v>
      </c>
      <c r="C2576" s="4" t="s">
        <v>11</v>
      </c>
      <c r="D2576" s="4" t="s">
        <v>18</v>
      </c>
      <c r="E2576" s="4" t="s">
        <v>19</v>
      </c>
      <c r="F2576" s="4" t="s">
        <v>3</v>
      </c>
      <c r="G2576" s="4" t="s">
        <v>4</v>
      </c>
      <c r="H2576" s="4" t="s">
        <v>22</v>
      </c>
      <c r="I2576" s="8">
        <v>1</v>
      </c>
      <c r="J2576" s="10">
        <v>49.64</v>
      </c>
      <c r="K2576" s="6">
        <v>0.1</v>
      </c>
      <c r="L2576" s="10">
        <v>22</v>
      </c>
      <c r="M2576" s="17">
        <f t="shared" si="160"/>
        <v>44.676000000000002</v>
      </c>
      <c r="N2576" s="17">
        <f t="shared" si="161"/>
        <v>22</v>
      </c>
      <c r="O2576" s="17">
        <f t="shared" si="162"/>
        <v>22.676000000000002</v>
      </c>
      <c r="P2576" s="7">
        <f t="shared" si="163"/>
        <v>0.50756558331094992</v>
      </c>
      <c r="Q2576" s="5">
        <f>YEAR(SalesDataTable[[#This Row],[Order Date]])</f>
        <v>2026</v>
      </c>
      <c r="R2576" s="7" t="str">
        <f>"Q"&amp;ROUNDUP(MONTH(SalesDataTable[[#This Row],[Order Date]])/3,0)</f>
        <v>Q4</v>
      </c>
      <c r="S2576" s="8">
        <f>MONTH(SalesDataTable[[#This Row],[Order Date]])</f>
        <v>12</v>
      </c>
      <c r="T2576" s="7" t="str">
        <f>TEXT(SalesDataTable[[#This Row],[Order Date]],"mmm")</f>
        <v>Dec</v>
      </c>
    </row>
    <row r="2577" spans="1:20" ht="15.6">
      <c r="A2577" s="2">
        <v>3649</v>
      </c>
      <c r="B2577" s="3">
        <v>46367</v>
      </c>
      <c r="C2577" s="4" t="s">
        <v>11</v>
      </c>
      <c r="D2577" s="4" t="s">
        <v>12</v>
      </c>
      <c r="E2577" s="4" t="s">
        <v>2</v>
      </c>
      <c r="F2577" s="4" t="s">
        <v>13</v>
      </c>
      <c r="G2577" s="4" t="s">
        <v>14</v>
      </c>
      <c r="H2577" s="4" t="s">
        <v>48</v>
      </c>
      <c r="I2577" s="8">
        <v>1</v>
      </c>
      <c r="J2577" s="10">
        <v>164.29</v>
      </c>
      <c r="K2577" s="6">
        <v>0.05</v>
      </c>
      <c r="L2577" s="10">
        <v>88.66</v>
      </c>
      <c r="M2577" s="17">
        <f t="shared" si="160"/>
        <v>156.07549999999998</v>
      </c>
      <c r="N2577" s="17">
        <f t="shared" si="161"/>
        <v>88.66</v>
      </c>
      <c r="O2577" s="17">
        <f t="shared" si="162"/>
        <v>67.41549999999998</v>
      </c>
      <c r="P2577" s="7">
        <f t="shared" si="163"/>
        <v>0.43194159237035917</v>
      </c>
      <c r="Q2577" s="5">
        <f>YEAR(SalesDataTable[[#This Row],[Order Date]])</f>
        <v>2026</v>
      </c>
      <c r="R2577" s="7" t="str">
        <f>"Q"&amp;ROUNDUP(MONTH(SalesDataTable[[#This Row],[Order Date]])/3,0)</f>
        <v>Q4</v>
      </c>
      <c r="S2577" s="8">
        <f>MONTH(SalesDataTable[[#This Row],[Order Date]])</f>
        <v>12</v>
      </c>
      <c r="T2577" s="7" t="str">
        <f>TEXT(SalesDataTable[[#This Row],[Order Date]],"mmm")</f>
        <v>Dec</v>
      </c>
    </row>
    <row r="2578" spans="1:20" ht="15.6">
      <c r="A2578" s="2">
        <v>3963</v>
      </c>
      <c r="B2578" s="3">
        <v>46367</v>
      </c>
      <c r="C2578" s="4" t="s">
        <v>20</v>
      </c>
      <c r="D2578" s="4" t="s">
        <v>33</v>
      </c>
      <c r="E2578" s="4" t="s">
        <v>2</v>
      </c>
      <c r="F2578" s="4" t="s">
        <v>3</v>
      </c>
      <c r="G2578" s="4" t="s">
        <v>14</v>
      </c>
      <c r="H2578" s="4" t="s">
        <v>15</v>
      </c>
      <c r="I2578" s="8">
        <v>1</v>
      </c>
      <c r="J2578" s="10">
        <v>35.81</v>
      </c>
      <c r="K2578" s="6">
        <v>0</v>
      </c>
      <c r="L2578" s="10">
        <v>13.28</v>
      </c>
      <c r="M2578" s="17">
        <f t="shared" si="160"/>
        <v>35.81</v>
      </c>
      <c r="N2578" s="17">
        <f t="shared" si="161"/>
        <v>13.28</v>
      </c>
      <c r="O2578" s="17">
        <f t="shared" si="162"/>
        <v>22.53</v>
      </c>
      <c r="P2578" s="7">
        <f t="shared" si="163"/>
        <v>0.62915386763473891</v>
      </c>
      <c r="Q2578" s="5">
        <f>YEAR(SalesDataTable[[#This Row],[Order Date]])</f>
        <v>2026</v>
      </c>
      <c r="R2578" s="7" t="str">
        <f>"Q"&amp;ROUNDUP(MONTH(SalesDataTable[[#This Row],[Order Date]])/3,0)</f>
        <v>Q4</v>
      </c>
      <c r="S2578" s="8">
        <f>MONTH(SalesDataTable[[#This Row],[Order Date]])</f>
        <v>12</v>
      </c>
      <c r="T2578" s="7" t="str">
        <f>TEXT(SalesDataTable[[#This Row],[Order Date]],"mmm")</f>
        <v>Dec</v>
      </c>
    </row>
    <row r="2579" spans="1:20" ht="15.6">
      <c r="A2579" s="2">
        <v>4305</v>
      </c>
      <c r="B2579" s="3">
        <v>46367</v>
      </c>
      <c r="C2579" s="4" t="s">
        <v>0</v>
      </c>
      <c r="D2579" s="4" t="s">
        <v>36</v>
      </c>
      <c r="E2579" s="4" t="s">
        <v>19</v>
      </c>
      <c r="F2579" s="4" t="s">
        <v>13</v>
      </c>
      <c r="G2579" s="4" t="s">
        <v>34</v>
      </c>
      <c r="H2579" s="4" t="s">
        <v>35</v>
      </c>
      <c r="I2579" s="8">
        <v>1</v>
      </c>
      <c r="J2579" s="10">
        <v>41.31</v>
      </c>
      <c r="K2579" s="6">
        <v>0.05</v>
      </c>
      <c r="L2579" s="10">
        <v>14.56</v>
      </c>
      <c r="M2579" s="17">
        <f t="shared" si="160"/>
        <v>39.244500000000002</v>
      </c>
      <c r="N2579" s="17">
        <f t="shared" si="161"/>
        <v>14.56</v>
      </c>
      <c r="O2579" s="17">
        <f t="shared" si="162"/>
        <v>24.6845</v>
      </c>
      <c r="P2579" s="7">
        <f t="shared" si="163"/>
        <v>0.62899259768884808</v>
      </c>
      <c r="Q2579" s="5">
        <f>YEAR(SalesDataTable[[#This Row],[Order Date]])</f>
        <v>2026</v>
      </c>
      <c r="R2579" s="7" t="str">
        <f>"Q"&amp;ROUNDUP(MONTH(SalesDataTable[[#This Row],[Order Date]])/3,0)</f>
        <v>Q4</v>
      </c>
      <c r="S2579" s="8">
        <f>MONTH(SalesDataTable[[#This Row],[Order Date]])</f>
        <v>12</v>
      </c>
      <c r="T2579" s="7" t="str">
        <f>TEXT(SalesDataTable[[#This Row],[Order Date]],"mmm")</f>
        <v>Dec</v>
      </c>
    </row>
    <row r="2580" spans="1:20" ht="15.6">
      <c r="A2580" s="2">
        <v>4942</v>
      </c>
      <c r="B2580" s="3">
        <v>46367</v>
      </c>
      <c r="C2580" s="4" t="s">
        <v>20</v>
      </c>
      <c r="D2580" s="4" t="s">
        <v>47</v>
      </c>
      <c r="E2580" s="4" t="s">
        <v>28</v>
      </c>
      <c r="F2580" s="4" t="s">
        <v>13</v>
      </c>
      <c r="G2580" s="4" t="s">
        <v>14</v>
      </c>
      <c r="H2580" s="4" t="s">
        <v>15</v>
      </c>
      <c r="I2580" s="8">
        <v>3</v>
      </c>
      <c r="J2580" s="10">
        <v>36.6</v>
      </c>
      <c r="K2580" s="6">
        <v>0.15</v>
      </c>
      <c r="L2580" s="10">
        <v>13.95</v>
      </c>
      <c r="M2580" s="17">
        <f t="shared" si="160"/>
        <v>93.330000000000013</v>
      </c>
      <c r="N2580" s="17">
        <f t="shared" si="161"/>
        <v>41.849999999999994</v>
      </c>
      <c r="O2580" s="17">
        <f t="shared" si="162"/>
        <v>51.480000000000018</v>
      </c>
      <c r="P2580" s="7">
        <f t="shared" si="163"/>
        <v>0.55159112825458068</v>
      </c>
      <c r="Q2580" s="5">
        <f>YEAR(SalesDataTable[[#This Row],[Order Date]])</f>
        <v>2026</v>
      </c>
      <c r="R2580" s="7" t="str">
        <f>"Q"&amp;ROUNDUP(MONTH(SalesDataTable[[#This Row],[Order Date]])/3,0)</f>
        <v>Q4</v>
      </c>
      <c r="S2580" s="8">
        <f>MONTH(SalesDataTable[[#This Row],[Order Date]])</f>
        <v>12</v>
      </c>
      <c r="T2580" s="7" t="str">
        <f>TEXT(SalesDataTable[[#This Row],[Order Date]],"mmm")</f>
        <v>Dec</v>
      </c>
    </row>
    <row r="2581" spans="1:20" ht="15.6">
      <c r="A2581" s="2">
        <v>19</v>
      </c>
      <c r="B2581" s="3">
        <v>46368</v>
      </c>
      <c r="C2581" s="4" t="s">
        <v>6</v>
      </c>
      <c r="D2581" s="4" t="s">
        <v>7</v>
      </c>
      <c r="E2581" s="4" t="s">
        <v>2</v>
      </c>
      <c r="F2581" s="4" t="s">
        <v>13</v>
      </c>
      <c r="G2581" s="4" t="s">
        <v>4</v>
      </c>
      <c r="H2581" s="4" t="s">
        <v>22</v>
      </c>
      <c r="I2581" s="8">
        <v>5</v>
      </c>
      <c r="J2581" s="10">
        <v>49.59</v>
      </c>
      <c r="K2581" s="6">
        <v>0</v>
      </c>
      <c r="L2581" s="10">
        <v>22.63</v>
      </c>
      <c r="M2581" s="17">
        <f t="shared" si="160"/>
        <v>247.95000000000002</v>
      </c>
      <c r="N2581" s="17">
        <f t="shared" si="161"/>
        <v>113.14999999999999</v>
      </c>
      <c r="O2581" s="17">
        <f t="shared" si="162"/>
        <v>134.80000000000001</v>
      </c>
      <c r="P2581" s="7">
        <f t="shared" si="163"/>
        <v>0.54365799556362171</v>
      </c>
      <c r="Q2581" s="5">
        <f>YEAR(SalesDataTable[[#This Row],[Order Date]])</f>
        <v>2026</v>
      </c>
      <c r="R2581" s="7" t="str">
        <f>"Q"&amp;ROUNDUP(MONTH(SalesDataTable[[#This Row],[Order Date]])/3,0)</f>
        <v>Q4</v>
      </c>
      <c r="S2581" s="8">
        <f>MONTH(SalesDataTable[[#This Row],[Order Date]])</f>
        <v>12</v>
      </c>
      <c r="T2581" s="7" t="str">
        <f>TEXT(SalesDataTable[[#This Row],[Order Date]],"mmm")</f>
        <v>Dec</v>
      </c>
    </row>
    <row r="2582" spans="1:20" ht="15.6">
      <c r="A2582" s="2">
        <v>4963</v>
      </c>
      <c r="B2582" s="3">
        <v>46368</v>
      </c>
      <c r="C2582" s="4" t="s">
        <v>0</v>
      </c>
      <c r="D2582" s="4" t="s">
        <v>1</v>
      </c>
      <c r="E2582" s="4" t="s">
        <v>2</v>
      </c>
      <c r="F2582" s="4" t="s">
        <v>13</v>
      </c>
      <c r="G2582" s="4" t="s">
        <v>9</v>
      </c>
      <c r="H2582" s="4" t="s">
        <v>46</v>
      </c>
      <c r="I2582" s="8">
        <v>5</v>
      </c>
      <c r="J2582" s="10">
        <v>72.3</v>
      </c>
      <c r="K2582" s="6">
        <v>0.05</v>
      </c>
      <c r="L2582" s="10">
        <v>31.73</v>
      </c>
      <c r="M2582" s="17">
        <f t="shared" si="160"/>
        <v>343.42500000000001</v>
      </c>
      <c r="N2582" s="17">
        <f t="shared" si="161"/>
        <v>158.65</v>
      </c>
      <c r="O2582" s="17">
        <f t="shared" si="162"/>
        <v>184.77500000000001</v>
      </c>
      <c r="P2582" s="7">
        <f t="shared" si="163"/>
        <v>0.53803596127247577</v>
      </c>
      <c r="Q2582" s="5">
        <f>YEAR(SalesDataTable[[#This Row],[Order Date]])</f>
        <v>2026</v>
      </c>
      <c r="R2582" s="7" t="str">
        <f>"Q"&amp;ROUNDUP(MONTH(SalesDataTable[[#This Row],[Order Date]])/3,0)</f>
        <v>Q4</v>
      </c>
      <c r="S2582" s="8">
        <f>MONTH(SalesDataTable[[#This Row],[Order Date]])</f>
        <v>12</v>
      </c>
      <c r="T2582" s="7" t="str">
        <f>TEXT(SalesDataTable[[#This Row],[Order Date]],"mmm")</f>
        <v>Dec</v>
      </c>
    </row>
    <row r="2583" spans="1:20" ht="15.6">
      <c r="A2583" s="2">
        <v>5110</v>
      </c>
      <c r="B2583" s="3">
        <v>46368</v>
      </c>
      <c r="C2583" s="4" t="s">
        <v>20</v>
      </c>
      <c r="D2583" s="4" t="s">
        <v>21</v>
      </c>
      <c r="E2583" s="4" t="s">
        <v>2</v>
      </c>
      <c r="F2583" s="4" t="s">
        <v>13</v>
      </c>
      <c r="G2583" s="4" t="s">
        <v>4</v>
      </c>
      <c r="H2583" s="4" t="s">
        <v>22</v>
      </c>
      <c r="I2583" s="8">
        <v>1</v>
      </c>
      <c r="J2583" s="10">
        <v>51.57</v>
      </c>
      <c r="K2583" s="6">
        <v>0.1</v>
      </c>
      <c r="L2583" s="10">
        <v>23.11</v>
      </c>
      <c r="M2583" s="17">
        <f t="shared" si="160"/>
        <v>46.413000000000004</v>
      </c>
      <c r="N2583" s="17">
        <f t="shared" si="161"/>
        <v>23.11</v>
      </c>
      <c r="O2583" s="17">
        <f t="shared" si="162"/>
        <v>23.303000000000004</v>
      </c>
      <c r="P2583" s="7">
        <f t="shared" si="163"/>
        <v>0.5020791588563549</v>
      </c>
      <c r="Q2583" s="5">
        <f>YEAR(SalesDataTable[[#This Row],[Order Date]])</f>
        <v>2026</v>
      </c>
      <c r="R2583" s="7" t="str">
        <f>"Q"&amp;ROUNDUP(MONTH(SalesDataTable[[#This Row],[Order Date]])/3,0)</f>
        <v>Q4</v>
      </c>
      <c r="S2583" s="8">
        <f>MONTH(SalesDataTable[[#This Row],[Order Date]])</f>
        <v>12</v>
      </c>
      <c r="T2583" s="7" t="str">
        <f>TEXT(SalesDataTable[[#This Row],[Order Date]],"mmm")</f>
        <v>Dec</v>
      </c>
    </row>
    <row r="2584" spans="1:20" ht="15.6">
      <c r="A2584" s="2">
        <v>10</v>
      </c>
      <c r="B2584" s="3">
        <v>46369</v>
      </c>
      <c r="C2584" s="4" t="s">
        <v>0</v>
      </c>
      <c r="D2584" s="4" t="s">
        <v>1</v>
      </c>
      <c r="E2584" s="4" t="s">
        <v>2</v>
      </c>
      <c r="F2584" s="4" t="s">
        <v>3</v>
      </c>
      <c r="G2584" s="4" t="s">
        <v>14</v>
      </c>
      <c r="H2584" s="4" t="s">
        <v>15</v>
      </c>
      <c r="I2584" s="8">
        <v>3</v>
      </c>
      <c r="J2584" s="10">
        <v>35.380000000000003</v>
      </c>
      <c r="K2584" s="6">
        <v>0</v>
      </c>
      <c r="L2584" s="10">
        <v>13.51</v>
      </c>
      <c r="M2584" s="17">
        <f t="shared" si="160"/>
        <v>106.14000000000001</v>
      </c>
      <c r="N2584" s="17">
        <f t="shared" si="161"/>
        <v>40.53</v>
      </c>
      <c r="O2584" s="17">
        <f t="shared" si="162"/>
        <v>65.610000000000014</v>
      </c>
      <c r="P2584" s="7">
        <f t="shared" si="163"/>
        <v>0.61814584511023185</v>
      </c>
      <c r="Q2584" s="5">
        <f>YEAR(SalesDataTable[[#This Row],[Order Date]])</f>
        <v>2026</v>
      </c>
      <c r="R2584" s="7" t="str">
        <f>"Q"&amp;ROUNDUP(MONTH(SalesDataTable[[#This Row],[Order Date]])/3,0)</f>
        <v>Q4</v>
      </c>
      <c r="S2584" s="8">
        <f>MONTH(SalesDataTable[[#This Row],[Order Date]])</f>
        <v>12</v>
      </c>
      <c r="T2584" s="7" t="str">
        <f>TEXT(SalesDataTable[[#This Row],[Order Date]],"mmm")</f>
        <v>Dec</v>
      </c>
    </row>
    <row r="2585" spans="1:20" ht="15.6">
      <c r="A2585" s="2">
        <v>216</v>
      </c>
      <c r="B2585" s="3">
        <v>46369</v>
      </c>
      <c r="C2585" s="4" t="s">
        <v>11</v>
      </c>
      <c r="D2585" s="4" t="s">
        <v>12</v>
      </c>
      <c r="E2585" s="4" t="s">
        <v>2</v>
      </c>
      <c r="F2585" s="4" t="s">
        <v>16</v>
      </c>
      <c r="G2585" s="4" t="s">
        <v>4</v>
      </c>
      <c r="H2585" s="4" t="s">
        <v>5</v>
      </c>
      <c r="I2585" s="8">
        <v>1</v>
      </c>
      <c r="J2585" s="10">
        <v>83.08</v>
      </c>
      <c r="K2585" s="6">
        <v>0.15</v>
      </c>
      <c r="L2585" s="10">
        <v>42.91</v>
      </c>
      <c r="M2585" s="17">
        <f t="shared" si="160"/>
        <v>70.617999999999995</v>
      </c>
      <c r="N2585" s="17">
        <f t="shared" si="161"/>
        <v>42.91</v>
      </c>
      <c r="O2585" s="17">
        <f t="shared" si="162"/>
        <v>27.707999999999998</v>
      </c>
      <c r="P2585" s="7">
        <f t="shared" si="163"/>
        <v>0.39236455294684075</v>
      </c>
      <c r="Q2585" s="5">
        <f>YEAR(SalesDataTable[[#This Row],[Order Date]])</f>
        <v>2026</v>
      </c>
      <c r="R2585" s="7" t="str">
        <f>"Q"&amp;ROUNDUP(MONTH(SalesDataTable[[#This Row],[Order Date]])/3,0)</f>
        <v>Q4</v>
      </c>
      <c r="S2585" s="8">
        <f>MONTH(SalesDataTable[[#This Row],[Order Date]])</f>
        <v>12</v>
      </c>
      <c r="T2585" s="7" t="str">
        <f>TEXT(SalesDataTable[[#This Row],[Order Date]],"mmm")</f>
        <v>Dec</v>
      </c>
    </row>
    <row r="2586" spans="1:20" ht="15.6">
      <c r="A2586" s="2">
        <v>1937</v>
      </c>
      <c r="B2586" s="3">
        <v>46369</v>
      </c>
      <c r="C2586" s="4" t="s">
        <v>6</v>
      </c>
      <c r="D2586" s="4" t="s">
        <v>43</v>
      </c>
      <c r="E2586" s="4" t="s">
        <v>8</v>
      </c>
      <c r="F2586" s="4" t="s">
        <v>16</v>
      </c>
      <c r="G2586" s="4" t="s">
        <v>23</v>
      </c>
      <c r="H2586" s="4" t="s">
        <v>51</v>
      </c>
      <c r="I2586" s="8">
        <v>3</v>
      </c>
      <c r="J2586" s="10">
        <v>120.5</v>
      </c>
      <c r="K2586" s="6">
        <v>0.15</v>
      </c>
      <c r="L2586" s="10">
        <v>61.44</v>
      </c>
      <c r="M2586" s="17">
        <f t="shared" si="160"/>
        <v>307.27499999999998</v>
      </c>
      <c r="N2586" s="17">
        <f t="shared" si="161"/>
        <v>184.32</v>
      </c>
      <c r="O2586" s="17">
        <f t="shared" si="162"/>
        <v>122.95499999999998</v>
      </c>
      <c r="P2586" s="7">
        <f t="shared" si="163"/>
        <v>0.40014644862094212</v>
      </c>
      <c r="Q2586" s="5">
        <f>YEAR(SalesDataTable[[#This Row],[Order Date]])</f>
        <v>2026</v>
      </c>
      <c r="R2586" s="7" t="str">
        <f>"Q"&amp;ROUNDUP(MONTH(SalesDataTable[[#This Row],[Order Date]])/3,0)</f>
        <v>Q4</v>
      </c>
      <c r="S2586" s="8">
        <f>MONTH(SalesDataTable[[#This Row],[Order Date]])</f>
        <v>12</v>
      </c>
      <c r="T2586" s="7" t="str">
        <f>TEXT(SalesDataTable[[#This Row],[Order Date]],"mmm")</f>
        <v>Dec</v>
      </c>
    </row>
    <row r="2587" spans="1:20" ht="15.6">
      <c r="A2587" s="2">
        <v>4720</v>
      </c>
      <c r="B2587" s="3">
        <v>46369</v>
      </c>
      <c r="C2587" s="4" t="s">
        <v>0</v>
      </c>
      <c r="D2587" s="4" t="s">
        <v>1</v>
      </c>
      <c r="E2587" s="4" t="s">
        <v>2</v>
      </c>
      <c r="F2587" s="4" t="s">
        <v>13</v>
      </c>
      <c r="G2587" s="4" t="s">
        <v>9</v>
      </c>
      <c r="H2587" s="4" t="s">
        <v>46</v>
      </c>
      <c r="I2587" s="8">
        <v>3</v>
      </c>
      <c r="J2587" s="10">
        <v>73.040000000000006</v>
      </c>
      <c r="K2587" s="6">
        <v>0.1</v>
      </c>
      <c r="L2587" s="10">
        <v>31.78</v>
      </c>
      <c r="M2587" s="17">
        <f t="shared" si="160"/>
        <v>197.208</v>
      </c>
      <c r="N2587" s="17">
        <f t="shared" si="161"/>
        <v>95.34</v>
      </c>
      <c r="O2587" s="17">
        <f t="shared" si="162"/>
        <v>101.86799999999999</v>
      </c>
      <c r="P2587" s="7">
        <f t="shared" si="163"/>
        <v>0.51655105269563095</v>
      </c>
      <c r="Q2587" s="5">
        <f>YEAR(SalesDataTable[[#This Row],[Order Date]])</f>
        <v>2026</v>
      </c>
      <c r="R2587" s="7" t="str">
        <f>"Q"&amp;ROUNDUP(MONTH(SalesDataTable[[#This Row],[Order Date]])/3,0)</f>
        <v>Q4</v>
      </c>
      <c r="S2587" s="8">
        <f>MONTH(SalesDataTable[[#This Row],[Order Date]])</f>
        <v>12</v>
      </c>
      <c r="T2587" s="7" t="str">
        <f>TEXT(SalesDataTable[[#This Row],[Order Date]],"mmm")</f>
        <v>Dec</v>
      </c>
    </row>
    <row r="2588" spans="1:20" ht="15.6">
      <c r="A2588" s="2">
        <v>91</v>
      </c>
      <c r="B2588" s="3">
        <v>46370</v>
      </c>
      <c r="C2588" s="4" t="s">
        <v>6</v>
      </c>
      <c r="D2588" s="4" t="s">
        <v>7</v>
      </c>
      <c r="E2588" s="4" t="s">
        <v>2</v>
      </c>
      <c r="F2588" s="4" t="s">
        <v>3</v>
      </c>
      <c r="G2588" s="4" t="s">
        <v>23</v>
      </c>
      <c r="H2588" s="4" t="s">
        <v>24</v>
      </c>
      <c r="I2588" s="8">
        <v>2</v>
      </c>
      <c r="J2588" s="10">
        <v>339.95</v>
      </c>
      <c r="K2588" s="6">
        <v>0</v>
      </c>
      <c r="L2588" s="10">
        <v>195.78</v>
      </c>
      <c r="M2588" s="17">
        <f t="shared" si="160"/>
        <v>679.9</v>
      </c>
      <c r="N2588" s="17">
        <f t="shared" si="161"/>
        <v>391.56</v>
      </c>
      <c r="O2588" s="17">
        <f t="shared" si="162"/>
        <v>288.33999999999997</v>
      </c>
      <c r="P2588" s="7">
        <f t="shared" si="163"/>
        <v>0.42409177820267685</v>
      </c>
      <c r="Q2588" s="5">
        <f>YEAR(SalesDataTable[[#This Row],[Order Date]])</f>
        <v>2026</v>
      </c>
      <c r="R2588" s="7" t="str">
        <f>"Q"&amp;ROUNDUP(MONTH(SalesDataTable[[#This Row],[Order Date]])/3,0)</f>
        <v>Q4</v>
      </c>
      <c r="S2588" s="8">
        <f>MONTH(SalesDataTable[[#This Row],[Order Date]])</f>
        <v>12</v>
      </c>
      <c r="T2588" s="7" t="str">
        <f>TEXT(SalesDataTable[[#This Row],[Order Date]],"mmm")</f>
        <v>Dec</v>
      </c>
    </row>
    <row r="2589" spans="1:20" ht="15.6">
      <c r="A2589" s="2">
        <v>505</v>
      </c>
      <c r="B2589" s="3">
        <v>46370</v>
      </c>
      <c r="C2589" s="4" t="s">
        <v>0</v>
      </c>
      <c r="D2589" s="4" t="s">
        <v>50</v>
      </c>
      <c r="E2589" s="4" t="s">
        <v>28</v>
      </c>
      <c r="F2589" s="4" t="s">
        <v>3</v>
      </c>
      <c r="G2589" s="4" t="s">
        <v>23</v>
      </c>
      <c r="H2589" s="4" t="s">
        <v>29</v>
      </c>
      <c r="I2589" s="8">
        <v>2</v>
      </c>
      <c r="J2589" s="10">
        <v>199.43</v>
      </c>
      <c r="K2589" s="6">
        <v>0.05</v>
      </c>
      <c r="L2589" s="10">
        <v>106.58</v>
      </c>
      <c r="M2589" s="17">
        <f t="shared" si="160"/>
        <v>378.91699999999997</v>
      </c>
      <c r="N2589" s="17">
        <f t="shared" si="161"/>
        <v>213.16</v>
      </c>
      <c r="O2589" s="17">
        <f t="shared" si="162"/>
        <v>165.75699999999998</v>
      </c>
      <c r="P2589" s="7">
        <f t="shared" si="163"/>
        <v>0.4374493622613923</v>
      </c>
      <c r="Q2589" s="5">
        <f>YEAR(SalesDataTable[[#This Row],[Order Date]])</f>
        <v>2026</v>
      </c>
      <c r="R2589" s="7" t="str">
        <f>"Q"&amp;ROUNDUP(MONTH(SalesDataTable[[#This Row],[Order Date]])/3,0)</f>
        <v>Q4</v>
      </c>
      <c r="S2589" s="8">
        <f>MONTH(SalesDataTable[[#This Row],[Order Date]])</f>
        <v>12</v>
      </c>
      <c r="T2589" s="7" t="str">
        <f>TEXT(SalesDataTable[[#This Row],[Order Date]],"mmm")</f>
        <v>Dec</v>
      </c>
    </row>
    <row r="2590" spans="1:20" ht="15.6">
      <c r="A2590" s="2">
        <v>640</v>
      </c>
      <c r="B2590" s="3">
        <v>46370</v>
      </c>
      <c r="C2590" s="4" t="s">
        <v>0</v>
      </c>
      <c r="D2590" s="4" t="s">
        <v>50</v>
      </c>
      <c r="E2590" s="4" t="s">
        <v>2</v>
      </c>
      <c r="F2590" s="4" t="s">
        <v>3</v>
      </c>
      <c r="G2590" s="4" t="s">
        <v>34</v>
      </c>
      <c r="H2590" s="4" t="s">
        <v>45</v>
      </c>
      <c r="I2590" s="8">
        <v>2</v>
      </c>
      <c r="J2590" s="10">
        <v>51.77</v>
      </c>
      <c r="K2590" s="6">
        <v>0.05</v>
      </c>
      <c r="L2590" s="10">
        <v>21.76</v>
      </c>
      <c r="M2590" s="17">
        <f t="shared" si="160"/>
        <v>98.363</v>
      </c>
      <c r="N2590" s="17">
        <f t="shared" si="161"/>
        <v>43.52</v>
      </c>
      <c r="O2590" s="17">
        <f t="shared" si="162"/>
        <v>54.842999999999996</v>
      </c>
      <c r="P2590" s="7">
        <f t="shared" si="163"/>
        <v>0.55755721155312465</v>
      </c>
      <c r="Q2590" s="5">
        <f>YEAR(SalesDataTable[[#This Row],[Order Date]])</f>
        <v>2026</v>
      </c>
      <c r="R2590" s="7" t="str">
        <f>"Q"&amp;ROUNDUP(MONTH(SalesDataTable[[#This Row],[Order Date]])/3,0)</f>
        <v>Q4</v>
      </c>
      <c r="S2590" s="8">
        <f>MONTH(SalesDataTable[[#This Row],[Order Date]])</f>
        <v>12</v>
      </c>
      <c r="T2590" s="7" t="str">
        <f>TEXT(SalesDataTable[[#This Row],[Order Date]],"mmm")</f>
        <v>Dec</v>
      </c>
    </row>
    <row r="2591" spans="1:20" ht="15.6">
      <c r="A2591" s="2">
        <v>1408</v>
      </c>
      <c r="B2591" s="3">
        <v>46370</v>
      </c>
      <c r="C2591" s="4" t="s">
        <v>6</v>
      </c>
      <c r="D2591" s="4" t="s">
        <v>7</v>
      </c>
      <c r="E2591" s="4" t="s">
        <v>2</v>
      </c>
      <c r="F2591" s="4" t="s">
        <v>13</v>
      </c>
      <c r="G2591" s="4" t="s">
        <v>14</v>
      </c>
      <c r="H2591" s="4" t="s">
        <v>48</v>
      </c>
      <c r="I2591" s="8">
        <v>1</v>
      </c>
      <c r="J2591" s="10">
        <v>161.53</v>
      </c>
      <c r="K2591" s="6">
        <v>0</v>
      </c>
      <c r="L2591" s="10">
        <v>87.43</v>
      </c>
      <c r="M2591" s="17">
        <f t="shared" si="160"/>
        <v>161.53</v>
      </c>
      <c r="N2591" s="17">
        <f t="shared" si="161"/>
        <v>87.43</v>
      </c>
      <c r="O2591" s="17">
        <f t="shared" si="162"/>
        <v>74.099999999999994</v>
      </c>
      <c r="P2591" s="7">
        <f t="shared" si="163"/>
        <v>0.45873831486411187</v>
      </c>
      <c r="Q2591" s="5">
        <f>YEAR(SalesDataTable[[#This Row],[Order Date]])</f>
        <v>2026</v>
      </c>
      <c r="R2591" s="7" t="str">
        <f>"Q"&amp;ROUNDUP(MONTH(SalesDataTable[[#This Row],[Order Date]])/3,0)</f>
        <v>Q4</v>
      </c>
      <c r="S2591" s="8">
        <f>MONTH(SalesDataTable[[#This Row],[Order Date]])</f>
        <v>12</v>
      </c>
      <c r="T2591" s="7" t="str">
        <f>TEXT(SalesDataTable[[#This Row],[Order Date]],"mmm")</f>
        <v>Dec</v>
      </c>
    </row>
    <row r="2592" spans="1:20" ht="15.6">
      <c r="A2592" s="2">
        <v>2074</v>
      </c>
      <c r="B2592" s="3">
        <v>46370</v>
      </c>
      <c r="C2592" s="4" t="s">
        <v>6</v>
      </c>
      <c r="D2592" s="4" t="s">
        <v>43</v>
      </c>
      <c r="E2592" s="4" t="s">
        <v>8</v>
      </c>
      <c r="F2592" s="4" t="s">
        <v>16</v>
      </c>
      <c r="G2592" s="4" t="s">
        <v>9</v>
      </c>
      <c r="H2592" s="4" t="s">
        <v>17</v>
      </c>
      <c r="I2592" s="8">
        <v>4</v>
      </c>
      <c r="J2592" s="10">
        <v>145.85</v>
      </c>
      <c r="K2592" s="6">
        <v>0.1</v>
      </c>
      <c r="L2592" s="10">
        <v>79.47</v>
      </c>
      <c r="M2592" s="17">
        <f t="shared" si="160"/>
        <v>525.05999999999995</v>
      </c>
      <c r="N2592" s="17">
        <f t="shared" si="161"/>
        <v>317.88</v>
      </c>
      <c r="O2592" s="17">
        <f t="shared" si="162"/>
        <v>207.17999999999995</v>
      </c>
      <c r="P2592" s="7">
        <f t="shared" si="163"/>
        <v>0.39458347617415146</v>
      </c>
      <c r="Q2592" s="5">
        <f>YEAR(SalesDataTable[[#This Row],[Order Date]])</f>
        <v>2026</v>
      </c>
      <c r="R2592" s="7" t="str">
        <f>"Q"&amp;ROUNDUP(MONTH(SalesDataTable[[#This Row],[Order Date]])/3,0)</f>
        <v>Q4</v>
      </c>
      <c r="S2592" s="8">
        <f>MONTH(SalesDataTable[[#This Row],[Order Date]])</f>
        <v>12</v>
      </c>
      <c r="T2592" s="7" t="str">
        <f>TEXT(SalesDataTable[[#This Row],[Order Date]],"mmm")</f>
        <v>Dec</v>
      </c>
    </row>
    <row r="2593" spans="1:20" ht="15.6">
      <c r="A2593" s="2">
        <v>2639</v>
      </c>
      <c r="B2593" s="3">
        <v>46370</v>
      </c>
      <c r="C2593" s="4" t="s">
        <v>20</v>
      </c>
      <c r="D2593" s="4" t="s">
        <v>47</v>
      </c>
      <c r="E2593" s="4" t="s">
        <v>2</v>
      </c>
      <c r="F2593" s="4" t="s">
        <v>3</v>
      </c>
      <c r="G2593" s="4" t="s">
        <v>23</v>
      </c>
      <c r="H2593" s="4" t="s">
        <v>29</v>
      </c>
      <c r="I2593" s="8">
        <v>1</v>
      </c>
      <c r="J2593" s="10">
        <v>197.18</v>
      </c>
      <c r="K2593" s="6">
        <v>0</v>
      </c>
      <c r="L2593" s="10">
        <v>105.28</v>
      </c>
      <c r="M2593" s="17">
        <f t="shared" si="160"/>
        <v>197.18</v>
      </c>
      <c r="N2593" s="17">
        <f t="shared" si="161"/>
        <v>105.28</v>
      </c>
      <c r="O2593" s="17">
        <f t="shared" si="162"/>
        <v>91.9</v>
      </c>
      <c r="P2593" s="7">
        <f t="shared" si="163"/>
        <v>0.46607160969672384</v>
      </c>
      <c r="Q2593" s="5">
        <f>YEAR(SalesDataTable[[#This Row],[Order Date]])</f>
        <v>2026</v>
      </c>
      <c r="R2593" s="7" t="str">
        <f>"Q"&amp;ROUNDUP(MONTH(SalesDataTable[[#This Row],[Order Date]])/3,0)</f>
        <v>Q4</v>
      </c>
      <c r="S2593" s="8">
        <f>MONTH(SalesDataTable[[#This Row],[Order Date]])</f>
        <v>12</v>
      </c>
      <c r="T2593" s="7" t="str">
        <f>TEXT(SalesDataTable[[#This Row],[Order Date]],"mmm")</f>
        <v>Dec</v>
      </c>
    </row>
    <row r="2594" spans="1:20" ht="15.6">
      <c r="A2594" s="2">
        <v>2694</v>
      </c>
      <c r="B2594" s="3">
        <v>46370</v>
      </c>
      <c r="C2594" s="4" t="s">
        <v>20</v>
      </c>
      <c r="D2594" s="4" t="s">
        <v>31</v>
      </c>
      <c r="E2594" s="4" t="s">
        <v>2</v>
      </c>
      <c r="F2594" s="4" t="s">
        <v>13</v>
      </c>
      <c r="G2594" s="4" t="s">
        <v>23</v>
      </c>
      <c r="H2594" s="4" t="s">
        <v>51</v>
      </c>
      <c r="I2594" s="8">
        <v>1</v>
      </c>
      <c r="J2594" s="10">
        <v>124.9</v>
      </c>
      <c r="K2594" s="6">
        <v>0</v>
      </c>
      <c r="L2594" s="10">
        <v>62.16</v>
      </c>
      <c r="M2594" s="17">
        <f t="shared" si="160"/>
        <v>124.9</v>
      </c>
      <c r="N2594" s="17">
        <f t="shared" si="161"/>
        <v>62.16</v>
      </c>
      <c r="O2594" s="17">
        <f t="shared" si="162"/>
        <v>62.740000000000009</v>
      </c>
      <c r="P2594" s="7">
        <f t="shared" si="163"/>
        <v>0.50232185748598879</v>
      </c>
      <c r="Q2594" s="5">
        <f>YEAR(SalesDataTable[[#This Row],[Order Date]])</f>
        <v>2026</v>
      </c>
      <c r="R2594" s="7" t="str">
        <f>"Q"&amp;ROUNDUP(MONTH(SalesDataTable[[#This Row],[Order Date]])/3,0)</f>
        <v>Q4</v>
      </c>
      <c r="S2594" s="8">
        <f>MONTH(SalesDataTable[[#This Row],[Order Date]])</f>
        <v>12</v>
      </c>
      <c r="T2594" s="7" t="str">
        <f>TEXT(SalesDataTable[[#This Row],[Order Date]],"mmm")</f>
        <v>Dec</v>
      </c>
    </row>
    <row r="2595" spans="1:20" ht="15.6">
      <c r="A2595" s="2">
        <v>2797</v>
      </c>
      <c r="B2595" s="3">
        <v>46370</v>
      </c>
      <c r="C2595" s="4" t="s">
        <v>11</v>
      </c>
      <c r="D2595" s="4" t="s">
        <v>52</v>
      </c>
      <c r="E2595" s="4" t="s">
        <v>19</v>
      </c>
      <c r="F2595" s="4" t="s">
        <v>13</v>
      </c>
      <c r="G2595" s="4" t="s">
        <v>9</v>
      </c>
      <c r="H2595" s="4" t="s">
        <v>46</v>
      </c>
      <c r="I2595" s="8">
        <v>2</v>
      </c>
      <c r="J2595" s="10">
        <v>70.239999999999995</v>
      </c>
      <c r="K2595" s="6">
        <v>0.1</v>
      </c>
      <c r="L2595" s="10">
        <v>32.130000000000003</v>
      </c>
      <c r="M2595" s="17">
        <f t="shared" si="160"/>
        <v>126.43199999999999</v>
      </c>
      <c r="N2595" s="17">
        <f t="shared" si="161"/>
        <v>64.260000000000005</v>
      </c>
      <c r="O2595" s="17">
        <f t="shared" si="162"/>
        <v>62.171999999999983</v>
      </c>
      <c r="P2595" s="7">
        <f t="shared" si="163"/>
        <v>0.49174259681093385</v>
      </c>
      <c r="Q2595" s="5">
        <f>YEAR(SalesDataTable[[#This Row],[Order Date]])</f>
        <v>2026</v>
      </c>
      <c r="R2595" s="7" t="str">
        <f>"Q"&amp;ROUNDUP(MONTH(SalesDataTable[[#This Row],[Order Date]])/3,0)</f>
        <v>Q4</v>
      </c>
      <c r="S2595" s="8">
        <f>MONTH(SalesDataTable[[#This Row],[Order Date]])</f>
        <v>12</v>
      </c>
      <c r="T2595" s="7" t="str">
        <f>TEXT(SalesDataTable[[#This Row],[Order Date]],"mmm")</f>
        <v>Dec</v>
      </c>
    </row>
    <row r="2596" spans="1:20" ht="15.6">
      <c r="A2596" s="2">
        <v>2811</v>
      </c>
      <c r="B2596" s="3">
        <v>46370</v>
      </c>
      <c r="C2596" s="4" t="s">
        <v>6</v>
      </c>
      <c r="D2596" s="4" t="s">
        <v>41</v>
      </c>
      <c r="E2596" s="4" t="s">
        <v>19</v>
      </c>
      <c r="F2596" s="4" t="s">
        <v>16</v>
      </c>
      <c r="G2596" s="4" t="s">
        <v>9</v>
      </c>
      <c r="H2596" s="4" t="s">
        <v>17</v>
      </c>
      <c r="I2596" s="8">
        <v>5</v>
      </c>
      <c r="J2596" s="10">
        <v>145.6</v>
      </c>
      <c r="K2596" s="6">
        <v>0.15</v>
      </c>
      <c r="L2596" s="10">
        <v>81.180000000000007</v>
      </c>
      <c r="M2596" s="17">
        <f t="shared" si="160"/>
        <v>618.79999999999995</v>
      </c>
      <c r="N2596" s="17">
        <f t="shared" si="161"/>
        <v>405.90000000000003</v>
      </c>
      <c r="O2596" s="17">
        <f t="shared" si="162"/>
        <v>212.89999999999992</v>
      </c>
      <c r="P2596" s="7">
        <f t="shared" si="163"/>
        <v>0.34405300581771159</v>
      </c>
      <c r="Q2596" s="5">
        <f>YEAR(SalesDataTable[[#This Row],[Order Date]])</f>
        <v>2026</v>
      </c>
      <c r="R2596" s="7" t="str">
        <f>"Q"&amp;ROUNDUP(MONTH(SalesDataTable[[#This Row],[Order Date]])/3,0)</f>
        <v>Q4</v>
      </c>
      <c r="S2596" s="8">
        <f>MONTH(SalesDataTable[[#This Row],[Order Date]])</f>
        <v>12</v>
      </c>
      <c r="T2596" s="7" t="str">
        <f>TEXT(SalesDataTable[[#This Row],[Order Date]],"mmm")</f>
        <v>Dec</v>
      </c>
    </row>
    <row r="2597" spans="1:20" ht="15.6">
      <c r="A2597" s="2">
        <v>4037</v>
      </c>
      <c r="B2597" s="3">
        <v>46370</v>
      </c>
      <c r="C2597" s="4" t="s">
        <v>20</v>
      </c>
      <c r="D2597" s="4" t="s">
        <v>33</v>
      </c>
      <c r="E2597" s="4" t="s">
        <v>19</v>
      </c>
      <c r="F2597" s="4" t="s">
        <v>3</v>
      </c>
      <c r="G2597" s="4" t="s">
        <v>9</v>
      </c>
      <c r="H2597" s="4" t="s">
        <v>37</v>
      </c>
      <c r="I2597" s="8">
        <v>1</v>
      </c>
      <c r="J2597" s="10">
        <v>152.4</v>
      </c>
      <c r="K2597" s="6">
        <v>0.05</v>
      </c>
      <c r="L2597" s="10">
        <v>77.98</v>
      </c>
      <c r="M2597" s="17">
        <f t="shared" si="160"/>
        <v>144.78</v>
      </c>
      <c r="N2597" s="17">
        <f t="shared" si="161"/>
        <v>77.98</v>
      </c>
      <c r="O2597" s="17">
        <f t="shared" si="162"/>
        <v>66.8</v>
      </c>
      <c r="P2597" s="7">
        <f t="shared" si="163"/>
        <v>0.46138969470921398</v>
      </c>
      <c r="Q2597" s="5">
        <f>YEAR(SalesDataTable[[#This Row],[Order Date]])</f>
        <v>2026</v>
      </c>
      <c r="R2597" s="7" t="str">
        <f>"Q"&amp;ROUNDUP(MONTH(SalesDataTable[[#This Row],[Order Date]])/3,0)</f>
        <v>Q4</v>
      </c>
      <c r="S2597" s="8">
        <f>MONTH(SalesDataTable[[#This Row],[Order Date]])</f>
        <v>12</v>
      </c>
      <c r="T2597" s="7" t="str">
        <f>TEXT(SalesDataTable[[#This Row],[Order Date]],"mmm")</f>
        <v>Dec</v>
      </c>
    </row>
    <row r="2598" spans="1:20" ht="15.6">
      <c r="A2598" s="2">
        <v>4629</v>
      </c>
      <c r="B2598" s="3">
        <v>46370</v>
      </c>
      <c r="C2598" s="4" t="s">
        <v>11</v>
      </c>
      <c r="D2598" s="4" t="s">
        <v>12</v>
      </c>
      <c r="E2598" s="4" t="s">
        <v>2</v>
      </c>
      <c r="F2598" s="4" t="s">
        <v>13</v>
      </c>
      <c r="G2598" s="4" t="s">
        <v>14</v>
      </c>
      <c r="H2598" s="4" t="s">
        <v>15</v>
      </c>
      <c r="I2598" s="8">
        <v>1</v>
      </c>
      <c r="J2598" s="10">
        <v>36.17</v>
      </c>
      <c r="K2598" s="6">
        <v>0.05</v>
      </c>
      <c r="L2598" s="10">
        <v>13.87</v>
      </c>
      <c r="M2598" s="17">
        <f t="shared" si="160"/>
        <v>34.361499999999999</v>
      </c>
      <c r="N2598" s="17">
        <f t="shared" si="161"/>
        <v>13.87</v>
      </c>
      <c r="O2598" s="17">
        <f t="shared" si="162"/>
        <v>20.491500000000002</v>
      </c>
      <c r="P2598" s="7">
        <f t="shared" si="163"/>
        <v>0.59635056676803988</v>
      </c>
      <c r="Q2598" s="5">
        <f>YEAR(SalesDataTable[[#This Row],[Order Date]])</f>
        <v>2026</v>
      </c>
      <c r="R2598" s="7" t="str">
        <f>"Q"&amp;ROUNDUP(MONTH(SalesDataTable[[#This Row],[Order Date]])/3,0)</f>
        <v>Q4</v>
      </c>
      <c r="S2598" s="8">
        <f>MONTH(SalesDataTable[[#This Row],[Order Date]])</f>
        <v>12</v>
      </c>
      <c r="T2598" s="7" t="str">
        <f>TEXT(SalesDataTable[[#This Row],[Order Date]],"mmm")</f>
        <v>Dec</v>
      </c>
    </row>
    <row r="2599" spans="1:20" ht="15.6">
      <c r="A2599" s="2">
        <v>2455</v>
      </c>
      <c r="B2599" s="3">
        <v>46371</v>
      </c>
      <c r="C2599" s="4" t="s">
        <v>6</v>
      </c>
      <c r="D2599" s="4" t="s">
        <v>43</v>
      </c>
      <c r="E2599" s="4" t="s">
        <v>2</v>
      </c>
      <c r="F2599" s="4" t="s">
        <v>3</v>
      </c>
      <c r="G2599" s="4" t="s">
        <v>23</v>
      </c>
      <c r="H2599" s="4" t="s">
        <v>51</v>
      </c>
      <c r="I2599" s="8">
        <v>3</v>
      </c>
      <c r="J2599" s="10">
        <v>126.21</v>
      </c>
      <c r="K2599" s="6">
        <v>0.1</v>
      </c>
      <c r="L2599" s="10">
        <v>60.65</v>
      </c>
      <c r="M2599" s="17">
        <f t="shared" si="160"/>
        <v>340.767</v>
      </c>
      <c r="N2599" s="17">
        <f t="shared" si="161"/>
        <v>181.95</v>
      </c>
      <c r="O2599" s="17">
        <f t="shared" si="162"/>
        <v>158.81700000000001</v>
      </c>
      <c r="P2599" s="7">
        <f t="shared" si="163"/>
        <v>0.46605745274630467</v>
      </c>
      <c r="Q2599" s="5">
        <f>YEAR(SalesDataTable[[#This Row],[Order Date]])</f>
        <v>2026</v>
      </c>
      <c r="R2599" s="7" t="str">
        <f>"Q"&amp;ROUNDUP(MONTH(SalesDataTable[[#This Row],[Order Date]])/3,0)</f>
        <v>Q4</v>
      </c>
      <c r="S2599" s="8">
        <f>MONTH(SalesDataTable[[#This Row],[Order Date]])</f>
        <v>12</v>
      </c>
      <c r="T2599" s="7" t="str">
        <f>TEXT(SalesDataTable[[#This Row],[Order Date]],"mmm")</f>
        <v>Dec</v>
      </c>
    </row>
    <row r="2600" spans="1:20" ht="15.6">
      <c r="A2600" s="2">
        <v>3184</v>
      </c>
      <c r="B2600" s="3">
        <v>46371</v>
      </c>
      <c r="C2600" s="4" t="s">
        <v>20</v>
      </c>
      <c r="D2600" s="4" t="s">
        <v>47</v>
      </c>
      <c r="E2600" s="4" t="s">
        <v>8</v>
      </c>
      <c r="F2600" s="4" t="s">
        <v>3</v>
      </c>
      <c r="G2600" s="4" t="s">
        <v>9</v>
      </c>
      <c r="H2600" s="4" t="s">
        <v>17</v>
      </c>
      <c r="I2600" s="8">
        <v>6</v>
      </c>
      <c r="J2600" s="10">
        <v>143.72999999999999</v>
      </c>
      <c r="K2600" s="6">
        <v>0.15</v>
      </c>
      <c r="L2600" s="10">
        <v>77.27</v>
      </c>
      <c r="M2600" s="17">
        <f t="shared" si="160"/>
        <v>733.02299999999991</v>
      </c>
      <c r="N2600" s="17">
        <f t="shared" si="161"/>
        <v>463.62</v>
      </c>
      <c r="O2600" s="17">
        <f t="shared" si="162"/>
        <v>269.40299999999991</v>
      </c>
      <c r="P2600" s="7">
        <f t="shared" si="163"/>
        <v>0.36752325643260847</v>
      </c>
      <c r="Q2600" s="5">
        <f>YEAR(SalesDataTable[[#This Row],[Order Date]])</f>
        <v>2026</v>
      </c>
      <c r="R2600" s="7" t="str">
        <f>"Q"&amp;ROUNDUP(MONTH(SalesDataTable[[#This Row],[Order Date]])/3,0)</f>
        <v>Q4</v>
      </c>
      <c r="S2600" s="8">
        <f>MONTH(SalesDataTable[[#This Row],[Order Date]])</f>
        <v>12</v>
      </c>
      <c r="T2600" s="7" t="str">
        <f>TEXT(SalesDataTable[[#This Row],[Order Date]],"mmm")</f>
        <v>Dec</v>
      </c>
    </row>
    <row r="2601" spans="1:20" ht="15.6">
      <c r="A2601" s="2">
        <v>3363</v>
      </c>
      <c r="B2601" s="3">
        <v>46371</v>
      </c>
      <c r="C2601" s="4" t="s">
        <v>6</v>
      </c>
      <c r="D2601" s="4" t="s">
        <v>43</v>
      </c>
      <c r="E2601" s="4" t="s">
        <v>28</v>
      </c>
      <c r="F2601" s="4" t="s">
        <v>13</v>
      </c>
      <c r="G2601" s="4" t="s">
        <v>9</v>
      </c>
      <c r="H2601" s="4" t="s">
        <v>17</v>
      </c>
      <c r="I2601" s="8">
        <v>4</v>
      </c>
      <c r="J2601" s="10">
        <v>146.38999999999999</v>
      </c>
      <c r="K2601" s="6">
        <v>0</v>
      </c>
      <c r="L2601" s="10">
        <v>78.95</v>
      </c>
      <c r="M2601" s="17">
        <f t="shared" si="160"/>
        <v>585.55999999999995</v>
      </c>
      <c r="N2601" s="17">
        <f t="shared" si="161"/>
        <v>315.8</v>
      </c>
      <c r="O2601" s="17">
        <f t="shared" si="162"/>
        <v>269.75999999999993</v>
      </c>
      <c r="P2601" s="7">
        <f t="shared" si="163"/>
        <v>0.46068720541020552</v>
      </c>
      <c r="Q2601" s="5">
        <f>YEAR(SalesDataTable[[#This Row],[Order Date]])</f>
        <v>2026</v>
      </c>
      <c r="R2601" s="7" t="str">
        <f>"Q"&amp;ROUNDUP(MONTH(SalesDataTable[[#This Row],[Order Date]])/3,0)</f>
        <v>Q4</v>
      </c>
      <c r="S2601" s="8">
        <f>MONTH(SalesDataTable[[#This Row],[Order Date]])</f>
        <v>12</v>
      </c>
      <c r="T2601" s="7" t="str">
        <f>TEXT(SalesDataTable[[#This Row],[Order Date]],"mmm")</f>
        <v>Dec</v>
      </c>
    </row>
    <row r="2602" spans="1:20" ht="15.6">
      <c r="A2602" s="2">
        <v>3373</v>
      </c>
      <c r="B2602" s="3">
        <v>46371</v>
      </c>
      <c r="C2602" s="4" t="s">
        <v>6</v>
      </c>
      <c r="D2602" s="4" t="s">
        <v>43</v>
      </c>
      <c r="E2602" s="4" t="s">
        <v>28</v>
      </c>
      <c r="F2602" s="4" t="s">
        <v>3</v>
      </c>
      <c r="G2602" s="4" t="s">
        <v>9</v>
      </c>
      <c r="H2602" s="4" t="s">
        <v>10</v>
      </c>
      <c r="I2602" s="8">
        <v>2</v>
      </c>
      <c r="J2602" s="10">
        <v>89.84</v>
      </c>
      <c r="K2602" s="6">
        <v>0.05</v>
      </c>
      <c r="L2602" s="10">
        <v>45.17</v>
      </c>
      <c r="M2602" s="17">
        <f t="shared" si="160"/>
        <v>170.696</v>
      </c>
      <c r="N2602" s="17">
        <f t="shared" si="161"/>
        <v>90.34</v>
      </c>
      <c r="O2602" s="17">
        <f t="shared" si="162"/>
        <v>80.355999999999995</v>
      </c>
      <c r="P2602" s="7">
        <f t="shared" si="163"/>
        <v>0.47075502647982376</v>
      </c>
      <c r="Q2602" s="5">
        <f>YEAR(SalesDataTable[[#This Row],[Order Date]])</f>
        <v>2026</v>
      </c>
      <c r="R2602" s="7" t="str">
        <f>"Q"&amp;ROUNDUP(MONTH(SalesDataTable[[#This Row],[Order Date]])/3,0)</f>
        <v>Q4</v>
      </c>
      <c r="S2602" s="8">
        <f>MONTH(SalesDataTable[[#This Row],[Order Date]])</f>
        <v>12</v>
      </c>
      <c r="T2602" s="7" t="str">
        <f>TEXT(SalesDataTable[[#This Row],[Order Date]],"mmm")</f>
        <v>Dec</v>
      </c>
    </row>
    <row r="2603" spans="1:20" ht="15.6">
      <c r="A2603" s="2">
        <v>3799</v>
      </c>
      <c r="B2603" s="3">
        <v>46371</v>
      </c>
      <c r="C2603" s="4" t="s">
        <v>11</v>
      </c>
      <c r="D2603" s="4" t="s">
        <v>39</v>
      </c>
      <c r="E2603" s="4" t="s">
        <v>19</v>
      </c>
      <c r="F2603" s="4" t="s">
        <v>13</v>
      </c>
      <c r="G2603" s="4" t="s">
        <v>34</v>
      </c>
      <c r="H2603" s="4" t="s">
        <v>45</v>
      </c>
      <c r="I2603" s="8">
        <v>3</v>
      </c>
      <c r="J2603" s="10">
        <v>49.67</v>
      </c>
      <c r="K2603" s="6">
        <v>0.05</v>
      </c>
      <c r="L2603" s="10">
        <v>21.5</v>
      </c>
      <c r="M2603" s="17">
        <f t="shared" si="160"/>
        <v>141.55949999999999</v>
      </c>
      <c r="N2603" s="17">
        <f t="shared" si="161"/>
        <v>64.5</v>
      </c>
      <c r="O2603" s="17">
        <f t="shared" si="162"/>
        <v>77.059499999999986</v>
      </c>
      <c r="P2603" s="7">
        <f t="shared" si="163"/>
        <v>0.54436120500566898</v>
      </c>
      <c r="Q2603" s="5">
        <f>YEAR(SalesDataTable[[#This Row],[Order Date]])</f>
        <v>2026</v>
      </c>
      <c r="R2603" s="7" t="str">
        <f>"Q"&amp;ROUNDUP(MONTH(SalesDataTable[[#This Row],[Order Date]])/3,0)</f>
        <v>Q4</v>
      </c>
      <c r="S2603" s="8">
        <f>MONTH(SalesDataTable[[#This Row],[Order Date]])</f>
        <v>12</v>
      </c>
      <c r="T2603" s="7" t="str">
        <f>TEXT(SalesDataTable[[#This Row],[Order Date]],"mmm")</f>
        <v>Dec</v>
      </c>
    </row>
    <row r="2604" spans="1:20" ht="15.6">
      <c r="A2604" s="2">
        <v>5002</v>
      </c>
      <c r="B2604" s="3">
        <v>46371</v>
      </c>
      <c r="C2604" s="4" t="s">
        <v>6</v>
      </c>
      <c r="D2604" s="4" t="s">
        <v>49</v>
      </c>
      <c r="E2604" s="4" t="s">
        <v>8</v>
      </c>
      <c r="F2604" s="4" t="s">
        <v>16</v>
      </c>
      <c r="G2604" s="4" t="s">
        <v>9</v>
      </c>
      <c r="H2604" s="4" t="s">
        <v>10</v>
      </c>
      <c r="I2604" s="8">
        <v>4</v>
      </c>
      <c r="J2604" s="10">
        <v>94.3</v>
      </c>
      <c r="K2604" s="6">
        <v>0.1</v>
      </c>
      <c r="L2604" s="10">
        <v>44.36</v>
      </c>
      <c r="M2604" s="17">
        <f t="shared" si="160"/>
        <v>339.48</v>
      </c>
      <c r="N2604" s="17">
        <f t="shared" si="161"/>
        <v>177.44</v>
      </c>
      <c r="O2604" s="17">
        <f t="shared" si="162"/>
        <v>162.04000000000002</v>
      </c>
      <c r="P2604" s="7">
        <f t="shared" si="163"/>
        <v>0.47731825144338402</v>
      </c>
      <c r="Q2604" s="5">
        <f>YEAR(SalesDataTable[[#This Row],[Order Date]])</f>
        <v>2026</v>
      </c>
      <c r="R2604" s="7" t="str">
        <f>"Q"&amp;ROUNDUP(MONTH(SalesDataTable[[#This Row],[Order Date]])/3,0)</f>
        <v>Q4</v>
      </c>
      <c r="S2604" s="8">
        <f>MONTH(SalesDataTable[[#This Row],[Order Date]])</f>
        <v>12</v>
      </c>
      <c r="T2604" s="7" t="str">
        <f>TEXT(SalesDataTable[[#This Row],[Order Date]],"mmm")</f>
        <v>Dec</v>
      </c>
    </row>
    <row r="2605" spans="1:20" ht="15.6">
      <c r="A2605" s="2">
        <v>2896</v>
      </c>
      <c r="B2605" s="3">
        <v>46372</v>
      </c>
      <c r="C2605" s="4" t="s">
        <v>6</v>
      </c>
      <c r="D2605" s="4" t="s">
        <v>43</v>
      </c>
      <c r="E2605" s="4" t="s">
        <v>19</v>
      </c>
      <c r="F2605" s="4" t="s">
        <v>16</v>
      </c>
      <c r="G2605" s="4" t="s">
        <v>34</v>
      </c>
      <c r="H2605" s="4" t="s">
        <v>42</v>
      </c>
      <c r="I2605" s="8">
        <v>2</v>
      </c>
      <c r="J2605" s="10">
        <v>36.020000000000003</v>
      </c>
      <c r="K2605" s="6">
        <v>0.1</v>
      </c>
      <c r="L2605" s="10">
        <v>13.59</v>
      </c>
      <c r="M2605" s="17">
        <f t="shared" si="160"/>
        <v>64.836000000000013</v>
      </c>
      <c r="N2605" s="17">
        <f t="shared" si="161"/>
        <v>27.18</v>
      </c>
      <c r="O2605" s="17">
        <f t="shared" si="162"/>
        <v>37.656000000000013</v>
      </c>
      <c r="P2605" s="7">
        <f t="shared" si="163"/>
        <v>0.58078845086063302</v>
      </c>
      <c r="Q2605" s="5">
        <f>YEAR(SalesDataTable[[#This Row],[Order Date]])</f>
        <v>2026</v>
      </c>
      <c r="R2605" s="7" t="str">
        <f>"Q"&amp;ROUNDUP(MONTH(SalesDataTable[[#This Row],[Order Date]])/3,0)</f>
        <v>Q4</v>
      </c>
      <c r="S2605" s="8">
        <f>MONTH(SalesDataTable[[#This Row],[Order Date]])</f>
        <v>12</v>
      </c>
      <c r="T2605" s="7" t="str">
        <f>TEXT(SalesDataTable[[#This Row],[Order Date]],"mmm")</f>
        <v>Dec</v>
      </c>
    </row>
    <row r="2606" spans="1:20" ht="15.6">
      <c r="A2606" s="2">
        <v>3334</v>
      </c>
      <c r="B2606" s="3">
        <v>46372</v>
      </c>
      <c r="C2606" s="4" t="s">
        <v>6</v>
      </c>
      <c r="D2606" s="4" t="s">
        <v>49</v>
      </c>
      <c r="E2606" s="4" t="s">
        <v>2</v>
      </c>
      <c r="F2606" s="4" t="s">
        <v>3</v>
      </c>
      <c r="G2606" s="4" t="s">
        <v>9</v>
      </c>
      <c r="H2606" s="4" t="s">
        <v>37</v>
      </c>
      <c r="I2606" s="8">
        <v>1</v>
      </c>
      <c r="J2606" s="10">
        <v>154.12</v>
      </c>
      <c r="K2606" s="6">
        <v>0</v>
      </c>
      <c r="L2606" s="10">
        <v>77.45</v>
      </c>
      <c r="M2606" s="17">
        <f t="shared" si="160"/>
        <v>154.12</v>
      </c>
      <c r="N2606" s="17">
        <f t="shared" si="161"/>
        <v>77.45</v>
      </c>
      <c r="O2606" s="17">
        <f t="shared" si="162"/>
        <v>76.67</v>
      </c>
      <c r="P2606" s="7">
        <f t="shared" si="163"/>
        <v>0.49746950428237735</v>
      </c>
      <c r="Q2606" s="5">
        <f>YEAR(SalesDataTable[[#This Row],[Order Date]])</f>
        <v>2026</v>
      </c>
      <c r="R2606" s="7" t="str">
        <f>"Q"&amp;ROUNDUP(MONTH(SalesDataTable[[#This Row],[Order Date]])/3,0)</f>
        <v>Q4</v>
      </c>
      <c r="S2606" s="8">
        <f>MONTH(SalesDataTable[[#This Row],[Order Date]])</f>
        <v>12</v>
      </c>
      <c r="T2606" s="7" t="str">
        <f>TEXT(SalesDataTable[[#This Row],[Order Date]],"mmm")</f>
        <v>Dec</v>
      </c>
    </row>
    <row r="2607" spans="1:20" ht="15.6">
      <c r="A2607" s="2">
        <v>3469</v>
      </c>
      <c r="B2607" s="3">
        <v>46372</v>
      </c>
      <c r="C2607" s="4" t="s">
        <v>0</v>
      </c>
      <c r="D2607" s="4" t="s">
        <v>36</v>
      </c>
      <c r="E2607" s="4" t="s">
        <v>2</v>
      </c>
      <c r="F2607" s="4" t="s">
        <v>3</v>
      </c>
      <c r="G2607" s="4" t="s">
        <v>9</v>
      </c>
      <c r="H2607" s="4" t="s">
        <v>37</v>
      </c>
      <c r="I2607" s="8">
        <v>1</v>
      </c>
      <c r="J2607" s="10">
        <v>150.88</v>
      </c>
      <c r="K2607" s="6">
        <v>0.05</v>
      </c>
      <c r="L2607" s="10">
        <v>81.02</v>
      </c>
      <c r="M2607" s="17">
        <f t="shared" si="160"/>
        <v>143.33599999999998</v>
      </c>
      <c r="N2607" s="17">
        <f t="shared" si="161"/>
        <v>81.02</v>
      </c>
      <c r="O2607" s="17">
        <f t="shared" si="162"/>
        <v>62.315999999999988</v>
      </c>
      <c r="P2607" s="7">
        <f t="shared" si="163"/>
        <v>0.43475470223809787</v>
      </c>
      <c r="Q2607" s="5">
        <f>YEAR(SalesDataTable[[#This Row],[Order Date]])</f>
        <v>2026</v>
      </c>
      <c r="R2607" s="7" t="str">
        <f>"Q"&amp;ROUNDUP(MONTH(SalesDataTable[[#This Row],[Order Date]])/3,0)</f>
        <v>Q4</v>
      </c>
      <c r="S2607" s="8">
        <f>MONTH(SalesDataTable[[#This Row],[Order Date]])</f>
        <v>12</v>
      </c>
      <c r="T2607" s="7" t="str">
        <f>TEXT(SalesDataTable[[#This Row],[Order Date]],"mmm")</f>
        <v>Dec</v>
      </c>
    </row>
    <row r="2608" spans="1:20" ht="15.6">
      <c r="A2608" s="2">
        <v>569</v>
      </c>
      <c r="B2608" s="3">
        <v>46373</v>
      </c>
      <c r="C2608" s="4" t="s">
        <v>11</v>
      </c>
      <c r="D2608" s="4" t="s">
        <v>12</v>
      </c>
      <c r="E2608" s="4" t="s">
        <v>28</v>
      </c>
      <c r="F2608" s="4" t="s">
        <v>13</v>
      </c>
      <c r="G2608" s="4" t="s">
        <v>4</v>
      </c>
      <c r="H2608" s="4" t="s">
        <v>26</v>
      </c>
      <c r="I2608" s="8">
        <v>2</v>
      </c>
      <c r="J2608" s="10">
        <v>40.479999999999997</v>
      </c>
      <c r="K2608" s="6">
        <v>0</v>
      </c>
      <c r="L2608" s="10">
        <v>16.23</v>
      </c>
      <c r="M2608" s="17">
        <f t="shared" si="160"/>
        <v>80.959999999999994</v>
      </c>
      <c r="N2608" s="17">
        <f t="shared" si="161"/>
        <v>32.46</v>
      </c>
      <c r="O2608" s="17">
        <f t="shared" si="162"/>
        <v>48.499999999999993</v>
      </c>
      <c r="P2608" s="7">
        <f t="shared" si="163"/>
        <v>0.5990612648221344</v>
      </c>
      <c r="Q2608" s="5">
        <f>YEAR(SalesDataTable[[#This Row],[Order Date]])</f>
        <v>2026</v>
      </c>
      <c r="R2608" s="7" t="str">
        <f>"Q"&amp;ROUNDUP(MONTH(SalesDataTable[[#This Row],[Order Date]])/3,0)</f>
        <v>Q4</v>
      </c>
      <c r="S2608" s="8">
        <f>MONTH(SalesDataTable[[#This Row],[Order Date]])</f>
        <v>12</v>
      </c>
      <c r="T2608" s="7" t="str">
        <f>TEXT(SalesDataTable[[#This Row],[Order Date]],"mmm")</f>
        <v>Dec</v>
      </c>
    </row>
    <row r="2609" spans="1:20" ht="15.6">
      <c r="A2609" s="2">
        <v>2404</v>
      </c>
      <c r="B2609" s="3">
        <v>46373</v>
      </c>
      <c r="C2609" s="4" t="s">
        <v>11</v>
      </c>
      <c r="D2609" s="4" t="s">
        <v>39</v>
      </c>
      <c r="E2609" s="4" t="s">
        <v>28</v>
      </c>
      <c r="F2609" s="4" t="s">
        <v>16</v>
      </c>
      <c r="G2609" s="4" t="s">
        <v>14</v>
      </c>
      <c r="H2609" s="4" t="s">
        <v>48</v>
      </c>
      <c r="I2609" s="8">
        <v>3</v>
      </c>
      <c r="J2609" s="10">
        <v>163.34</v>
      </c>
      <c r="K2609" s="6">
        <v>0.1</v>
      </c>
      <c r="L2609" s="10">
        <v>88.53</v>
      </c>
      <c r="M2609" s="17">
        <f t="shared" si="160"/>
        <v>441.01799999999997</v>
      </c>
      <c r="N2609" s="17">
        <f t="shared" si="161"/>
        <v>265.59000000000003</v>
      </c>
      <c r="O2609" s="17">
        <f t="shared" si="162"/>
        <v>175.42799999999994</v>
      </c>
      <c r="P2609" s="7">
        <f t="shared" si="163"/>
        <v>0.39777968246194023</v>
      </c>
      <c r="Q2609" s="5">
        <f>YEAR(SalesDataTable[[#This Row],[Order Date]])</f>
        <v>2026</v>
      </c>
      <c r="R2609" s="7" t="str">
        <f>"Q"&amp;ROUNDUP(MONTH(SalesDataTable[[#This Row],[Order Date]])/3,0)</f>
        <v>Q4</v>
      </c>
      <c r="S2609" s="8">
        <f>MONTH(SalesDataTable[[#This Row],[Order Date]])</f>
        <v>12</v>
      </c>
      <c r="T2609" s="7" t="str">
        <f>TEXT(SalesDataTable[[#This Row],[Order Date]],"mmm")</f>
        <v>Dec</v>
      </c>
    </row>
    <row r="2610" spans="1:20" ht="15.6">
      <c r="A2610" s="2">
        <v>4682</v>
      </c>
      <c r="B2610" s="3">
        <v>46373</v>
      </c>
      <c r="C2610" s="4" t="s">
        <v>20</v>
      </c>
      <c r="D2610" s="4" t="s">
        <v>21</v>
      </c>
      <c r="E2610" s="4" t="s">
        <v>19</v>
      </c>
      <c r="F2610" s="4" t="s">
        <v>13</v>
      </c>
      <c r="G2610" s="4" t="s">
        <v>34</v>
      </c>
      <c r="H2610" s="4" t="s">
        <v>35</v>
      </c>
      <c r="I2610" s="8">
        <v>2</v>
      </c>
      <c r="J2610" s="10">
        <v>40.89</v>
      </c>
      <c r="K2610" s="6">
        <v>0</v>
      </c>
      <c r="L2610" s="10">
        <v>14.95</v>
      </c>
      <c r="M2610" s="17">
        <f t="shared" si="160"/>
        <v>81.78</v>
      </c>
      <c r="N2610" s="17">
        <f t="shared" si="161"/>
        <v>29.9</v>
      </c>
      <c r="O2610" s="17">
        <f t="shared" si="162"/>
        <v>51.88</v>
      </c>
      <c r="P2610" s="7">
        <f t="shared" si="163"/>
        <v>0.63438493519197847</v>
      </c>
      <c r="Q2610" s="5">
        <f>YEAR(SalesDataTable[[#This Row],[Order Date]])</f>
        <v>2026</v>
      </c>
      <c r="R2610" s="7" t="str">
        <f>"Q"&amp;ROUNDUP(MONTH(SalesDataTable[[#This Row],[Order Date]])/3,0)</f>
        <v>Q4</v>
      </c>
      <c r="S2610" s="8">
        <f>MONTH(SalesDataTable[[#This Row],[Order Date]])</f>
        <v>12</v>
      </c>
      <c r="T2610" s="7" t="str">
        <f>TEXT(SalesDataTable[[#This Row],[Order Date]],"mmm")</f>
        <v>Dec</v>
      </c>
    </row>
    <row r="2611" spans="1:20" ht="15.6">
      <c r="A2611" s="2">
        <v>4888</v>
      </c>
      <c r="B2611" s="3">
        <v>46373</v>
      </c>
      <c r="C2611" s="4" t="s">
        <v>11</v>
      </c>
      <c r="D2611" s="4" t="s">
        <v>12</v>
      </c>
      <c r="E2611" s="4" t="s">
        <v>28</v>
      </c>
      <c r="F2611" s="4" t="s">
        <v>13</v>
      </c>
      <c r="G2611" s="4" t="s">
        <v>34</v>
      </c>
      <c r="H2611" s="4" t="s">
        <v>35</v>
      </c>
      <c r="I2611" s="8">
        <v>1</v>
      </c>
      <c r="J2611" s="10">
        <v>40.159999999999997</v>
      </c>
      <c r="K2611" s="6">
        <v>0.15</v>
      </c>
      <c r="L2611" s="10">
        <v>14.46</v>
      </c>
      <c r="M2611" s="17">
        <f t="shared" si="160"/>
        <v>34.135999999999996</v>
      </c>
      <c r="N2611" s="17">
        <f t="shared" si="161"/>
        <v>14.46</v>
      </c>
      <c r="O2611" s="17">
        <f t="shared" si="162"/>
        <v>19.675999999999995</v>
      </c>
      <c r="P2611" s="7">
        <f t="shared" si="163"/>
        <v>0.576400281228029</v>
      </c>
      <c r="Q2611" s="5">
        <f>YEAR(SalesDataTable[[#This Row],[Order Date]])</f>
        <v>2026</v>
      </c>
      <c r="R2611" s="7" t="str">
        <f>"Q"&amp;ROUNDUP(MONTH(SalesDataTable[[#This Row],[Order Date]])/3,0)</f>
        <v>Q4</v>
      </c>
      <c r="S2611" s="8">
        <f>MONTH(SalesDataTable[[#This Row],[Order Date]])</f>
        <v>12</v>
      </c>
      <c r="T2611" s="7" t="str">
        <f>TEXT(SalesDataTable[[#This Row],[Order Date]],"mmm")</f>
        <v>Dec</v>
      </c>
    </row>
    <row r="2612" spans="1:20" ht="15.6">
      <c r="A2612" s="2">
        <v>4923</v>
      </c>
      <c r="B2612" s="3">
        <v>46373</v>
      </c>
      <c r="C2612" s="4" t="s">
        <v>20</v>
      </c>
      <c r="D2612" s="4" t="s">
        <v>47</v>
      </c>
      <c r="E2612" s="4" t="s">
        <v>2</v>
      </c>
      <c r="F2612" s="4" t="s">
        <v>13</v>
      </c>
      <c r="G2612" s="4" t="s">
        <v>23</v>
      </c>
      <c r="H2612" s="4" t="s">
        <v>40</v>
      </c>
      <c r="I2612" s="8">
        <v>2</v>
      </c>
      <c r="J2612" s="10">
        <v>79.86</v>
      </c>
      <c r="K2612" s="6">
        <v>0</v>
      </c>
      <c r="L2612" s="10">
        <v>39.049999999999997</v>
      </c>
      <c r="M2612" s="17">
        <f t="shared" si="160"/>
        <v>159.72</v>
      </c>
      <c r="N2612" s="17">
        <f t="shared" si="161"/>
        <v>78.099999999999994</v>
      </c>
      <c r="O2612" s="17">
        <f t="shared" si="162"/>
        <v>81.62</v>
      </c>
      <c r="P2612" s="7">
        <f t="shared" si="163"/>
        <v>0.51101928374655647</v>
      </c>
      <c r="Q2612" s="5">
        <f>YEAR(SalesDataTable[[#This Row],[Order Date]])</f>
        <v>2026</v>
      </c>
      <c r="R2612" s="7" t="str">
        <f>"Q"&amp;ROUNDUP(MONTH(SalesDataTable[[#This Row],[Order Date]])/3,0)</f>
        <v>Q4</v>
      </c>
      <c r="S2612" s="8">
        <f>MONTH(SalesDataTable[[#This Row],[Order Date]])</f>
        <v>12</v>
      </c>
      <c r="T2612" s="7" t="str">
        <f>TEXT(SalesDataTable[[#This Row],[Order Date]],"mmm")</f>
        <v>Dec</v>
      </c>
    </row>
    <row r="2613" spans="1:20" ht="15.6">
      <c r="A2613" s="2">
        <v>131</v>
      </c>
      <c r="B2613" s="3">
        <v>46374</v>
      </c>
      <c r="C2613" s="4" t="s">
        <v>6</v>
      </c>
      <c r="D2613" s="4" t="s">
        <v>41</v>
      </c>
      <c r="E2613" s="4" t="s">
        <v>28</v>
      </c>
      <c r="F2613" s="4" t="s">
        <v>3</v>
      </c>
      <c r="G2613" s="4" t="s">
        <v>23</v>
      </c>
      <c r="H2613" s="4" t="s">
        <v>51</v>
      </c>
      <c r="I2613" s="8">
        <v>2</v>
      </c>
      <c r="J2613" s="10">
        <v>123.42</v>
      </c>
      <c r="K2613" s="6">
        <v>0.1</v>
      </c>
      <c r="L2613" s="10">
        <v>60.03</v>
      </c>
      <c r="M2613" s="17">
        <f t="shared" si="160"/>
        <v>222.15600000000001</v>
      </c>
      <c r="N2613" s="17">
        <f t="shared" si="161"/>
        <v>120.06</v>
      </c>
      <c r="O2613" s="17">
        <f t="shared" si="162"/>
        <v>102.096</v>
      </c>
      <c r="P2613" s="7">
        <f t="shared" si="163"/>
        <v>0.45956895154756117</v>
      </c>
      <c r="Q2613" s="5">
        <f>YEAR(SalesDataTable[[#This Row],[Order Date]])</f>
        <v>2026</v>
      </c>
      <c r="R2613" s="7" t="str">
        <f>"Q"&amp;ROUNDUP(MONTH(SalesDataTable[[#This Row],[Order Date]])/3,0)</f>
        <v>Q4</v>
      </c>
      <c r="S2613" s="8">
        <f>MONTH(SalesDataTable[[#This Row],[Order Date]])</f>
        <v>12</v>
      </c>
      <c r="T2613" s="7" t="str">
        <f>TEXT(SalesDataTable[[#This Row],[Order Date]],"mmm")</f>
        <v>Dec</v>
      </c>
    </row>
    <row r="2614" spans="1:20" ht="15.6">
      <c r="A2614" s="2">
        <v>349</v>
      </c>
      <c r="B2614" s="3">
        <v>46374</v>
      </c>
      <c r="C2614" s="4" t="s">
        <v>11</v>
      </c>
      <c r="D2614" s="4" t="s">
        <v>12</v>
      </c>
      <c r="E2614" s="4" t="s">
        <v>2</v>
      </c>
      <c r="F2614" s="4" t="s">
        <v>3</v>
      </c>
      <c r="G2614" s="4" t="s">
        <v>14</v>
      </c>
      <c r="H2614" s="4" t="s">
        <v>32</v>
      </c>
      <c r="I2614" s="8">
        <v>1</v>
      </c>
      <c r="J2614" s="10">
        <v>47.61</v>
      </c>
      <c r="K2614" s="6">
        <v>0.05</v>
      </c>
      <c r="L2614" s="10">
        <v>18.18</v>
      </c>
      <c r="M2614" s="17">
        <f t="shared" si="160"/>
        <v>45.229499999999994</v>
      </c>
      <c r="N2614" s="17">
        <f t="shared" si="161"/>
        <v>18.18</v>
      </c>
      <c r="O2614" s="17">
        <f t="shared" si="162"/>
        <v>27.049499999999995</v>
      </c>
      <c r="P2614" s="7">
        <f t="shared" si="163"/>
        <v>0.59804994527907662</v>
      </c>
      <c r="Q2614" s="5">
        <f>YEAR(SalesDataTable[[#This Row],[Order Date]])</f>
        <v>2026</v>
      </c>
      <c r="R2614" s="7" t="str">
        <f>"Q"&amp;ROUNDUP(MONTH(SalesDataTable[[#This Row],[Order Date]])/3,0)</f>
        <v>Q4</v>
      </c>
      <c r="S2614" s="8">
        <f>MONTH(SalesDataTable[[#This Row],[Order Date]])</f>
        <v>12</v>
      </c>
      <c r="T2614" s="7" t="str">
        <f>TEXT(SalesDataTable[[#This Row],[Order Date]],"mmm")</f>
        <v>Dec</v>
      </c>
    </row>
    <row r="2615" spans="1:20" ht="15.6">
      <c r="A2615" s="2">
        <v>1131</v>
      </c>
      <c r="B2615" s="3">
        <v>46374</v>
      </c>
      <c r="C2615" s="4" t="s">
        <v>20</v>
      </c>
      <c r="D2615" s="4" t="s">
        <v>33</v>
      </c>
      <c r="E2615" s="4" t="s">
        <v>2</v>
      </c>
      <c r="F2615" s="4" t="s">
        <v>3</v>
      </c>
      <c r="G2615" s="4" t="s">
        <v>9</v>
      </c>
      <c r="H2615" s="4" t="s">
        <v>10</v>
      </c>
      <c r="I2615" s="8">
        <v>2</v>
      </c>
      <c r="J2615" s="10">
        <v>93.88</v>
      </c>
      <c r="K2615" s="6">
        <v>0.1</v>
      </c>
      <c r="L2615" s="10">
        <v>45.89</v>
      </c>
      <c r="M2615" s="17">
        <f t="shared" si="160"/>
        <v>168.98400000000001</v>
      </c>
      <c r="N2615" s="17">
        <f t="shared" si="161"/>
        <v>91.78</v>
      </c>
      <c r="O2615" s="17">
        <f t="shared" si="162"/>
        <v>77.204000000000008</v>
      </c>
      <c r="P2615" s="7">
        <f t="shared" si="163"/>
        <v>0.45687165648818823</v>
      </c>
      <c r="Q2615" s="5">
        <f>YEAR(SalesDataTable[[#This Row],[Order Date]])</f>
        <v>2026</v>
      </c>
      <c r="R2615" s="7" t="str">
        <f>"Q"&amp;ROUNDUP(MONTH(SalesDataTable[[#This Row],[Order Date]])/3,0)</f>
        <v>Q4</v>
      </c>
      <c r="S2615" s="8">
        <f>MONTH(SalesDataTable[[#This Row],[Order Date]])</f>
        <v>12</v>
      </c>
      <c r="T2615" s="7" t="str">
        <f>TEXT(SalesDataTable[[#This Row],[Order Date]],"mmm")</f>
        <v>Dec</v>
      </c>
    </row>
    <row r="2616" spans="1:20" ht="15.6">
      <c r="A2616" s="2">
        <v>2738</v>
      </c>
      <c r="B2616" s="3">
        <v>46374</v>
      </c>
      <c r="C2616" s="4" t="s">
        <v>6</v>
      </c>
      <c r="D2616" s="4" t="s">
        <v>41</v>
      </c>
      <c r="E2616" s="4" t="s">
        <v>2</v>
      </c>
      <c r="F2616" s="4" t="s">
        <v>13</v>
      </c>
      <c r="G2616" s="4" t="s">
        <v>9</v>
      </c>
      <c r="H2616" s="4" t="s">
        <v>17</v>
      </c>
      <c r="I2616" s="8">
        <v>3</v>
      </c>
      <c r="J2616" s="10">
        <v>145.43</v>
      </c>
      <c r="K2616" s="6">
        <v>0.05</v>
      </c>
      <c r="L2616" s="10">
        <v>81.72</v>
      </c>
      <c r="M2616" s="17">
        <f t="shared" si="160"/>
        <v>414.47550000000001</v>
      </c>
      <c r="N2616" s="17">
        <f t="shared" si="161"/>
        <v>245.16</v>
      </c>
      <c r="O2616" s="17">
        <f t="shared" si="162"/>
        <v>169.31550000000001</v>
      </c>
      <c r="P2616" s="7">
        <f t="shared" si="163"/>
        <v>0.40850544845232106</v>
      </c>
      <c r="Q2616" s="5">
        <f>YEAR(SalesDataTable[[#This Row],[Order Date]])</f>
        <v>2026</v>
      </c>
      <c r="R2616" s="7" t="str">
        <f>"Q"&amp;ROUNDUP(MONTH(SalesDataTable[[#This Row],[Order Date]])/3,0)</f>
        <v>Q4</v>
      </c>
      <c r="S2616" s="8">
        <f>MONTH(SalesDataTable[[#This Row],[Order Date]])</f>
        <v>12</v>
      </c>
      <c r="T2616" s="7" t="str">
        <f>TEXT(SalesDataTable[[#This Row],[Order Date]],"mmm")</f>
        <v>Dec</v>
      </c>
    </row>
    <row r="2617" spans="1:20" ht="15.6">
      <c r="A2617" s="2">
        <v>4400</v>
      </c>
      <c r="B2617" s="3">
        <v>46374</v>
      </c>
      <c r="C2617" s="4" t="s">
        <v>20</v>
      </c>
      <c r="D2617" s="4" t="s">
        <v>21</v>
      </c>
      <c r="E2617" s="4" t="s">
        <v>2</v>
      </c>
      <c r="F2617" s="4" t="s">
        <v>3</v>
      </c>
      <c r="G2617" s="4" t="s">
        <v>14</v>
      </c>
      <c r="H2617" s="4" t="s">
        <v>15</v>
      </c>
      <c r="I2617" s="8">
        <v>2</v>
      </c>
      <c r="J2617" s="10">
        <v>36.89</v>
      </c>
      <c r="K2617" s="6">
        <v>0.1</v>
      </c>
      <c r="L2617" s="10">
        <v>13.74</v>
      </c>
      <c r="M2617" s="17">
        <f t="shared" si="160"/>
        <v>66.402000000000001</v>
      </c>
      <c r="N2617" s="17">
        <f t="shared" si="161"/>
        <v>27.48</v>
      </c>
      <c r="O2617" s="17">
        <f t="shared" si="162"/>
        <v>38.921999999999997</v>
      </c>
      <c r="P2617" s="7">
        <f t="shared" si="163"/>
        <v>0.58615704346254627</v>
      </c>
      <c r="Q2617" s="5">
        <f>YEAR(SalesDataTable[[#This Row],[Order Date]])</f>
        <v>2026</v>
      </c>
      <c r="R2617" s="7" t="str">
        <f>"Q"&amp;ROUNDUP(MONTH(SalesDataTable[[#This Row],[Order Date]])/3,0)</f>
        <v>Q4</v>
      </c>
      <c r="S2617" s="8">
        <f>MONTH(SalesDataTable[[#This Row],[Order Date]])</f>
        <v>12</v>
      </c>
      <c r="T2617" s="7" t="str">
        <f>TEXT(SalesDataTable[[#This Row],[Order Date]],"mmm")</f>
        <v>Dec</v>
      </c>
    </row>
    <row r="2618" spans="1:20" ht="15.6">
      <c r="A2618" s="2">
        <v>3122</v>
      </c>
      <c r="B2618" s="3">
        <v>46375</v>
      </c>
      <c r="C2618" s="4" t="s">
        <v>0</v>
      </c>
      <c r="D2618" s="4" t="s">
        <v>1</v>
      </c>
      <c r="E2618" s="4" t="s">
        <v>28</v>
      </c>
      <c r="F2618" s="4" t="s">
        <v>3</v>
      </c>
      <c r="G2618" s="4" t="s">
        <v>9</v>
      </c>
      <c r="H2618" s="4" t="s">
        <v>17</v>
      </c>
      <c r="I2618" s="8">
        <v>1</v>
      </c>
      <c r="J2618" s="10">
        <v>145.44</v>
      </c>
      <c r="K2618" s="6">
        <v>0.1</v>
      </c>
      <c r="L2618" s="10">
        <v>80.42</v>
      </c>
      <c r="M2618" s="17">
        <f t="shared" si="160"/>
        <v>130.89600000000002</v>
      </c>
      <c r="N2618" s="17">
        <f t="shared" si="161"/>
        <v>80.42</v>
      </c>
      <c r="O2618" s="17">
        <f t="shared" si="162"/>
        <v>50.476000000000013</v>
      </c>
      <c r="P2618" s="7">
        <f t="shared" si="163"/>
        <v>0.38561911746730232</v>
      </c>
      <c r="Q2618" s="5">
        <f>YEAR(SalesDataTable[[#This Row],[Order Date]])</f>
        <v>2026</v>
      </c>
      <c r="R2618" s="7" t="str">
        <f>"Q"&amp;ROUNDUP(MONTH(SalesDataTable[[#This Row],[Order Date]])/3,0)</f>
        <v>Q4</v>
      </c>
      <c r="S2618" s="8">
        <f>MONTH(SalesDataTable[[#This Row],[Order Date]])</f>
        <v>12</v>
      </c>
      <c r="T2618" s="7" t="str">
        <f>TEXT(SalesDataTable[[#This Row],[Order Date]],"mmm")</f>
        <v>Dec</v>
      </c>
    </row>
    <row r="2619" spans="1:20" ht="15.6">
      <c r="A2619" s="2">
        <v>4572</v>
      </c>
      <c r="B2619" s="3">
        <v>46375</v>
      </c>
      <c r="C2619" s="4" t="s">
        <v>0</v>
      </c>
      <c r="D2619" s="4" t="s">
        <v>50</v>
      </c>
      <c r="E2619" s="4" t="s">
        <v>2</v>
      </c>
      <c r="F2619" s="4" t="s">
        <v>13</v>
      </c>
      <c r="G2619" s="4" t="s">
        <v>34</v>
      </c>
      <c r="H2619" s="4" t="s">
        <v>45</v>
      </c>
      <c r="I2619" s="8">
        <v>2</v>
      </c>
      <c r="J2619" s="10">
        <v>51.56</v>
      </c>
      <c r="K2619" s="6">
        <v>0</v>
      </c>
      <c r="L2619" s="10">
        <v>21.9</v>
      </c>
      <c r="M2619" s="17">
        <f t="shared" si="160"/>
        <v>103.12</v>
      </c>
      <c r="N2619" s="17">
        <f t="shared" si="161"/>
        <v>43.8</v>
      </c>
      <c r="O2619" s="17">
        <f t="shared" si="162"/>
        <v>59.320000000000007</v>
      </c>
      <c r="P2619" s="7">
        <f t="shared" si="163"/>
        <v>0.57525213343677273</v>
      </c>
      <c r="Q2619" s="5">
        <f>YEAR(SalesDataTable[[#This Row],[Order Date]])</f>
        <v>2026</v>
      </c>
      <c r="R2619" s="7" t="str">
        <f>"Q"&amp;ROUNDUP(MONTH(SalesDataTable[[#This Row],[Order Date]])/3,0)</f>
        <v>Q4</v>
      </c>
      <c r="S2619" s="8">
        <f>MONTH(SalesDataTable[[#This Row],[Order Date]])</f>
        <v>12</v>
      </c>
      <c r="T2619" s="7" t="str">
        <f>TEXT(SalesDataTable[[#This Row],[Order Date]],"mmm")</f>
        <v>Dec</v>
      </c>
    </row>
    <row r="2620" spans="1:20" ht="15.6">
      <c r="A2620" s="2">
        <v>4783</v>
      </c>
      <c r="B2620" s="3">
        <v>46375</v>
      </c>
      <c r="C2620" s="4" t="s">
        <v>20</v>
      </c>
      <c r="D2620" s="4" t="s">
        <v>31</v>
      </c>
      <c r="E2620" s="4" t="s">
        <v>2</v>
      </c>
      <c r="F2620" s="4" t="s">
        <v>13</v>
      </c>
      <c r="G2620" s="4" t="s">
        <v>23</v>
      </c>
      <c r="H2620" s="4" t="s">
        <v>51</v>
      </c>
      <c r="I2620" s="8">
        <v>2</v>
      </c>
      <c r="J2620" s="10">
        <v>122</v>
      </c>
      <c r="K2620" s="6">
        <v>0.15</v>
      </c>
      <c r="L2620" s="10">
        <v>60.01</v>
      </c>
      <c r="M2620" s="17">
        <f t="shared" si="160"/>
        <v>207.4</v>
      </c>
      <c r="N2620" s="17">
        <f t="shared" si="161"/>
        <v>120.02</v>
      </c>
      <c r="O2620" s="17">
        <f t="shared" si="162"/>
        <v>87.38000000000001</v>
      </c>
      <c r="P2620" s="7">
        <f t="shared" si="163"/>
        <v>0.4213114754098361</v>
      </c>
      <c r="Q2620" s="5">
        <f>YEAR(SalesDataTable[[#This Row],[Order Date]])</f>
        <v>2026</v>
      </c>
      <c r="R2620" s="7" t="str">
        <f>"Q"&amp;ROUNDUP(MONTH(SalesDataTable[[#This Row],[Order Date]])/3,0)</f>
        <v>Q4</v>
      </c>
      <c r="S2620" s="8">
        <f>MONTH(SalesDataTable[[#This Row],[Order Date]])</f>
        <v>12</v>
      </c>
      <c r="T2620" s="7" t="str">
        <f>TEXT(SalesDataTable[[#This Row],[Order Date]],"mmm")</f>
        <v>Dec</v>
      </c>
    </row>
    <row r="2621" spans="1:20" ht="15.6">
      <c r="A2621" s="2">
        <v>5055</v>
      </c>
      <c r="B2621" s="3">
        <v>46375</v>
      </c>
      <c r="C2621" s="4" t="s">
        <v>11</v>
      </c>
      <c r="D2621" s="4" t="s">
        <v>18</v>
      </c>
      <c r="E2621" s="4" t="s">
        <v>28</v>
      </c>
      <c r="F2621" s="4" t="s">
        <v>13</v>
      </c>
      <c r="G2621" s="4" t="s">
        <v>9</v>
      </c>
      <c r="H2621" s="4" t="s">
        <v>46</v>
      </c>
      <c r="I2621" s="8">
        <v>1</v>
      </c>
      <c r="J2621" s="10">
        <v>71.89</v>
      </c>
      <c r="K2621" s="6">
        <v>0.15</v>
      </c>
      <c r="L2621" s="10">
        <v>32.409999999999997</v>
      </c>
      <c r="M2621" s="17">
        <f t="shared" si="160"/>
        <v>61.106499999999997</v>
      </c>
      <c r="N2621" s="17">
        <f t="shared" si="161"/>
        <v>32.409999999999997</v>
      </c>
      <c r="O2621" s="17">
        <f t="shared" si="162"/>
        <v>28.6965</v>
      </c>
      <c r="P2621" s="7">
        <f t="shared" si="163"/>
        <v>0.46961452545964832</v>
      </c>
      <c r="Q2621" s="5">
        <f>YEAR(SalesDataTable[[#This Row],[Order Date]])</f>
        <v>2026</v>
      </c>
      <c r="R2621" s="7" t="str">
        <f>"Q"&amp;ROUNDUP(MONTH(SalesDataTable[[#This Row],[Order Date]])/3,0)</f>
        <v>Q4</v>
      </c>
      <c r="S2621" s="8">
        <f>MONTH(SalesDataTable[[#This Row],[Order Date]])</f>
        <v>12</v>
      </c>
      <c r="T2621" s="7" t="str">
        <f>TEXT(SalesDataTable[[#This Row],[Order Date]],"mmm")</f>
        <v>Dec</v>
      </c>
    </row>
    <row r="2622" spans="1:20" ht="15.6">
      <c r="A2622" s="2">
        <v>5100</v>
      </c>
      <c r="B2622" s="3">
        <v>46375</v>
      </c>
      <c r="C2622" s="4" t="s">
        <v>11</v>
      </c>
      <c r="D2622" s="4" t="s">
        <v>25</v>
      </c>
      <c r="E2622" s="4" t="s">
        <v>2</v>
      </c>
      <c r="F2622" s="4" t="s">
        <v>3</v>
      </c>
      <c r="G2622" s="4" t="s">
        <v>9</v>
      </c>
      <c r="H2622" s="4" t="s">
        <v>46</v>
      </c>
      <c r="I2622" s="8">
        <v>2</v>
      </c>
      <c r="J2622" s="10">
        <v>70.59</v>
      </c>
      <c r="K2622" s="6">
        <v>0.15</v>
      </c>
      <c r="L2622" s="10">
        <v>31.56</v>
      </c>
      <c r="M2622" s="17">
        <f t="shared" si="160"/>
        <v>120.003</v>
      </c>
      <c r="N2622" s="17">
        <f t="shared" si="161"/>
        <v>63.12</v>
      </c>
      <c r="O2622" s="17">
        <f t="shared" si="162"/>
        <v>56.883000000000003</v>
      </c>
      <c r="P2622" s="7">
        <f t="shared" si="163"/>
        <v>0.47401314967125824</v>
      </c>
      <c r="Q2622" s="5">
        <f>YEAR(SalesDataTable[[#This Row],[Order Date]])</f>
        <v>2026</v>
      </c>
      <c r="R2622" s="7" t="str">
        <f>"Q"&amp;ROUNDUP(MONTH(SalesDataTable[[#This Row],[Order Date]])/3,0)</f>
        <v>Q4</v>
      </c>
      <c r="S2622" s="8">
        <f>MONTH(SalesDataTable[[#This Row],[Order Date]])</f>
        <v>12</v>
      </c>
      <c r="T2622" s="7" t="str">
        <f>TEXT(SalesDataTable[[#This Row],[Order Date]],"mmm")</f>
        <v>Dec</v>
      </c>
    </row>
    <row r="2623" spans="1:20" ht="15.6">
      <c r="A2623" s="2">
        <v>488</v>
      </c>
      <c r="B2623" s="3">
        <v>46376</v>
      </c>
      <c r="C2623" s="4" t="s">
        <v>20</v>
      </c>
      <c r="D2623" s="4" t="s">
        <v>31</v>
      </c>
      <c r="E2623" s="4" t="s">
        <v>2</v>
      </c>
      <c r="F2623" s="4" t="s">
        <v>3</v>
      </c>
      <c r="G2623" s="4" t="s">
        <v>9</v>
      </c>
      <c r="H2623" s="4" t="s">
        <v>17</v>
      </c>
      <c r="I2623" s="8">
        <v>4</v>
      </c>
      <c r="J2623" s="10">
        <v>141.91</v>
      </c>
      <c r="K2623" s="6">
        <v>0.05</v>
      </c>
      <c r="L2623" s="10">
        <v>80.260000000000005</v>
      </c>
      <c r="M2623" s="17">
        <f t="shared" si="160"/>
        <v>539.25799999999992</v>
      </c>
      <c r="N2623" s="17">
        <f t="shared" si="161"/>
        <v>321.04000000000002</v>
      </c>
      <c r="O2623" s="17">
        <f t="shared" si="162"/>
        <v>218.2179999999999</v>
      </c>
      <c r="P2623" s="7">
        <f t="shared" si="163"/>
        <v>0.40466344495584661</v>
      </c>
      <c r="Q2623" s="5">
        <f>YEAR(SalesDataTable[[#This Row],[Order Date]])</f>
        <v>2026</v>
      </c>
      <c r="R2623" s="7" t="str">
        <f>"Q"&amp;ROUNDUP(MONTH(SalesDataTable[[#This Row],[Order Date]])/3,0)</f>
        <v>Q4</v>
      </c>
      <c r="S2623" s="8">
        <f>MONTH(SalesDataTable[[#This Row],[Order Date]])</f>
        <v>12</v>
      </c>
      <c r="T2623" s="7" t="str">
        <f>TEXT(SalesDataTable[[#This Row],[Order Date]],"mmm")</f>
        <v>Dec</v>
      </c>
    </row>
    <row r="2624" spans="1:20" ht="15.6">
      <c r="A2624" s="2">
        <v>710</v>
      </c>
      <c r="B2624" s="3">
        <v>46376</v>
      </c>
      <c r="C2624" s="4" t="s">
        <v>6</v>
      </c>
      <c r="D2624" s="4" t="s">
        <v>27</v>
      </c>
      <c r="E2624" s="4" t="s">
        <v>8</v>
      </c>
      <c r="F2624" s="4" t="s">
        <v>16</v>
      </c>
      <c r="G2624" s="4" t="s">
        <v>9</v>
      </c>
      <c r="H2624" s="4" t="s">
        <v>17</v>
      </c>
      <c r="I2624" s="8">
        <v>3</v>
      </c>
      <c r="J2624" s="10">
        <v>140.4</v>
      </c>
      <c r="K2624" s="6">
        <v>0.2</v>
      </c>
      <c r="L2624" s="10">
        <v>81.760000000000005</v>
      </c>
      <c r="M2624" s="17">
        <f t="shared" si="160"/>
        <v>336.96000000000004</v>
      </c>
      <c r="N2624" s="17">
        <f t="shared" si="161"/>
        <v>245.28000000000003</v>
      </c>
      <c r="O2624" s="17">
        <f t="shared" si="162"/>
        <v>91.68</v>
      </c>
      <c r="P2624" s="7">
        <f t="shared" si="163"/>
        <v>0.27207977207977208</v>
      </c>
      <c r="Q2624" s="5">
        <f>YEAR(SalesDataTable[[#This Row],[Order Date]])</f>
        <v>2026</v>
      </c>
      <c r="R2624" s="7" t="str">
        <f>"Q"&amp;ROUNDUP(MONTH(SalesDataTable[[#This Row],[Order Date]])/3,0)</f>
        <v>Q4</v>
      </c>
      <c r="S2624" s="8">
        <f>MONTH(SalesDataTable[[#This Row],[Order Date]])</f>
        <v>12</v>
      </c>
      <c r="T2624" s="7" t="str">
        <f>TEXT(SalesDataTable[[#This Row],[Order Date]],"mmm")</f>
        <v>Dec</v>
      </c>
    </row>
    <row r="2625" spans="1:20" ht="15.6">
      <c r="A2625" s="2">
        <v>1009</v>
      </c>
      <c r="B2625" s="3">
        <v>46376</v>
      </c>
      <c r="C2625" s="4" t="s">
        <v>20</v>
      </c>
      <c r="D2625" s="4" t="s">
        <v>47</v>
      </c>
      <c r="E2625" s="4" t="s">
        <v>28</v>
      </c>
      <c r="F2625" s="4" t="s">
        <v>3</v>
      </c>
      <c r="G2625" s="4" t="s">
        <v>9</v>
      </c>
      <c r="H2625" s="4" t="s">
        <v>46</v>
      </c>
      <c r="I2625" s="8">
        <v>2</v>
      </c>
      <c r="J2625" s="10">
        <v>72.349999999999994</v>
      </c>
      <c r="K2625" s="6">
        <v>0.15</v>
      </c>
      <c r="L2625" s="10">
        <v>32.44</v>
      </c>
      <c r="M2625" s="17">
        <f t="shared" si="160"/>
        <v>122.99499999999999</v>
      </c>
      <c r="N2625" s="17">
        <f t="shared" si="161"/>
        <v>64.88</v>
      </c>
      <c r="O2625" s="17">
        <f t="shared" si="162"/>
        <v>58.114999999999995</v>
      </c>
      <c r="P2625" s="7">
        <f t="shared" si="163"/>
        <v>0.47249888206837676</v>
      </c>
      <c r="Q2625" s="5">
        <f>YEAR(SalesDataTable[[#This Row],[Order Date]])</f>
        <v>2026</v>
      </c>
      <c r="R2625" s="7" t="str">
        <f>"Q"&amp;ROUNDUP(MONTH(SalesDataTable[[#This Row],[Order Date]])/3,0)</f>
        <v>Q4</v>
      </c>
      <c r="S2625" s="8">
        <f>MONTH(SalesDataTable[[#This Row],[Order Date]])</f>
        <v>12</v>
      </c>
      <c r="T2625" s="7" t="str">
        <f>TEXT(SalesDataTable[[#This Row],[Order Date]],"mmm")</f>
        <v>Dec</v>
      </c>
    </row>
    <row r="2626" spans="1:20" ht="15.6">
      <c r="A2626" s="2">
        <v>1231</v>
      </c>
      <c r="B2626" s="3">
        <v>46376</v>
      </c>
      <c r="C2626" s="4" t="s">
        <v>20</v>
      </c>
      <c r="D2626" s="4" t="s">
        <v>33</v>
      </c>
      <c r="E2626" s="4" t="s">
        <v>2</v>
      </c>
      <c r="F2626" s="4" t="s">
        <v>13</v>
      </c>
      <c r="G2626" s="4" t="s">
        <v>23</v>
      </c>
      <c r="H2626" s="4" t="s">
        <v>51</v>
      </c>
      <c r="I2626" s="8">
        <v>4</v>
      </c>
      <c r="J2626" s="10">
        <v>120.8</v>
      </c>
      <c r="K2626" s="6">
        <v>0.1</v>
      </c>
      <c r="L2626" s="10">
        <v>59.93</v>
      </c>
      <c r="M2626" s="17">
        <f t="shared" ref="M2626:M2689" si="164">I2626*J2626*(1-K2626)</f>
        <v>434.88</v>
      </c>
      <c r="N2626" s="17">
        <f t="shared" ref="N2626:N2689" si="165">I2626*L2626</f>
        <v>239.72</v>
      </c>
      <c r="O2626" s="17">
        <f t="shared" ref="O2626:O2689" si="166">M2626-N2626</f>
        <v>195.16</v>
      </c>
      <c r="P2626" s="7">
        <f t="shared" ref="P2626:P2689" si="167">IFERROR(O2626/M2626,0)</f>
        <v>0.44876747608535689</v>
      </c>
      <c r="Q2626" s="5">
        <f>YEAR(SalesDataTable[[#This Row],[Order Date]])</f>
        <v>2026</v>
      </c>
      <c r="R2626" s="7" t="str">
        <f>"Q"&amp;ROUNDUP(MONTH(SalesDataTable[[#This Row],[Order Date]])/3,0)</f>
        <v>Q4</v>
      </c>
      <c r="S2626" s="8">
        <f>MONTH(SalesDataTable[[#This Row],[Order Date]])</f>
        <v>12</v>
      </c>
      <c r="T2626" s="7" t="str">
        <f>TEXT(SalesDataTable[[#This Row],[Order Date]],"mmm")</f>
        <v>Dec</v>
      </c>
    </row>
    <row r="2627" spans="1:20" ht="15.6">
      <c r="A2627" s="2">
        <v>1445</v>
      </c>
      <c r="B2627" s="3">
        <v>46376</v>
      </c>
      <c r="C2627" s="4" t="s">
        <v>20</v>
      </c>
      <c r="D2627" s="4" t="s">
        <v>31</v>
      </c>
      <c r="E2627" s="4" t="s">
        <v>2</v>
      </c>
      <c r="F2627" s="4" t="s">
        <v>13</v>
      </c>
      <c r="G2627" s="4" t="s">
        <v>9</v>
      </c>
      <c r="H2627" s="4" t="s">
        <v>46</v>
      </c>
      <c r="I2627" s="8">
        <v>1</v>
      </c>
      <c r="J2627" s="10">
        <v>71.23</v>
      </c>
      <c r="K2627" s="6">
        <v>0</v>
      </c>
      <c r="L2627" s="10">
        <v>31.63</v>
      </c>
      <c r="M2627" s="17">
        <f t="shared" si="164"/>
        <v>71.23</v>
      </c>
      <c r="N2627" s="17">
        <f t="shared" si="165"/>
        <v>31.63</v>
      </c>
      <c r="O2627" s="17">
        <f t="shared" si="166"/>
        <v>39.600000000000009</v>
      </c>
      <c r="P2627" s="7">
        <f t="shared" si="167"/>
        <v>0.55594552856942303</v>
      </c>
      <c r="Q2627" s="5">
        <f>YEAR(SalesDataTable[[#This Row],[Order Date]])</f>
        <v>2026</v>
      </c>
      <c r="R2627" s="7" t="str">
        <f>"Q"&amp;ROUNDUP(MONTH(SalesDataTable[[#This Row],[Order Date]])/3,0)</f>
        <v>Q4</v>
      </c>
      <c r="S2627" s="8">
        <f>MONTH(SalesDataTable[[#This Row],[Order Date]])</f>
        <v>12</v>
      </c>
      <c r="T2627" s="7" t="str">
        <f>TEXT(SalesDataTable[[#This Row],[Order Date]],"mmm")</f>
        <v>Dec</v>
      </c>
    </row>
    <row r="2628" spans="1:20" ht="15.6">
      <c r="A2628" s="2">
        <v>2842</v>
      </c>
      <c r="B2628" s="3">
        <v>46376</v>
      </c>
      <c r="C2628" s="4" t="s">
        <v>11</v>
      </c>
      <c r="D2628" s="4" t="s">
        <v>39</v>
      </c>
      <c r="E2628" s="4" t="s">
        <v>8</v>
      </c>
      <c r="F2628" s="4" t="s">
        <v>16</v>
      </c>
      <c r="G2628" s="4" t="s">
        <v>4</v>
      </c>
      <c r="H2628" s="4" t="s">
        <v>22</v>
      </c>
      <c r="I2628" s="8">
        <v>5</v>
      </c>
      <c r="J2628" s="10">
        <v>51.02</v>
      </c>
      <c r="K2628" s="6">
        <v>0.05</v>
      </c>
      <c r="L2628" s="10">
        <v>22.56</v>
      </c>
      <c r="M2628" s="17">
        <f t="shared" si="164"/>
        <v>242.345</v>
      </c>
      <c r="N2628" s="17">
        <f t="shared" si="165"/>
        <v>112.8</v>
      </c>
      <c r="O2628" s="17">
        <f t="shared" si="166"/>
        <v>129.54500000000002</v>
      </c>
      <c r="P2628" s="7">
        <f t="shared" si="167"/>
        <v>0.5345478553302111</v>
      </c>
      <c r="Q2628" s="5">
        <f>YEAR(SalesDataTable[[#This Row],[Order Date]])</f>
        <v>2026</v>
      </c>
      <c r="R2628" s="7" t="str">
        <f>"Q"&amp;ROUNDUP(MONTH(SalesDataTable[[#This Row],[Order Date]])/3,0)</f>
        <v>Q4</v>
      </c>
      <c r="S2628" s="8">
        <f>MONTH(SalesDataTable[[#This Row],[Order Date]])</f>
        <v>12</v>
      </c>
      <c r="T2628" s="7" t="str">
        <f>TEXT(SalesDataTable[[#This Row],[Order Date]],"mmm")</f>
        <v>Dec</v>
      </c>
    </row>
    <row r="2629" spans="1:20" ht="15.6">
      <c r="A2629" s="2">
        <v>3783</v>
      </c>
      <c r="B2629" s="3">
        <v>46376</v>
      </c>
      <c r="C2629" s="4" t="s">
        <v>11</v>
      </c>
      <c r="D2629" s="4" t="s">
        <v>12</v>
      </c>
      <c r="E2629" s="4" t="s">
        <v>28</v>
      </c>
      <c r="F2629" s="4" t="s">
        <v>13</v>
      </c>
      <c r="G2629" s="4" t="s">
        <v>14</v>
      </c>
      <c r="H2629" s="4" t="s">
        <v>44</v>
      </c>
      <c r="I2629" s="8">
        <v>1</v>
      </c>
      <c r="J2629" s="10">
        <v>130.52000000000001</v>
      </c>
      <c r="K2629" s="6">
        <v>0.1</v>
      </c>
      <c r="L2629" s="10">
        <v>66.09</v>
      </c>
      <c r="M2629" s="17">
        <f t="shared" si="164"/>
        <v>117.46800000000002</v>
      </c>
      <c r="N2629" s="17">
        <f t="shared" si="165"/>
        <v>66.09</v>
      </c>
      <c r="O2629" s="17">
        <f t="shared" si="166"/>
        <v>51.378000000000014</v>
      </c>
      <c r="P2629" s="7">
        <f t="shared" si="167"/>
        <v>0.43737869036673821</v>
      </c>
      <c r="Q2629" s="5">
        <f>YEAR(SalesDataTable[[#This Row],[Order Date]])</f>
        <v>2026</v>
      </c>
      <c r="R2629" s="7" t="str">
        <f>"Q"&amp;ROUNDUP(MONTH(SalesDataTable[[#This Row],[Order Date]])/3,0)</f>
        <v>Q4</v>
      </c>
      <c r="S2629" s="8">
        <f>MONTH(SalesDataTable[[#This Row],[Order Date]])</f>
        <v>12</v>
      </c>
      <c r="T2629" s="7" t="str">
        <f>TEXT(SalesDataTable[[#This Row],[Order Date]],"mmm")</f>
        <v>Dec</v>
      </c>
    </row>
    <row r="2630" spans="1:20" ht="15.6">
      <c r="A2630" s="2">
        <v>4484</v>
      </c>
      <c r="B2630" s="3">
        <v>46376</v>
      </c>
      <c r="C2630" s="4" t="s">
        <v>6</v>
      </c>
      <c r="D2630" s="4" t="s">
        <v>49</v>
      </c>
      <c r="E2630" s="4" t="s">
        <v>2</v>
      </c>
      <c r="F2630" s="4" t="s">
        <v>3</v>
      </c>
      <c r="G2630" s="4" t="s">
        <v>4</v>
      </c>
      <c r="H2630" s="4" t="s">
        <v>5</v>
      </c>
      <c r="I2630" s="8">
        <v>2</v>
      </c>
      <c r="J2630" s="10">
        <v>79.87</v>
      </c>
      <c r="K2630" s="6">
        <v>0.15</v>
      </c>
      <c r="L2630" s="10">
        <v>41.9</v>
      </c>
      <c r="M2630" s="17">
        <f t="shared" si="164"/>
        <v>135.779</v>
      </c>
      <c r="N2630" s="17">
        <f t="shared" si="165"/>
        <v>83.8</v>
      </c>
      <c r="O2630" s="17">
        <f t="shared" si="166"/>
        <v>51.978999999999999</v>
      </c>
      <c r="P2630" s="7">
        <f t="shared" si="167"/>
        <v>0.38282061290773978</v>
      </c>
      <c r="Q2630" s="5">
        <f>YEAR(SalesDataTable[[#This Row],[Order Date]])</f>
        <v>2026</v>
      </c>
      <c r="R2630" s="7" t="str">
        <f>"Q"&amp;ROUNDUP(MONTH(SalesDataTable[[#This Row],[Order Date]])/3,0)</f>
        <v>Q4</v>
      </c>
      <c r="S2630" s="8">
        <f>MONTH(SalesDataTable[[#This Row],[Order Date]])</f>
        <v>12</v>
      </c>
      <c r="T2630" s="7" t="str">
        <f>TEXT(SalesDataTable[[#This Row],[Order Date]],"mmm")</f>
        <v>Dec</v>
      </c>
    </row>
    <row r="2631" spans="1:20" ht="15.6">
      <c r="A2631" s="2">
        <v>4597</v>
      </c>
      <c r="B2631" s="3">
        <v>46376</v>
      </c>
      <c r="C2631" s="4" t="s">
        <v>20</v>
      </c>
      <c r="D2631" s="4" t="s">
        <v>47</v>
      </c>
      <c r="E2631" s="4" t="s">
        <v>2</v>
      </c>
      <c r="F2631" s="4" t="s">
        <v>3</v>
      </c>
      <c r="G2631" s="4" t="s">
        <v>9</v>
      </c>
      <c r="H2631" s="4" t="s">
        <v>46</v>
      </c>
      <c r="I2631" s="8">
        <v>3</v>
      </c>
      <c r="J2631" s="10">
        <v>71.3</v>
      </c>
      <c r="K2631" s="6">
        <v>0.1</v>
      </c>
      <c r="L2631" s="10">
        <v>32.93</v>
      </c>
      <c r="M2631" s="17">
        <f t="shared" si="164"/>
        <v>192.51</v>
      </c>
      <c r="N2631" s="17">
        <f t="shared" si="165"/>
        <v>98.789999999999992</v>
      </c>
      <c r="O2631" s="17">
        <f t="shared" si="166"/>
        <v>93.72</v>
      </c>
      <c r="P2631" s="7">
        <f t="shared" si="167"/>
        <v>0.48683185289075892</v>
      </c>
      <c r="Q2631" s="5">
        <f>YEAR(SalesDataTable[[#This Row],[Order Date]])</f>
        <v>2026</v>
      </c>
      <c r="R2631" s="7" t="str">
        <f>"Q"&amp;ROUNDUP(MONTH(SalesDataTable[[#This Row],[Order Date]])/3,0)</f>
        <v>Q4</v>
      </c>
      <c r="S2631" s="8">
        <f>MONTH(SalesDataTable[[#This Row],[Order Date]])</f>
        <v>12</v>
      </c>
      <c r="T2631" s="7" t="str">
        <f>TEXT(SalesDataTable[[#This Row],[Order Date]],"mmm")</f>
        <v>Dec</v>
      </c>
    </row>
    <row r="2632" spans="1:20" ht="15.6">
      <c r="A2632" s="2">
        <v>4917</v>
      </c>
      <c r="B2632" s="3">
        <v>46376</v>
      </c>
      <c r="C2632" s="4" t="s">
        <v>0</v>
      </c>
      <c r="D2632" s="4" t="s">
        <v>36</v>
      </c>
      <c r="E2632" s="4" t="s">
        <v>2</v>
      </c>
      <c r="F2632" s="4" t="s">
        <v>3</v>
      </c>
      <c r="G2632" s="4" t="s">
        <v>23</v>
      </c>
      <c r="H2632" s="4" t="s">
        <v>51</v>
      </c>
      <c r="I2632" s="8">
        <v>2</v>
      </c>
      <c r="J2632" s="10">
        <v>122.95</v>
      </c>
      <c r="K2632" s="6">
        <v>0.1</v>
      </c>
      <c r="L2632" s="10">
        <v>59.79</v>
      </c>
      <c r="M2632" s="17">
        <f t="shared" si="164"/>
        <v>221.31</v>
      </c>
      <c r="N2632" s="17">
        <f t="shared" si="165"/>
        <v>119.58</v>
      </c>
      <c r="O2632" s="17">
        <f t="shared" si="166"/>
        <v>101.73</v>
      </c>
      <c r="P2632" s="7">
        <f t="shared" si="167"/>
        <v>0.45967195336857802</v>
      </c>
      <c r="Q2632" s="5">
        <f>YEAR(SalesDataTable[[#This Row],[Order Date]])</f>
        <v>2026</v>
      </c>
      <c r="R2632" s="7" t="str">
        <f>"Q"&amp;ROUNDUP(MONTH(SalesDataTable[[#This Row],[Order Date]])/3,0)</f>
        <v>Q4</v>
      </c>
      <c r="S2632" s="8">
        <f>MONTH(SalesDataTable[[#This Row],[Order Date]])</f>
        <v>12</v>
      </c>
      <c r="T2632" s="7" t="str">
        <f>TEXT(SalesDataTable[[#This Row],[Order Date]],"mmm")</f>
        <v>Dec</v>
      </c>
    </row>
    <row r="2633" spans="1:20" ht="15.6">
      <c r="A2633" s="2">
        <v>629</v>
      </c>
      <c r="B2633" s="3">
        <v>46377</v>
      </c>
      <c r="C2633" s="4" t="s">
        <v>20</v>
      </c>
      <c r="D2633" s="4" t="s">
        <v>47</v>
      </c>
      <c r="E2633" s="4" t="s">
        <v>2</v>
      </c>
      <c r="F2633" s="4" t="s">
        <v>16</v>
      </c>
      <c r="G2633" s="4" t="s">
        <v>34</v>
      </c>
      <c r="H2633" s="4" t="s">
        <v>45</v>
      </c>
      <c r="I2633" s="8">
        <v>2</v>
      </c>
      <c r="J2633" s="10">
        <v>50.04</v>
      </c>
      <c r="K2633" s="6">
        <v>0.05</v>
      </c>
      <c r="L2633" s="10">
        <v>22.43</v>
      </c>
      <c r="M2633" s="17">
        <f t="shared" si="164"/>
        <v>95.075999999999993</v>
      </c>
      <c r="N2633" s="17">
        <f t="shared" si="165"/>
        <v>44.86</v>
      </c>
      <c r="O2633" s="17">
        <f t="shared" si="166"/>
        <v>50.215999999999994</v>
      </c>
      <c r="P2633" s="7">
        <f t="shared" si="167"/>
        <v>0.52816694013210486</v>
      </c>
      <c r="Q2633" s="5">
        <f>YEAR(SalesDataTable[[#This Row],[Order Date]])</f>
        <v>2026</v>
      </c>
      <c r="R2633" s="7" t="str">
        <f>"Q"&amp;ROUNDUP(MONTH(SalesDataTable[[#This Row],[Order Date]])/3,0)</f>
        <v>Q4</v>
      </c>
      <c r="S2633" s="8">
        <f>MONTH(SalesDataTable[[#This Row],[Order Date]])</f>
        <v>12</v>
      </c>
      <c r="T2633" s="7" t="str">
        <f>TEXT(SalesDataTable[[#This Row],[Order Date]],"mmm")</f>
        <v>Dec</v>
      </c>
    </row>
    <row r="2634" spans="1:20" ht="15.6">
      <c r="A2634" s="2">
        <v>1373</v>
      </c>
      <c r="B2634" s="3">
        <v>46377</v>
      </c>
      <c r="C2634" s="4" t="s">
        <v>6</v>
      </c>
      <c r="D2634" s="4" t="s">
        <v>7</v>
      </c>
      <c r="E2634" s="4" t="s">
        <v>28</v>
      </c>
      <c r="F2634" s="4" t="s">
        <v>3</v>
      </c>
      <c r="G2634" s="4" t="s">
        <v>23</v>
      </c>
      <c r="H2634" s="4" t="s">
        <v>40</v>
      </c>
      <c r="I2634" s="8">
        <v>1</v>
      </c>
      <c r="J2634" s="10">
        <v>80.92</v>
      </c>
      <c r="K2634" s="6">
        <v>0.05</v>
      </c>
      <c r="L2634" s="10">
        <v>40.14</v>
      </c>
      <c r="M2634" s="17">
        <f t="shared" si="164"/>
        <v>76.873999999999995</v>
      </c>
      <c r="N2634" s="17">
        <f t="shared" si="165"/>
        <v>40.14</v>
      </c>
      <c r="O2634" s="17">
        <f t="shared" si="166"/>
        <v>36.733999999999995</v>
      </c>
      <c r="P2634" s="7">
        <f t="shared" si="167"/>
        <v>0.47784686630069978</v>
      </c>
      <c r="Q2634" s="5">
        <f>YEAR(SalesDataTable[[#This Row],[Order Date]])</f>
        <v>2026</v>
      </c>
      <c r="R2634" s="7" t="str">
        <f>"Q"&amp;ROUNDUP(MONTH(SalesDataTable[[#This Row],[Order Date]])/3,0)</f>
        <v>Q4</v>
      </c>
      <c r="S2634" s="8">
        <f>MONTH(SalesDataTable[[#This Row],[Order Date]])</f>
        <v>12</v>
      </c>
      <c r="T2634" s="7" t="str">
        <f>TEXT(SalesDataTable[[#This Row],[Order Date]],"mmm")</f>
        <v>Dec</v>
      </c>
    </row>
    <row r="2635" spans="1:20" ht="15.6">
      <c r="A2635" s="2">
        <v>1668</v>
      </c>
      <c r="B2635" s="3">
        <v>46377</v>
      </c>
      <c r="C2635" s="4" t="s">
        <v>11</v>
      </c>
      <c r="D2635" s="4" t="s">
        <v>25</v>
      </c>
      <c r="E2635" s="4" t="s">
        <v>2</v>
      </c>
      <c r="F2635" s="4" t="s">
        <v>16</v>
      </c>
      <c r="G2635" s="4" t="s">
        <v>4</v>
      </c>
      <c r="H2635" s="4" t="s">
        <v>22</v>
      </c>
      <c r="I2635" s="8">
        <v>6</v>
      </c>
      <c r="J2635" s="10">
        <v>50.35</v>
      </c>
      <c r="K2635" s="6">
        <v>0.15</v>
      </c>
      <c r="L2635" s="10">
        <v>22.91</v>
      </c>
      <c r="M2635" s="17">
        <f t="shared" si="164"/>
        <v>256.78500000000003</v>
      </c>
      <c r="N2635" s="17">
        <f t="shared" si="165"/>
        <v>137.46</v>
      </c>
      <c r="O2635" s="17">
        <f t="shared" si="166"/>
        <v>119.32500000000002</v>
      </c>
      <c r="P2635" s="7">
        <f t="shared" si="167"/>
        <v>0.46468835796483443</v>
      </c>
      <c r="Q2635" s="5">
        <f>YEAR(SalesDataTable[[#This Row],[Order Date]])</f>
        <v>2026</v>
      </c>
      <c r="R2635" s="7" t="str">
        <f>"Q"&amp;ROUNDUP(MONTH(SalesDataTable[[#This Row],[Order Date]])/3,0)</f>
        <v>Q4</v>
      </c>
      <c r="S2635" s="8">
        <f>MONTH(SalesDataTable[[#This Row],[Order Date]])</f>
        <v>12</v>
      </c>
      <c r="T2635" s="7" t="str">
        <f>TEXT(SalesDataTable[[#This Row],[Order Date]],"mmm")</f>
        <v>Dec</v>
      </c>
    </row>
    <row r="2636" spans="1:20" ht="15.6">
      <c r="A2636" s="2">
        <v>2646</v>
      </c>
      <c r="B2636" s="3">
        <v>46377</v>
      </c>
      <c r="C2636" s="4" t="s">
        <v>6</v>
      </c>
      <c r="D2636" s="4" t="s">
        <v>7</v>
      </c>
      <c r="E2636" s="4" t="s">
        <v>2</v>
      </c>
      <c r="F2636" s="4" t="s">
        <v>3</v>
      </c>
      <c r="G2636" s="4" t="s">
        <v>34</v>
      </c>
      <c r="H2636" s="4" t="s">
        <v>42</v>
      </c>
      <c r="I2636" s="8">
        <v>1</v>
      </c>
      <c r="J2636" s="10">
        <v>35.799999999999997</v>
      </c>
      <c r="K2636" s="6">
        <v>0.05</v>
      </c>
      <c r="L2636" s="10">
        <v>14.12</v>
      </c>
      <c r="M2636" s="17">
        <f t="shared" si="164"/>
        <v>34.01</v>
      </c>
      <c r="N2636" s="17">
        <f t="shared" si="165"/>
        <v>14.12</v>
      </c>
      <c r="O2636" s="17">
        <f t="shared" si="166"/>
        <v>19.89</v>
      </c>
      <c r="P2636" s="7">
        <f t="shared" si="167"/>
        <v>0.58482799176712741</v>
      </c>
      <c r="Q2636" s="5">
        <f>YEAR(SalesDataTable[[#This Row],[Order Date]])</f>
        <v>2026</v>
      </c>
      <c r="R2636" s="7" t="str">
        <f>"Q"&amp;ROUNDUP(MONTH(SalesDataTable[[#This Row],[Order Date]])/3,0)</f>
        <v>Q4</v>
      </c>
      <c r="S2636" s="8">
        <f>MONTH(SalesDataTable[[#This Row],[Order Date]])</f>
        <v>12</v>
      </c>
      <c r="T2636" s="7" t="str">
        <f>TEXT(SalesDataTable[[#This Row],[Order Date]],"mmm")</f>
        <v>Dec</v>
      </c>
    </row>
    <row r="2637" spans="1:20" ht="15.6">
      <c r="A2637" s="2">
        <v>3044</v>
      </c>
      <c r="B2637" s="3">
        <v>46377</v>
      </c>
      <c r="C2637" s="4" t="s">
        <v>6</v>
      </c>
      <c r="D2637" s="4" t="s">
        <v>27</v>
      </c>
      <c r="E2637" s="4" t="s">
        <v>8</v>
      </c>
      <c r="F2637" s="4" t="s">
        <v>16</v>
      </c>
      <c r="G2637" s="4" t="s">
        <v>4</v>
      </c>
      <c r="H2637" s="4" t="s">
        <v>26</v>
      </c>
      <c r="I2637" s="8">
        <v>4</v>
      </c>
      <c r="J2637" s="10">
        <v>40.64</v>
      </c>
      <c r="K2637" s="6">
        <v>0.1</v>
      </c>
      <c r="L2637" s="10">
        <v>16.260000000000002</v>
      </c>
      <c r="M2637" s="17">
        <f t="shared" si="164"/>
        <v>146.304</v>
      </c>
      <c r="N2637" s="17">
        <f t="shared" si="165"/>
        <v>65.040000000000006</v>
      </c>
      <c r="O2637" s="17">
        <f t="shared" si="166"/>
        <v>81.263999999999996</v>
      </c>
      <c r="P2637" s="7">
        <f t="shared" si="167"/>
        <v>0.55544619422572172</v>
      </c>
      <c r="Q2637" s="5">
        <f>YEAR(SalesDataTable[[#This Row],[Order Date]])</f>
        <v>2026</v>
      </c>
      <c r="R2637" s="7" t="str">
        <f>"Q"&amp;ROUNDUP(MONTH(SalesDataTable[[#This Row],[Order Date]])/3,0)</f>
        <v>Q4</v>
      </c>
      <c r="S2637" s="8">
        <f>MONTH(SalesDataTable[[#This Row],[Order Date]])</f>
        <v>12</v>
      </c>
      <c r="T2637" s="7" t="str">
        <f>TEXT(SalesDataTable[[#This Row],[Order Date]],"mmm")</f>
        <v>Dec</v>
      </c>
    </row>
    <row r="2638" spans="1:20" ht="15.6">
      <c r="A2638" s="2">
        <v>3065</v>
      </c>
      <c r="B2638" s="3">
        <v>46377</v>
      </c>
      <c r="C2638" s="4" t="s">
        <v>11</v>
      </c>
      <c r="D2638" s="4" t="s">
        <v>39</v>
      </c>
      <c r="E2638" s="4" t="s">
        <v>2</v>
      </c>
      <c r="F2638" s="4" t="s">
        <v>13</v>
      </c>
      <c r="G2638" s="4" t="s">
        <v>23</v>
      </c>
      <c r="H2638" s="4" t="s">
        <v>40</v>
      </c>
      <c r="I2638" s="8">
        <v>3</v>
      </c>
      <c r="J2638" s="10">
        <v>81.510000000000005</v>
      </c>
      <c r="K2638" s="6">
        <v>0.05</v>
      </c>
      <c r="L2638" s="10">
        <v>39.9</v>
      </c>
      <c r="M2638" s="17">
        <f t="shared" si="164"/>
        <v>232.30350000000001</v>
      </c>
      <c r="N2638" s="17">
        <f t="shared" si="165"/>
        <v>119.69999999999999</v>
      </c>
      <c r="O2638" s="17">
        <f t="shared" si="166"/>
        <v>112.60350000000003</v>
      </c>
      <c r="P2638" s="7">
        <f t="shared" si="167"/>
        <v>0.48472580051527425</v>
      </c>
      <c r="Q2638" s="5">
        <f>YEAR(SalesDataTable[[#This Row],[Order Date]])</f>
        <v>2026</v>
      </c>
      <c r="R2638" s="7" t="str">
        <f>"Q"&amp;ROUNDUP(MONTH(SalesDataTable[[#This Row],[Order Date]])/3,0)</f>
        <v>Q4</v>
      </c>
      <c r="S2638" s="8">
        <f>MONTH(SalesDataTable[[#This Row],[Order Date]])</f>
        <v>12</v>
      </c>
      <c r="T2638" s="7" t="str">
        <f>TEXT(SalesDataTable[[#This Row],[Order Date]],"mmm")</f>
        <v>Dec</v>
      </c>
    </row>
    <row r="2639" spans="1:20" ht="15.6">
      <c r="A2639" s="2">
        <v>3365</v>
      </c>
      <c r="B2639" s="3">
        <v>46377</v>
      </c>
      <c r="C2639" s="4" t="s">
        <v>20</v>
      </c>
      <c r="D2639" s="4" t="s">
        <v>31</v>
      </c>
      <c r="E2639" s="4" t="s">
        <v>19</v>
      </c>
      <c r="F2639" s="4" t="s">
        <v>13</v>
      </c>
      <c r="G2639" s="4" t="s">
        <v>34</v>
      </c>
      <c r="H2639" s="4" t="s">
        <v>38</v>
      </c>
      <c r="I2639" s="8">
        <v>2</v>
      </c>
      <c r="J2639" s="10">
        <v>122.4</v>
      </c>
      <c r="K2639" s="6">
        <v>0.1</v>
      </c>
      <c r="L2639" s="10">
        <v>71.09</v>
      </c>
      <c r="M2639" s="17">
        <f t="shared" si="164"/>
        <v>220.32000000000002</v>
      </c>
      <c r="N2639" s="17">
        <f t="shared" si="165"/>
        <v>142.18</v>
      </c>
      <c r="O2639" s="17">
        <f t="shared" si="166"/>
        <v>78.140000000000015</v>
      </c>
      <c r="P2639" s="7">
        <f t="shared" si="167"/>
        <v>0.35466594045025424</v>
      </c>
      <c r="Q2639" s="5">
        <f>YEAR(SalesDataTable[[#This Row],[Order Date]])</f>
        <v>2026</v>
      </c>
      <c r="R2639" s="7" t="str">
        <f>"Q"&amp;ROUNDUP(MONTH(SalesDataTable[[#This Row],[Order Date]])/3,0)</f>
        <v>Q4</v>
      </c>
      <c r="S2639" s="8">
        <f>MONTH(SalesDataTable[[#This Row],[Order Date]])</f>
        <v>12</v>
      </c>
      <c r="T2639" s="7" t="str">
        <f>TEXT(SalesDataTable[[#This Row],[Order Date]],"mmm")</f>
        <v>Dec</v>
      </c>
    </row>
    <row r="2640" spans="1:20" ht="15.6">
      <c r="A2640" s="2">
        <v>4042</v>
      </c>
      <c r="B2640" s="3">
        <v>46377</v>
      </c>
      <c r="C2640" s="4" t="s">
        <v>0</v>
      </c>
      <c r="D2640" s="4" t="s">
        <v>36</v>
      </c>
      <c r="E2640" s="4" t="s">
        <v>28</v>
      </c>
      <c r="F2640" s="4" t="s">
        <v>3</v>
      </c>
      <c r="G2640" s="4" t="s">
        <v>14</v>
      </c>
      <c r="H2640" s="4" t="s">
        <v>32</v>
      </c>
      <c r="I2640" s="8">
        <v>1</v>
      </c>
      <c r="J2640" s="10">
        <v>45.94</v>
      </c>
      <c r="K2640" s="6">
        <v>0.05</v>
      </c>
      <c r="L2640" s="10">
        <v>18.100000000000001</v>
      </c>
      <c r="M2640" s="17">
        <f t="shared" si="164"/>
        <v>43.642999999999994</v>
      </c>
      <c r="N2640" s="17">
        <f t="shared" si="165"/>
        <v>18.100000000000001</v>
      </c>
      <c r="O2640" s="17">
        <f t="shared" si="166"/>
        <v>25.542999999999992</v>
      </c>
      <c r="P2640" s="7">
        <f t="shared" si="167"/>
        <v>0.58527140664024002</v>
      </c>
      <c r="Q2640" s="5">
        <f>YEAR(SalesDataTable[[#This Row],[Order Date]])</f>
        <v>2026</v>
      </c>
      <c r="R2640" s="7" t="str">
        <f>"Q"&amp;ROUNDUP(MONTH(SalesDataTable[[#This Row],[Order Date]])/3,0)</f>
        <v>Q4</v>
      </c>
      <c r="S2640" s="8">
        <f>MONTH(SalesDataTable[[#This Row],[Order Date]])</f>
        <v>12</v>
      </c>
      <c r="T2640" s="7" t="str">
        <f>TEXT(SalesDataTable[[#This Row],[Order Date]],"mmm")</f>
        <v>Dec</v>
      </c>
    </row>
    <row r="2641" spans="1:20" ht="15.6">
      <c r="A2641" s="2">
        <v>4635</v>
      </c>
      <c r="B2641" s="3">
        <v>46377</v>
      </c>
      <c r="C2641" s="4" t="s">
        <v>20</v>
      </c>
      <c r="D2641" s="4" t="s">
        <v>47</v>
      </c>
      <c r="E2641" s="4" t="s">
        <v>8</v>
      </c>
      <c r="F2641" s="4" t="s">
        <v>3</v>
      </c>
      <c r="G2641" s="4" t="s">
        <v>23</v>
      </c>
      <c r="H2641" s="4" t="s">
        <v>29</v>
      </c>
      <c r="I2641" s="8">
        <v>15</v>
      </c>
      <c r="J2641" s="10">
        <v>196.89</v>
      </c>
      <c r="K2641" s="6">
        <v>0.15</v>
      </c>
      <c r="L2641" s="10">
        <v>105.09</v>
      </c>
      <c r="M2641" s="17">
        <f t="shared" si="164"/>
        <v>2510.3474999999999</v>
      </c>
      <c r="N2641" s="17">
        <f t="shared" si="165"/>
        <v>1576.3500000000001</v>
      </c>
      <c r="O2641" s="17">
        <f t="shared" si="166"/>
        <v>933.99749999999972</v>
      </c>
      <c r="P2641" s="7">
        <f t="shared" si="167"/>
        <v>0.37205904760197533</v>
      </c>
      <c r="Q2641" s="5">
        <f>YEAR(SalesDataTable[[#This Row],[Order Date]])</f>
        <v>2026</v>
      </c>
      <c r="R2641" s="7" t="str">
        <f>"Q"&amp;ROUNDUP(MONTH(SalesDataTable[[#This Row],[Order Date]])/3,0)</f>
        <v>Q4</v>
      </c>
      <c r="S2641" s="8">
        <f>MONTH(SalesDataTable[[#This Row],[Order Date]])</f>
        <v>12</v>
      </c>
      <c r="T2641" s="7" t="str">
        <f>TEXT(SalesDataTable[[#This Row],[Order Date]],"mmm")</f>
        <v>Dec</v>
      </c>
    </row>
    <row r="2642" spans="1:20" ht="15.6">
      <c r="A2642" s="2">
        <v>4748</v>
      </c>
      <c r="B2642" s="3">
        <v>46377</v>
      </c>
      <c r="C2642" s="4" t="s">
        <v>20</v>
      </c>
      <c r="D2642" s="4" t="s">
        <v>47</v>
      </c>
      <c r="E2642" s="4" t="s">
        <v>19</v>
      </c>
      <c r="F2642" s="4" t="s">
        <v>16</v>
      </c>
      <c r="G2642" s="4" t="s">
        <v>4</v>
      </c>
      <c r="H2642" s="4" t="s">
        <v>22</v>
      </c>
      <c r="I2642" s="8">
        <v>1</v>
      </c>
      <c r="J2642" s="10">
        <v>51.18</v>
      </c>
      <c r="K2642" s="6">
        <v>0.05</v>
      </c>
      <c r="L2642" s="10">
        <v>22.98</v>
      </c>
      <c r="M2642" s="17">
        <f t="shared" si="164"/>
        <v>48.620999999999995</v>
      </c>
      <c r="N2642" s="17">
        <f t="shared" si="165"/>
        <v>22.98</v>
      </c>
      <c r="O2642" s="17">
        <f t="shared" si="166"/>
        <v>25.640999999999995</v>
      </c>
      <c r="P2642" s="7">
        <f t="shared" si="167"/>
        <v>0.52736471894860237</v>
      </c>
      <c r="Q2642" s="5">
        <f>YEAR(SalesDataTable[[#This Row],[Order Date]])</f>
        <v>2026</v>
      </c>
      <c r="R2642" s="7" t="str">
        <f>"Q"&amp;ROUNDUP(MONTH(SalesDataTable[[#This Row],[Order Date]])/3,0)</f>
        <v>Q4</v>
      </c>
      <c r="S2642" s="8">
        <f>MONTH(SalesDataTable[[#This Row],[Order Date]])</f>
        <v>12</v>
      </c>
      <c r="T2642" s="7" t="str">
        <f>TEXT(SalesDataTable[[#This Row],[Order Date]],"mmm")</f>
        <v>Dec</v>
      </c>
    </row>
    <row r="2643" spans="1:20" ht="15.6">
      <c r="A2643" s="2">
        <v>342</v>
      </c>
      <c r="B2643" s="3">
        <v>46378</v>
      </c>
      <c r="C2643" s="4" t="s">
        <v>6</v>
      </c>
      <c r="D2643" s="4" t="s">
        <v>27</v>
      </c>
      <c r="E2643" s="4" t="s">
        <v>19</v>
      </c>
      <c r="F2643" s="4" t="s">
        <v>13</v>
      </c>
      <c r="G2643" s="4" t="s">
        <v>4</v>
      </c>
      <c r="H2643" s="4" t="s">
        <v>26</v>
      </c>
      <c r="I2643" s="8">
        <v>3</v>
      </c>
      <c r="J2643" s="10">
        <v>40.78</v>
      </c>
      <c r="K2643" s="6">
        <v>0.15</v>
      </c>
      <c r="L2643" s="10">
        <v>16.73</v>
      </c>
      <c r="M2643" s="17">
        <f t="shared" si="164"/>
        <v>103.989</v>
      </c>
      <c r="N2643" s="17">
        <f t="shared" si="165"/>
        <v>50.19</v>
      </c>
      <c r="O2643" s="17">
        <f t="shared" si="166"/>
        <v>53.799000000000007</v>
      </c>
      <c r="P2643" s="7">
        <f t="shared" si="167"/>
        <v>0.51735279693044456</v>
      </c>
      <c r="Q2643" s="5">
        <f>YEAR(SalesDataTable[[#This Row],[Order Date]])</f>
        <v>2026</v>
      </c>
      <c r="R2643" s="7" t="str">
        <f>"Q"&amp;ROUNDUP(MONTH(SalesDataTable[[#This Row],[Order Date]])/3,0)</f>
        <v>Q4</v>
      </c>
      <c r="S2643" s="8">
        <f>MONTH(SalesDataTable[[#This Row],[Order Date]])</f>
        <v>12</v>
      </c>
      <c r="T2643" s="7" t="str">
        <f>TEXT(SalesDataTable[[#This Row],[Order Date]],"mmm")</f>
        <v>Dec</v>
      </c>
    </row>
    <row r="2644" spans="1:20" ht="15.6">
      <c r="A2644" s="2">
        <v>676</v>
      </c>
      <c r="B2644" s="3">
        <v>46378</v>
      </c>
      <c r="C2644" s="4" t="s">
        <v>11</v>
      </c>
      <c r="D2644" s="4" t="s">
        <v>18</v>
      </c>
      <c r="E2644" s="4" t="s">
        <v>28</v>
      </c>
      <c r="F2644" s="4" t="s">
        <v>3</v>
      </c>
      <c r="G2644" s="4" t="s">
        <v>23</v>
      </c>
      <c r="H2644" s="4" t="s">
        <v>29</v>
      </c>
      <c r="I2644" s="8">
        <v>1</v>
      </c>
      <c r="J2644" s="10">
        <v>195.63</v>
      </c>
      <c r="K2644" s="6">
        <v>0.05</v>
      </c>
      <c r="L2644" s="10">
        <v>102.13</v>
      </c>
      <c r="M2644" s="17">
        <f t="shared" si="164"/>
        <v>185.84849999999997</v>
      </c>
      <c r="N2644" s="17">
        <f t="shared" si="165"/>
        <v>102.13</v>
      </c>
      <c r="O2644" s="17">
        <f t="shared" si="166"/>
        <v>83.718499999999977</v>
      </c>
      <c r="P2644" s="7">
        <f t="shared" si="167"/>
        <v>0.45046637449320276</v>
      </c>
      <c r="Q2644" s="5">
        <f>YEAR(SalesDataTable[[#This Row],[Order Date]])</f>
        <v>2026</v>
      </c>
      <c r="R2644" s="7" t="str">
        <f>"Q"&amp;ROUNDUP(MONTH(SalesDataTable[[#This Row],[Order Date]])/3,0)</f>
        <v>Q4</v>
      </c>
      <c r="S2644" s="8">
        <f>MONTH(SalesDataTable[[#This Row],[Order Date]])</f>
        <v>12</v>
      </c>
      <c r="T2644" s="7" t="str">
        <f>TEXT(SalesDataTable[[#This Row],[Order Date]],"mmm")</f>
        <v>Dec</v>
      </c>
    </row>
    <row r="2645" spans="1:20" ht="15.6">
      <c r="A2645" s="2">
        <v>1912</v>
      </c>
      <c r="B2645" s="3">
        <v>46378</v>
      </c>
      <c r="C2645" s="4" t="s">
        <v>11</v>
      </c>
      <c r="D2645" s="4" t="s">
        <v>25</v>
      </c>
      <c r="E2645" s="4" t="s">
        <v>8</v>
      </c>
      <c r="F2645" s="4" t="s">
        <v>3</v>
      </c>
      <c r="G2645" s="4" t="s">
        <v>14</v>
      </c>
      <c r="H2645" s="4" t="s">
        <v>44</v>
      </c>
      <c r="I2645" s="8">
        <v>10</v>
      </c>
      <c r="J2645" s="10">
        <v>134.86000000000001</v>
      </c>
      <c r="K2645" s="6">
        <v>0.1</v>
      </c>
      <c r="L2645" s="10">
        <v>65.3</v>
      </c>
      <c r="M2645" s="17">
        <f t="shared" si="164"/>
        <v>1213.7400000000002</v>
      </c>
      <c r="N2645" s="17">
        <f t="shared" si="165"/>
        <v>653</v>
      </c>
      <c r="O2645" s="17">
        <f t="shared" si="166"/>
        <v>560.74000000000024</v>
      </c>
      <c r="P2645" s="7">
        <f t="shared" si="167"/>
        <v>0.46199350767050612</v>
      </c>
      <c r="Q2645" s="5">
        <f>YEAR(SalesDataTable[[#This Row],[Order Date]])</f>
        <v>2026</v>
      </c>
      <c r="R2645" s="7" t="str">
        <f>"Q"&amp;ROUNDUP(MONTH(SalesDataTable[[#This Row],[Order Date]])/3,0)</f>
        <v>Q4</v>
      </c>
      <c r="S2645" s="8">
        <f>MONTH(SalesDataTable[[#This Row],[Order Date]])</f>
        <v>12</v>
      </c>
      <c r="T2645" s="7" t="str">
        <f>TEXT(SalesDataTable[[#This Row],[Order Date]],"mmm")</f>
        <v>Dec</v>
      </c>
    </row>
    <row r="2646" spans="1:20" ht="15.6">
      <c r="A2646" s="2">
        <v>2065</v>
      </c>
      <c r="B2646" s="3">
        <v>46378</v>
      </c>
      <c r="C2646" s="4" t="s">
        <v>20</v>
      </c>
      <c r="D2646" s="4" t="s">
        <v>21</v>
      </c>
      <c r="E2646" s="4" t="s">
        <v>2</v>
      </c>
      <c r="F2646" s="4" t="s">
        <v>13</v>
      </c>
      <c r="G2646" s="4" t="s">
        <v>4</v>
      </c>
      <c r="H2646" s="4" t="s">
        <v>5</v>
      </c>
      <c r="I2646" s="8">
        <v>1</v>
      </c>
      <c r="J2646" s="10">
        <v>83.15</v>
      </c>
      <c r="K2646" s="6">
        <v>0</v>
      </c>
      <c r="L2646" s="10">
        <v>42.3</v>
      </c>
      <c r="M2646" s="17">
        <f t="shared" si="164"/>
        <v>83.15</v>
      </c>
      <c r="N2646" s="17">
        <f t="shared" si="165"/>
        <v>42.3</v>
      </c>
      <c r="O2646" s="17">
        <f t="shared" si="166"/>
        <v>40.850000000000009</v>
      </c>
      <c r="P2646" s="7">
        <f t="shared" si="167"/>
        <v>0.49128081779915822</v>
      </c>
      <c r="Q2646" s="5">
        <f>YEAR(SalesDataTable[[#This Row],[Order Date]])</f>
        <v>2026</v>
      </c>
      <c r="R2646" s="7" t="str">
        <f>"Q"&amp;ROUNDUP(MONTH(SalesDataTable[[#This Row],[Order Date]])/3,0)</f>
        <v>Q4</v>
      </c>
      <c r="S2646" s="8">
        <f>MONTH(SalesDataTable[[#This Row],[Order Date]])</f>
        <v>12</v>
      </c>
      <c r="T2646" s="7" t="str">
        <f>TEXT(SalesDataTable[[#This Row],[Order Date]],"mmm")</f>
        <v>Dec</v>
      </c>
    </row>
    <row r="2647" spans="1:20" ht="15.6">
      <c r="A2647" s="2">
        <v>3136</v>
      </c>
      <c r="B2647" s="3">
        <v>46378</v>
      </c>
      <c r="C2647" s="4" t="s">
        <v>6</v>
      </c>
      <c r="D2647" s="4" t="s">
        <v>27</v>
      </c>
      <c r="E2647" s="4" t="s">
        <v>28</v>
      </c>
      <c r="F2647" s="4" t="s">
        <v>16</v>
      </c>
      <c r="G2647" s="4" t="s">
        <v>4</v>
      </c>
      <c r="H2647" s="4" t="s">
        <v>5</v>
      </c>
      <c r="I2647" s="8">
        <v>1</v>
      </c>
      <c r="J2647" s="10">
        <v>81.599999999999994</v>
      </c>
      <c r="K2647" s="6">
        <v>0.15</v>
      </c>
      <c r="L2647" s="10">
        <v>42</v>
      </c>
      <c r="M2647" s="17">
        <f t="shared" si="164"/>
        <v>69.36</v>
      </c>
      <c r="N2647" s="17">
        <f t="shared" si="165"/>
        <v>42</v>
      </c>
      <c r="O2647" s="17">
        <f t="shared" si="166"/>
        <v>27.36</v>
      </c>
      <c r="P2647" s="7">
        <f t="shared" si="167"/>
        <v>0.3944636678200692</v>
      </c>
      <c r="Q2647" s="5">
        <f>YEAR(SalesDataTable[[#This Row],[Order Date]])</f>
        <v>2026</v>
      </c>
      <c r="R2647" s="7" t="str">
        <f>"Q"&amp;ROUNDUP(MONTH(SalesDataTable[[#This Row],[Order Date]])/3,0)</f>
        <v>Q4</v>
      </c>
      <c r="S2647" s="8">
        <f>MONTH(SalesDataTable[[#This Row],[Order Date]])</f>
        <v>12</v>
      </c>
      <c r="T2647" s="7" t="str">
        <f>TEXT(SalesDataTable[[#This Row],[Order Date]],"mmm")</f>
        <v>Dec</v>
      </c>
    </row>
    <row r="2648" spans="1:20" ht="15.6">
      <c r="A2648" s="2">
        <v>3423</v>
      </c>
      <c r="B2648" s="3">
        <v>46378</v>
      </c>
      <c r="C2648" s="4" t="s">
        <v>20</v>
      </c>
      <c r="D2648" s="4" t="s">
        <v>31</v>
      </c>
      <c r="E2648" s="4" t="s">
        <v>19</v>
      </c>
      <c r="F2648" s="4" t="s">
        <v>16</v>
      </c>
      <c r="G2648" s="4" t="s">
        <v>14</v>
      </c>
      <c r="H2648" s="4" t="s">
        <v>32</v>
      </c>
      <c r="I2648" s="8">
        <v>5</v>
      </c>
      <c r="J2648" s="10">
        <v>47.67</v>
      </c>
      <c r="K2648" s="6">
        <v>0.1</v>
      </c>
      <c r="L2648" s="10">
        <v>17.84</v>
      </c>
      <c r="M2648" s="17">
        <f t="shared" si="164"/>
        <v>214.51500000000001</v>
      </c>
      <c r="N2648" s="17">
        <f t="shared" si="165"/>
        <v>89.2</v>
      </c>
      <c r="O2648" s="17">
        <f t="shared" si="166"/>
        <v>125.31500000000001</v>
      </c>
      <c r="P2648" s="7">
        <f t="shared" si="167"/>
        <v>0.5841782625923595</v>
      </c>
      <c r="Q2648" s="5">
        <f>YEAR(SalesDataTable[[#This Row],[Order Date]])</f>
        <v>2026</v>
      </c>
      <c r="R2648" s="7" t="str">
        <f>"Q"&amp;ROUNDUP(MONTH(SalesDataTable[[#This Row],[Order Date]])/3,0)</f>
        <v>Q4</v>
      </c>
      <c r="S2648" s="8">
        <f>MONTH(SalesDataTable[[#This Row],[Order Date]])</f>
        <v>12</v>
      </c>
      <c r="T2648" s="7" t="str">
        <f>TEXT(SalesDataTable[[#This Row],[Order Date]],"mmm")</f>
        <v>Dec</v>
      </c>
    </row>
    <row r="2649" spans="1:20" ht="15.6">
      <c r="A2649" s="2">
        <v>3746</v>
      </c>
      <c r="B2649" s="3">
        <v>46378</v>
      </c>
      <c r="C2649" s="4" t="s">
        <v>20</v>
      </c>
      <c r="D2649" s="4" t="s">
        <v>31</v>
      </c>
      <c r="E2649" s="4" t="s">
        <v>19</v>
      </c>
      <c r="F2649" s="4" t="s">
        <v>16</v>
      </c>
      <c r="G2649" s="4" t="s">
        <v>4</v>
      </c>
      <c r="H2649" s="4" t="s">
        <v>22</v>
      </c>
      <c r="I2649" s="8">
        <v>2</v>
      </c>
      <c r="J2649" s="10">
        <v>50.96</v>
      </c>
      <c r="K2649" s="6">
        <v>0.15</v>
      </c>
      <c r="L2649" s="10">
        <v>22.59</v>
      </c>
      <c r="M2649" s="17">
        <f t="shared" si="164"/>
        <v>86.632000000000005</v>
      </c>
      <c r="N2649" s="17">
        <f t="shared" si="165"/>
        <v>45.18</v>
      </c>
      <c r="O2649" s="17">
        <f t="shared" si="166"/>
        <v>41.452000000000005</v>
      </c>
      <c r="P2649" s="7">
        <f t="shared" si="167"/>
        <v>0.47848370117277683</v>
      </c>
      <c r="Q2649" s="5">
        <f>YEAR(SalesDataTable[[#This Row],[Order Date]])</f>
        <v>2026</v>
      </c>
      <c r="R2649" s="7" t="str">
        <f>"Q"&amp;ROUNDUP(MONTH(SalesDataTable[[#This Row],[Order Date]])/3,0)</f>
        <v>Q4</v>
      </c>
      <c r="S2649" s="8">
        <f>MONTH(SalesDataTable[[#This Row],[Order Date]])</f>
        <v>12</v>
      </c>
      <c r="T2649" s="7" t="str">
        <f>TEXT(SalesDataTable[[#This Row],[Order Date]],"mmm")</f>
        <v>Dec</v>
      </c>
    </row>
    <row r="2650" spans="1:20" ht="15.6">
      <c r="A2650" s="2">
        <v>1198</v>
      </c>
      <c r="B2650" s="3">
        <v>46379</v>
      </c>
      <c r="C2650" s="4" t="s">
        <v>20</v>
      </c>
      <c r="D2650" s="4" t="s">
        <v>31</v>
      </c>
      <c r="E2650" s="4" t="s">
        <v>19</v>
      </c>
      <c r="F2650" s="4" t="s">
        <v>13</v>
      </c>
      <c r="G2650" s="4" t="s">
        <v>14</v>
      </c>
      <c r="H2650" s="4" t="s">
        <v>32</v>
      </c>
      <c r="I2650" s="8">
        <v>5</v>
      </c>
      <c r="J2650" s="10">
        <v>47.69</v>
      </c>
      <c r="K2650" s="6">
        <v>0.05</v>
      </c>
      <c r="L2650" s="10">
        <v>18.23</v>
      </c>
      <c r="M2650" s="17">
        <f t="shared" si="164"/>
        <v>226.52749999999997</v>
      </c>
      <c r="N2650" s="17">
        <f t="shared" si="165"/>
        <v>91.15</v>
      </c>
      <c r="O2650" s="17">
        <f t="shared" si="166"/>
        <v>135.37749999999997</v>
      </c>
      <c r="P2650" s="7">
        <f t="shared" si="167"/>
        <v>0.59762059794064726</v>
      </c>
      <c r="Q2650" s="5">
        <f>YEAR(SalesDataTable[[#This Row],[Order Date]])</f>
        <v>2026</v>
      </c>
      <c r="R2650" s="7" t="str">
        <f>"Q"&amp;ROUNDUP(MONTH(SalesDataTable[[#This Row],[Order Date]])/3,0)</f>
        <v>Q4</v>
      </c>
      <c r="S2650" s="8">
        <f>MONTH(SalesDataTable[[#This Row],[Order Date]])</f>
        <v>12</v>
      </c>
      <c r="T2650" s="7" t="str">
        <f>TEXT(SalesDataTable[[#This Row],[Order Date]],"mmm")</f>
        <v>Dec</v>
      </c>
    </row>
    <row r="2651" spans="1:20" ht="15.6">
      <c r="A2651" s="2">
        <v>2123</v>
      </c>
      <c r="B2651" s="3">
        <v>46379</v>
      </c>
      <c r="C2651" s="4" t="s">
        <v>20</v>
      </c>
      <c r="D2651" s="4" t="s">
        <v>33</v>
      </c>
      <c r="E2651" s="4" t="s">
        <v>2</v>
      </c>
      <c r="F2651" s="4" t="s">
        <v>3</v>
      </c>
      <c r="G2651" s="4" t="s">
        <v>9</v>
      </c>
      <c r="H2651" s="4" t="s">
        <v>10</v>
      </c>
      <c r="I2651" s="8">
        <v>1</v>
      </c>
      <c r="J2651" s="10">
        <v>91.08</v>
      </c>
      <c r="K2651" s="6">
        <v>0.2</v>
      </c>
      <c r="L2651" s="10">
        <v>46.14</v>
      </c>
      <c r="M2651" s="17">
        <f t="shared" si="164"/>
        <v>72.864000000000004</v>
      </c>
      <c r="N2651" s="17">
        <f t="shared" si="165"/>
        <v>46.14</v>
      </c>
      <c r="O2651" s="17">
        <f t="shared" si="166"/>
        <v>26.724000000000004</v>
      </c>
      <c r="P2651" s="7">
        <f t="shared" si="167"/>
        <v>0.36676548089591571</v>
      </c>
      <c r="Q2651" s="5">
        <f>YEAR(SalesDataTable[[#This Row],[Order Date]])</f>
        <v>2026</v>
      </c>
      <c r="R2651" s="7" t="str">
        <f>"Q"&amp;ROUNDUP(MONTH(SalesDataTable[[#This Row],[Order Date]])/3,0)</f>
        <v>Q4</v>
      </c>
      <c r="S2651" s="8">
        <f>MONTH(SalesDataTable[[#This Row],[Order Date]])</f>
        <v>12</v>
      </c>
      <c r="T2651" s="7" t="str">
        <f>TEXT(SalesDataTable[[#This Row],[Order Date]],"mmm")</f>
        <v>Dec</v>
      </c>
    </row>
    <row r="2652" spans="1:20" ht="15.6">
      <c r="A2652" s="2">
        <v>2586</v>
      </c>
      <c r="B2652" s="3">
        <v>46379</v>
      </c>
      <c r="C2652" s="4" t="s">
        <v>6</v>
      </c>
      <c r="D2652" s="4" t="s">
        <v>49</v>
      </c>
      <c r="E2652" s="4" t="s">
        <v>19</v>
      </c>
      <c r="F2652" s="4" t="s">
        <v>13</v>
      </c>
      <c r="G2652" s="4" t="s">
        <v>9</v>
      </c>
      <c r="H2652" s="4" t="s">
        <v>17</v>
      </c>
      <c r="I2652" s="8">
        <v>1</v>
      </c>
      <c r="J2652" s="10">
        <v>143.84</v>
      </c>
      <c r="K2652" s="6">
        <v>0.15</v>
      </c>
      <c r="L2652" s="10">
        <v>78.17</v>
      </c>
      <c r="M2652" s="17">
        <f t="shared" si="164"/>
        <v>122.264</v>
      </c>
      <c r="N2652" s="17">
        <f t="shared" si="165"/>
        <v>78.17</v>
      </c>
      <c r="O2652" s="17">
        <f t="shared" si="166"/>
        <v>44.093999999999994</v>
      </c>
      <c r="P2652" s="7">
        <f t="shared" si="167"/>
        <v>0.360645815612118</v>
      </c>
      <c r="Q2652" s="5">
        <f>YEAR(SalesDataTable[[#This Row],[Order Date]])</f>
        <v>2026</v>
      </c>
      <c r="R2652" s="7" t="str">
        <f>"Q"&amp;ROUNDUP(MONTH(SalesDataTable[[#This Row],[Order Date]])/3,0)</f>
        <v>Q4</v>
      </c>
      <c r="S2652" s="8">
        <f>MONTH(SalesDataTable[[#This Row],[Order Date]])</f>
        <v>12</v>
      </c>
      <c r="T2652" s="7" t="str">
        <f>TEXT(SalesDataTable[[#This Row],[Order Date]],"mmm")</f>
        <v>Dec</v>
      </c>
    </row>
    <row r="2653" spans="1:20" ht="15.6">
      <c r="A2653" s="2">
        <v>3048</v>
      </c>
      <c r="B2653" s="3">
        <v>46379</v>
      </c>
      <c r="C2653" s="4" t="s">
        <v>6</v>
      </c>
      <c r="D2653" s="4" t="s">
        <v>27</v>
      </c>
      <c r="E2653" s="4" t="s">
        <v>2</v>
      </c>
      <c r="F2653" s="4" t="s">
        <v>13</v>
      </c>
      <c r="G2653" s="4" t="s">
        <v>4</v>
      </c>
      <c r="H2653" s="4" t="s">
        <v>30</v>
      </c>
      <c r="I2653" s="8">
        <v>1</v>
      </c>
      <c r="J2653" s="10">
        <v>102.66</v>
      </c>
      <c r="K2653" s="6">
        <v>0.05</v>
      </c>
      <c r="L2653" s="10">
        <v>49.2</v>
      </c>
      <c r="M2653" s="17">
        <f t="shared" si="164"/>
        <v>97.526999999999987</v>
      </c>
      <c r="N2653" s="17">
        <f t="shared" si="165"/>
        <v>49.2</v>
      </c>
      <c r="O2653" s="17">
        <f t="shared" si="166"/>
        <v>48.326999999999984</v>
      </c>
      <c r="P2653" s="7">
        <f t="shared" si="167"/>
        <v>0.4955243163431664</v>
      </c>
      <c r="Q2653" s="5">
        <f>YEAR(SalesDataTable[[#This Row],[Order Date]])</f>
        <v>2026</v>
      </c>
      <c r="R2653" s="7" t="str">
        <f>"Q"&amp;ROUNDUP(MONTH(SalesDataTable[[#This Row],[Order Date]])/3,0)</f>
        <v>Q4</v>
      </c>
      <c r="S2653" s="8">
        <f>MONTH(SalesDataTable[[#This Row],[Order Date]])</f>
        <v>12</v>
      </c>
      <c r="T2653" s="7" t="str">
        <f>TEXT(SalesDataTable[[#This Row],[Order Date]],"mmm")</f>
        <v>Dec</v>
      </c>
    </row>
    <row r="2654" spans="1:20" ht="15.6">
      <c r="A2654" s="2">
        <v>3838</v>
      </c>
      <c r="B2654" s="3">
        <v>46379</v>
      </c>
      <c r="C2654" s="4" t="s">
        <v>6</v>
      </c>
      <c r="D2654" s="4" t="s">
        <v>41</v>
      </c>
      <c r="E2654" s="4" t="s">
        <v>19</v>
      </c>
      <c r="F2654" s="4" t="s">
        <v>13</v>
      </c>
      <c r="G2654" s="4" t="s">
        <v>34</v>
      </c>
      <c r="H2654" s="4" t="s">
        <v>35</v>
      </c>
      <c r="I2654" s="8">
        <v>2</v>
      </c>
      <c r="J2654" s="10">
        <v>40.32</v>
      </c>
      <c r="K2654" s="6">
        <v>0</v>
      </c>
      <c r="L2654" s="10">
        <v>14.39</v>
      </c>
      <c r="M2654" s="17">
        <f t="shared" si="164"/>
        <v>80.64</v>
      </c>
      <c r="N2654" s="17">
        <f t="shared" si="165"/>
        <v>28.78</v>
      </c>
      <c r="O2654" s="17">
        <f t="shared" si="166"/>
        <v>51.86</v>
      </c>
      <c r="P2654" s="7">
        <f t="shared" si="167"/>
        <v>0.64310515873015872</v>
      </c>
      <c r="Q2654" s="5">
        <f>YEAR(SalesDataTable[[#This Row],[Order Date]])</f>
        <v>2026</v>
      </c>
      <c r="R2654" s="7" t="str">
        <f>"Q"&amp;ROUNDUP(MONTH(SalesDataTable[[#This Row],[Order Date]])/3,0)</f>
        <v>Q4</v>
      </c>
      <c r="S2654" s="8">
        <f>MONTH(SalesDataTable[[#This Row],[Order Date]])</f>
        <v>12</v>
      </c>
      <c r="T2654" s="7" t="str">
        <f>TEXT(SalesDataTable[[#This Row],[Order Date]],"mmm")</f>
        <v>Dec</v>
      </c>
    </row>
    <row r="2655" spans="1:20" ht="15.6">
      <c r="A2655" s="2">
        <v>4718</v>
      </c>
      <c r="B2655" s="3">
        <v>46379</v>
      </c>
      <c r="C2655" s="4" t="s">
        <v>0</v>
      </c>
      <c r="D2655" s="4" t="s">
        <v>1</v>
      </c>
      <c r="E2655" s="4" t="s">
        <v>19</v>
      </c>
      <c r="F2655" s="4" t="s">
        <v>3</v>
      </c>
      <c r="G2655" s="4" t="s">
        <v>9</v>
      </c>
      <c r="H2655" s="4" t="s">
        <v>37</v>
      </c>
      <c r="I2655" s="8">
        <v>1</v>
      </c>
      <c r="J2655" s="10">
        <v>157.58000000000001</v>
      </c>
      <c r="K2655" s="6">
        <v>0.1</v>
      </c>
      <c r="L2655" s="10">
        <v>80.37</v>
      </c>
      <c r="M2655" s="17">
        <f t="shared" si="164"/>
        <v>141.822</v>
      </c>
      <c r="N2655" s="17">
        <f t="shared" si="165"/>
        <v>80.37</v>
      </c>
      <c r="O2655" s="17">
        <f t="shared" si="166"/>
        <v>61.451999999999998</v>
      </c>
      <c r="P2655" s="7">
        <f t="shared" si="167"/>
        <v>0.43330371874603374</v>
      </c>
      <c r="Q2655" s="5">
        <f>YEAR(SalesDataTable[[#This Row],[Order Date]])</f>
        <v>2026</v>
      </c>
      <c r="R2655" s="7" t="str">
        <f>"Q"&amp;ROUNDUP(MONTH(SalesDataTable[[#This Row],[Order Date]])/3,0)</f>
        <v>Q4</v>
      </c>
      <c r="S2655" s="8">
        <f>MONTH(SalesDataTable[[#This Row],[Order Date]])</f>
        <v>12</v>
      </c>
      <c r="T2655" s="7" t="str">
        <f>TEXT(SalesDataTable[[#This Row],[Order Date]],"mmm")</f>
        <v>Dec</v>
      </c>
    </row>
    <row r="2656" spans="1:20" ht="15.6">
      <c r="A2656" s="2">
        <v>4844</v>
      </c>
      <c r="B2656" s="3">
        <v>46379</v>
      </c>
      <c r="C2656" s="4" t="s">
        <v>6</v>
      </c>
      <c r="D2656" s="4" t="s">
        <v>49</v>
      </c>
      <c r="E2656" s="4" t="s">
        <v>2</v>
      </c>
      <c r="F2656" s="4" t="s">
        <v>13</v>
      </c>
      <c r="G2656" s="4" t="s">
        <v>34</v>
      </c>
      <c r="H2656" s="4" t="s">
        <v>42</v>
      </c>
      <c r="I2656" s="8">
        <v>1</v>
      </c>
      <c r="J2656" s="10">
        <v>36.4</v>
      </c>
      <c r="K2656" s="6">
        <v>0</v>
      </c>
      <c r="L2656" s="10">
        <v>14.22</v>
      </c>
      <c r="M2656" s="17">
        <f t="shared" si="164"/>
        <v>36.4</v>
      </c>
      <c r="N2656" s="17">
        <f t="shared" si="165"/>
        <v>14.22</v>
      </c>
      <c r="O2656" s="17">
        <f t="shared" si="166"/>
        <v>22.18</v>
      </c>
      <c r="P2656" s="7">
        <f t="shared" si="167"/>
        <v>0.6093406593406594</v>
      </c>
      <c r="Q2656" s="5">
        <f>YEAR(SalesDataTable[[#This Row],[Order Date]])</f>
        <v>2026</v>
      </c>
      <c r="R2656" s="7" t="str">
        <f>"Q"&amp;ROUNDUP(MONTH(SalesDataTable[[#This Row],[Order Date]])/3,0)</f>
        <v>Q4</v>
      </c>
      <c r="S2656" s="8">
        <f>MONTH(SalesDataTable[[#This Row],[Order Date]])</f>
        <v>12</v>
      </c>
      <c r="T2656" s="7" t="str">
        <f>TEXT(SalesDataTable[[#This Row],[Order Date]],"mmm")</f>
        <v>Dec</v>
      </c>
    </row>
    <row r="2657" spans="1:20" ht="15.6">
      <c r="A2657" s="2">
        <v>678</v>
      </c>
      <c r="B2657" s="3">
        <v>46380</v>
      </c>
      <c r="C2657" s="4" t="s">
        <v>6</v>
      </c>
      <c r="D2657" s="4" t="s">
        <v>41</v>
      </c>
      <c r="E2657" s="4" t="s">
        <v>2</v>
      </c>
      <c r="F2657" s="4" t="s">
        <v>16</v>
      </c>
      <c r="G2657" s="4" t="s">
        <v>9</v>
      </c>
      <c r="H2657" s="4" t="s">
        <v>17</v>
      </c>
      <c r="I2657" s="8">
        <v>1</v>
      </c>
      <c r="J2657" s="10">
        <v>142.15</v>
      </c>
      <c r="K2657" s="6">
        <v>0.05</v>
      </c>
      <c r="L2657" s="10">
        <v>80.5</v>
      </c>
      <c r="M2657" s="17">
        <f t="shared" si="164"/>
        <v>135.04249999999999</v>
      </c>
      <c r="N2657" s="17">
        <f t="shared" si="165"/>
        <v>80.5</v>
      </c>
      <c r="O2657" s="17">
        <f t="shared" si="166"/>
        <v>54.54249999999999</v>
      </c>
      <c r="P2657" s="7">
        <f t="shared" si="167"/>
        <v>0.40389136753244342</v>
      </c>
      <c r="Q2657" s="5">
        <f>YEAR(SalesDataTable[[#This Row],[Order Date]])</f>
        <v>2026</v>
      </c>
      <c r="R2657" s="7" t="str">
        <f>"Q"&amp;ROUNDUP(MONTH(SalesDataTable[[#This Row],[Order Date]])/3,0)</f>
        <v>Q4</v>
      </c>
      <c r="S2657" s="8">
        <f>MONTH(SalesDataTable[[#This Row],[Order Date]])</f>
        <v>12</v>
      </c>
      <c r="T2657" s="7" t="str">
        <f>TEXT(SalesDataTable[[#This Row],[Order Date]],"mmm")</f>
        <v>Dec</v>
      </c>
    </row>
    <row r="2658" spans="1:20" ht="15.6">
      <c r="A2658" s="2">
        <v>1706</v>
      </c>
      <c r="B2658" s="3">
        <v>46380</v>
      </c>
      <c r="C2658" s="4" t="s">
        <v>0</v>
      </c>
      <c r="D2658" s="4" t="s">
        <v>1</v>
      </c>
      <c r="E2658" s="4" t="s">
        <v>2</v>
      </c>
      <c r="F2658" s="4" t="s">
        <v>3</v>
      </c>
      <c r="G2658" s="4" t="s">
        <v>23</v>
      </c>
      <c r="H2658" s="4" t="s">
        <v>24</v>
      </c>
      <c r="I2658" s="8">
        <v>2</v>
      </c>
      <c r="J2658" s="10">
        <v>332.38</v>
      </c>
      <c r="K2658" s="6">
        <v>0.05</v>
      </c>
      <c r="L2658" s="10">
        <v>192.16</v>
      </c>
      <c r="M2658" s="17">
        <f t="shared" si="164"/>
        <v>631.52199999999993</v>
      </c>
      <c r="N2658" s="17">
        <f t="shared" si="165"/>
        <v>384.32</v>
      </c>
      <c r="O2658" s="17">
        <f t="shared" si="166"/>
        <v>247.20199999999994</v>
      </c>
      <c r="P2658" s="7">
        <f t="shared" si="167"/>
        <v>0.39143846136793331</v>
      </c>
      <c r="Q2658" s="5">
        <f>YEAR(SalesDataTable[[#This Row],[Order Date]])</f>
        <v>2026</v>
      </c>
      <c r="R2658" s="7" t="str">
        <f>"Q"&amp;ROUNDUP(MONTH(SalesDataTable[[#This Row],[Order Date]])/3,0)</f>
        <v>Q4</v>
      </c>
      <c r="S2658" s="8">
        <f>MONTH(SalesDataTable[[#This Row],[Order Date]])</f>
        <v>12</v>
      </c>
      <c r="T2658" s="7" t="str">
        <f>TEXT(SalesDataTable[[#This Row],[Order Date]],"mmm")</f>
        <v>Dec</v>
      </c>
    </row>
    <row r="2659" spans="1:20" ht="15.6">
      <c r="A2659" s="2">
        <v>3034</v>
      </c>
      <c r="B2659" s="3">
        <v>46380</v>
      </c>
      <c r="C2659" s="4" t="s">
        <v>6</v>
      </c>
      <c r="D2659" s="4" t="s">
        <v>7</v>
      </c>
      <c r="E2659" s="4" t="s">
        <v>19</v>
      </c>
      <c r="F2659" s="4" t="s">
        <v>13</v>
      </c>
      <c r="G2659" s="4" t="s">
        <v>23</v>
      </c>
      <c r="H2659" s="4" t="s">
        <v>51</v>
      </c>
      <c r="I2659" s="8">
        <v>1</v>
      </c>
      <c r="J2659" s="10">
        <v>122.18</v>
      </c>
      <c r="K2659" s="6">
        <v>0.15</v>
      </c>
      <c r="L2659" s="10">
        <v>61.28</v>
      </c>
      <c r="M2659" s="17">
        <f t="shared" si="164"/>
        <v>103.85300000000001</v>
      </c>
      <c r="N2659" s="17">
        <f t="shared" si="165"/>
        <v>61.28</v>
      </c>
      <c r="O2659" s="17">
        <f t="shared" si="166"/>
        <v>42.573000000000008</v>
      </c>
      <c r="P2659" s="7">
        <f t="shared" si="167"/>
        <v>0.40993519686479934</v>
      </c>
      <c r="Q2659" s="5">
        <f>YEAR(SalesDataTable[[#This Row],[Order Date]])</f>
        <v>2026</v>
      </c>
      <c r="R2659" s="7" t="str">
        <f>"Q"&amp;ROUNDUP(MONTH(SalesDataTable[[#This Row],[Order Date]])/3,0)</f>
        <v>Q4</v>
      </c>
      <c r="S2659" s="8">
        <f>MONTH(SalesDataTable[[#This Row],[Order Date]])</f>
        <v>12</v>
      </c>
      <c r="T2659" s="7" t="str">
        <f>TEXT(SalesDataTable[[#This Row],[Order Date]],"mmm")</f>
        <v>Dec</v>
      </c>
    </row>
    <row r="2660" spans="1:20" ht="15.6">
      <c r="A2660" s="2">
        <v>3883</v>
      </c>
      <c r="B2660" s="3">
        <v>46380</v>
      </c>
      <c r="C2660" s="4" t="s">
        <v>0</v>
      </c>
      <c r="D2660" s="4" t="s">
        <v>1</v>
      </c>
      <c r="E2660" s="4" t="s">
        <v>2</v>
      </c>
      <c r="F2660" s="4" t="s">
        <v>13</v>
      </c>
      <c r="G2660" s="4" t="s">
        <v>23</v>
      </c>
      <c r="H2660" s="4" t="s">
        <v>51</v>
      </c>
      <c r="I2660" s="8">
        <v>1</v>
      </c>
      <c r="J2660" s="10">
        <v>125.66</v>
      </c>
      <c r="K2660" s="6">
        <v>0.15</v>
      </c>
      <c r="L2660" s="10">
        <v>60.6</v>
      </c>
      <c r="M2660" s="17">
        <f t="shared" si="164"/>
        <v>106.81099999999999</v>
      </c>
      <c r="N2660" s="17">
        <f t="shared" si="165"/>
        <v>60.6</v>
      </c>
      <c r="O2660" s="17">
        <f t="shared" si="166"/>
        <v>46.210999999999991</v>
      </c>
      <c r="P2660" s="7">
        <f t="shared" si="167"/>
        <v>0.43264270533933763</v>
      </c>
      <c r="Q2660" s="5">
        <f>YEAR(SalesDataTable[[#This Row],[Order Date]])</f>
        <v>2026</v>
      </c>
      <c r="R2660" s="7" t="str">
        <f>"Q"&amp;ROUNDUP(MONTH(SalesDataTable[[#This Row],[Order Date]])/3,0)</f>
        <v>Q4</v>
      </c>
      <c r="S2660" s="8">
        <f>MONTH(SalesDataTable[[#This Row],[Order Date]])</f>
        <v>12</v>
      </c>
      <c r="T2660" s="7" t="str">
        <f>TEXT(SalesDataTable[[#This Row],[Order Date]],"mmm")</f>
        <v>Dec</v>
      </c>
    </row>
    <row r="2661" spans="1:20" ht="15.6">
      <c r="A2661" s="2">
        <v>4342</v>
      </c>
      <c r="B2661" s="3">
        <v>46380</v>
      </c>
      <c r="C2661" s="4" t="s">
        <v>20</v>
      </c>
      <c r="D2661" s="4" t="s">
        <v>21</v>
      </c>
      <c r="E2661" s="4" t="s">
        <v>2</v>
      </c>
      <c r="F2661" s="4" t="s">
        <v>3</v>
      </c>
      <c r="G2661" s="4" t="s">
        <v>14</v>
      </c>
      <c r="H2661" s="4" t="s">
        <v>32</v>
      </c>
      <c r="I2661" s="8">
        <v>2</v>
      </c>
      <c r="J2661" s="10">
        <v>47.38</v>
      </c>
      <c r="K2661" s="6">
        <v>0.05</v>
      </c>
      <c r="L2661" s="10">
        <v>18.850000000000001</v>
      </c>
      <c r="M2661" s="17">
        <f t="shared" si="164"/>
        <v>90.022000000000006</v>
      </c>
      <c r="N2661" s="17">
        <f t="shared" si="165"/>
        <v>37.700000000000003</v>
      </c>
      <c r="O2661" s="17">
        <f t="shared" si="166"/>
        <v>52.322000000000003</v>
      </c>
      <c r="P2661" s="7">
        <f t="shared" si="167"/>
        <v>0.58121348114905247</v>
      </c>
      <c r="Q2661" s="5">
        <f>YEAR(SalesDataTable[[#This Row],[Order Date]])</f>
        <v>2026</v>
      </c>
      <c r="R2661" s="7" t="str">
        <f>"Q"&amp;ROUNDUP(MONTH(SalesDataTable[[#This Row],[Order Date]])/3,0)</f>
        <v>Q4</v>
      </c>
      <c r="S2661" s="8">
        <f>MONTH(SalesDataTable[[#This Row],[Order Date]])</f>
        <v>12</v>
      </c>
      <c r="T2661" s="7" t="str">
        <f>TEXT(SalesDataTable[[#This Row],[Order Date]],"mmm")</f>
        <v>Dec</v>
      </c>
    </row>
    <row r="2662" spans="1:20" ht="15.6">
      <c r="A2662" s="2">
        <v>4468</v>
      </c>
      <c r="B2662" s="3">
        <v>46380</v>
      </c>
      <c r="C2662" s="4" t="s">
        <v>0</v>
      </c>
      <c r="D2662" s="4" t="s">
        <v>1</v>
      </c>
      <c r="E2662" s="4" t="s">
        <v>2</v>
      </c>
      <c r="F2662" s="4" t="s">
        <v>16</v>
      </c>
      <c r="G2662" s="4" t="s">
        <v>23</v>
      </c>
      <c r="H2662" s="4" t="s">
        <v>40</v>
      </c>
      <c r="I2662" s="8">
        <v>1</v>
      </c>
      <c r="J2662" s="10">
        <v>80.8</v>
      </c>
      <c r="K2662" s="6">
        <v>0.05</v>
      </c>
      <c r="L2662" s="10">
        <v>38.33</v>
      </c>
      <c r="M2662" s="17">
        <f t="shared" si="164"/>
        <v>76.759999999999991</v>
      </c>
      <c r="N2662" s="17">
        <f t="shared" si="165"/>
        <v>38.33</v>
      </c>
      <c r="O2662" s="17">
        <f t="shared" si="166"/>
        <v>38.429999999999993</v>
      </c>
      <c r="P2662" s="7">
        <f t="shared" si="167"/>
        <v>0.50065138092756645</v>
      </c>
      <c r="Q2662" s="5">
        <f>YEAR(SalesDataTable[[#This Row],[Order Date]])</f>
        <v>2026</v>
      </c>
      <c r="R2662" s="7" t="str">
        <f>"Q"&amp;ROUNDUP(MONTH(SalesDataTable[[#This Row],[Order Date]])/3,0)</f>
        <v>Q4</v>
      </c>
      <c r="S2662" s="8">
        <f>MONTH(SalesDataTable[[#This Row],[Order Date]])</f>
        <v>12</v>
      </c>
      <c r="T2662" s="7" t="str">
        <f>TEXT(SalesDataTable[[#This Row],[Order Date]],"mmm")</f>
        <v>Dec</v>
      </c>
    </row>
    <row r="2663" spans="1:20" ht="15.6">
      <c r="A2663" s="2">
        <v>7</v>
      </c>
      <c r="B2663" s="3">
        <v>46381</v>
      </c>
      <c r="C2663" s="4" t="s">
        <v>20</v>
      </c>
      <c r="D2663" s="4" t="s">
        <v>33</v>
      </c>
      <c r="E2663" s="4" t="s">
        <v>2</v>
      </c>
      <c r="F2663" s="4" t="s">
        <v>3</v>
      </c>
      <c r="G2663" s="4" t="s">
        <v>4</v>
      </c>
      <c r="H2663" s="4" t="s">
        <v>30</v>
      </c>
      <c r="I2663" s="8">
        <v>5</v>
      </c>
      <c r="J2663" s="10">
        <v>103.52</v>
      </c>
      <c r="K2663" s="6">
        <v>0.1</v>
      </c>
      <c r="L2663" s="10">
        <v>49.1</v>
      </c>
      <c r="M2663" s="17">
        <f t="shared" si="164"/>
        <v>465.84000000000003</v>
      </c>
      <c r="N2663" s="17">
        <f t="shared" si="165"/>
        <v>245.5</v>
      </c>
      <c r="O2663" s="17">
        <f t="shared" si="166"/>
        <v>220.34000000000003</v>
      </c>
      <c r="P2663" s="7">
        <f t="shared" si="167"/>
        <v>0.47299501974927016</v>
      </c>
      <c r="Q2663" s="5">
        <f>YEAR(SalesDataTable[[#This Row],[Order Date]])</f>
        <v>2026</v>
      </c>
      <c r="R2663" s="7" t="str">
        <f>"Q"&amp;ROUNDUP(MONTH(SalesDataTable[[#This Row],[Order Date]])/3,0)</f>
        <v>Q4</v>
      </c>
      <c r="S2663" s="8">
        <f>MONTH(SalesDataTable[[#This Row],[Order Date]])</f>
        <v>12</v>
      </c>
      <c r="T2663" s="7" t="str">
        <f>TEXT(SalesDataTable[[#This Row],[Order Date]],"mmm")</f>
        <v>Dec</v>
      </c>
    </row>
    <row r="2664" spans="1:20" ht="15.6">
      <c r="A2664" s="2">
        <v>658</v>
      </c>
      <c r="B2664" s="3">
        <v>46381</v>
      </c>
      <c r="C2664" s="4" t="s">
        <v>6</v>
      </c>
      <c r="D2664" s="4" t="s">
        <v>27</v>
      </c>
      <c r="E2664" s="4" t="s">
        <v>19</v>
      </c>
      <c r="F2664" s="4" t="s">
        <v>16</v>
      </c>
      <c r="G2664" s="4" t="s">
        <v>9</v>
      </c>
      <c r="H2664" s="4" t="s">
        <v>37</v>
      </c>
      <c r="I2664" s="8">
        <v>2</v>
      </c>
      <c r="J2664" s="10">
        <v>153.38999999999999</v>
      </c>
      <c r="K2664" s="6">
        <v>0.05</v>
      </c>
      <c r="L2664" s="10">
        <v>78.06</v>
      </c>
      <c r="M2664" s="17">
        <f t="shared" si="164"/>
        <v>291.44099999999997</v>
      </c>
      <c r="N2664" s="17">
        <f t="shared" si="165"/>
        <v>156.12</v>
      </c>
      <c r="O2664" s="17">
        <f t="shared" si="166"/>
        <v>135.32099999999997</v>
      </c>
      <c r="P2664" s="7">
        <f t="shared" si="167"/>
        <v>0.46431696295305047</v>
      </c>
      <c r="Q2664" s="5">
        <f>YEAR(SalesDataTable[[#This Row],[Order Date]])</f>
        <v>2026</v>
      </c>
      <c r="R2664" s="7" t="str">
        <f>"Q"&amp;ROUNDUP(MONTH(SalesDataTable[[#This Row],[Order Date]])/3,0)</f>
        <v>Q4</v>
      </c>
      <c r="S2664" s="8">
        <f>MONTH(SalesDataTable[[#This Row],[Order Date]])</f>
        <v>12</v>
      </c>
      <c r="T2664" s="7" t="str">
        <f>TEXT(SalesDataTable[[#This Row],[Order Date]],"mmm")</f>
        <v>Dec</v>
      </c>
    </row>
    <row r="2665" spans="1:20" ht="15.6">
      <c r="A2665" s="2">
        <v>1192</v>
      </c>
      <c r="B2665" s="3">
        <v>46381</v>
      </c>
      <c r="C2665" s="4" t="s">
        <v>20</v>
      </c>
      <c r="D2665" s="4" t="s">
        <v>47</v>
      </c>
      <c r="E2665" s="4" t="s">
        <v>8</v>
      </c>
      <c r="F2665" s="4" t="s">
        <v>16</v>
      </c>
      <c r="G2665" s="4" t="s">
        <v>34</v>
      </c>
      <c r="H2665" s="4" t="s">
        <v>35</v>
      </c>
      <c r="I2665" s="8">
        <v>6</v>
      </c>
      <c r="J2665" s="10">
        <v>39.49</v>
      </c>
      <c r="K2665" s="6">
        <v>0.05</v>
      </c>
      <c r="L2665" s="10">
        <v>14.49</v>
      </c>
      <c r="M2665" s="17">
        <f t="shared" si="164"/>
        <v>225.09299999999999</v>
      </c>
      <c r="N2665" s="17">
        <f t="shared" si="165"/>
        <v>86.94</v>
      </c>
      <c r="O2665" s="17">
        <f t="shared" si="166"/>
        <v>138.15299999999999</v>
      </c>
      <c r="P2665" s="7">
        <f t="shared" si="167"/>
        <v>0.61375964601298127</v>
      </c>
      <c r="Q2665" s="5">
        <f>YEAR(SalesDataTable[[#This Row],[Order Date]])</f>
        <v>2026</v>
      </c>
      <c r="R2665" s="7" t="str">
        <f>"Q"&amp;ROUNDUP(MONTH(SalesDataTable[[#This Row],[Order Date]])/3,0)</f>
        <v>Q4</v>
      </c>
      <c r="S2665" s="8">
        <f>MONTH(SalesDataTable[[#This Row],[Order Date]])</f>
        <v>12</v>
      </c>
      <c r="T2665" s="7" t="str">
        <f>TEXT(SalesDataTable[[#This Row],[Order Date]],"mmm")</f>
        <v>Dec</v>
      </c>
    </row>
    <row r="2666" spans="1:20" ht="15.6">
      <c r="A2666" s="2">
        <v>3852</v>
      </c>
      <c r="B2666" s="3">
        <v>46381</v>
      </c>
      <c r="C2666" s="4" t="s">
        <v>11</v>
      </c>
      <c r="D2666" s="4" t="s">
        <v>12</v>
      </c>
      <c r="E2666" s="4" t="s">
        <v>19</v>
      </c>
      <c r="F2666" s="4" t="s">
        <v>16</v>
      </c>
      <c r="G2666" s="4" t="s">
        <v>34</v>
      </c>
      <c r="H2666" s="4" t="s">
        <v>42</v>
      </c>
      <c r="I2666" s="8">
        <v>1</v>
      </c>
      <c r="J2666" s="10">
        <v>35.54</v>
      </c>
      <c r="K2666" s="6">
        <v>0.1</v>
      </c>
      <c r="L2666" s="10">
        <v>13.63</v>
      </c>
      <c r="M2666" s="17">
        <f t="shared" si="164"/>
        <v>31.986000000000001</v>
      </c>
      <c r="N2666" s="17">
        <f t="shared" si="165"/>
        <v>13.63</v>
      </c>
      <c r="O2666" s="17">
        <f t="shared" si="166"/>
        <v>18.356000000000002</v>
      </c>
      <c r="P2666" s="7">
        <f t="shared" si="167"/>
        <v>0.5738760707809667</v>
      </c>
      <c r="Q2666" s="5">
        <f>YEAR(SalesDataTable[[#This Row],[Order Date]])</f>
        <v>2026</v>
      </c>
      <c r="R2666" s="7" t="str">
        <f>"Q"&amp;ROUNDUP(MONTH(SalesDataTable[[#This Row],[Order Date]])/3,0)</f>
        <v>Q4</v>
      </c>
      <c r="S2666" s="8">
        <f>MONTH(SalesDataTable[[#This Row],[Order Date]])</f>
        <v>12</v>
      </c>
      <c r="T2666" s="7" t="str">
        <f>TEXT(SalesDataTable[[#This Row],[Order Date]],"mmm")</f>
        <v>Dec</v>
      </c>
    </row>
    <row r="2667" spans="1:20" ht="15.6">
      <c r="A2667" s="2">
        <v>4507</v>
      </c>
      <c r="B2667" s="3">
        <v>46381</v>
      </c>
      <c r="C2667" s="4" t="s">
        <v>6</v>
      </c>
      <c r="D2667" s="4" t="s">
        <v>43</v>
      </c>
      <c r="E2667" s="4" t="s">
        <v>28</v>
      </c>
      <c r="F2667" s="4" t="s">
        <v>3</v>
      </c>
      <c r="G2667" s="4" t="s">
        <v>14</v>
      </c>
      <c r="H2667" s="4" t="s">
        <v>48</v>
      </c>
      <c r="I2667" s="8">
        <v>2</v>
      </c>
      <c r="J2667" s="10">
        <v>167.21</v>
      </c>
      <c r="K2667" s="6">
        <v>0.05</v>
      </c>
      <c r="L2667" s="10">
        <v>88.23</v>
      </c>
      <c r="M2667" s="17">
        <f t="shared" si="164"/>
        <v>317.69900000000001</v>
      </c>
      <c r="N2667" s="17">
        <f t="shared" si="165"/>
        <v>176.46</v>
      </c>
      <c r="O2667" s="17">
        <f t="shared" si="166"/>
        <v>141.239</v>
      </c>
      <c r="P2667" s="7">
        <f t="shared" si="167"/>
        <v>0.44456860109726504</v>
      </c>
      <c r="Q2667" s="5">
        <f>YEAR(SalesDataTable[[#This Row],[Order Date]])</f>
        <v>2026</v>
      </c>
      <c r="R2667" s="7" t="str">
        <f>"Q"&amp;ROUNDUP(MONTH(SalesDataTable[[#This Row],[Order Date]])/3,0)</f>
        <v>Q4</v>
      </c>
      <c r="S2667" s="8">
        <f>MONTH(SalesDataTable[[#This Row],[Order Date]])</f>
        <v>12</v>
      </c>
      <c r="T2667" s="7" t="str">
        <f>TEXT(SalesDataTable[[#This Row],[Order Date]],"mmm")</f>
        <v>Dec</v>
      </c>
    </row>
    <row r="2668" spans="1:20" ht="15.6">
      <c r="A2668" s="2">
        <v>260</v>
      </c>
      <c r="B2668" s="3">
        <v>46382</v>
      </c>
      <c r="C2668" s="4" t="s">
        <v>11</v>
      </c>
      <c r="D2668" s="4" t="s">
        <v>12</v>
      </c>
      <c r="E2668" s="4" t="s">
        <v>2</v>
      </c>
      <c r="F2668" s="4" t="s">
        <v>16</v>
      </c>
      <c r="G2668" s="4" t="s">
        <v>9</v>
      </c>
      <c r="H2668" s="4" t="s">
        <v>46</v>
      </c>
      <c r="I2668" s="8">
        <v>1</v>
      </c>
      <c r="J2668" s="10">
        <v>71.89</v>
      </c>
      <c r="K2668" s="6">
        <v>0.1</v>
      </c>
      <c r="L2668" s="10">
        <v>31.88</v>
      </c>
      <c r="M2668" s="17">
        <f t="shared" si="164"/>
        <v>64.701000000000008</v>
      </c>
      <c r="N2668" s="17">
        <f t="shared" si="165"/>
        <v>31.88</v>
      </c>
      <c r="O2668" s="17">
        <f t="shared" si="166"/>
        <v>32.821000000000012</v>
      </c>
      <c r="P2668" s="7">
        <f t="shared" si="167"/>
        <v>0.50727191233520363</v>
      </c>
      <c r="Q2668" s="5">
        <f>YEAR(SalesDataTable[[#This Row],[Order Date]])</f>
        <v>2026</v>
      </c>
      <c r="R2668" s="7" t="str">
        <f>"Q"&amp;ROUNDUP(MONTH(SalesDataTable[[#This Row],[Order Date]])/3,0)</f>
        <v>Q4</v>
      </c>
      <c r="S2668" s="8">
        <f>MONTH(SalesDataTable[[#This Row],[Order Date]])</f>
        <v>12</v>
      </c>
      <c r="T2668" s="7" t="str">
        <f>TEXT(SalesDataTable[[#This Row],[Order Date]],"mmm")</f>
        <v>Dec</v>
      </c>
    </row>
    <row r="2669" spans="1:20" ht="15.6">
      <c r="A2669" s="2">
        <v>1659</v>
      </c>
      <c r="B2669" s="3">
        <v>46382</v>
      </c>
      <c r="C2669" s="4" t="s">
        <v>0</v>
      </c>
      <c r="D2669" s="4" t="s">
        <v>50</v>
      </c>
      <c r="E2669" s="4" t="s">
        <v>19</v>
      </c>
      <c r="F2669" s="4" t="s">
        <v>13</v>
      </c>
      <c r="G2669" s="4" t="s">
        <v>14</v>
      </c>
      <c r="H2669" s="4" t="s">
        <v>44</v>
      </c>
      <c r="I2669" s="8">
        <v>1</v>
      </c>
      <c r="J2669" s="10">
        <v>133.56</v>
      </c>
      <c r="K2669" s="6">
        <v>0.05</v>
      </c>
      <c r="L2669" s="10">
        <v>68.739999999999995</v>
      </c>
      <c r="M2669" s="17">
        <f t="shared" si="164"/>
        <v>126.88199999999999</v>
      </c>
      <c r="N2669" s="17">
        <f t="shared" si="165"/>
        <v>68.739999999999995</v>
      </c>
      <c r="O2669" s="17">
        <f t="shared" si="166"/>
        <v>58.141999999999996</v>
      </c>
      <c r="P2669" s="7">
        <f t="shared" si="167"/>
        <v>0.4582367869358932</v>
      </c>
      <c r="Q2669" s="5">
        <f>YEAR(SalesDataTable[[#This Row],[Order Date]])</f>
        <v>2026</v>
      </c>
      <c r="R2669" s="7" t="str">
        <f>"Q"&amp;ROUNDUP(MONTH(SalesDataTable[[#This Row],[Order Date]])/3,0)</f>
        <v>Q4</v>
      </c>
      <c r="S2669" s="8">
        <f>MONTH(SalesDataTable[[#This Row],[Order Date]])</f>
        <v>12</v>
      </c>
      <c r="T2669" s="7" t="str">
        <f>TEXT(SalesDataTable[[#This Row],[Order Date]],"mmm")</f>
        <v>Dec</v>
      </c>
    </row>
    <row r="2670" spans="1:20" ht="15.6">
      <c r="A2670" s="2">
        <v>3188</v>
      </c>
      <c r="B2670" s="3">
        <v>46382</v>
      </c>
      <c r="C2670" s="4" t="s">
        <v>20</v>
      </c>
      <c r="D2670" s="4" t="s">
        <v>31</v>
      </c>
      <c r="E2670" s="4" t="s">
        <v>28</v>
      </c>
      <c r="F2670" s="4" t="s">
        <v>13</v>
      </c>
      <c r="G2670" s="4" t="s">
        <v>23</v>
      </c>
      <c r="H2670" s="4" t="s">
        <v>51</v>
      </c>
      <c r="I2670" s="8">
        <v>2</v>
      </c>
      <c r="J2670" s="10">
        <v>122.28</v>
      </c>
      <c r="K2670" s="6">
        <v>0.1</v>
      </c>
      <c r="L2670" s="10">
        <v>61.64</v>
      </c>
      <c r="M2670" s="17">
        <f t="shared" si="164"/>
        <v>220.10400000000001</v>
      </c>
      <c r="N2670" s="17">
        <f t="shared" si="165"/>
        <v>123.28</v>
      </c>
      <c r="O2670" s="17">
        <f t="shared" si="166"/>
        <v>96.824000000000012</v>
      </c>
      <c r="P2670" s="7">
        <f t="shared" si="167"/>
        <v>0.43990113764402283</v>
      </c>
      <c r="Q2670" s="5">
        <f>YEAR(SalesDataTable[[#This Row],[Order Date]])</f>
        <v>2026</v>
      </c>
      <c r="R2670" s="7" t="str">
        <f>"Q"&amp;ROUNDUP(MONTH(SalesDataTable[[#This Row],[Order Date]])/3,0)</f>
        <v>Q4</v>
      </c>
      <c r="S2670" s="8">
        <f>MONTH(SalesDataTable[[#This Row],[Order Date]])</f>
        <v>12</v>
      </c>
      <c r="T2670" s="7" t="str">
        <f>TEXT(SalesDataTable[[#This Row],[Order Date]],"mmm")</f>
        <v>Dec</v>
      </c>
    </row>
    <row r="2671" spans="1:20" ht="15.6">
      <c r="A2671" s="2">
        <v>3673</v>
      </c>
      <c r="B2671" s="3">
        <v>46382</v>
      </c>
      <c r="C2671" s="4" t="s">
        <v>0</v>
      </c>
      <c r="D2671" s="4" t="s">
        <v>50</v>
      </c>
      <c r="E2671" s="4" t="s">
        <v>2</v>
      </c>
      <c r="F2671" s="4" t="s">
        <v>16</v>
      </c>
      <c r="G2671" s="4" t="s">
        <v>34</v>
      </c>
      <c r="H2671" s="4" t="s">
        <v>35</v>
      </c>
      <c r="I2671" s="8">
        <v>1</v>
      </c>
      <c r="J2671" s="10">
        <v>40.619999999999997</v>
      </c>
      <c r="K2671" s="6">
        <v>0</v>
      </c>
      <c r="L2671" s="10">
        <v>14.62</v>
      </c>
      <c r="M2671" s="17">
        <f t="shared" si="164"/>
        <v>40.619999999999997</v>
      </c>
      <c r="N2671" s="17">
        <f t="shared" si="165"/>
        <v>14.62</v>
      </c>
      <c r="O2671" s="17">
        <f t="shared" si="166"/>
        <v>26</v>
      </c>
      <c r="P2671" s="7">
        <f t="shared" si="167"/>
        <v>0.64007877892663712</v>
      </c>
      <c r="Q2671" s="5">
        <f>YEAR(SalesDataTable[[#This Row],[Order Date]])</f>
        <v>2026</v>
      </c>
      <c r="R2671" s="7" t="str">
        <f>"Q"&amp;ROUNDUP(MONTH(SalesDataTable[[#This Row],[Order Date]])/3,0)</f>
        <v>Q4</v>
      </c>
      <c r="S2671" s="8">
        <f>MONTH(SalesDataTable[[#This Row],[Order Date]])</f>
        <v>12</v>
      </c>
      <c r="T2671" s="7" t="str">
        <f>TEXT(SalesDataTable[[#This Row],[Order Date]],"mmm")</f>
        <v>Dec</v>
      </c>
    </row>
    <row r="2672" spans="1:20" ht="15.6">
      <c r="A2672" s="2">
        <v>3805</v>
      </c>
      <c r="B2672" s="3">
        <v>46382</v>
      </c>
      <c r="C2672" s="4" t="s">
        <v>20</v>
      </c>
      <c r="D2672" s="4" t="s">
        <v>21</v>
      </c>
      <c r="E2672" s="4" t="s">
        <v>8</v>
      </c>
      <c r="F2672" s="4" t="s">
        <v>16</v>
      </c>
      <c r="G2672" s="4" t="s">
        <v>14</v>
      </c>
      <c r="H2672" s="4" t="s">
        <v>32</v>
      </c>
      <c r="I2672" s="8">
        <v>8</v>
      </c>
      <c r="J2672" s="10">
        <v>45.54</v>
      </c>
      <c r="K2672" s="6">
        <v>0.15</v>
      </c>
      <c r="L2672" s="10">
        <v>18.54</v>
      </c>
      <c r="M2672" s="17">
        <f t="shared" si="164"/>
        <v>309.67199999999997</v>
      </c>
      <c r="N2672" s="17">
        <f t="shared" si="165"/>
        <v>148.32</v>
      </c>
      <c r="O2672" s="17">
        <f t="shared" si="166"/>
        <v>161.35199999999998</v>
      </c>
      <c r="P2672" s="7">
        <f t="shared" si="167"/>
        <v>0.52104161822831896</v>
      </c>
      <c r="Q2672" s="5">
        <f>YEAR(SalesDataTable[[#This Row],[Order Date]])</f>
        <v>2026</v>
      </c>
      <c r="R2672" s="7" t="str">
        <f>"Q"&amp;ROUNDUP(MONTH(SalesDataTable[[#This Row],[Order Date]])/3,0)</f>
        <v>Q4</v>
      </c>
      <c r="S2672" s="8">
        <f>MONTH(SalesDataTable[[#This Row],[Order Date]])</f>
        <v>12</v>
      </c>
      <c r="T2672" s="7" t="str">
        <f>TEXT(SalesDataTable[[#This Row],[Order Date]],"mmm")</f>
        <v>Dec</v>
      </c>
    </row>
    <row r="2673" spans="1:20" ht="15.6">
      <c r="A2673" s="2">
        <v>3945</v>
      </c>
      <c r="B2673" s="3">
        <v>46382</v>
      </c>
      <c r="C2673" s="4" t="s">
        <v>20</v>
      </c>
      <c r="D2673" s="4" t="s">
        <v>47</v>
      </c>
      <c r="E2673" s="4" t="s">
        <v>8</v>
      </c>
      <c r="F2673" s="4" t="s">
        <v>16</v>
      </c>
      <c r="G2673" s="4" t="s">
        <v>4</v>
      </c>
      <c r="H2673" s="4" t="s">
        <v>22</v>
      </c>
      <c r="I2673" s="8">
        <v>4</v>
      </c>
      <c r="J2673" s="10">
        <v>50.96</v>
      </c>
      <c r="K2673" s="6">
        <v>0.1</v>
      </c>
      <c r="L2673" s="10">
        <v>22.14</v>
      </c>
      <c r="M2673" s="17">
        <f t="shared" si="164"/>
        <v>183.45600000000002</v>
      </c>
      <c r="N2673" s="17">
        <f t="shared" si="165"/>
        <v>88.56</v>
      </c>
      <c r="O2673" s="17">
        <f t="shared" si="166"/>
        <v>94.896000000000015</v>
      </c>
      <c r="P2673" s="7">
        <f t="shared" si="167"/>
        <v>0.51726844583987441</v>
      </c>
      <c r="Q2673" s="5">
        <f>YEAR(SalesDataTable[[#This Row],[Order Date]])</f>
        <v>2026</v>
      </c>
      <c r="R2673" s="7" t="str">
        <f>"Q"&amp;ROUNDUP(MONTH(SalesDataTable[[#This Row],[Order Date]])/3,0)</f>
        <v>Q4</v>
      </c>
      <c r="S2673" s="8">
        <f>MONTH(SalesDataTable[[#This Row],[Order Date]])</f>
        <v>12</v>
      </c>
      <c r="T2673" s="7" t="str">
        <f>TEXT(SalesDataTable[[#This Row],[Order Date]],"mmm")</f>
        <v>Dec</v>
      </c>
    </row>
    <row r="2674" spans="1:20" ht="15.6">
      <c r="A2674" s="2">
        <v>4266</v>
      </c>
      <c r="B2674" s="3">
        <v>46382</v>
      </c>
      <c r="C2674" s="4" t="s">
        <v>6</v>
      </c>
      <c r="D2674" s="4" t="s">
        <v>7</v>
      </c>
      <c r="E2674" s="4" t="s">
        <v>2</v>
      </c>
      <c r="F2674" s="4" t="s">
        <v>13</v>
      </c>
      <c r="G2674" s="4" t="s">
        <v>4</v>
      </c>
      <c r="H2674" s="4" t="s">
        <v>26</v>
      </c>
      <c r="I2674" s="8">
        <v>4</v>
      </c>
      <c r="J2674" s="10">
        <v>40.19</v>
      </c>
      <c r="K2674" s="6">
        <v>0.15</v>
      </c>
      <c r="L2674" s="10">
        <v>16.55</v>
      </c>
      <c r="M2674" s="17">
        <f t="shared" si="164"/>
        <v>136.64599999999999</v>
      </c>
      <c r="N2674" s="17">
        <f t="shared" si="165"/>
        <v>66.2</v>
      </c>
      <c r="O2674" s="17">
        <f t="shared" si="166"/>
        <v>70.445999999999984</v>
      </c>
      <c r="P2674" s="7">
        <f t="shared" si="167"/>
        <v>0.51553649576277383</v>
      </c>
      <c r="Q2674" s="5">
        <f>YEAR(SalesDataTable[[#This Row],[Order Date]])</f>
        <v>2026</v>
      </c>
      <c r="R2674" s="7" t="str">
        <f>"Q"&amp;ROUNDUP(MONTH(SalesDataTable[[#This Row],[Order Date]])/3,0)</f>
        <v>Q4</v>
      </c>
      <c r="S2674" s="8">
        <f>MONTH(SalesDataTable[[#This Row],[Order Date]])</f>
        <v>12</v>
      </c>
      <c r="T2674" s="7" t="str">
        <f>TEXT(SalesDataTable[[#This Row],[Order Date]],"mmm")</f>
        <v>Dec</v>
      </c>
    </row>
    <row r="2675" spans="1:20" ht="15.6">
      <c r="A2675" s="2">
        <v>606</v>
      </c>
      <c r="B2675" s="3">
        <v>46383</v>
      </c>
      <c r="C2675" s="4" t="s">
        <v>6</v>
      </c>
      <c r="D2675" s="4" t="s">
        <v>43</v>
      </c>
      <c r="E2675" s="4" t="s">
        <v>2</v>
      </c>
      <c r="F2675" s="4" t="s">
        <v>13</v>
      </c>
      <c r="G2675" s="4" t="s">
        <v>23</v>
      </c>
      <c r="H2675" s="4" t="s">
        <v>24</v>
      </c>
      <c r="I2675" s="8">
        <v>3</v>
      </c>
      <c r="J2675" s="10">
        <v>333.84</v>
      </c>
      <c r="K2675" s="6">
        <v>0</v>
      </c>
      <c r="L2675" s="10">
        <v>193.05</v>
      </c>
      <c r="M2675" s="17">
        <f t="shared" si="164"/>
        <v>1001.52</v>
      </c>
      <c r="N2675" s="17">
        <f t="shared" si="165"/>
        <v>579.15000000000009</v>
      </c>
      <c r="O2675" s="17">
        <f t="shared" si="166"/>
        <v>422.36999999999989</v>
      </c>
      <c r="P2675" s="7">
        <f t="shared" si="167"/>
        <v>0.42172897196261672</v>
      </c>
      <c r="Q2675" s="5">
        <f>YEAR(SalesDataTable[[#This Row],[Order Date]])</f>
        <v>2026</v>
      </c>
      <c r="R2675" s="7" t="str">
        <f>"Q"&amp;ROUNDUP(MONTH(SalesDataTable[[#This Row],[Order Date]])/3,0)</f>
        <v>Q4</v>
      </c>
      <c r="S2675" s="8">
        <f>MONTH(SalesDataTable[[#This Row],[Order Date]])</f>
        <v>12</v>
      </c>
      <c r="T2675" s="7" t="str">
        <f>TEXT(SalesDataTable[[#This Row],[Order Date]],"mmm")</f>
        <v>Dec</v>
      </c>
    </row>
    <row r="2676" spans="1:20" ht="15.6">
      <c r="A2676" s="2">
        <v>1166</v>
      </c>
      <c r="B2676" s="3">
        <v>46383</v>
      </c>
      <c r="C2676" s="4" t="s">
        <v>11</v>
      </c>
      <c r="D2676" s="4" t="s">
        <v>52</v>
      </c>
      <c r="E2676" s="4" t="s">
        <v>28</v>
      </c>
      <c r="F2676" s="4" t="s">
        <v>3</v>
      </c>
      <c r="G2676" s="4" t="s">
        <v>23</v>
      </c>
      <c r="H2676" s="4" t="s">
        <v>29</v>
      </c>
      <c r="I2676" s="8">
        <v>2</v>
      </c>
      <c r="J2676" s="10">
        <v>198.94</v>
      </c>
      <c r="K2676" s="6">
        <v>0.15</v>
      </c>
      <c r="L2676" s="10">
        <v>102.32</v>
      </c>
      <c r="M2676" s="17">
        <f t="shared" si="164"/>
        <v>338.19799999999998</v>
      </c>
      <c r="N2676" s="17">
        <f t="shared" si="165"/>
        <v>204.64</v>
      </c>
      <c r="O2676" s="17">
        <f t="shared" si="166"/>
        <v>133.55799999999999</v>
      </c>
      <c r="P2676" s="7">
        <f t="shared" si="167"/>
        <v>0.39491067362905752</v>
      </c>
      <c r="Q2676" s="5">
        <f>YEAR(SalesDataTable[[#This Row],[Order Date]])</f>
        <v>2026</v>
      </c>
      <c r="R2676" s="7" t="str">
        <f>"Q"&amp;ROUNDUP(MONTH(SalesDataTable[[#This Row],[Order Date]])/3,0)</f>
        <v>Q4</v>
      </c>
      <c r="S2676" s="8">
        <f>MONTH(SalesDataTable[[#This Row],[Order Date]])</f>
        <v>12</v>
      </c>
      <c r="T2676" s="7" t="str">
        <f>TEXT(SalesDataTable[[#This Row],[Order Date]],"mmm")</f>
        <v>Dec</v>
      </c>
    </row>
    <row r="2677" spans="1:20" ht="15.6">
      <c r="A2677" s="2">
        <v>1913</v>
      </c>
      <c r="B2677" s="3">
        <v>46383</v>
      </c>
      <c r="C2677" s="4" t="s">
        <v>11</v>
      </c>
      <c r="D2677" s="4" t="s">
        <v>25</v>
      </c>
      <c r="E2677" s="4" t="s">
        <v>28</v>
      </c>
      <c r="F2677" s="4" t="s">
        <v>13</v>
      </c>
      <c r="G2677" s="4" t="s">
        <v>34</v>
      </c>
      <c r="H2677" s="4" t="s">
        <v>42</v>
      </c>
      <c r="I2677" s="8">
        <v>3</v>
      </c>
      <c r="J2677" s="10">
        <v>35.979999999999997</v>
      </c>
      <c r="K2677" s="6">
        <v>0</v>
      </c>
      <c r="L2677" s="10">
        <v>13.6</v>
      </c>
      <c r="M2677" s="17">
        <f t="shared" si="164"/>
        <v>107.94</v>
      </c>
      <c r="N2677" s="17">
        <f t="shared" si="165"/>
        <v>40.799999999999997</v>
      </c>
      <c r="O2677" s="17">
        <f t="shared" si="166"/>
        <v>67.14</v>
      </c>
      <c r="P2677" s="7">
        <f t="shared" si="167"/>
        <v>0.62201222901612008</v>
      </c>
      <c r="Q2677" s="5">
        <f>YEAR(SalesDataTable[[#This Row],[Order Date]])</f>
        <v>2026</v>
      </c>
      <c r="R2677" s="7" t="str">
        <f>"Q"&amp;ROUNDUP(MONTH(SalesDataTable[[#This Row],[Order Date]])/3,0)</f>
        <v>Q4</v>
      </c>
      <c r="S2677" s="8">
        <f>MONTH(SalesDataTable[[#This Row],[Order Date]])</f>
        <v>12</v>
      </c>
      <c r="T2677" s="7" t="str">
        <f>TEXT(SalesDataTable[[#This Row],[Order Date]],"mmm")</f>
        <v>Dec</v>
      </c>
    </row>
    <row r="2678" spans="1:20" ht="15.6">
      <c r="A2678" s="2">
        <v>2402</v>
      </c>
      <c r="B2678" s="3">
        <v>46383</v>
      </c>
      <c r="C2678" s="4" t="s">
        <v>6</v>
      </c>
      <c r="D2678" s="4" t="s">
        <v>49</v>
      </c>
      <c r="E2678" s="4" t="s">
        <v>28</v>
      </c>
      <c r="F2678" s="4" t="s">
        <v>13</v>
      </c>
      <c r="G2678" s="4" t="s">
        <v>14</v>
      </c>
      <c r="H2678" s="4" t="s">
        <v>44</v>
      </c>
      <c r="I2678" s="8">
        <v>6</v>
      </c>
      <c r="J2678" s="10">
        <v>133.4</v>
      </c>
      <c r="K2678" s="6">
        <v>0.1</v>
      </c>
      <c r="L2678" s="10">
        <v>66.3</v>
      </c>
      <c r="M2678" s="17">
        <f t="shared" si="164"/>
        <v>720.36000000000013</v>
      </c>
      <c r="N2678" s="17">
        <f t="shared" si="165"/>
        <v>397.79999999999995</v>
      </c>
      <c r="O2678" s="17">
        <f t="shared" si="166"/>
        <v>322.56000000000017</v>
      </c>
      <c r="P2678" s="7">
        <f t="shared" si="167"/>
        <v>0.44777611194402817</v>
      </c>
      <c r="Q2678" s="5">
        <f>YEAR(SalesDataTable[[#This Row],[Order Date]])</f>
        <v>2026</v>
      </c>
      <c r="R2678" s="7" t="str">
        <f>"Q"&amp;ROUNDUP(MONTH(SalesDataTable[[#This Row],[Order Date]])/3,0)</f>
        <v>Q4</v>
      </c>
      <c r="S2678" s="8">
        <f>MONTH(SalesDataTable[[#This Row],[Order Date]])</f>
        <v>12</v>
      </c>
      <c r="T2678" s="7" t="str">
        <f>TEXT(SalesDataTable[[#This Row],[Order Date]],"mmm")</f>
        <v>Dec</v>
      </c>
    </row>
    <row r="2679" spans="1:20" ht="15.6">
      <c r="A2679" s="2">
        <v>3192</v>
      </c>
      <c r="B2679" s="3">
        <v>46383</v>
      </c>
      <c r="C2679" s="4" t="s">
        <v>20</v>
      </c>
      <c r="D2679" s="4" t="s">
        <v>31</v>
      </c>
      <c r="E2679" s="4" t="s">
        <v>2</v>
      </c>
      <c r="F2679" s="4" t="s">
        <v>3</v>
      </c>
      <c r="G2679" s="4" t="s">
        <v>9</v>
      </c>
      <c r="H2679" s="4" t="s">
        <v>10</v>
      </c>
      <c r="I2679" s="8">
        <v>2</v>
      </c>
      <c r="J2679" s="10">
        <v>93.45</v>
      </c>
      <c r="K2679" s="6">
        <v>0</v>
      </c>
      <c r="L2679" s="10">
        <v>45.75</v>
      </c>
      <c r="M2679" s="17">
        <f t="shared" si="164"/>
        <v>186.9</v>
      </c>
      <c r="N2679" s="17">
        <f t="shared" si="165"/>
        <v>91.5</v>
      </c>
      <c r="O2679" s="17">
        <f t="shared" si="166"/>
        <v>95.4</v>
      </c>
      <c r="P2679" s="7">
        <f t="shared" si="167"/>
        <v>0.5104333868378812</v>
      </c>
      <c r="Q2679" s="5">
        <f>YEAR(SalesDataTable[[#This Row],[Order Date]])</f>
        <v>2026</v>
      </c>
      <c r="R2679" s="7" t="str">
        <f>"Q"&amp;ROUNDUP(MONTH(SalesDataTable[[#This Row],[Order Date]])/3,0)</f>
        <v>Q4</v>
      </c>
      <c r="S2679" s="8">
        <f>MONTH(SalesDataTable[[#This Row],[Order Date]])</f>
        <v>12</v>
      </c>
      <c r="T2679" s="7" t="str">
        <f>TEXT(SalesDataTable[[#This Row],[Order Date]],"mmm")</f>
        <v>Dec</v>
      </c>
    </row>
    <row r="2680" spans="1:20" ht="15.6">
      <c r="A2680" s="2">
        <v>3721</v>
      </c>
      <c r="B2680" s="3">
        <v>46383</v>
      </c>
      <c r="C2680" s="4" t="s">
        <v>11</v>
      </c>
      <c r="D2680" s="4" t="s">
        <v>25</v>
      </c>
      <c r="E2680" s="4" t="s">
        <v>28</v>
      </c>
      <c r="F2680" s="4" t="s">
        <v>13</v>
      </c>
      <c r="G2680" s="4" t="s">
        <v>34</v>
      </c>
      <c r="H2680" s="4" t="s">
        <v>45</v>
      </c>
      <c r="I2680" s="8">
        <v>1</v>
      </c>
      <c r="J2680" s="10">
        <v>49.79</v>
      </c>
      <c r="K2680" s="6">
        <v>0.2</v>
      </c>
      <c r="L2680" s="10">
        <v>21.87</v>
      </c>
      <c r="M2680" s="17">
        <f t="shared" si="164"/>
        <v>39.832000000000001</v>
      </c>
      <c r="N2680" s="17">
        <f t="shared" si="165"/>
        <v>21.87</v>
      </c>
      <c r="O2680" s="17">
        <f t="shared" si="166"/>
        <v>17.962</v>
      </c>
      <c r="P2680" s="7">
        <f t="shared" si="167"/>
        <v>0.45094396465153641</v>
      </c>
      <c r="Q2680" s="5">
        <f>YEAR(SalesDataTable[[#This Row],[Order Date]])</f>
        <v>2026</v>
      </c>
      <c r="R2680" s="7" t="str">
        <f>"Q"&amp;ROUNDUP(MONTH(SalesDataTable[[#This Row],[Order Date]])/3,0)</f>
        <v>Q4</v>
      </c>
      <c r="S2680" s="8">
        <f>MONTH(SalesDataTable[[#This Row],[Order Date]])</f>
        <v>12</v>
      </c>
      <c r="T2680" s="7" t="str">
        <f>TEXT(SalesDataTable[[#This Row],[Order Date]],"mmm")</f>
        <v>Dec</v>
      </c>
    </row>
    <row r="2681" spans="1:20" ht="15.6">
      <c r="A2681" s="2">
        <v>3882</v>
      </c>
      <c r="B2681" s="3">
        <v>46383</v>
      </c>
      <c r="C2681" s="4" t="s">
        <v>20</v>
      </c>
      <c r="D2681" s="4" t="s">
        <v>33</v>
      </c>
      <c r="E2681" s="4" t="s">
        <v>28</v>
      </c>
      <c r="F2681" s="4" t="s">
        <v>3</v>
      </c>
      <c r="G2681" s="4" t="s">
        <v>9</v>
      </c>
      <c r="H2681" s="4" t="s">
        <v>46</v>
      </c>
      <c r="I2681" s="8">
        <v>3</v>
      </c>
      <c r="J2681" s="10">
        <v>70.430000000000007</v>
      </c>
      <c r="K2681" s="6">
        <v>0.1</v>
      </c>
      <c r="L2681" s="10">
        <v>32.869999999999997</v>
      </c>
      <c r="M2681" s="17">
        <f t="shared" si="164"/>
        <v>190.16100000000003</v>
      </c>
      <c r="N2681" s="17">
        <f t="shared" si="165"/>
        <v>98.609999999999985</v>
      </c>
      <c r="O2681" s="17">
        <f t="shared" si="166"/>
        <v>91.551000000000045</v>
      </c>
      <c r="P2681" s="7">
        <f t="shared" si="167"/>
        <v>0.48143941186678674</v>
      </c>
      <c r="Q2681" s="5">
        <f>YEAR(SalesDataTable[[#This Row],[Order Date]])</f>
        <v>2026</v>
      </c>
      <c r="R2681" s="7" t="str">
        <f>"Q"&amp;ROUNDUP(MONTH(SalesDataTable[[#This Row],[Order Date]])/3,0)</f>
        <v>Q4</v>
      </c>
      <c r="S2681" s="8">
        <f>MONTH(SalesDataTable[[#This Row],[Order Date]])</f>
        <v>12</v>
      </c>
      <c r="T2681" s="7" t="str">
        <f>TEXT(SalesDataTable[[#This Row],[Order Date]],"mmm")</f>
        <v>Dec</v>
      </c>
    </row>
    <row r="2682" spans="1:20" ht="15.6">
      <c r="A2682" s="2">
        <v>4945</v>
      </c>
      <c r="B2682" s="3">
        <v>46383</v>
      </c>
      <c r="C2682" s="4" t="s">
        <v>11</v>
      </c>
      <c r="D2682" s="4" t="s">
        <v>12</v>
      </c>
      <c r="E2682" s="4" t="s">
        <v>2</v>
      </c>
      <c r="F2682" s="4" t="s">
        <v>16</v>
      </c>
      <c r="G2682" s="4" t="s">
        <v>23</v>
      </c>
      <c r="H2682" s="4" t="s">
        <v>40</v>
      </c>
      <c r="I2682" s="8">
        <v>2</v>
      </c>
      <c r="J2682" s="10">
        <v>82.04</v>
      </c>
      <c r="K2682" s="6">
        <v>0.1</v>
      </c>
      <c r="L2682" s="10">
        <v>38.880000000000003</v>
      </c>
      <c r="M2682" s="17">
        <f t="shared" si="164"/>
        <v>147.67200000000003</v>
      </c>
      <c r="N2682" s="17">
        <f t="shared" si="165"/>
        <v>77.760000000000005</v>
      </c>
      <c r="O2682" s="17">
        <f t="shared" si="166"/>
        <v>69.91200000000002</v>
      </c>
      <c r="P2682" s="7">
        <f t="shared" si="167"/>
        <v>0.47342759629449055</v>
      </c>
      <c r="Q2682" s="5">
        <f>YEAR(SalesDataTable[[#This Row],[Order Date]])</f>
        <v>2026</v>
      </c>
      <c r="R2682" s="7" t="str">
        <f>"Q"&amp;ROUNDUP(MONTH(SalesDataTable[[#This Row],[Order Date]])/3,0)</f>
        <v>Q4</v>
      </c>
      <c r="S2682" s="8">
        <f>MONTH(SalesDataTable[[#This Row],[Order Date]])</f>
        <v>12</v>
      </c>
      <c r="T2682" s="7" t="str">
        <f>TEXT(SalesDataTable[[#This Row],[Order Date]],"mmm")</f>
        <v>Dec</v>
      </c>
    </row>
    <row r="2683" spans="1:20" ht="15.6">
      <c r="A2683" s="2">
        <v>5084</v>
      </c>
      <c r="B2683" s="3">
        <v>46383</v>
      </c>
      <c r="C2683" s="4" t="s">
        <v>6</v>
      </c>
      <c r="D2683" s="4" t="s">
        <v>41</v>
      </c>
      <c r="E2683" s="4" t="s">
        <v>28</v>
      </c>
      <c r="F2683" s="4" t="s">
        <v>3</v>
      </c>
      <c r="G2683" s="4" t="s">
        <v>14</v>
      </c>
      <c r="H2683" s="4" t="s">
        <v>15</v>
      </c>
      <c r="I2683" s="8">
        <v>1</v>
      </c>
      <c r="J2683" s="10">
        <v>35.409999999999997</v>
      </c>
      <c r="K2683" s="6">
        <v>0.2</v>
      </c>
      <c r="L2683" s="10">
        <v>13.54</v>
      </c>
      <c r="M2683" s="17">
        <f t="shared" si="164"/>
        <v>28.327999999999999</v>
      </c>
      <c r="N2683" s="17">
        <f t="shared" si="165"/>
        <v>13.54</v>
      </c>
      <c r="O2683" s="17">
        <f t="shared" si="166"/>
        <v>14.788</v>
      </c>
      <c r="P2683" s="7">
        <f t="shared" si="167"/>
        <v>0.5220276757977973</v>
      </c>
      <c r="Q2683" s="5">
        <f>YEAR(SalesDataTable[[#This Row],[Order Date]])</f>
        <v>2026</v>
      </c>
      <c r="R2683" s="7" t="str">
        <f>"Q"&amp;ROUNDUP(MONTH(SalesDataTable[[#This Row],[Order Date]])/3,0)</f>
        <v>Q4</v>
      </c>
      <c r="S2683" s="8">
        <f>MONTH(SalesDataTable[[#This Row],[Order Date]])</f>
        <v>12</v>
      </c>
      <c r="T2683" s="7" t="str">
        <f>TEXT(SalesDataTable[[#This Row],[Order Date]],"mmm")</f>
        <v>Dec</v>
      </c>
    </row>
    <row r="2684" spans="1:20" ht="15.6">
      <c r="A2684" s="2">
        <v>246</v>
      </c>
      <c r="B2684" s="3">
        <v>46384</v>
      </c>
      <c r="C2684" s="4" t="s">
        <v>20</v>
      </c>
      <c r="D2684" s="4" t="s">
        <v>31</v>
      </c>
      <c r="E2684" s="4" t="s">
        <v>28</v>
      </c>
      <c r="F2684" s="4" t="s">
        <v>16</v>
      </c>
      <c r="G2684" s="4" t="s">
        <v>4</v>
      </c>
      <c r="H2684" s="4" t="s">
        <v>26</v>
      </c>
      <c r="I2684" s="8">
        <v>1</v>
      </c>
      <c r="J2684" s="10">
        <v>41.06</v>
      </c>
      <c r="K2684" s="6">
        <v>0.1</v>
      </c>
      <c r="L2684" s="10">
        <v>16.23</v>
      </c>
      <c r="M2684" s="17">
        <f t="shared" si="164"/>
        <v>36.954000000000001</v>
      </c>
      <c r="N2684" s="17">
        <f t="shared" si="165"/>
        <v>16.23</v>
      </c>
      <c r="O2684" s="17">
        <f t="shared" si="166"/>
        <v>20.724</v>
      </c>
      <c r="P2684" s="7">
        <f t="shared" si="167"/>
        <v>0.5608053255398604</v>
      </c>
      <c r="Q2684" s="5">
        <f>YEAR(SalesDataTable[[#This Row],[Order Date]])</f>
        <v>2026</v>
      </c>
      <c r="R2684" s="7" t="str">
        <f>"Q"&amp;ROUNDUP(MONTH(SalesDataTable[[#This Row],[Order Date]])/3,0)</f>
        <v>Q4</v>
      </c>
      <c r="S2684" s="8">
        <f>MONTH(SalesDataTable[[#This Row],[Order Date]])</f>
        <v>12</v>
      </c>
      <c r="T2684" s="7" t="str">
        <f>TEXT(SalesDataTable[[#This Row],[Order Date]],"mmm")</f>
        <v>Dec</v>
      </c>
    </row>
    <row r="2685" spans="1:20" ht="15.6">
      <c r="A2685" s="2">
        <v>537</v>
      </c>
      <c r="B2685" s="3">
        <v>46384</v>
      </c>
      <c r="C2685" s="4" t="s">
        <v>20</v>
      </c>
      <c r="D2685" s="4" t="s">
        <v>33</v>
      </c>
      <c r="E2685" s="4" t="s">
        <v>8</v>
      </c>
      <c r="F2685" s="4" t="s">
        <v>16</v>
      </c>
      <c r="G2685" s="4" t="s">
        <v>9</v>
      </c>
      <c r="H2685" s="4" t="s">
        <v>10</v>
      </c>
      <c r="I2685" s="8">
        <v>12</v>
      </c>
      <c r="J2685" s="10">
        <v>90.29</v>
      </c>
      <c r="K2685" s="6">
        <v>0.1</v>
      </c>
      <c r="L2685" s="10">
        <v>45.76</v>
      </c>
      <c r="M2685" s="17">
        <f t="shared" si="164"/>
        <v>975.13200000000006</v>
      </c>
      <c r="N2685" s="17">
        <f t="shared" si="165"/>
        <v>549.12</v>
      </c>
      <c r="O2685" s="17">
        <f t="shared" si="166"/>
        <v>426.01200000000006</v>
      </c>
      <c r="P2685" s="7">
        <f t="shared" si="167"/>
        <v>0.43687623829389255</v>
      </c>
      <c r="Q2685" s="5">
        <f>YEAR(SalesDataTable[[#This Row],[Order Date]])</f>
        <v>2026</v>
      </c>
      <c r="R2685" s="7" t="str">
        <f>"Q"&amp;ROUNDUP(MONTH(SalesDataTable[[#This Row],[Order Date]])/3,0)</f>
        <v>Q4</v>
      </c>
      <c r="S2685" s="8">
        <f>MONTH(SalesDataTable[[#This Row],[Order Date]])</f>
        <v>12</v>
      </c>
      <c r="T2685" s="7" t="str">
        <f>TEXT(SalesDataTable[[#This Row],[Order Date]],"mmm")</f>
        <v>Dec</v>
      </c>
    </row>
    <row r="2686" spans="1:20" ht="15.6">
      <c r="A2686" s="2">
        <v>968</v>
      </c>
      <c r="B2686" s="3">
        <v>46384</v>
      </c>
      <c r="C2686" s="4" t="s">
        <v>6</v>
      </c>
      <c r="D2686" s="4" t="s">
        <v>43</v>
      </c>
      <c r="E2686" s="4" t="s">
        <v>19</v>
      </c>
      <c r="F2686" s="4" t="s">
        <v>13</v>
      </c>
      <c r="G2686" s="4" t="s">
        <v>4</v>
      </c>
      <c r="H2686" s="4" t="s">
        <v>30</v>
      </c>
      <c r="I2686" s="8">
        <v>1</v>
      </c>
      <c r="J2686" s="10">
        <v>103.13</v>
      </c>
      <c r="K2686" s="6">
        <v>0.15</v>
      </c>
      <c r="L2686" s="10">
        <v>50.06</v>
      </c>
      <c r="M2686" s="17">
        <f t="shared" si="164"/>
        <v>87.660499999999999</v>
      </c>
      <c r="N2686" s="17">
        <f t="shared" si="165"/>
        <v>50.06</v>
      </c>
      <c r="O2686" s="17">
        <f t="shared" si="166"/>
        <v>37.600499999999997</v>
      </c>
      <c r="P2686" s="7">
        <f t="shared" si="167"/>
        <v>0.42893321393329947</v>
      </c>
      <c r="Q2686" s="5">
        <f>YEAR(SalesDataTable[[#This Row],[Order Date]])</f>
        <v>2026</v>
      </c>
      <c r="R2686" s="7" t="str">
        <f>"Q"&amp;ROUNDUP(MONTH(SalesDataTable[[#This Row],[Order Date]])/3,0)</f>
        <v>Q4</v>
      </c>
      <c r="S2686" s="8">
        <f>MONTH(SalesDataTable[[#This Row],[Order Date]])</f>
        <v>12</v>
      </c>
      <c r="T2686" s="7" t="str">
        <f>TEXT(SalesDataTable[[#This Row],[Order Date]],"mmm")</f>
        <v>Dec</v>
      </c>
    </row>
    <row r="2687" spans="1:20" ht="15.6">
      <c r="A2687" s="2">
        <v>1234</v>
      </c>
      <c r="B2687" s="3">
        <v>46384</v>
      </c>
      <c r="C2687" s="4" t="s">
        <v>20</v>
      </c>
      <c r="D2687" s="4" t="s">
        <v>47</v>
      </c>
      <c r="E2687" s="4" t="s">
        <v>2</v>
      </c>
      <c r="F2687" s="4" t="s">
        <v>3</v>
      </c>
      <c r="G2687" s="4" t="s">
        <v>4</v>
      </c>
      <c r="H2687" s="4" t="s">
        <v>5</v>
      </c>
      <c r="I2687" s="8">
        <v>1</v>
      </c>
      <c r="J2687" s="10">
        <v>81.39</v>
      </c>
      <c r="K2687" s="6">
        <v>0.05</v>
      </c>
      <c r="L2687" s="10">
        <v>43.54</v>
      </c>
      <c r="M2687" s="17">
        <f t="shared" si="164"/>
        <v>77.320499999999996</v>
      </c>
      <c r="N2687" s="17">
        <f t="shared" si="165"/>
        <v>43.54</v>
      </c>
      <c r="O2687" s="17">
        <f t="shared" si="166"/>
        <v>33.780499999999996</v>
      </c>
      <c r="P2687" s="7">
        <f t="shared" si="167"/>
        <v>0.43688931137279247</v>
      </c>
      <c r="Q2687" s="5">
        <f>YEAR(SalesDataTable[[#This Row],[Order Date]])</f>
        <v>2026</v>
      </c>
      <c r="R2687" s="7" t="str">
        <f>"Q"&amp;ROUNDUP(MONTH(SalesDataTable[[#This Row],[Order Date]])/3,0)</f>
        <v>Q4</v>
      </c>
      <c r="S2687" s="8">
        <f>MONTH(SalesDataTable[[#This Row],[Order Date]])</f>
        <v>12</v>
      </c>
      <c r="T2687" s="7" t="str">
        <f>TEXT(SalesDataTable[[#This Row],[Order Date]],"mmm")</f>
        <v>Dec</v>
      </c>
    </row>
    <row r="2688" spans="1:20" ht="15.6">
      <c r="A2688" s="2">
        <v>2061</v>
      </c>
      <c r="B2688" s="3">
        <v>46384</v>
      </c>
      <c r="C2688" s="4" t="s">
        <v>0</v>
      </c>
      <c r="D2688" s="4" t="s">
        <v>50</v>
      </c>
      <c r="E2688" s="4" t="s">
        <v>28</v>
      </c>
      <c r="F2688" s="4" t="s">
        <v>3</v>
      </c>
      <c r="G2688" s="4" t="s">
        <v>23</v>
      </c>
      <c r="H2688" s="4" t="s">
        <v>24</v>
      </c>
      <c r="I2688" s="8">
        <v>2</v>
      </c>
      <c r="J2688" s="10">
        <v>342.78</v>
      </c>
      <c r="K2688" s="6">
        <v>0</v>
      </c>
      <c r="L2688" s="10">
        <v>197.89</v>
      </c>
      <c r="M2688" s="17">
        <f t="shared" si="164"/>
        <v>685.56</v>
      </c>
      <c r="N2688" s="17">
        <f t="shared" si="165"/>
        <v>395.78</v>
      </c>
      <c r="O2688" s="17">
        <f t="shared" si="166"/>
        <v>289.77999999999997</v>
      </c>
      <c r="P2688" s="7">
        <f t="shared" si="167"/>
        <v>0.4226909387945621</v>
      </c>
      <c r="Q2688" s="5">
        <f>YEAR(SalesDataTable[[#This Row],[Order Date]])</f>
        <v>2026</v>
      </c>
      <c r="R2688" s="7" t="str">
        <f>"Q"&amp;ROUNDUP(MONTH(SalesDataTable[[#This Row],[Order Date]])/3,0)</f>
        <v>Q4</v>
      </c>
      <c r="S2688" s="8">
        <f>MONTH(SalesDataTable[[#This Row],[Order Date]])</f>
        <v>12</v>
      </c>
      <c r="T2688" s="7" t="str">
        <f>TEXT(SalesDataTable[[#This Row],[Order Date]],"mmm")</f>
        <v>Dec</v>
      </c>
    </row>
    <row r="2689" spans="1:20" ht="15.6">
      <c r="A2689" s="2">
        <v>2219</v>
      </c>
      <c r="B2689" s="3">
        <v>46384</v>
      </c>
      <c r="C2689" s="4" t="s">
        <v>6</v>
      </c>
      <c r="D2689" s="4" t="s">
        <v>49</v>
      </c>
      <c r="E2689" s="4" t="s">
        <v>2</v>
      </c>
      <c r="F2689" s="4" t="s">
        <v>3</v>
      </c>
      <c r="G2689" s="4" t="s">
        <v>9</v>
      </c>
      <c r="H2689" s="4" t="s">
        <v>17</v>
      </c>
      <c r="I2689" s="8">
        <v>1</v>
      </c>
      <c r="J2689" s="10">
        <v>147</v>
      </c>
      <c r="K2689" s="6">
        <v>0.15</v>
      </c>
      <c r="L2689" s="10">
        <v>79.58</v>
      </c>
      <c r="M2689" s="17">
        <f t="shared" si="164"/>
        <v>124.95</v>
      </c>
      <c r="N2689" s="17">
        <f t="shared" si="165"/>
        <v>79.58</v>
      </c>
      <c r="O2689" s="17">
        <f t="shared" si="166"/>
        <v>45.370000000000005</v>
      </c>
      <c r="P2689" s="7">
        <f t="shared" si="167"/>
        <v>0.36310524209683875</v>
      </c>
      <c r="Q2689" s="5">
        <f>YEAR(SalesDataTable[[#This Row],[Order Date]])</f>
        <v>2026</v>
      </c>
      <c r="R2689" s="7" t="str">
        <f>"Q"&amp;ROUNDUP(MONTH(SalesDataTable[[#This Row],[Order Date]])/3,0)</f>
        <v>Q4</v>
      </c>
      <c r="S2689" s="8">
        <f>MONTH(SalesDataTable[[#This Row],[Order Date]])</f>
        <v>12</v>
      </c>
      <c r="T2689" s="7" t="str">
        <f>TEXT(SalesDataTable[[#This Row],[Order Date]],"mmm")</f>
        <v>Dec</v>
      </c>
    </row>
    <row r="2690" spans="1:20" ht="15.6">
      <c r="A2690" s="2">
        <v>2651</v>
      </c>
      <c r="B2690" s="3">
        <v>46384</v>
      </c>
      <c r="C2690" s="4" t="s">
        <v>0</v>
      </c>
      <c r="D2690" s="4" t="s">
        <v>50</v>
      </c>
      <c r="E2690" s="4" t="s">
        <v>2</v>
      </c>
      <c r="F2690" s="4" t="s">
        <v>13</v>
      </c>
      <c r="G2690" s="4" t="s">
        <v>14</v>
      </c>
      <c r="H2690" s="4" t="s">
        <v>32</v>
      </c>
      <c r="I2690" s="8">
        <v>1</v>
      </c>
      <c r="J2690" s="10">
        <v>45.69</v>
      </c>
      <c r="K2690" s="6">
        <v>0.2</v>
      </c>
      <c r="L2690" s="10">
        <v>18.829999999999998</v>
      </c>
      <c r="M2690" s="17">
        <f t="shared" ref="M2690:M2708" si="168">I2690*J2690*(1-K2690)</f>
        <v>36.552</v>
      </c>
      <c r="N2690" s="17">
        <f t="shared" ref="N2690:N2708" si="169">I2690*L2690</f>
        <v>18.829999999999998</v>
      </c>
      <c r="O2690" s="17">
        <f t="shared" ref="O2690:O2708" si="170">M2690-N2690</f>
        <v>17.722000000000001</v>
      </c>
      <c r="P2690" s="7">
        <f t="shared" ref="P2690:P2708" si="171">IFERROR(O2690/M2690,0)</f>
        <v>0.48484351061501429</v>
      </c>
      <c r="Q2690" s="5">
        <f>YEAR(SalesDataTable[[#This Row],[Order Date]])</f>
        <v>2026</v>
      </c>
      <c r="R2690" s="7" t="str">
        <f>"Q"&amp;ROUNDUP(MONTH(SalesDataTable[[#This Row],[Order Date]])/3,0)</f>
        <v>Q4</v>
      </c>
      <c r="S2690" s="8">
        <f>MONTH(SalesDataTable[[#This Row],[Order Date]])</f>
        <v>12</v>
      </c>
      <c r="T2690" s="7" t="str">
        <f>TEXT(SalesDataTable[[#This Row],[Order Date]],"mmm")</f>
        <v>Dec</v>
      </c>
    </row>
    <row r="2691" spans="1:20" ht="15.6">
      <c r="A2691" s="2">
        <v>3173</v>
      </c>
      <c r="B2691" s="3">
        <v>46384</v>
      </c>
      <c r="C2691" s="4" t="s">
        <v>6</v>
      </c>
      <c r="D2691" s="4" t="s">
        <v>43</v>
      </c>
      <c r="E2691" s="4" t="s">
        <v>28</v>
      </c>
      <c r="F2691" s="4" t="s">
        <v>3</v>
      </c>
      <c r="G2691" s="4" t="s">
        <v>4</v>
      </c>
      <c r="H2691" s="4" t="s">
        <v>26</v>
      </c>
      <c r="I2691" s="8">
        <v>1</v>
      </c>
      <c r="J2691" s="10">
        <v>39.69</v>
      </c>
      <c r="K2691" s="6">
        <v>0</v>
      </c>
      <c r="L2691" s="10">
        <v>17.09</v>
      </c>
      <c r="M2691" s="17">
        <f t="shared" si="168"/>
        <v>39.69</v>
      </c>
      <c r="N2691" s="17">
        <f t="shared" si="169"/>
        <v>17.09</v>
      </c>
      <c r="O2691" s="17">
        <f t="shared" si="170"/>
        <v>22.599999999999998</v>
      </c>
      <c r="P2691" s="7">
        <f t="shared" si="171"/>
        <v>0.56941295036533135</v>
      </c>
      <c r="Q2691" s="5">
        <f>YEAR(SalesDataTable[[#This Row],[Order Date]])</f>
        <v>2026</v>
      </c>
      <c r="R2691" s="7" t="str">
        <f>"Q"&amp;ROUNDUP(MONTH(SalesDataTable[[#This Row],[Order Date]])/3,0)</f>
        <v>Q4</v>
      </c>
      <c r="S2691" s="8">
        <f>MONTH(SalesDataTable[[#This Row],[Order Date]])</f>
        <v>12</v>
      </c>
      <c r="T2691" s="7" t="str">
        <f>TEXT(SalesDataTable[[#This Row],[Order Date]],"mmm")</f>
        <v>Dec</v>
      </c>
    </row>
    <row r="2692" spans="1:20" ht="15.6">
      <c r="A2692" s="2">
        <v>3409</v>
      </c>
      <c r="B2692" s="3">
        <v>46384</v>
      </c>
      <c r="C2692" s="4" t="s">
        <v>20</v>
      </c>
      <c r="D2692" s="4" t="s">
        <v>21</v>
      </c>
      <c r="E2692" s="4" t="s">
        <v>2</v>
      </c>
      <c r="F2692" s="4" t="s">
        <v>13</v>
      </c>
      <c r="G2692" s="4" t="s">
        <v>23</v>
      </c>
      <c r="H2692" s="4" t="s">
        <v>51</v>
      </c>
      <c r="I2692" s="8">
        <v>5</v>
      </c>
      <c r="J2692" s="10">
        <v>122.42</v>
      </c>
      <c r="K2692" s="6">
        <v>0</v>
      </c>
      <c r="L2692" s="10">
        <v>60.8</v>
      </c>
      <c r="M2692" s="17">
        <f t="shared" si="168"/>
        <v>612.1</v>
      </c>
      <c r="N2692" s="17">
        <f t="shared" si="169"/>
        <v>304</v>
      </c>
      <c r="O2692" s="17">
        <f t="shared" si="170"/>
        <v>308.10000000000002</v>
      </c>
      <c r="P2692" s="7">
        <f t="shared" si="171"/>
        <v>0.50334912595981052</v>
      </c>
      <c r="Q2692" s="5">
        <f>YEAR(SalesDataTable[[#This Row],[Order Date]])</f>
        <v>2026</v>
      </c>
      <c r="R2692" s="7" t="str">
        <f>"Q"&amp;ROUNDUP(MONTH(SalesDataTable[[#This Row],[Order Date]])/3,0)</f>
        <v>Q4</v>
      </c>
      <c r="S2692" s="8">
        <f>MONTH(SalesDataTable[[#This Row],[Order Date]])</f>
        <v>12</v>
      </c>
      <c r="T2692" s="7" t="str">
        <f>TEXT(SalesDataTable[[#This Row],[Order Date]],"mmm")</f>
        <v>Dec</v>
      </c>
    </row>
    <row r="2693" spans="1:20" ht="15.6">
      <c r="A2693" s="2">
        <v>3535</v>
      </c>
      <c r="B2693" s="3">
        <v>46384</v>
      </c>
      <c r="C2693" s="4" t="s">
        <v>6</v>
      </c>
      <c r="D2693" s="4" t="s">
        <v>27</v>
      </c>
      <c r="E2693" s="4" t="s">
        <v>19</v>
      </c>
      <c r="F2693" s="4" t="s">
        <v>13</v>
      </c>
      <c r="G2693" s="4" t="s">
        <v>14</v>
      </c>
      <c r="H2693" s="4" t="s">
        <v>15</v>
      </c>
      <c r="I2693" s="8">
        <v>1</v>
      </c>
      <c r="J2693" s="10">
        <v>37.03</v>
      </c>
      <c r="K2693" s="6">
        <v>0.15</v>
      </c>
      <c r="L2693" s="10">
        <v>13.53</v>
      </c>
      <c r="M2693" s="17">
        <f t="shared" si="168"/>
        <v>31.4755</v>
      </c>
      <c r="N2693" s="17">
        <f t="shared" si="169"/>
        <v>13.53</v>
      </c>
      <c r="O2693" s="17">
        <f t="shared" si="170"/>
        <v>17.945500000000003</v>
      </c>
      <c r="P2693" s="7">
        <f t="shared" si="171"/>
        <v>0.57014185636447401</v>
      </c>
      <c r="Q2693" s="5">
        <f>YEAR(SalesDataTable[[#This Row],[Order Date]])</f>
        <v>2026</v>
      </c>
      <c r="R2693" s="7" t="str">
        <f>"Q"&amp;ROUNDUP(MONTH(SalesDataTable[[#This Row],[Order Date]])/3,0)</f>
        <v>Q4</v>
      </c>
      <c r="S2693" s="8">
        <f>MONTH(SalesDataTable[[#This Row],[Order Date]])</f>
        <v>12</v>
      </c>
      <c r="T2693" s="7" t="str">
        <f>TEXT(SalesDataTable[[#This Row],[Order Date]],"mmm")</f>
        <v>Dec</v>
      </c>
    </row>
    <row r="2694" spans="1:20" ht="15.6">
      <c r="A2694" s="2">
        <v>5134</v>
      </c>
      <c r="B2694" s="3">
        <v>46384</v>
      </c>
      <c r="C2694" s="4" t="s">
        <v>6</v>
      </c>
      <c r="D2694" s="4" t="s">
        <v>49</v>
      </c>
      <c r="E2694" s="4" t="s">
        <v>19</v>
      </c>
      <c r="F2694" s="4" t="s">
        <v>3</v>
      </c>
      <c r="G2694" s="4" t="s">
        <v>9</v>
      </c>
      <c r="H2694" s="4" t="s">
        <v>10</v>
      </c>
      <c r="I2694" s="8">
        <v>1</v>
      </c>
      <c r="J2694" s="10">
        <v>90.99</v>
      </c>
      <c r="K2694" s="6">
        <v>0.05</v>
      </c>
      <c r="L2694" s="10">
        <v>44.78</v>
      </c>
      <c r="M2694" s="17">
        <f t="shared" si="168"/>
        <v>86.440499999999986</v>
      </c>
      <c r="N2694" s="17">
        <f t="shared" si="169"/>
        <v>44.78</v>
      </c>
      <c r="O2694" s="17">
        <f t="shared" si="170"/>
        <v>41.660499999999985</v>
      </c>
      <c r="P2694" s="7">
        <f t="shared" si="171"/>
        <v>0.48195579618350187</v>
      </c>
      <c r="Q2694" s="5">
        <f>YEAR(SalesDataTable[[#This Row],[Order Date]])</f>
        <v>2026</v>
      </c>
      <c r="R2694" s="7" t="str">
        <f>"Q"&amp;ROUNDUP(MONTH(SalesDataTable[[#This Row],[Order Date]])/3,0)</f>
        <v>Q4</v>
      </c>
      <c r="S2694" s="8">
        <f>MONTH(SalesDataTable[[#This Row],[Order Date]])</f>
        <v>12</v>
      </c>
      <c r="T2694" s="7" t="str">
        <f>TEXT(SalesDataTable[[#This Row],[Order Date]],"mmm")</f>
        <v>Dec</v>
      </c>
    </row>
    <row r="2695" spans="1:20" ht="15.6">
      <c r="A2695" s="2">
        <v>2011</v>
      </c>
      <c r="B2695" s="3">
        <v>46385</v>
      </c>
      <c r="C2695" s="4" t="s">
        <v>6</v>
      </c>
      <c r="D2695" s="4" t="s">
        <v>41</v>
      </c>
      <c r="E2695" s="4" t="s">
        <v>2</v>
      </c>
      <c r="F2695" s="4" t="s">
        <v>3</v>
      </c>
      <c r="G2695" s="4" t="s">
        <v>9</v>
      </c>
      <c r="H2695" s="4" t="s">
        <v>10</v>
      </c>
      <c r="I2695" s="8">
        <v>1</v>
      </c>
      <c r="J2695" s="10">
        <v>90.81</v>
      </c>
      <c r="K2695" s="6">
        <v>0.1</v>
      </c>
      <c r="L2695" s="10">
        <v>46.53</v>
      </c>
      <c r="M2695" s="17">
        <f t="shared" si="168"/>
        <v>81.728999999999999</v>
      </c>
      <c r="N2695" s="17">
        <f t="shared" si="169"/>
        <v>46.53</v>
      </c>
      <c r="O2695" s="17">
        <f t="shared" si="170"/>
        <v>35.198999999999998</v>
      </c>
      <c r="P2695" s="7">
        <f t="shared" si="171"/>
        <v>0.43067944059024332</v>
      </c>
      <c r="Q2695" s="5">
        <f>YEAR(SalesDataTable[[#This Row],[Order Date]])</f>
        <v>2026</v>
      </c>
      <c r="R2695" s="7" t="str">
        <f>"Q"&amp;ROUNDUP(MONTH(SalesDataTable[[#This Row],[Order Date]])/3,0)</f>
        <v>Q4</v>
      </c>
      <c r="S2695" s="8">
        <f>MONTH(SalesDataTable[[#This Row],[Order Date]])</f>
        <v>12</v>
      </c>
      <c r="T2695" s="7" t="str">
        <f>TEXT(SalesDataTable[[#This Row],[Order Date]],"mmm")</f>
        <v>Dec</v>
      </c>
    </row>
    <row r="2696" spans="1:20" ht="15.6">
      <c r="A2696" s="2">
        <v>2477</v>
      </c>
      <c r="B2696" s="3">
        <v>46385</v>
      </c>
      <c r="C2696" s="4" t="s">
        <v>0</v>
      </c>
      <c r="D2696" s="4" t="s">
        <v>50</v>
      </c>
      <c r="E2696" s="4" t="s">
        <v>19</v>
      </c>
      <c r="F2696" s="4" t="s">
        <v>13</v>
      </c>
      <c r="G2696" s="4" t="s">
        <v>4</v>
      </c>
      <c r="H2696" s="4" t="s">
        <v>26</v>
      </c>
      <c r="I2696" s="8">
        <v>1</v>
      </c>
      <c r="J2696" s="10">
        <v>41.28</v>
      </c>
      <c r="K2696" s="6">
        <v>0.15</v>
      </c>
      <c r="L2696" s="10">
        <v>16.41</v>
      </c>
      <c r="M2696" s="17">
        <f t="shared" si="168"/>
        <v>35.088000000000001</v>
      </c>
      <c r="N2696" s="17">
        <f t="shared" si="169"/>
        <v>16.41</v>
      </c>
      <c r="O2696" s="17">
        <f t="shared" si="170"/>
        <v>18.678000000000001</v>
      </c>
      <c r="P2696" s="7">
        <f t="shared" si="171"/>
        <v>0.53231874145006841</v>
      </c>
      <c r="Q2696" s="5">
        <f>YEAR(SalesDataTable[[#This Row],[Order Date]])</f>
        <v>2026</v>
      </c>
      <c r="R2696" s="7" t="str">
        <f>"Q"&amp;ROUNDUP(MONTH(SalesDataTable[[#This Row],[Order Date]])/3,0)</f>
        <v>Q4</v>
      </c>
      <c r="S2696" s="8">
        <f>MONTH(SalesDataTable[[#This Row],[Order Date]])</f>
        <v>12</v>
      </c>
      <c r="T2696" s="7" t="str">
        <f>TEXT(SalesDataTable[[#This Row],[Order Date]],"mmm")</f>
        <v>Dec</v>
      </c>
    </row>
    <row r="2697" spans="1:20" ht="15.6">
      <c r="A2697" s="2">
        <v>2745</v>
      </c>
      <c r="B2697" s="3">
        <v>46385</v>
      </c>
      <c r="C2697" s="4" t="s">
        <v>20</v>
      </c>
      <c r="D2697" s="4" t="s">
        <v>47</v>
      </c>
      <c r="E2697" s="4" t="s">
        <v>28</v>
      </c>
      <c r="F2697" s="4" t="s">
        <v>16</v>
      </c>
      <c r="G2697" s="4" t="s">
        <v>14</v>
      </c>
      <c r="H2697" s="4" t="s">
        <v>32</v>
      </c>
      <c r="I2697" s="8">
        <v>1</v>
      </c>
      <c r="J2697" s="10">
        <v>46.07</v>
      </c>
      <c r="K2697" s="6">
        <v>0</v>
      </c>
      <c r="L2697" s="10">
        <v>18.420000000000002</v>
      </c>
      <c r="M2697" s="17">
        <f t="shared" si="168"/>
        <v>46.07</v>
      </c>
      <c r="N2697" s="17">
        <f t="shared" si="169"/>
        <v>18.420000000000002</v>
      </c>
      <c r="O2697" s="17">
        <f t="shared" si="170"/>
        <v>27.65</v>
      </c>
      <c r="P2697" s="7">
        <f t="shared" si="171"/>
        <v>0.60017364879531143</v>
      </c>
      <c r="Q2697" s="5">
        <f>YEAR(SalesDataTable[[#This Row],[Order Date]])</f>
        <v>2026</v>
      </c>
      <c r="R2697" s="7" t="str">
        <f>"Q"&amp;ROUNDUP(MONTH(SalesDataTable[[#This Row],[Order Date]])/3,0)</f>
        <v>Q4</v>
      </c>
      <c r="S2697" s="8">
        <f>MONTH(SalesDataTable[[#This Row],[Order Date]])</f>
        <v>12</v>
      </c>
      <c r="T2697" s="7" t="str">
        <f>TEXT(SalesDataTable[[#This Row],[Order Date]],"mmm")</f>
        <v>Dec</v>
      </c>
    </row>
    <row r="2698" spans="1:20" ht="15.6">
      <c r="A2698" s="2">
        <v>4427</v>
      </c>
      <c r="B2698" s="3">
        <v>46385</v>
      </c>
      <c r="C2698" s="4" t="s">
        <v>6</v>
      </c>
      <c r="D2698" s="4" t="s">
        <v>43</v>
      </c>
      <c r="E2698" s="4" t="s">
        <v>19</v>
      </c>
      <c r="F2698" s="4" t="s">
        <v>16</v>
      </c>
      <c r="G2698" s="4" t="s">
        <v>9</v>
      </c>
      <c r="H2698" s="4" t="s">
        <v>17</v>
      </c>
      <c r="I2698" s="8">
        <v>1</v>
      </c>
      <c r="J2698" s="10">
        <v>147.29</v>
      </c>
      <c r="K2698" s="6">
        <v>0.1</v>
      </c>
      <c r="L2698" s="10">
        <v>78.2</v>
      </c>
      <c r="M2698" s="17">
        <f t="shared" si="168"/>
        <v>132.56100000000001</v>
      </c>
      <c r="N2698" s="17">
        <f t="shared" si="169"/>
        <v>78.2</v>
      </c>
      <c r="O2698" s="17">
        <f t="shared" si="170"/>
        <v>54.361000000000004</v>
      </c>
      <c r="P2698" s="7">
        <f t="shared" si="171"/>
        <v>0.4100829052285363</v>
      </c>
      <c r="Q2698" s="5">
        <f>YEAR(SalesDataTable[[#This Row],[Order Date]])</f>
        <v>2026</v>
      </c>
      <c r="R2698" s="7" t="str">
        <f>"Q"&amp;ROUNDUP(MONTH(SalesDataTable[[#This Row],[Order Date]])/3,0)</f>
        <v>Q4</v>
      </c>
      <c r="S2698" s="8">
        <f>MONTH(SalesDataTable[[#This Row],[Order Date]])</f>
        <v>12</v>
      </c>
      <c r="T2698" s="7" t="str">
        <f>TEXT(SalesDataTable[[#This Row],[Order Date]],"mmm")</f>
        <v>Dec</v>
      </c>
    </row>
    <row r="2699" spans="1:20" ht="15.6">
      <c r="A2699" s="2">
        <v>377</v>
      </c>
      <c r="B2699" s="3">
        <v>46386</v>
      </c>
      <c r="C2699" s="4" t="s">
        <v>20</v>
      </c>
      <c r="D2699" s="4" t="s">
        <v>47</v>
      </c>
      <c r="E2699" s="4" t="s">
        <v>2</v>
      </c>
      <c r="F2699" s="4" t="s">
        <v>13</v>
      </c>
      <c r="G2699" s="4" t="s">
        <v>4</v>
      </c>
      <c r="H2699" s="4" t="s">
        <v>26</v>
      </c>
      <c r="I2699" s="8">
        <v>1</v>
      </c>
      <c r="J2699" s="10">
        <v>40.82</v>
      </c>
      <c r="K2699" s="6">
        <v>0.1</v>
      </c>
      <c r="L2699" s="10">
        <v>17.2</v>
      </c>
      <c r="M2699" s="17">
        <f t="shared" si="168"/>
        <v>36.738</v>
      </c>
      <c r="N2699" s="17">
        <f t="shared" si="169"/>
        <v>17.2</v>
      </c>
      <c r="O2699" s="17">
        <f t="shared" si="170"/>
        <v>19.538</v>
      </c>
      <c r="P2699" s="7">
        <f t="shared" si="171"/>
        <v>0.53181991398551909</v>
      </c>
      <c r="Q2699" s="5">
        <f>YEAR(SalesDataTable[[#This Row],[Order Date]])</f>
        <v>2026</v>
      </c>
      <c r="R2699" s="7" t="str">
        <f>"Q"&amp;ROUNDUP(MONTH(SalesDataTable[[#This Row],[Order Date]])/3,0)</f>
        <v>Q4</v>
      </c>
      <c r="S2699" s="8">
        <f>MONTH(SalesDataTable[[#This Row],[Order Date]])</f>
        <v>12</v>
      </c>
      <c r="T2699" s="7" t="str">
        <f>TEXT(SalesDataTable[[#This Row],[Order Date]],"mmm")</f>
        <v>Dec</v>
      </c>
    </row>
    <row r="2700" spans="1:20" ht="15.6">
      <c r="A2700" s="2">
        <v>1530</v>
      </c>
      <c r="B2700" s="3">
        <v>46386</v>
      </c>
      <c r="C2700" s="4" t="s">
        <v>20</v>
      </c>
      <c r="D2700" s="4" t="s">
        <v>31</v>
      </c>
      <c r="E2700" s="4" t="s">
        <v>2</v>
      </c>
      <c r="F2700" s="4" t="s">
        <v>13</v>
      </c>
      <c r="G2700" s="4" t="s">
        <v>34</v>
      </c>
      <c r="H2700" s="4" t="s">
        <v>45</v>
      </c>
      <c r="I2700" s="8">
        <v>3</v>
      </c>
      <c r="J2700" s="10">
        <v>50.72</v>
      </c>
      <c r="K2700" s="6">
        <v>0</v>
      </c>
      <c r="L2700" s="10">
        <v>22.3</v>
      </c>
      <c r="M2700" s="17">
        <f t="shared" si="168"/>
        <v>152.16</v>
      </c>
      <c r="N2700" s="17">
        <f t="shared" si="169"/>
        <v>66.900000000000006</v>
      </c>
      <c r="O2700" s="17">
        <f t="shared" si="170"/>
        <v>85.259999999999991</v>
      </c>
      <c r="P2700" s="7">
        <f t="shared" si="171"/>
        <v>0.56033123028391163</v>
      </c>
      <c r="Q2700" s="5">
        <f>YEAR(SalesDataTable[[#This Row],[Order Date]])</f>
        <v>2026</v>
      </c>
      <c r="R2700" s="7" t="str">
        <f>"Q"&amp;ROUNDUP(MONTH(SalesDataTable[[#This Row],[Order Date]])/3,0)</f>
        <v>Q4</v>
      </c>
      <c r="S2700" s="8">
        <f>MONTH(SalesDataTable[[#This Row],[Order Date]])</f>
        <v>12</v>
      </c>
      <c r="T2700" s="7" t="str">
        <f>TEXT(SalesDataTable[[#This Row],[Order Date]],"mmm")</f>
        <v>Dec</v>
      </c>
    </row>
    <row r="2701" spans="1:20" ht="15.6">
      <c r="A2701" s="2">
        <v>2135</v>
      </c>
      <c r="B2701" s="3">
        <v>46386</v>
      </c>
      <c r="C2701" s="4" t="s">
        <v>6</v>
      </c>
      <c r="D2701" s="4" t="s">
        <v>43</v>
      </c>
      <c r="E2701" s="4" t="s">
        <v>28</v>
      </c>
      <c r="F2701" s="4" t="s">
        <v>16</v>
      </c>
      <c r="G2701" s="4" t="s">
        <v>23</v>
      </c>
      <c r="H2701" s="4" t="s">
        <v>29</v>
      </c>
      <c r="I2701" s="8">
        <v>3</v>
      </c>
      <c r="J2701" s="10">
        <v>194.7</v>
      </c>
      <c r="K2701" s="6">
        <v>0.1</v>
      </c>
      <c r="L2701" s="10">
        <v>102.62</v>
      </c>
      <c r="M2701" s="17">
        <f t="shared" si="168"/>
        <v>525.68999999999994</v>
      </c>
      <c r="N2701" s="17">
        <f t="shared" si="169"/>
        <v>307.86</v>
      </c>
      <c r="O2701" s="17">
        <f t="shared" si="170"/>
        <v>217.82999999999993</v>
      </c>
      <c r="P2701" s="7">
        <f t="shared" si="171"/>
        <v>0.41436968555612613</v>
      </c>
      <c r="Q2701" s="5">
        <f>YEAR(SalesDataTable[[#This Row],[Order Date]])</f>
        <v>2026</v>
      </c>
      <c r="R2701" s="7" t="str">
        <f>"Q"&amp;ROUNDUP(MONTH(SalesDataTable[[#This Row],[Order Date]])/3,0)</f>
        <v>Q4</v>
      </c>
      <c r="S2701" s="8">
        <f>MONTH(SalesDataTable[[#This Row],[Order Date]])</f>
        <v>12</v>
      </c>
      <c r="T2701" s="7" t="str">
        <f>TEXT(SalesDataTable[[#This Row],[Order Date]],"mmm")</f>
        <v>Dec</v>
      </c>
    </row>
    <row r="2702" spans="1:20" ht="15.6">
      <c r="A2702" s="2">
        <v>2916</v>
      </c>
      <c r="B2702" s="3">
        <v>46386</v>
      </c>
      <c r="C2702" s="4" t="s">
        <v>6</v>
      </c>
      <c r="D2702" s="4" t="s">
        <v>27</v>
      </c>
      <c r="E2702" s="4" t="s">
        <v>19</v>
      </c>
      <c r="F2702" s="4" t="s">
        <v>13</v>
      </c>
      <c r="G2702" s="4" t="s">
        <v>14</v>
      </c>
      <c r="H2702" s="4" t="s">
        <v>15</v>
      </c>
      <c r="I2702" s="8">
        <v>1</v>
      </c>
      <c r="J2702" s="10">
        <v>36.64</v>
      </c>
      <c r="K2702" s="6">
        <v>0.05</v>
      </c>
      <c r="L2702" s="10">
        <v>13.59</v>
      </c>
      <c r="M2702" s="17">
        <f t="shared" si="168"/>
        <v>34.808</v>
      </c>
      <c r="N2702" s="17">
        <f t="shared" si="169"/>
        <v>13.59</v>
      </c>
      <c r="O2702" s="17">
        <f t="shared" si="170"/>
        <v>21.218</v>
      </c>
      <c r="P2702" s="7">
        <f t="shared" si="171"/>
        <v>0.60957251206619167</v>
      </c>
      <c r="Q2702" s="5">
        <f>YEAR(SalesDataTable[[#This Row],[Order Date]])</f>
        <v>2026</v>
      </c>
      <c r="R2702" s="7" t="str">
        <f>"Q"&amp;ROUNDUP(MONTH(SalesDataTable[[#This Row],[Order Date]])/3,0)</f>
        <v>Q4</v>
      </c>
      <c r="S2702" s="8">
        <f>MONTH(SalesDataTable[[#This Row],[Order Date]])</f>
        <v>12</v>
      </c>
      <c r="T2702" s="7" t="str">
        <f>TEXT(SalesDataTable[[#This Row],[Order Date]],"mmm")</f>
        <v>Dec</v>
      </c>
    </row>
    <row r="2703" spans="1:20" ht="15.6">
      <c r="A2703" s="2">
        <v>3449</v>
      </c>
      <c r="B2703" s="3">
        <v>46386</v>
      </c>
      <c r="C2703" s="4" t="s">
        <v>11</v>
      </c>
      <c r="D2703" s="4" t="s">
        <v>39</v>
      </c>
      <c r="E2703" s="4" t="s">
        <v>28</v>
      </c>
      <c r="F2703" s="4" t="s">
        <v>3</v>
      </c>
      <c r="G2703" s="4" t="s">
        <v>23</v>
      </c>
      <c r="H2703" s="4" t="s">
        <v>29</v>
      </c>
      <c r="I2703" s="8">
        <v>6</v>
      </c>
      <c r="J2703" s="10">
        <v>192.9</v>
      </c>
      <c r="K2703" s="6">
        <v>0.2</v>
      </c>
      <c r="L2703" s="10">
        <v>106.89</v>
      </c>
      <c r="M2703" s="17">
        <f t="shared" si="168"/>
        <v>925.92000000000007</v>
      </c>
      <c r="N2703" s="17">
        <f t="shared" si="169"/>
        <v>641.34</v>
      </c>
      <c r="O2703" s="17">
        <f t="shared" si="170"/>
        <v>284.58000000000004</v>
      </c>
      <c r="P2703" s="7">
        <f t="shared" si="171"/>
        <v>0.30734836702954899</v>
      </c>
      <c r="Q2703" s="5">
        <f>YEAR(SalesDataTable[[#This Row],[Order Date]])</f>
        <v>2026</v>
      </c>
      <c r="R2703" s="7" t="str">
        <f>"Q"&amp;ROUNDUP(MONTH(SalesDataTable[[#This Row],[Order Date]])/3,0)</f>
        <v>Q4</v>
      </c>
      <c r="S2703" s="8">
        <f>MONTH(SalesDataTable[[#This Row],[Order Date]])</f>
        <v>12</v>
      </c>
      <c r="T2703" s="7" t="str">
        <f>TEXT(SalesDataTable[[#This Row],[Order Date]],"mmm")</f>
        <v>Dec</v>
      </c>
    </row>
    <row r="2704" spans="1:20" ht="15.6">
      <c r="A2704" s="2">
        <v>3498</v>
      </c>
      <c r="B2704" s="3">
        <v>46386</v>
      </c>
      <c r="C2704" s="4" t="s">
        <v>20</v>
      </c>
      <c r="D2704" s="4" t="s">
        <v>31</v>
      </c>
      <c r="E2704" s="4" t="s">
        <v>28</v>
      </c>
      <c r="F2704" s="4" t="s">
        <v>3</v>
      </c>
      <c r="G2704" s="4" t="s">
        <v>9</v>
      </c>
      <c r="H2704" s="4" t="s">
        <v>46</v>
      </c>
      <c r="I2704" s="8">
        <v>2</v>
      </c>
      <c r="J2704" s="10">
        <v>71.56</v>
      </c>
      <c r="K2704" s="6">
        <v>0.1</v>
      </c>
      <c r="L2704" s="10">
        <v>32.99</v>
      </c>
      <c r="M2704" s="17">
        <f t="shared" si="168"/>
        <v>128.80800000000002</v>
      </c>
      <c r="N2704" s="17">
        <f t="shared" si="169"/>
        <v>65.98</v>
      </c>
      <c r="O2704" s="17">
        <f t="shared" si="170"/>
        <v>62.828000000000017</v>
      </c>
      <c r="P2704" s="7">
        <f t="shared" si="171"/>
        <v>0.4877647351096206</v>
      </c>
      <c r="Q2704" s="5">
        <f>YEAR(SalesDataTable[[#This Row],[Order Date]])</f>
        <v>2026</v>
      </c>
      <c r="R2704" s="7" t="str">
        <f>"Q"&amp;ROUNDUP(MONTH(SalesDataTable[[#This Row],[Order Date]])/3,0)</f>
        <v>Q4</v>
      </c>
      <c r="S2704" s="8">
        <f>MONTH(SalesDataTable[[#This Row],[Order Date]])</f>
        <v>12</v>
      </c>
      <c r="T2704" s="7" t="str">
        <f>TEXT(SalesDataTable[[#This Row],[Order Date]],"mmm")</f>
        <v>Dec</v>
      </c>
    </row>
    <row r="2705" spans="1:20" ht="15.6">
      <c r="A2705" s="2">
        <v>4851</v>
      </c>
      <c r="B2705" s="3">
        <v>46386</v>
      </c>
      <c r="C2705" s="4" t="s">
        <v>20</v>
      </c>
      <c r="D2705" s="4" t="s">
        <v>47</v>
      </c>
      <c r="E2705" s="4" t="s">
        <v>28</v>
      </c>
      <c r="F2705" s="4" t="s">
        <v>13</v>
      </c>
      <c r="G2705" s="4" t="s">
        <v>4</v>
      </c>
      <c r="H2705" s="4" t="s">
        <v>26</v>
      </c>
      <c r="I2705" s="8">
        <v>1</v>
      </c>
      <c r="J2705" s="10">
        <v>40.270000000000003</v>
      </c>
      <c r="K2705" s="6">
        <v>0.1</v>
      </c>
      <c r="L2705" s="10">
        <v>16.63</v>
      </c>
      <c r="M2705" s="17">
        <f t="shared" si="168"/>
        <v>36.243000000000002</v>
      </c>
      <c r="N2705" s="17">
        <f t="shared" si="169"/>
        <v>16.63</v>
      </c>
      <c r="O2705" s="17">
        <f t="shared" si="170"/>
        <v>19.613000000000003</v>
      </c>
      <c r="P2705" s="7">
        <f t="shared" si="171"/>
        <v>0.54115277432883602</v>
      </c>
      <c r="Q2705" s="5">
        <f>YEAR(SalesDataTable[[#This Row],[Order Date]])</f>
        <v>2026</v>
      </c>
      <c r="R2705" s="7" t="str">
        <f>"Q"&amp;ROUNDUP(MONTH(SalesDataTable[[#This Row],[Order Date]])/3,0)</f>
        <v>Q4</v>
      </c>
      <c r="S2705" s="8">
        <f>MONTH(SalesDataTable[[#This Row],[Order Date]])</f>
        <v>12</v>
      </c>
      <c r="T2705" s="7" t="str">
        <f>TEXT(SalesDataTable[[#This Row],[Order Date]],"mmm")</f>
        <v>Dec</v>
      </c>
    </row>
    <row r="2706" spans="1:20" ht="15.6">
      <c r="A2706" s="2">
        <v>4926</v>
      </c>
      <c r="B2706" s="3">
        <v>46386</v>
      </c>
      <c r="C2706" s="4" t="s">
        <v>20</v>
      </c>
      <c r="D2706" s="4" t="s">
        <v>31</v>
      </c>
      <c r="E2706" s="4" t="s">
        <v>19</v>
      </c>
      <c r="F2706" s="4" t="s">
        <v>16</v>
      </c>
      <c r="G2706" s="4" t="s">
        <v>4</v>
      </c>
      <c r="H2706" s="4" t="s">
        <v>5</v>
      </c>
      <c r="I2706" s="8">
        <v>6</v>
      </c>
      <c r="J2706" s="10">
        <v>81.180000000000007</v>
      </c>
      <c r="K2706" s="6">
        <v>0.05</v>
      </c>
      <c r="L2706" s="10">
        <v>43.3</v>
      </c>
      <c r="M2706" s="17">
        <f t="shared" si="168"/>
        <v>462.726</v>
      </c>
      <c r="N2706" s="17">
        <f t="shared" si="169"/>
        <v>259.79999999999995</v>
      </c>
      <c r="O2706" s="17">
        <f t="shared" si="170"/>
        <v>202.92600000000004</v>
      </c>
      <c r="P2706" s="7">
        <f t="shared" si="171"/>
        <v>0.43854462468069666</v>
      </c>
      <c r="Q2706" s="5">
        <f>YEAR(SalesDataTable[[#This Row],[Order Date]])</f>
        <v>2026</v>
      </c>
      <c r="R2706" s="7" t="str">
        <f>"Q"&amp;ROUNDUP(MONTH(SalesDataTable[[#This Row],[Order Date]])/3,0)</f>
        <v>Q4</v>
      </c>
      <c r="S2706" s="8">
        <f>MONTH(SalesDataTable[[#This Row],[Order Date]])</f>
        <v>12</v>
      </c>
      <c r="T2706" s="7" t="str">
        <f>TEXT(SalesDataTable[[#This Row],[Order Date]],"mmm")</f>
        <v>Dec</v>
      </c>
    </row>
    <row r="2707" spans="1:20" ht="15.6">
      <c r="A2707" s="2">
        <v>5035</v>
      </c>
      <c r="B2707" s="3">
        <v>46386</v>
      </c>
      <c r="C2707" s="4" t="s">
        <v>6</v>
      </c>
      <c r="D2707" s="4" t="s">
        <v>43</v>
      </c>
      <c r="E2707" s="4" t="s">
        <v>2</v>
      </c>
      <c r="F2707" s="4" t="s">
        <v>13</v>
      </c>
      <c r="G2707" s="4" t="s">
        <v>4</v>
      </c>
      <c r="H2707" s="4" t="s">
        <v>30</v>
      </c>
      <c r="I2707" s="8">
        <v>2</v>
      </c>
      <c r="J2707" s="10">
        <v>101.73</v>
      </c>
      <c r="K2707" s="6">
        <v>0.1</v>
      </c>
      <c r="L2707" s="10">
        <v>49.3</v>
      </c>
      <c r="M2707" s="17">
        <f t="shared" si="168"/>
        <v>183.114</v>
      </c>
      <c r="N2707" s="17">
        <f t="shared" si="169"/>
        <v>98.6</v>
      </c>
      <c r="O2707" s="17">
        <f t="shared" si="170"/>
        <v>84.51400000000001</v>
      </c>
      <c r="P2707" s="7">
        <f t="shared" si="171"/>
        <v>0.46153762137247839</v>
      </c>
      <c r="Q2707" s="5">
        <f>YEAR(SalesDataTable[[#This Row],[Order Date]])</f>
        <v>2026</v>
      </c>
      <c r="R2707" s="7" t="str">
        <f>"Q"&amp;ROUNDUP(MONTH(SalesDataTable[[#This Row],[Order Date]])/3,0)</f>
        <v>Q4</v>
      </c>
      <c r="S2707" s="8">
        <f>MONTH(SalesDataTable[[#This Row],[Order Date]])</f>
        <v>12</v>
      </c>
      <c r="T2707" s="7" t="str">
        <f>TEXT(SalesDataTable[[#This Row],[Order Date]],"mmm")</f>
        <v>Dec</v>
      </c>
    </row>
    <row r="2708" spans="1:20" ht="15.6">
      <c r="A2708" s="2">
        <v>5135</v>
      </c>
      <c r="B2708" s="3">
        <v>46386</v>
      </c>
      <c r="C2708" s="4" t="s">
        <v>11</v>
      </c>
      <c r="D2708" s="4" t="s">
        <v>39</v>
      </c>
      <c r="E2708" s="4" t="s">
        <v>2</v>
      </c>
      <c r="F2708" s="4" t="s">
        <v>13</v>
      </c>
      <c r="G2708" s="4" t="s">
        <v>4</v>
      </c>
      <c r="H2708" s="4" t="s">
        <v>22</v>
      </c>
      <c r="I2708" s="8">
        <v>5</v>
      </c>
      <c r="J2708" s="10">
        <v>51.78</v>
      </c>
      <c r="K2708" s="6">
        <v>0.15</v>
      </c>
      <c r="L2708" s="10">
        <v>22.37</v>
      </c>
      <c r="M2708" s="17">
        <f t="shared" si="168"/>
        <v>220.06499999999997</v>
      </c>
      <c r="N2708" s="17">
        <f t="shared" si="169"/>
        <v>111.85000000000001</v>
      </c>
      <c r="O2708" s="17">
        <f t="shared" si="170"/>
        <v>108.21499999999996</v>
      </c>
      <c r="P2708" s="7">
        <f t="shared" si="171"/>
        <v>0.49174107650012483</v>
      </c>
      <c r="Q2708" s="5">
        <f>YEAR(SalesDataTable[[#This Row],[Order Date]])</f>
        <v>2026</v>
      </c>
      <c r="R2708" s="7" t="str">
        <f>"Q"&amp;ROUNDUP(MONTH(SalesDataTable[[#This Row],[Order Date]])/3,0)</f>
        <v>Q4</v>
      </c>
      <c r="S2708" s="8">
        <f>MONTH(SalesDataTable[[#This Row],[Order Date]])</f>
        <v>12</v>
      </c>
      <c r="T2708" s="7"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F5EE-8656-41C8-AB36-86EAD4CD308F}">
  <dimension ref="A3:K4"/>
  <sheetViews>
    <sheetView workbookViewId="0">
      <selection activeCell="B11" sqref="B11"/>
    </sheetView>
  </sheetViews>
  <sheetFormatPr defaultRowHeight="14.4"/>
  <cols>
    <col min="1" max="1" width="14.109375" bestFit="1" customWidth="1"/>
    <col min="3" max="3" width="16.77734375" bestFit="1" customWidth="1"/>
    <col min="5" max="5" width="15.5546875" bestFit="1" customWidth="1"/>
    <col min="7" max="7" width="9.88671875" bestFit="1" customWidth="1"/>
    <col min="8" max="8" width="15.5546875" bestFit="1" customWidth="1"/>
    <col min="9" max="10" width="15.5546875" customWidth="1"/>
    <col min="11" max="11" width="16.33203125" bestFit="1" customWidth="1"/>
  </cols>
  <sheetData>
    <row r="3" spans="1:11">
      <c r="A3" t="s">
        <v>73</v>
      </c>
      <c r="C3" t="s">
        <v>74</v>
      </c>
      <c r="E3" t="s">
        <v>75</v>
      </c>
      <c r="G3" t="s">
        <v>76</v>
      </c>
      <c r="I3" t="s">
        <v>79</v>
      </c>
      <c r="K3" s="12" t="s">
        <v>77</v>
      </c>
    </row>
    <row r="4" spans="1:11">
      <c r="A4" s="14">
        <v>645223.1794999995</v>
      </c>
      <c r="C4" s="14">
        <v>296384.2495000005</v>
      </c>
      <c r="E4" s="20">
        <v>6698</v>
      </c>
      <c r="G4" s="20">
        <v>2707</v>
      </c>
      <c r="I4" s="14">
        <v>348838.93000000058</v>
      </c>
      <c r="K4" s="11">
        <f>+C4/A4</f>
        <v>0.45935152194884954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3BB7-346A-43F5-B80A-7FDCA4E5CCCC}">
  <dimension ref="A3:L28"/>
  <sheetViews>
    <sheetView workbookViewId="0">
      <selection activeCell="A20" sqref="A20:B25"/>
    </sheetView>
  </sheetViews>
  <sheetFormatPr defaultRowHeight="14.4"/>
  <cols>
    <col min="1" max="1" width="12.77734375" bestFit="1" customWidth="1"/>
    <col min="2" max="2" width="12.44140625" bestFit="1" customWidth="1"/>
    <col min="3" max="3" width="15.21875" bestFit="1" customWidth="1"/>
    <col min="5" max="5" width="12.77734375" bestFit="1" customWidth="1"/>
    <col min="6" max="6" width="12.44140625" bestFit="1" customWidth="1"/>
    <col min="7" max="7" width="15.21875" bestFit="1" customWidth="1"/>
    <col min="8" max="8" width="14.33203125" bestFit="1" customWidth="1"/>
    <col min="9" max="9" width="12.44140625" bestFit="1" customWidth="1"/>
    <col min="11" max="11" width="13.5546875" bestFit="1" customWidth="1"/>
    <col min="12" max="12" width="12.109375" bestFit="1" customWidth="1"/>
  </cols>
  <sheetData>
    <row r="3" spans="1:12">
      <c r="A3" s="15" t="s">
        <v>80</v>
      </c>
      <c r="B3" t="s">
        <v>78</v>
      </c>
      <c r="C3" t="s">
        <v>94</v>
      </c>
      <c r="E3" s="15" t="s">
        <v>80</v>
      </c>
      <c r="F3" t="s">
        <v>78</v>
      </c>
      <c r="H3" s="15" t="s">
        <v>80</v>
      </c>
      <c r="I3" t="s">
        <v>78</v>
      </c>
    </row>
    <row r="4" spans="1:12">
      <c r="A4" s="16" t="s">
        <v>85</v>
      </c>
      <c r="B4" s="19">
        <v>39091.819499999998</v>
      </c>
      <c r="C4" s="19">
        <v>17596.939500000004</v>
      </c>
      <c r="E4" s="16" t="s">
        <v>47</v>
      </c>
      <c r="F4" s="14">
        <v>55102.048500000012</v>
      </c>
      <c r="H4" s="16" t="s">
        <v>6</v>
      </c>
      <c r="I4" s="19">
        <v>191158.65549999985</v>
      </c>
    </row>
    <row r="5" spans="1:12">
      <c r="A5" s="16" t="s">
        <v>84</v>
      </c>
      <c r="B5" s="19">
        <v>35647.71699999999</v>
      </c>
      <c r="C5" s="19">
        <v>16561.507000000001</v>
      </c>
      <c r="E5" s="16" t="s">
        <v>43</v>
      </c>
      <c r="F5" s="14">
        <v>70034.105500000005</v>
      </c>
      <c r="H5" s="16" t="s">
        <v>11</v>
      </c>
      <c r="I5" s="19">
        <v>131488.62350000007</v>
      </c>
    </row>
    <row r="6" spans="1:12">
      <c r="A6" s="16" t="s">
        <v>88</v>
      </c>
      <c r="B6" s="19">
        <v>44696.898499999996</v>
      </c>
      <c r="C6" s="19">
        <v>21465.038499999991</v>
      </c>
      <c r="E6" s="16" t="s">
        <v>50</v>
      </c>
      <c r="F6" s="14">
        <v>50319.473499999986</v>
      </c>
      <c r="H6" s="16" t="s">
        <v>0</v>
      </c>
      <c r="I6" s="19">
        <v>124535.48550000002</v>
      </c>
    </row>
    <row r="7" spans="1:12">
      <c r="A7" s="16" t="s">
        <v>81</v>
      </c>
      <c r="B7" s="19">
        <v>54688.639000000017</v>
      </c>
      <c r="C7" s="19">
        <v>25283.649000000012</v>
      </c>
      <c r="E7" s="16" t="s">
        <v>1</v>
      </c>
      <c r="F7" s="14">
        <v>46624.590999999986</v>
      </c>
      <c r="H7" s="16" t="s">
        <v>20</v>
      </c>
      <c r="I7" s="19">
        <v>198040.41499999989</v>
      </c>
    </row>
    <row r="8" spans="1:12">
      <c r="A8" s="16" t="s">
        <v>82</v>
      </c>
      <c r="B8" s="19">
        <v>57609.044499999975</v>
      </c>
      <c r="C8" s="19">
        <v>27126.764499999972</v>
      </c>
      <c r="E8" s="16" t="s">
        <v>33</v>
      </c>
      <c r="F8" s="14">
        <v>74427.368000000002</v>
      </c>
      <c r="H8" s="16" t="s">
        <v>93</v>
      </c>
      <c r="I8" s="18">
        <v>645223.1794999995</v>
      </c>
    </row>
    <row r="9" spans="1:12">
      <c r="A9" s="16" t="s">
        <v>83</v>
      </c>
      <c r="B9" s="19">
        <v>51026.850000000006</v>
      </c>
      <c r="C9" s="19">
        <v>22442.840000000007</v>
      </c>
      <c r="E9" s="16" t="s">
        <v>93</v>
      </c>
      <c r="F9" s="18">
        <v>296507.58649999945</v>
      </c>
    </row>
    <row r="10" spans="1:12">
      <c r="A10" s="16" t="s">
        <v>86</v>
      </c>
      <c r="B10" s="19">
        <v>66442.23599999999</v>
      </c>
      <c r="C10" s="19">
        <v>31035.085999999967</v>
      </c>
      <c r="H10" s="15" t="s">
        <v>80</v>
      </c>
      <c r="I10" t="s">
        <v>78</v>
      </c>
      <c r="K10" t="str">
        <f>H10</f>
        <v>Row Labels</v>
      </c>
      <c r="L10" t="str">
        <f>I10</f>
        <v>Total Revenue</v>
      </c>
    </row>
    <row r="11" spans="1:12">
      <c r="A11" s="16" t="s">
        <v>87</v>
      </c>
      <c r="B11" s="19">
        <v>69504.337000000014</v>
      </c>
      <c r="C11" s="19">
        <v>31109.926999999985</v>
      </c>
      <c r="H11" s="16" t="s">
        <v>27</v>
      </c>
      <c r="I11" s="19">
        <v>32754.26549999999</v>
      </c>
      <c r="K11" t="str">
        <f t="shared" ref="K11:L28" si="0">H11</f>
        <v>Austria</v>
      </c>
      <c r="L11">
        <f t="shared" si="0"/>
        <v>32754.26549999999</v>
      </c>
    </row>
    <row r="12" spans="1:12">
      <c r="A12" s="16" t="s">
        <v>89</v>
      </c>
      <c r="B12" s="19">
        <v>58235.185000000005</v>
      </c>
      <c r="C12" s="19">
        <v>27301.534999999993</v>
      </c>
      <c r="H12" s="16" t="s">
        <v>21</v>
      </c>
      <c r="I12" s="19">
        <v>26318.221999999987</v>
      </c>
      <c r="K12" t="str">
        <f t="shared" si="0"/>
        <v>Belgium</v>
      </c>
      <c r="L12">
        <f t="shared" si="0"/>
        <v>26318.221999999987</v>
      </c>
    </row>
    <row r="13" spans="1:12">
      <c r="A13" s="16" t="s">
        <v>90</v>
      </c>
      <c r="B13" s="19">
        <v>65523.639499999968</v>
      </c>
      <c r="C13" s="19">
        <v>28666.869500000012</v>
      </c>
      <c r="H13" s="16" t="s">
        <v>7</v>
      </c>
      <c r="I13" s="19">
        <v>23348.653999999995</v>
      </c>
      <c r="K13" t="str">
        <f t="shared" si="0"/>
        <v>Czechia</v>
      </c>
      <c r="L13">
        <f t="shared" si="0"/>
        <v>23348.653999999995</v>
      </c>
    </row>
    <row r="14" spans="1:12">
      <c r="A14" s="16" t="s">
        <v>91</v>
      </c>
      <c r="B14" s="19">
        <v>49147.535000000003</v>
      </c>
      <c r="C14" s="19">
        <v>22793.035</v>
      </c>
      <c r="H14" s="16" t="s">
        <v>25</v>
      </c>
      <c r="I14" s="19">
        <v>28462.138000000006</v>
      </c>
      <c r="K14" t="str">
        <f t="shared" si="0"/>
        <v>Denmark</v>
      </c>
      <c r="L14">
        <f t="shared" si="0"/>
        <v>28462.138000000006</v>
      </c>
    </row>
    <row r="15" spans="1:12">
      <c r="A15" s="16" t="s">
        <v>92</v>
      </c>
      <c r="B15" s="19">
        <v>53609.278500000037</v>
      </c>
      <c r="C15" s="19">
        <v>25001.058499999999</v>
      </c>
      <c r="H15" s="16" t="s">
        <v>39</v>
      </c>
      <c r="I15" s="19">
        <v>24075.482</v>
      </c>
      <c r="K15" t="str">
        <f t="shared" si="0"/>
        <v>Finland</v>
      </c>
      <c r="L15">
        <f t="shared" si="0"/>
        <v>24075.482</v>
      </c>
    </row>
    <row r="16" spans="1:12">
      <c r="A16" s="16" t="s">
        <v>93</v>
      </c>
      <c r="B16" s="18">
        <v>645223.1794999995</v>
      </c>
      <c r="C16" s="18">
        <v>296384.2495000005</v>
      </c>
      <c r="H16" s="16" t="s">
        <v>47</v>
      </c>
      <c r="I16" s="19">
        <v>55102.048500000012</v>
      </c>
      <c r="K16" t="str">
        <f t="shared" si="0"/>
        <v>France</v>
      </c>
      <c r="L16">
        <f t="shared" si="0"/>
        <v>55102.048500000012</v>
      </c>
    </row>
    <row r="17" spans="1:12">
      <c r="H17" s="16" t="s">
        <v>43</v>
      </c>
      <c r="I17" s="19">
        <v>70034.105500000005</v>
      </c>
      <c r="K17" t="str">
        <f t="shared" si="0"/>
        <v>Germany</v>
      </c>
      <c r="L17">
        <f t="shared" si="0"/>
        <v>70034.105500000005</v>
      </c>
    </row>
    <row r="18" spans="1:12">
      <c r="H18" s="16" t="s">
        <v>18</v>
      </c>
      <c r="I18" s="19">
        <v>16596.517499999994</v>
      </c>
      <c r="K18" t="str">
        <f t="shared" si="0"/>
        <v>Ireland</v>
      </c>
      <c r="L18">
        <f t="shared" si="0"/>
        <v>16596.517499999994</v>
      </c>
    </row>
    <row r="19" spans="1:12">
      <c r="H19" s="16" t="s">
        <v>50</v>
      </c>
      <c r="I19" s="19">
        <v>50319.473499999986</v>
      </c>
      <c r="K19" t="str">
        <f t="shared" si="0"/>
        <v>Italy</v>
      </c>
      <c r="L19">
        <f t="shared" si="0"/>
        <v>50319.473499999986</v>
      </c>
    </row>
    <row r="20" spans="1:12">
      <c r="A20" s="15" t="s">
        <v>80</v>
      </c>
      <c r="B20" t="s">
        <v>78</v>
      </c>
      <c r="H20" s="16" t="s">
        <v>31</v>
      </c>
      <c r="I20" s="19">
        <v>42192.776500000007</v>
      </c>
      <c r="K20" t="str">
        <f t="shared" si="0"/>
        <v>Netherlands</v>
      </c>
      <c r="L20">
        <f t="shared" si="0"/>
        <v>42192.776500000007</v>
      </c>
    </row>
    <row r="21" spans="1:12">
      <c r="A21" s="16" t="s">
        <v>8</v>
      </c>
      <c r="B21" s="19">
        <v>179633.50449999995</v>
      </c>
      <c r="H21" s="16" t="s">
        <v>52</v>
      </c>
      <c r="I21" s="19">
        <v>26376.673999999999</v>
      </c>
      <c r="K21" t="str">
        <f t="shared" si="0"/>
        <v>Norway</v>
      </c>
      <c r="L21">
        <f t="shared" si="0"/>
        <v>26376.673999999999</v>
      </c>
    </row>
    <row r="22" spans="1:12">
      <c r="A22" s="16" t="s">
        <v>28</v>
      </c>
      <c r="B22" s="19">
        <v>92836.006999999969</v>
      </c>
      <c r="H22" s="16" t="s">
        <v>49</v>
      </c>
      <c r="I22" s="19">
        <v>40290.002</v>
      </c>
      <c r="K22" t="str">
        <f t="shared" si="0"/>
        <v>Poland</v>
      </c>
      <c r="L22">
        <f t="shared" si="0"/>
        <v>40290.002</v>
      </c>
    </row>
    <row r="23" spans="1:12">
      <c r="A23" s="16" t="s">
        <v>2</v>
      </c>
      <c r="B23" s="19">
        <v>260307.05699999991</v>
      </c>
      <c r="H23" s="16" t="s">
        <v>36</v>
      </c>
      <c r="I23" s="19">
        <v>27591.421000000006</v>
      </c>
      <c r="K23" t="str">
        <f t="shared" si="0"/>
        <v>Portugal</v>
      </c>
      <c r="L23">
        <f t="shared" si="0"/>
        <v>27591.421000000006</v>
      </c>
    </row>
    <row r="24" spans="1:12">
      <c r="A24" s="16" t="s">
        <v>19</v>
      </c>
      <c r="B24" s="19">
        <v>112446.61100000008</v>
      </c>
      <c r="H24" s="16" t="s">
        <v>1</v>
      </c>
      <c r="I24" s="19">
        <v>46624.590999999986</v>
      </c>
      <c r="K24" t="str">
        <f t="shared" si="0"/>
        <v>Spain</v>
      </c>
      <c r="L24">
        <f t="shared" si="0"/>
        <v>46624.590999999986</v>
      </c>
    </row>
    <row r="25" spans="1:12">
      <c r="A25" s="16" t="s">
        <v>93</v>
      </c>
      <c r="B25" s="18">
        <v>645223.1794999995</v>
      </c>
      <c r="H25" s="16" t="s">
        <v>12</v>
      </c>
      <c r="I25" s="19">
        <v>35977.811999999991</v>
      </c>
      <c r="K25" t="str">
        <f t="shared" si="0"/>
        <v>Sweden</v>
      </c>
      <c r="L25">
        <f t="shared" si="0"/>
        <v>35977.811999999991</v>
      </c>
    </row>
    <row r="26" spans="1:12">
      <c r="H26" s="16" t="s">
        <v>41</v>
      </c>
      <c r="I26" s="19">
        <v>24731.628500000003</v>
      </c>
      <c r="K26" t="str">
        <f t="shared" si="0"/>
        <v>Switzerland</v>
      </c>
      <c r="L26">
        <f t="shared" si="0"/>
        <v>24731.628500000003</v>
      </c>
    </row>
    <row r="27" spans="1:12">
      <c r="H27" s="16" t="s">
        <v>33</v>
      </c>
      <c r="I27" s="19">
        <v>74427.368000000002</v>
      </c>
      <c r="K27" t="str">
        <f t="shared" si="0"/>
        <v>United Kingdom</v>
      </c>
      <c r="L27">
        <f t="shared" si="0"/>
        <v>74427.368000000002</v>
      </c>
    </row>
    <row r="28" spans="1:12">
      <c r="H28" s="16" t="s">
        <v>93</v>
      </c>
      <c r="I28" s="18">
        <v>645223.1794999995</v>
      </c>
      <c r="K28" t="str">
        <f t="shared" si="0"/>
        <v>Grand Total</v>
      </c>
      <c r="L28">
        <f t="shared" si="0"/>
        <v>645223.1794999995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3B6F-6205-4E5B-8C60-1CA89B9C6B8A}">
  <dimension ref="A1:AM509"/>
  <sheetViews>
    <sheetView showGridLines="0" tabSelected="1" zoomScale="40" zoomScaleNormal="40" workbookViewId="0">
      <selection activeCell="AK12" sqref="AK12"/>
    </sheetView>
  </sheetViews>
  <sheetFormatPr defaultRowHeight="14.4"/>
  <cols>
    <col min="29" max="39" width="8.88671875" style="13"/>
  </cols>
  <sheetData>
    <row r="1" spans="1:28">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28">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28">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28">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spans="1:28">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spans="1:28">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row>
    <row r="8" spans="1:28">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row>
    <row r="9" spans="1:28">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spans="1:28">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28">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28">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28">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28">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2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s="13" customFormat="1"/>
    <row r="58" spans="1:28" s="13" customFormat="1"/>
    <row r="59" spans="1:28" s="13" customFormat="1"/>
    <row r="60" spans="1:28" s="13" customFormat="1"/>
    <row r="61" spans="1:28" s="13" customFormat="1"/>
    <row r="62" spans="1:28" s="13" customFormat="1"/>
    <row r="63" spans="1:28" s="13" customFormat="1"/>
    <row r="64" spans="1:28"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row r="181" s="13" customFormat="1"/>
    <row r="182" s="13" customFormat="1"/>
    <row r="183" s="13" customFormat="1"/>
    <row r="184" s="13" customFormat="1"/>
    <row r="185" s="13" customFormat="1"/>
    <row r="186" s="13" customFormat="1"/>
    <row r="187" s="13" customFormat="1"/>
    <row r="188" s="13" customFormat="1"/>
    <row r="189" s="13" customFormat="1"/>
    <row r="190" s="13" customFormat="1"/>
    <row r="191" s="13" customFormat="1"/>
    <row r="192" s="13" customFormat="1"/>
    <row r="193" s="13" customFormat="1"/>
    <row r="194" s="13" customFormat="1"/>
    <row r="195" s="13" customFormat="1"/>
    <row r="196" s="13" customFormat="1"/>
    <row r="197" s="13" customFormat="1"/>
    <row r="198" s="13" customFormat="1"/>
    <row r="199" s="13" customFormat="1"/>
    <row r="200" s="13" customFormat="1"/>
    <row r="201" s="13" customFormat="1"/>
    <row r="202" s="13" customFormat="1"/>
    <row r="203" s="13" customFormat="1"/>
    <row r="204" s="13" customFormat="1"/>
    <row r="205" s="13" customFormat="1"/>
    <row r="206" s="13" customFormat="1"/>
    <row r="207" s="13" customFormat="1"/>
    <row r="208" s="13" customFormat="1"/>
    <row r="209" s="13" customFormat="1"/>
    <row r="210" s="13" customFormat="1"/>
    <row r="211" s="13" customFormat="1"/>
    <row r="212" s="13" customFormat="1"/>
    <row r="213" s="13" customFormat="1"/>
    <row r="214" s="13" customFormat="1"/>
    <row r="215" s="13" customFormat="1"/>
    <row r="216" s="13" customFormat="1"/>
    <row r="217" s="13" customFormat="1"/>
    <row r="218" s="13" customFormat="1"/>
    <row r="219" s="13" customFormat="1"/>
    <row r="220" s="13" customFormat="1"/>
    <row r="221" s="13" customFormat="1"/>
    <row r="222" s="13" customFormat="1"/>
    <row r="223" s="13" customFormat="1"/>
    <row r="224" s="13" customFormat="1"/>
    <row r="225" s="13" customFormat="1"/>
    <row r="226" s="13" customFormat="1"/>
    <row r="227" s="13" customFormat="1"/>
    <row r="228" s="13" customFormat="1"/>
    <row r="229" s="13" customFormat="1"/>
    <row r="230" s="13" customFormat="1"/>
    <row r="231" s="13" customFormat="1"/>
    <row r="232" s="13" customFormat="1"/>
    <row r="233" s="13" customFormat="1"/>
    <row r="234" s="13" customFormat="1"/>
    <row r="235" s="13" customFormat="1"/>
    <row r="236" s="13" customFormat="1"/>
    <row r="237" s="13" customFormat="1"/>
    <row r="238" s="13" customFormat="1"/>
    <row r="239" s="13" customFormat="1"/>
    <row r="240" s="13" customFormat="1"/>
    <row r="241" s="13" customFormat="1"/>
    <row r="242" s="13" customFormat="1"/>
    <row r="243" s="13" customFormat="1"/>
    <row r="244" s="13" customFormat="1"/>
    <row r="245" s="13" customFormat="1"/>
    <row r="246" s="13" customFormat="1"/>
    <row r="247" s="13" customFormat="1"/>
    <row r="248" s="13" customFormat="1"/>
    <row r="249" s="13" customFormat="1"/>
    <row r="250" s="13" customFormat="1"/>
    <row r="251" s="13" customFormat="1"/>
    <row r="252" s="13" customFormat="1"/>
    <row r="253" s="13" customFormat="1"/>
    <row r="254" s="13" customFormat="1"/>
    <row r="255" s="13" customFormat="1"/>
    <row r="256" s="13" customFormat="1"/>
    <row r="257" s="13" customFormat="1"/>
    <row r="258" s="13" customFormat="1"/>
    <row r="259" s="13" customFormat="1"/>
    <row r="260" s="13" customFormat="1"/>
    <row r="261" s="13" customFormat="1"/>
    <row r="262" s="13" customFormat="1"/>
    <row r="263" s="13" customFormat="1"/>
    <row r="264" s="13" customFormat="1"/>
    <row r="265" s="13" customFormat="1"/>
    <row r="266" s="13" customFormat="1"/>
    <row r="267" s="13" customFormat="1"/>
    <row r="268" s="13" customFormat="1"/>
    <row r="269" s="13" customFormat="1"/>
    <row r="270" s="13" customFormat="1"/>
    <row r="271" s="13" customFormat="1"/>
    <row r="272" s="13" customFormat="1"/>
    <row r="273" s="13" customFormat="1"/>
    <row r="274" s="13" customFormat="1"/>
    <row r="275" s="13" customFormat="1"/>
    <row r="276" s="13" customFormat="1"/>
    <row r="277" s="13" customFormat="1"/>
    <row r="278" s="13" customFormat="1"/>
    <row r="279" s="13" customFormat="1"/>
    <row r="280" s="13" customFormat="1"/>
    <row r="281" s="13" customFormat="1"/>
    <row r="282" s="13" customFormat="1"/>
    <row r="283" s="13" customFormat="1"/>
    <row r="284" s="13" customFormat="1"/>
    <row r="285" s="13" customFormat="1"/>
    <row r="286" s="13" customFormat="1"/>
    <row r="287" s="13" customFormat="1"/>
    <row r="288" s="13" customFormat="1"/>
    <row r="289" s="13" customFormat="1"/>
    <row r="290" s="13" customFormat="1"/>
    <row r="291" s="13" customFormat="1"/>
    <row r="292" s="13" customFormat="1"/>
    <row r="293" s="13" customFormat="1"/>
    <row r="294" s="13" customFormat="1"/>
    <row r="295" s="13" customFormat="1"/>
    <row r="296" s="13" customFormat="1"/>
    <row r="297" s="13" customFormat="1"/>
    <row r="298" s="13" customFormat="1"/>
    <row r="299" s="13" customFormat="1"/>
    <row r="300" s="13" customFormat="1"/>
    <row r="301" s="13" customFormat="1"/>
    <row r="302" s="13" customFormat="1"/>
    <row r="303" s="13" customFormat="1"/>
    <row r="304" s="13" customFormat="1"/>
    <row r="305" s="13" customFormat="1"/>
    <row r="306" s="13" customFormat="1"/>
    <row r="307" s="13" customFormat="1"/>
    <row r="308" s="13" customFormat="1"/>
    <row r="309" s="13" customFormat="1"/>
    <row r="310" s="13" customFormat="1"/>
    <row r="311" s="13" customFormat="1"/>
    <row r="312" s="13" customFormat="1"/>
    <row r="313" s="13" customFormat="1"/>
    <row r="314" s="13" customFormat="1"/>
    <row r="315" s="13" customFormat="1"/>
    <row r="316" s="13" customFormat="1"/>
    <row r="317" s="13" customFormat="1"/>
    <row r="318" s="13" customFormat="1"/>
    <row r="319" s="13" customFormat="1"/>
    <row r="320" s="13" customFormat="1"/>
    <row r="321" s="13" customFormat="1"/>
    <row r="322" s="13" customFormat="1"/>
    <row r="323" s="13" customFormat="1"/>
    <row r="324" s="13" customFormat="1"/>
    <row r="325" s="13" customFormat="1"/>
    <row r="326" s="13" customFormat="1"/>
    <row r="327" s="13" customFormat="1"/>
    <row r="328" s="13" customFormat="1"/>
    <row r="329" s="13" customFormat="1"/>
    <row r="330" s="13" customFormat="1"/>
    <row r="331" s="13" customFormat="1"/>
    <row r="332" s="13" customFormat="1"/>
    <row r="333" s="13" customFormat="1"/>
    <row r="334" s="13" customFormat="1"/>
    <row r="335" s="13" customFormat="1"/>
    <row r="336" s="13" customFormat="1"/>
    <row r="337" s="13" customFormat="1"/>
    <row r="338" s="13" customFormat="1"/>
    <row r="339" s="13" customFormat="1"/>
    <row r="340" s="13" customFormat="1"/>
    <row r="341" s="13" customFormat="1"/>
    <row r="342" s="13" customFormat="1"/>
    <row r="343" s="13" customFormat="1"/>
    <row r="344" s="13" customFormat="1"/>
    <row r="345" s="13" customFormat="1"/>
    <row r="346" s="13" customFormat="1"/>
    <row r="347" s="13" customFormat="1"/>
    <row r="348" s="13" customFormat="1"/>
    <row r="349" s="13" customFormat="1"/>
    <row r="350" s="13" customFormat="1"/>
    <row r="351" s="13" customFormat="1"/>
    <row r="352" s="13" customFormat="1"/>
    <row r="353" s="13" customFormat="1"/>
    <row r="354" s="13" customFormat="1"/>
    <row r="355" s="13" customFormat="1"/>
    <row r="356" s="13" customFormat="1"/>
    <row r="357" s="13" customFormat="1"/>
    <row r="358" s="13" customFormat="1"/>
    <row r="359" s="13" customFormat="1"/>
    <row r="360" s="13" customFormat="1"/>
    <row r="361" s="13" customFormat="1"/>
    <row r="362" s="13" customFormat="1"/>
    <row r="363" s="13" customFormat="1"/>
    <row r="364" s="13" customFormat="1"/>
    <row r="365" s="13" customFormat="1"/>
    <row r="366" s="13" customFormat="1"/>
    <row r="367" s="13" customFormat="1"/>
    <row r="368" s="13" customFormat="1"/>
    <row r="369" s="13" customFormat="1"/>
    <row r="370" s="13" customFormat="1"/>
    <row r="371" s="13" customFormat="1"/>
    <row r="372" s="13" customFormat="1"/>
    <row r="373" s="13" customFormat="1"/>
    <row r="374" s="13" customFormat="1"/>
    <row r="375" s="13" customFormat="1"/>
    <row r="376" s="13" customFormat="1"/>
    <row r="377" s="13" customFormat="1"/>
    <row r="378" s="13" customFormat="1"/>
    <row r="379" s="13" customFormat="1"/>
    <row r="380" s="13" customFormat="1"/>
    <row r="381" s="13" customFormat="1"/>
    <row r="382" s="13" customFormat="1"/>
    <row r="383" s="13" customFormat="1"/>
    <row r="384" s="13" customFormat="1"/>
    <row r="385" s="13" customFormat="1"/>
    <row r="386" s="13" customFormat="1"/>
    <row r="387" s="13" customFormat="1"/>
    <row r="388" s="13" customFormat="1"/>
    <row r="389" s="13" customFormat="1"/>
    <row r="390" s="13" customFormat="1"/>
    <row r="391" s="13" customFormat="1"/>
    <row r="392" s="13" customFormat="1"/>
    <row r="393" s="13" customFormat="1"/>
    <row r="394" s="13" customFormat="1"/>
    <row r="395" s="13" customFormat="1"/>
    <row r="396" s="13" customFormat="1"/>
    <row r="397" s="13" customFormat="1"/>
    <row r="398" s="13" customFormat="1"/>
    <row r="399" s="13" customFormat="1"/>
    <row r="400" s="13" customFormat="1"/>
    <row r="401" s="13" customFormat="1"/>
    <row r="402" s="13" customFormat="1"/>
    <row r="403" s="13" customFormat="1"/>
    <row r="404" s="13" customFormat="1"/>
    <row r="405" s="13" customFormat="1"/>
    <row r="406" s="13" customFormat="1"/>
    <row r="407" s="13" customFormat="1"/>
    <row r="408" s="13" customFormat="1"/>
    <row r="409" s="13" customFormat="1"/>
    <row r="410" s="13" customFormat="1"/>
    <row r="411" s="13" customFormat="1"/>
    <row r="412" s="13" customFormat="1"/>
    <row r="413" s="13" customFormat="1"/>
    <row r="414" s="13" customFormat="1"/>
    <row r="415" s="13" customFormat="1"/>
    <row r="416" s="13" customFormat="1"/>
    <row r="417" s="13" customFormat="1"/>
    <row r="418" s="13" customFormat="1"/>
    <row r="419" s="13" customFormat="1"/>
    <row r="420" s="13" customFormat="1"/>
    <row r="421" s="13" customFormat="1"/>
    <row r="422" s="13" customFormat="1"/>
    <row r="423" s="13" customFormat="1"/>
    <row r="424" s="13" customFormat="1"/>
    <row r="425" s="13" customFormat="1"/>
    <row r="426" s="13" customFormat="1"/>
    <row r="427" s="13" customFormat="1"/>
    <row r="428" s="13" customFormat="1"/>
    <row r="429" s="13" customFormat="1"/>
    <row r="430" s="13" customFormat="1"/>
    <row r="431" s="13" customFormat="1"/>
    <row r="432" s="13" customFormat="1"/>
    <row r="433" s="13" customFormat="1"/>
    <row r="434" s="13" customFormat="1"/>
    <row r="435" s="13" customFormat="1"/>
    <row r="436" s="13" customFormat="1"/>
    <row r="437" s="13" customFormat="1"/>
    <row r="438" s="13" customFormat="1"/>
    <row r="439" s="13" customFormat="1"/>
    <row r="440" s="13" customFormat="1"/>
    <row r="441" s="13" customFormat="1"/>
    <row r="442" s="13" customFormat="1"/>
    <row r="443" s="13" customFormat="1"/>
    <row r="444" s="13" customFormat="1"/>
    <row r="445" s="13" customFormat="1"/>
    <row r="446" s="13" customFormat="1"/>
    <row r="447" s="13" customFormat="1"/>
    <row r="448" s="13" customFormat="1"/>
    <row r="449" s="13" customFormat="1"/>
    <row r="450" s="13" customFormat="1"/>
    <row r="451" s="13" customFormat="1"/>
    <row r="452" s="13" customFormat="1"/>
    <row r="453" s="13" customFormat="1"/>
    <row r="454" s="13" customFormat="1"/>
    <row r="455" s="13" customFormat="1"/>
    <row r="456" s="13" customFormat="1"/>
    <row r="457" s="13" customFormat="1"/>
    <row r="458" s="13" customFormat="1"/>
    <row r="459" s="13" customFormat="1"/>
    <row r="460" s="13" customFormat="1"/>
    <row r="461" s="13" customFormat="1"/>
    <row r="462" s="13" customFormat="1"/>
    <row r="463" s="13" customFormat="1"/>
    <row r="464" s="13" customFormat="1"/>
    <row r="465" s="13" customFormat="1"/>
    <row r="466" s="13" customFormat="1"/>
    <row r="467" s="13" customFormat="1"/>
    <row r="468" s="13" customFormat="1"/>
    <row r="469" s="13" customFormat="1"/>
    <row r="470" s="13" customFormat="1"/>
    <row r="471" s="13" customFormat="1"/>
    <row r="472" s="13" customFormat="1"/>
    <row r="473" s="13" customFormat="1"/>
    <row r="474" s="13" customFormat="1"/>
    <row r="475" s="13" customFormat="1"/>
    <row r="476" s="13" customFormat="1"/>
    <row r="477" s="13" customFormat="1"/>
    <row r="478" s="13" customFormat="1"/>
    <row r="479" s="13" customFormat="1"/>
    <row r="480" s="13" customFormat="1"/>
    <row r="481" s="13" customFormat="1"/>
    <row r="482" s="13" customFormat="1"/>
    <row r="483" s="13" customFormat="1"/>
    <row r="484" s="13" customFormat="1"/>
    <row r="485" s="13" customFormat="1"/>
    <row r="486" s="13" customFormat="1"/>
    <row r="487" s="13" customFormat="1"/>
    <row r="488" s="13" customFormat="1"/>
    <row r="489" s="13" customFormat="1"/>
    <row r="490" s="13" customFormat="1"/>
    <row r="491" s="13" customFormat="1"/>
    <row r="492" s="13" customFormat="1"/>
    <row r="493" s="13" customFormat="1"/>
    <row r="494" s="13" customFormat="1"/>
    <row r="495" s="13" customFormat="1"/>
    <row r="496" s="13" customFormat="1"/>
    <row r="497" s="13" customFormat="1"/>
    <row r="498" s="13" customFormat="1"/>
    <row r="499" s="13" customFormat="1"/>
    <row r="500" s="13" customFormat="1"/>
    <row r="501" s="13" customFormat="1"/>
    <row r="502" s="13" customFormat="1"/>
    <row r="503" s="13" customFormat="1"/>
    <row r="504" s="13" customFormat="1"/>
    <row r="505" s="13" customFormat="1"/>
    <row r="506" s="13" customFormat="1"/>
    <row r="507" s="13" customFormat="1"/>
    <row r="508" s="13" customFormat="1"/>
    <row r="509" s="13"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Kpi's Pivot table</vt:lpstr>
      <vt:lpstr>Chart 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NAYAB SHEIKH</cp:lastModifiedBy>
  <dcterms:created xsi:type="dcterms:W3CDTF">2026-09-07T01:30:55Z</dcterms:created>
  <dcterms:modified xsi:type="dcterms:W3CDTF">2026-10-06T11:59:10Z</dcterms:modified>
</cp:coreProperties>
</file>