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https://d.docs.live.net/abaaadb336cecd29/Documents/project/"/>
    </mc:Choice>
  </mc:AlternateContent>
  <xr:revisionPtr revIDLastSave="3" documentId="13_ncr:1_{0CE60DAA-97F1-46A8-9873-32447546B961}" xr6:coauthVersionLast="47" xr6:coauthVersionMax="47" xr10:uidLastSave="{3AE44D06-C252-42FC-829B-6FB3B13B7656}"/>
  <bookViews>
    <workbookView xWindow="-108" yWindow="-108" windowWidth="23256" windowHeight="12456" activeTab="6" xr2:uid="{23155448-0DD4-4C9C-9A74-8BC07C3F6F34}"/>
  </bookViews>
  <sheets>
    <sheet name="All_India_Index_Upto_April23 (1" sheetId="2" r:id="rId1"/>
    <sheet name="Q1" sheetId="4" r:id="rId2"/>
    <sheet name="Q2." sheetId="11" r:id="rId3"/>
    <sheet name="Q3.a" sheetId="7" r:id="rId4"/>
    <sheet name="Q3.b" sheetId="8" r:id="rId5"/>
    <sheet name="Q4" sheetId="9" r:id="rId6"/>
    <sheet name="Q5" sheetId="10" r:id="rId7"/>
  </sheets>
  <definedNames>
    <definedName name="_xlchart.v1.0" hidden="1">'Q3.a'!$G$5:$G$16</definedName>
    <definedName name="_xlchart.v1.1" hidden="1">'Q3.a'!$H$5:$H$16</definedName>
    <definedName name="_xlchart.v1.2" hidden="1">'Q3.b'!$D$22:$P$22</definedName>
    <definedName name="_xlchart.v1.3" hidden="1">'Q3.b'!$D$35:$P$35</definedName>
    <definedName name="ExternalData_1" localSheetId="0" hidden="1">'All_India_Index_Upto_April23 (1'!$A$1:$AD$373</definedName>
    <definedName name="Slicer_Secto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10" i="11" l="1"/>
  <c r="H9" i="11"/>
  <c r="H8" i="11"/>
  <c r="H7" i="11"/>
  <c r="H6" i="11"/>
  <c r="H5" i="11"/>
  <c r="G34" i="10" l="1"/>
  <c r="L5" i="9"/>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M5" i="9" l="1"/>
  <c r="L6" i="9"/>
  <c r="M6" i="9"/>
  <c r="L7" i="9"/>
  <c r="M7" i="9"/>
  <c r="L8" i="9"/>
  <c r="M8" i="9"/>
  <c r="L9" i="9"/>
  <c r="M9" i="9"/>
  <c r="K9" i="9"/>
  <c r="K8" i="9"/>
  <c r="K7" i="9"/>
  <c r="K6" i="9"/>
  <c r="K5" i="9"/>
  <c r="P23" i="8"/>
  <c r="P24" i="8"/>
  <c r="P25" i="8"/>
  <c r="P26" i="8"/>
  <c r="P27" i="8"/>
  <c r="P28" i="8"/>
  <c r="P29" i="8"/>
  <c r="P30" i="8"/>
  <c r="P31" i="8"/>
  <c r="P32" i="8"/>
  <c r="P33" i="8"/>
  <c r="P34" i="8"/>
  <c r="E23" i="8"/>
  <c r="F23" i="8"/>
  <c r="G23" i="8"/>
  <c r="H23" i="8"/>
  <c r="I23" i="8"/>
  <c r="J23" i="8"/>
  <c r="K23" i="8"/>
  <c r="L23" i="8"/>
  <c r="M23" i="8"/>
  <c r="N23" i="8"/>
  <c r="O23" i="8"/>
  <c r="E24" i="8"/>
  <c r="F24" i="8"/>
  <c r="G24" i="8"/>
  <c r="H24" i="8"/>
  <c r="I24" i="8"/>
  <c r="J24" i="8"/>
  <c r="K24" i="8"/>
  <c r="L24" i="8"/>
  <c r="M24" i="8"/>
  <c r="N24" i="8"/>
  <c r="O24" i="8"/>
  <c r="E25" i="8"/>
  <c r="F25" i="8"/>
  <c r="G25" i="8"/>
  <c r="H25" i="8"/>
  <c r="I25" i="8"/>
  <c r="J25" i="8"/>
  <c r="K25" i="8"/>
  <c r="L25" i="8"/>
  <c r="M25" i="8"/>
  <c r="N25" i="8"/>
  <c r="O25" i="8"/>
  <c r="E26" i="8"/>
  <c r="F26" i="8"/>
  <c r="G26" i="8"/>
  <c r="H26" i="8"/>
  <c r="I26" i="8"/>
  <c r="J26" i="8"/>
  <c r="K26" i="8"/>
  <c r="L26" i="8"/>
  <c r="M26" i="8"/>
  <c r="N26" i="8"/>
  <c r="O26" i="8"/>
  <c r="E27" i="8"/>
  <c r="F27" i="8"/>
  <c r="G27" i="8"/>
  <c r="H27" i="8"/>
  <c r="I27" i="8"/>
  <c r="J27" i="8"/>
  <c r="K27" i="8"/>
  <c r="L27" i="8"/>
  <c r="M27" i="8"/>
  <c r="N27" i="8"/>
  <c r="O27" i="8"/>
  <c r="E28" i="8"/>
  <c r="F28" i="8"/>
  <c r="G28" i="8"/>
  <c r="H28" i="8"/>
  <c r="I28" i="8"/>
  <c r="J28" i="8"/>
  <c r="K28" i="8"/>
  <c r="L28" i="8"/>
  <c r="M28" i="8"/>
  <c r="N28" i="8"/>
  <c r="O28" i="8"/>
  <c r="E29" i="8"/>
  <c r="F29" i="8"/>
  <c r="G29" i="8"/>
  <c r="H29" i="8"/>
  <c r="I29" i="8"/>
  <c r="J29" i="8"/>
  <c r="K29" i="8"/>
  <c r="L29" i="8"/>
  <c r="M29" i="8"/>
  <c r="N29" i="8"/>
  <c r="O29" i="8"/>
  <c r="E30" i="8"/>
  <c r="F30" i="8"/>
  <c r="G30" i="8"/>
  <c r="H30" i="8"/>
  <c r="I30" i="8"/>
  <c r="J30" i="8"/>
  <c r="K30" i="8"/>
  <c r="L30" i="8"/>
  <c r="M30" i="8"/>
  <c r="N30" i="8"/>
  <c r="O30" i="8"/>
  <c r="E31" i="8"/>
  <c r="F31" i="8"/>
  <c r="G31" i="8"/>
  <c r="H31" i="8"/>
  <c r="I31" i="8"/>
  <c r="J31" i="8"/>
  <c r="K31" i="8"/>
  <c r="L31" i="8"/>
  <c r="M31" i="8"/>
  <c r="N31" i="8"/>
  <c r="O31" i="8"/>
  <c r="E32" i="8"/>
  <c r="F32" i="8"/>
  <c r="G32" i="8"/>
  <c r="H32" i="8"/>
  <c r="I32" i="8"/>
  <c r="J32" i="8"/>
  <c r="K32" i="8"/>
  <c r="L32" i="8"/>
  <c r="M32" i="8"/>
  <c r="N32" i="8"/>
  <c r="O32" i="8"/>
  <c r="E33" i="8"/>
  <c r="F33" i="8"/>
  <c r="G33" i="8"/>
  <c r="H33" i="8"/>
  <c r="I33" i="8"/>
  <c r="J33" i="8"/>
  <c r="K33" i="8"/>
  <c r="L33" i="8"/>
  <c r="M33" i="8"/>
  <c r="N33" i="8"/>
  <c r="O33" i="8"/>
  <c r="E34" i="8"/>
  <c r="F34" i="8"/>
  <c r="G34" i="8"/>
  <c r="H34" i="8"/>
  <c r="I34" i="8"/>
  <c r="J34" i="8"/>
  <c r="K34" i="8"/>
  <c r="L34" i="8"/>
  <c r="M34" i="8"/>
  <c r="N34" i="8"/>
  <c r="O34" i="8"/>
  <c r="D24" i="8"/>
  <c r="D25" i="8"/>
  <c r="D26" i="8"/>
  <c r="D27" i="8"/>
  <c r="D28" i="8"/>
  <c r="D29" i="8"/>
  <c r="D30" i="8"/>
  <c r="D31" i="8"/>
  <c r="D32" i="8"/>
  <c r="D33" i="8"/>
  <c r="D34" i="8"/>
  <c r="D23" i="8"/>
  <c r="H6" i="7"/>
  <c r="H7" i="7"/>
  <c r="H8" i="7"/>
  <c r="H9" i="7"/>
  <c r="H10" i="7"/>
  <c r="H11" i="7"/>
  <c r="H12" i="7"/>
  <c r="H13" i="7"/>
  <c r="H14" i="7"/>
  <c r="H15" i="7"/>
  <c r="H16" i="7"/>
  <c r="H5" i="7"/>
  <c r="G5" i="7"/>
  <c r="G6" i="7"/>
  <c r="G7" i="7"/>
  <c r="G8" i="7"/>
  <c r="G9" i="7"/>
  <c r="G10" i="7"/>
  <c r="G11" i="7"/>
  <c r="G12" i="7"/>
  <c r="G13" i="7"/>
  <c r="G14" i="7"/>
  <c r="G15" i="7"/>
  <c r="G16" i="7"/>
  <c r="K11" i="4"/>
  <c r="L6" i="4" s="1"/>
  <c r="G11" i="4"/>
  <c r="H11" i="4" s="1"/>
  <c r="C11" i="4"/>
  <c r="D6" i="4" s="1"/>
  <c r="AJ2" i="2"/>
  <c r="AJ3"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182" i="2"/>
  <c r="AJ183" i="2"/>
  <c r="AJ184" i="2"/>
  <c r="AJ185" i="2"/>
  <c r="AJ186" i="2"/>
  <c r="AJ187" i="2"/>
  <c r="AJ188" i="2"/>
  <c r="AJ189" i="2"/>
  <c r="AJ190" i="2"/>
  <c r="AJ191" i="2"/>
  <c r="AJ192" i="2"/>
  <c r="AJ193" i="2"/>
  <c r="AJ194" i="2"/>
  <c r="AJ195" i="2"/>
  <c r="AJ196" i="2"/>
  <c r="AJ197" i="2"/>
  <c r="AJ198" i="2"/>
  <c r="AJ199" i="2"/>
  <c r="AJ200" i="2"/>
  <c r="AJ201" i="2"/>
  <c r="AJ202" i="2"/>
  <c r="AJ203" i="2"/>
  <c r="AJ204" i="2"/>
  <c r="AJ205" i="2"/>
  <c r="AJ206" i="2"/>
  <c r="AJ207" i="2"/>
  <c r="AJ208" i="2"/>
  <c r="AJ209" i="2"/>
  <c r="AJ210" i="2"/>
  <c r="AJ211" i="2"/>
  <c r="AJ212" i="2"/>
  <c r="AJ213" i="2"/>
  <c r="AJ214" i="2"/>
  <c r="AJ215" i="2"/>
  <c r="AJ216" i="2"/>
  <c r="AJ217" i="2"/>
  <c r="AJ218" i="2"/>
  <c r="AJ219" i="2"/>
  <c r="AJ220" i="2"/>
  <c r="AJ221" i="2"/>
  <c r="AJ222" i="2"/>
  <c r="AJ223" i="2"/>
  <c r="AJ224" i="2"/>
  <c r="AJ225" i="2"/>
  <c r="AJ226" i="2"/>
  <c r="AJ227" i="2"/>
  <c r="AJ228" i="2"/>
  <c r="AJ229" i="2"/>
  <c r="AJ230" i="2"/>
  <c r="AJ231" i="2"/>
  <c r="AJ232" i="2"/>
  <c r="AJ233" i="2"/>
  <c r="AJ234" i="2"/>
  <c r="AJ235" i="2"/>
  <c r="AJ236" i="2"/>
  <c r="AJ237" i="2"/>
  <c r="AJ238" i="2"/>
  <c r="AJ239" i="2"/>
  <c r="AJ240" i="2"/>
  <c r="AJ241" i="2"/>
  <c r="AJ242" i="2"/>
  <c r="AJ243" i="2"/>
  <c r="AJ244" i="2"/>
  <c r="AJ245" i="2"/>
  <c r="AJ246" i="2"/>
  <c r="AJ247" i="2"/>
  <c r="AJ248" i="2"/>
  <c r="AJ249" i="2"/>
  <c r="AJ250" i="2"/>
  <c r="AJ251" i="2"/>
  <c r="AJ252" i="2"/>
  <c r="AJ253" i="2"/>
  <c r="AJ254" i="2"/>
  <c r="AJ255" i="2"/>
  <c r="AJ256" i="2"/>
  <c r="AJ257" i="2"/>
  <c r="AJ258" i="2"/>
  <c r="AJ259" i="2"/>
  <c r="AJ266" i="2"/>
  <c r="AJ267" i="2"/>
  <c r="AJ268" i="2"/>
  <c r="AJ269" i="2"/>
  <c r="AJ270" i="2"/>
  <c r="AJ271" i="2"/>
  <c r="AJ272" i="2"/>
  <c r="AJ273" i="2"/>
  <c r="AJ274" i="2"/>
  <c r="AJ275" i="2"/>
  <c r="AJ276" i="2"/>
  <c r="AJ277" i="2"/>
  <c r="AJ278" i="2"/>
  <c r="AJ279" i="2"/>
  <c r="AJ280" i="2"/>
  <c r="AJ281" i="2"/>
  <c r="AJ282" i="2"/>
  <c r="AJ283" i="2"/>
  <c r="AJ284" i="2"/>
  <c r="AJ285" i="2"/>
  <c r="AJ286" i="2"/>
  <c r="AJ287" i="2"/>
  <c r="AJ288" i="2"/>
  <c r="AJ289" i="2"/>
  <c r="AJ290" i="2"/>
  <c r="AJ291" i="2"/>
  <c r="AJ292" i="2"/>
  <c r="AJ293" i="2"/>
  <c r="AJ294" i="2"/>
  <c r="AJ295" i="2"/>
  <c r="AJ296" i="2"/>
  <c r="AJ297" i="2"/>
  <c r="AJ298" i="2"/>
  <c r="AJ299" i="2"/>
  <c r="AJ300" i="2"/>
  <c r="AJ301" i="2"/>
  <c r="AJ302" i="2"/>
  <c r="AJ303" i="2"/>
  <c r="AJ304" i="2"/>
  <c r="AJ305" i="2"/>
  <c r="AJ306" i="2"/>
  <c r="AJ307" i="2"/>
  <c r="AJ308" i="2"/>
  <c r="AJ309" i="2"/>
  <c r="AJ310" i="2"/>
  <c r="AJ311" i="2"/>
  <c r="AJ312" i="2"/>
  <c r="AJ313" i="2"/>
  <c r="AJ314" i="2"/>
  <c r="AJ315" i="2"/>
  <c r="AJ316" i="2"/>
  <c r="AJ317" i="2"/>
  <c r="AJ318" i="2"/>
  <c r="AJ319" i="2"/>
  <c r="AJ320" i="2"/>
  <c r="AJ321" i="2"/>
  <c r="AJ322" i="2"/>
  <c r="AJ323" i="2"/>
  <c r="AJ324" i="2"/>
  <c r="AJ325" i="2"/>
  <c r="AJ326" i="2"/>
  <c r="AJ327" i="2"/>
  <c r="AJ328" i="2"/>
  <c r="AJ329" i="2"/>
  <c r="AJ330" i="2"/>
  <c r="AJ331" i="2"/>
  <c r="AJ332" i="2"/>
  <c r="AJ333" i="2"/>
  <c r="AJ334" i="2"/>
  <c r="AJ335" i="2"/>
  <c r="AJ336" i="2"/>
  <c r="AJ337" i="2"/>
  <c r="AJ338" i="2"/>
  <c r="AJ339" i="2"/>
  <c r="AJ340" i="2"/>
  <c r="AJ341" i="2"/>
  <c r="AJ342" i="2"/>
  <c r="AJ343" i="2"/>
  <c r="AJ344" i="2"/>
  <c r="AJ345" i="2"/>
  <c r="AJ346" i="2"/>
  <c r="AJ347" i="2"/>
  <c r="AJ348" i="2"/>
  <c r="AJ349" i="2"/>
  <c r="AJ350" i="2"/>
  <c r="AJ351" i="2"/>
  <c r="AJ352" i="2"/>
  <c r="AJ353" i="2"/>
  <c r="AJ354" i="2"/>
  <c r="AJ355" i="2"/>
  <c r="AJ356" i="2"/>
  <c r="AJ357" i="2"/>
  <c r="AJ358" i="2"/>
  <c r="AJ359" i="2"/>
  <c r="AJ360" i="2"/>
  <c r="AJ361" i="2"/>
  <c r="AJ362" i="2"/>
  <c r="AJ363" i="2"/>
  <c r="AJ364" i="2"/>
  <c r="AJ365" i="2"/>
  <c r="AJ366" i="2"/>
  <c r="AJ367" i="2"/>
  <c r="AJ368" i="2"/>
  <c r="AJ369" i="2"/>
  <c r="AJ370" i="2"/>
  <c r="AJ371" i="2"/>
  <c r="AJ372" i="2"/>
  <c r="AJ373" i="2"/>
  <c r="AI2"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248" i="2"/>
  <c r="AI249" i="2"/>
  <c r="AI250" i="2"/>
  <c r="AI251" i="2"/>
  <c r="AI252" i="2"/>
  <c r="AI253" i="2"/>
  <c r="AI254" i="2"/>
  <c r="AI255" i="2"/>
  <c r="AI256" i="2"/>
  <c r="AI257" i="2"/>
  <c r="AI258" i="2"/>
  <c r="AI259" i="2"/>
  <c r="AI266" i="2"/>
  <c r="AI267" i="2"/>
  <c r="AI268" i="2"/>
  <c r="AI269" i="2"/>
  <c r="AI270" i="2"/>
  <c r="AI271" i="2"/>
  <c r="AI272" i="2"/>
  <c r="AI273" i="2"/>
  <c r="AI274" i="2"/>
  <c r="AI275" i="2"/>
  <c r="AI276" i="2"/>
  <c r="AI277" i="2"/>
  <c r="AI278" i="2"/>
  <c r="AI279" i="2"/>
  <c r="AI280" i="2"/>
  <c r="AI281" i="2"/>
  <c r="AI282" i="2"/>
  <c r="AI283" i="2"/>
  <c r="AI284" i="2"/>
  <c r="AI285" i="2"/>
  <c r="AI286" i="2"/>
  <c r="AI287" i="2"/>
  <c r="AI288" i="2"/>
  <c r="AI289" i="2"/>
  <c r="AI290" i="2"/>
  <c r="AI291" i="2"/>
  <c r="AI292" i="2"/>
  <c r="AI293" i="2"/>
  <c r="AI294" i="2"/>
  <c r="AI295" i="2"/>
  <c r="AI296" i="2"/>
  <c r="AI297" i="2"/>
  <c r="AI298" i="2"/>
  <c r="AI299" i="2"/>
  <c r="AI300" i="2"/>
  <c r="AI301" i="2"/>
  <c r="AI302" i="2"/>
  <c r="AI303" i="2"/>
  <c r="AI304" i="2"/>
  <c r="AI305" i="2"/>
  <c r="AI306" i="2"/>
  <c r="AI307" i="2"/>
  <c r="AI308" i="2"/>
  <c r="AI309" i="2"/>
  <c r="AI310" i="2"/>
  <c r="AI311" i="2"/>
  <c r="AI312" i="2"/>
  <c r="AI313" i="2"/>
  <c r="AI314" i="2"/>
  <c r="AI315" i="2"/>
  <c r="AI316" i="2"/>
  <c r="AI317" i="2"/>
  <c r="AI318" i="2"/>
  <c r="AI319" i="2"/>
  <c r="AI320" i="2"/>
  <c r="AI321" i="2"/>
  <c r="AI322" i="2"/>
  <c r="AI323" i="2"/>
  <c r="AI324" i="2"/>
  <c r="AI325" i="2"/>
  <c r="AI326" i="2"/>
  <c r="AI327" i="2"/>
  <c r="AI328" i="2"/>
  <c r="AI329" i="2"/>
  <c r="AI330" i="2"/>
  <c r="AI331" i="2"/>
  <c r="AI332" i="2"/>
  <c r="AI333" i="2"/>
  <c r="AI334" i="2"/>
  <c r="AI335" i="2"/>
  <c r="AI336" i="2"/>
  <c r="AI337" i="2"/>
  <c r="AI338" i="2"/>
  <c r="AI339" i="2"/>
  <c r="AI340" i="2"/>
  <c r="AI341" i="2"/>
  <c r="AI342" i="2"/>
  <c r="AI343" i="2"/>
  <c r="AI344" i="2"/>
  <c r="AI345" i="2"/>
  <c r="AI346" i="2"/>
  <c r="AI347" i="2"/>
  <c r="AI348" i="2"/>
  <c r="AI349" i="2"/>
  <c r="AI350" i="2"/>
  <c r="AI351" i="2"/>
  <c r="AI352" i="2"/>
  <c r="AI353" i="2"/>
  <c r="AI354" i="2"/>
  <c r="AI355" i="2"/>
  <c r="AI356" i="2"/>
  <c r="AI357" i="2"/>
  <c r="AI358" i="2"/>
  <c r="AI359" i="2"/>
  <c r="AI360" i="2"/>
  <c r="AI361" i="2"/>
  <c r="AI362" i="2"/>
  <c r="AI363" i="2"/>
  <c r="AI364" i="2"/>
  <c r="AI365" i="2"/>
  <c r="AI366" i="2"/>
  <c r="AI367" i="2"/>
  <c r="AI368" i="2"/>
  <c r="AI369" i="2"/>
  <c r="AI370" i="2"/>
  <c r="AI371" i="2"/>
  <c r="AI372" i="2"/>
  <c r="AI373"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2" i="2"/>
  <c r="AH293" i="2"/>
  <c r="AH294" i="2"/>
  <c r="AH295" i="2"/>
  <c r="AH296" i="2"/>
  <c r="AH297" i="2"/>
  <c r="AH298" i="2"/>
  <c r="AH299" i="2"/>
  <c r="AH300" i="2"/>
  <c r="AH301" i="2"/>
  <c r="AH302"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AG373" i="2"/>
  <c r="AF2" i="2"/>
  <c r="AF3"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248" i="2"/>
  <c r="AF249" i="2"/>
  <c r="AF250" i="2"/>
  <c r="AF251" i="2"/>
  <c r="AF252" i="2"/>
  <c r="AF253" i="2"/>
  <c r="AF254" i="2"/>
  <c r="AF255" i="2"/>
  <c r="AF256" i="2"/>
  <c r="AF257" i="2"/>
  <c r="AF258" i="2"/>
  <c r="AF259" i="2"/>
  <c r="AF266" i="2"/>
  <c r="AF267" i="2"/>
  <c r="AF268" i="2"/>
  <c r="AF269" i="2"/>
  <c r="AF270" i="2"/>
  <c r="AF271" i="2"/>
  <c r="AF272" i="2"/>
  <c r="AF273" i="2"/>
  <c r="AF274" i="2"/>
  <c r="AF275" i="2"/>
  <c r="AF276" i="2"/>
  <c r="AF277" i="2"/>
  <c r="AF278" i="2"/>
  <c r="AF279" i="2"/>
  <c r="AF280" i="2"/>
  <c r="AF281" i="2"/>
  <c r="AF282" i="2"/>
  <c r="AF283" i="2"/>
  <c r="AF284" i="2"/>
  <c r="AF285" i="2"/>
  <c r="AF286" i="2"/>
  <c r="AF287" i="2"/>
  <c r="AF288" i="2"/>
  <c r="AF289" i="2"/>
  <c r="AF290" i="2"/>
  <c r="AF291" i="2"/>
  <c r="AF292" i="2"/>
  <c r="AF293" i="2"/>
  <c r="AF294" i="2"/>
  <c r="AF295" i="2"/>
  <c r="AF296" i="2"/>
  <c r="AF297" i="2"/>
  <c r="AF298" i="2"/>
  <c r="AF299" i="2"/>
  <c r="AF300" i="2"/>
  <c r="AF301" i="2"/>
  <c r="AF302" i="2"/>
  <c r="AF303" i="2"/>
  <c r="AF304" i="2"/>
  <c r="AF305" i="2"/>
  <c r="AF306" i="2"/>
  <c r="AF307" i="2"/>
  <c r="AF308" i="2"/>
  <c r="AF309" i="2"/>
  <c r="AF310" i="2"/>
  <c r="AF311" i="2"/>
  <c r="AF312" i="2"/>
  <c r="AF313" i="2"/>
  <c r="AF314" i="2"/>
  <c r="AF315" i="2"/>
  <c r="AF316" i="2"/>
  <c r="AF317" i="2"/>
  <c r="AF318" i="2"/>
  <c r="AF319" i="2"/>
  <c r="AF320" i="2"/>
  <c r="AF321" i="2"/>
  <c r="AF322" i="2"/>
  <c r="AF323" i="2"/>
  <c r="AF324" i="2"/>
  <c r="AF325" i="2"/>
  <c r="AF326" i="2"/>
  <c r="AF327" i="2"/>
  <c r="AF328" i="2"/>
  <c r="AF329" i="2"/>
  <c r="AF330" i="2"/>
  <c r="AF331" i="2"/>
  <c r="AF332" i="2"/>
  <c r="AF333" i="2"/>
  <c r="AF334" i="2"/>
  <c r="AF335" i="2"/>
  <c r="AF336" i="2"/>
  <c r="AF337" i="2"/>
  <c r="AF338" i="2"/>
  <c r="AF339" i="2"/>
  <c r="AF340" i="2"/>
  <c r="AF341" i="2"/>
  <c r="AF342" i="2"/>
  <c r="AF343" i="2"/>
  <c r="AF344" i="2"/>
  <c r="AF345" i="2"/>
  <c r="AF346" i="2"/>
  <c r="AF347" i="2"/>
  <c r="AF348" i="2"/>
  <c r="AF349" i="2"/>
  <c r="AF350" i="2"/>
  <c r="AF351" i="2"/>
  <c r="AF352" i="2"/>
  <c r="AF353" i="2"/>
  <c r="AF354" i="2"/>
  <c r="AF355" i="2"/>
  <c r="AF356" i="2"/>
  <c r="AF357" i="2"/>
  <c r="AF358" i="2"/>
  <c r="AF359" i="2"/>
  <c r="AF360" i="2"/>
  <c r="AF361" i="2"/>
  <c r="AF362" i="2"/>
  <c r="AF363" i="2"/>
  <c r="AF364" i="2"/>
  <c r="AF365" i="2"/>
  <c r="AF366" i="2"/>
  <c r="AF367" i="2"/>
  <c r="AF368" i="2"/>
  <c r="AF369" i="2"/>
  <c r="AF370" i="2"/>
  <c r="AF371" i="2"/>
  <c r="AF372" i="2"/>
  <c r="AF373" i="2"/>
  <c r="AE2" i="2"/>
  <c r="AE3"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E260" i="2"/>
  <c r="E263" i="2" s="1"/>
  <c r="O260" i="2"/>
  <c r="O263" i="2" s="1"/>
  <c r="W260" i="2"/>
  <c r="W263" i="2" s="1"/>
  <c r="R260" i="2"/>
  <c r="R263" i="2" s="1"/>
  <c r="S260" i="2"/>
  <c r="S263" i="2" s="1"/>
  <c r="T260" i="2"/>
  <c r="T263" i="2" s="1"/>
  <c r="Q260" i="2"/>
  <c r="Q263" i="2" s="1"/>
  <c r="AB260" i="2"/>
  <c r="AB263" i="2" s="1"/>
  <c r="Z260" i="2"/>
  <c r="Z263" i="2" s="1"/>
  <c r="AA260" i="2"/>
  <c r="AA263" i="2" s="1"/>
  <c r="AC260" i="2"/>
  <c r="AC263" i="2" s="1"/>
  <c r="AD260" i="2"/>
  <c r="AD263" i="2" s="1"/>
  <c r="Y260" i="2"/>
  <c r="Y263" i="2" s="1"/>
  <c r="F263" i="2"/>
  <c r="G263" i="2"/>
  <c r="H263" i="2"/>
  <c r="I263" i="2"/>
  <c r="J263" i="2"/>
  <c r="K263" i="2"/>
  <c r="L263" i="2"/>
  <c r="M263" i="2"/>
  <c r="N263" i="2"/>
  <c r="P263" i="2"/>
  <c r="V263" i="2"/>
  <c r="X263" i="2"/>
  <c r="D263" i="2"/>
  <c r="E262" i="2"/>
  <c r="E265" i="2" s="1"/>
  <c r="O262" i="2"/>
  <c r="O265" i="2" s="1"/>
  <c r="T262" i="2"/>
  <c r="T265" i="2" s="1"/>
  <c r="R262" i="2"/>
  <c r="R265" i="2" s="1"/>
  <c r="S262" i="2"/>
  <c r="S265" i="2" s="1"/>
  <c r="Q262" i="2"/>
  <c r="Q265" i="2" s="1"/>
  <c r="W262" i="2"/>
  <c r="W265" i="2" s="1"/>
  <c r="AD262" i="2"/>
  <c r="AD265" i="2" s="1"/>
  <c r="Z262" i="2"/>
  <c r="Z265" i="2" s="1"/>
  <c r="AA262" i="2"/>
  <c r="AA265" i="2" s="1"/>
  <c r="AB262" i="2"/>
  <c r="AB265" i="2" s="1"/>
  <c r="AC262" i="2"/>
  <c r="AC265" i="2" s="1"/>
  <c r="Y262" i="2"/>
  <c r="Y265" i="2" s="1"/>
  <c r="V265" i="2"/>
  <c r="X265" i="2"/>
  <c r="M265" i="2"/>
  <c r="N265" i="2"/>
  <c r="P265" i="2"/>
  <c r="F265" i="2"/>
  <c r="G265" i="2"/>
  <c r="H265" i="2"/>
  <c r="I265" i="2"/>
  <c r="J265" i="2"/>
  <c r="K265" i="2"/>
  <c r="L265" i="2"/>
  <c r="D265" i="2"/>
  <c r="W261" i="2"/>
  <c r="W264" i="2" s="1"/>
  <c r="O261" i="2"/>
  <c r="O264" i="2" s="1"/>
  <c r="E261" i="2"/>
  <c r="E264" i="2" s="1"/>
  <c r="AD261" i="2"/>
  <c r="AD264" i="2" s="1"/>
  <c r="AA261" i="2"/>
  <c r="AA264" i="2" s="1"/>
  <c r="AB261" i="2"/>
  <c r="AB264" i="2" s="1"/>
  <c r="AC261" i="2"/>
  <c r="AC264" i="2" s="1"/>
  <c r="Z261" i="2"/>
  <c r="Z264" i="2" s="1"/>
  <c r="Y261" i="2"/>
  <c r="Y264" i="2" s="1"/>
  <c r="R261" i="2"/>
  <c r="R264" i="2" s="1"/>
  <c r="S261" i="2"/>
  <c r="S264" i="2" s="1"/>
  <c r="T261" i="2"/>
  <c r="T264" i="2" s="1"/>
  <c r="Q261" i="2"/>
  <c r="Q264" i="2" s="1"/>
  <c r="L264" i="2"/>
  <c r="M264" i="2"/>
  <c r="N264" i="2"/>
  <c r="P264" i="2"/>
  <c r="V264" i="2"/>
  <c r="X264" i="2"/>
  <c r="F264" i="2"/>
  <c r="G264" i="2"/>
  <c r="H264" i="2"/>
  <c r="I264" i="2"/>
  <c r="J264" i="2"/>
  <c r="K264" i="2"/>
  <c r="D264" i="2"/>
  <c r="M35" i="8" l="1"/>
  <c r="H35" i="8"/>
  <c r="K35" i="8"/>
  <c r="F35" i="8"/>
  <c r="D35" i="8"/>
  <c r="E35" i="8"/>
  <c r="N35" i="8"/>
  <c r="L35" i="8"/>
  <c r="O35" i="8"/>
  <c r="G35" i="8"/>
  <c r="J35" i="8"/>
  <c r="P35" i="8"/>
  <c r="I35" i="8"/>
  <c r="AJ263" i="2"/>
  <c r="AI264" i="2"/>
  <c r="AI265" i="2"/>
  <c r="AH264" i="2"/>
  <c r="AI263" i="2"/>
  <c r="AJ264" i="2"/>
  <c r="AG264" i="2"/>
  <c r="AJ265" i="2"/>
  <c r="AJ262" i="2"/>
  <c r="AJ261" i="2"/>
  <c r="AJ260" i="2"/>
  <c r="AH265" i="2"/>
  <c r="D5" i="4"/>
  <c r="H5" i="4"/>
  <c r="L5" i="4"/>
  <c r="D11" i="4"/>
  <c r="H10" i="4"/>
  <c r="L11" i="4"/>
  <c r="D10" i="4"/>
  <c r="H9" i="4"/>
  <c r="L10" i="4"/>
  <c r="D9" i="4"/>
  <c r="H8" i="4"/>
  <c r="L9" i="4"/>
  <c r="D8" i="4"/>
  <c r="H7" i="4"/>
  <c r="L8" i="4"/>
  <c r="D7" i="4"/>
  <c r="H6" i="4"/>
  <c r="L7" i="4"/>
  <c r="AH263" i="2"/>
  <c r="AG265" i="2"/>
  <c r="AF263" i="2"/>
  <c r="AI262" i="2"/>
  <c r="AI261" i="2"/>
  <c r="AI260" i="2"/>
  <c r="AH262" i="2"/>
  <c r="AH261" i="2"/>
  <c r="AH260" i="2"/>
  <c r="AG263" i="2"/>
  <c r="AF265" i="2"/>
  <c r="AF264" i="2"/>
  <c r="AG260" i="2"/>
  <c r="AE265" i="2"/>
  <c r="AE260" i="2"/>
  <c r="AG262" i="2"/>
  <c r="AG261" i="2"/>
  <c r="AE263" i="2"/>
  <c r="AF262" i="2"/>
  <c r="AF261" i="2"/>
  <c r="AF260" i="2"/>
  <c r="AE264" i="2"/>
  <c r="AE262" i="2"/>
  <c r="AE26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88DD90-7CEF-456D-B81B-72B2E7EB239A}" keepAlive="1" name="Query - All_India_Index_Upto_April23 (1)" description="Connection to the 'All_India_Index_Upto_April23 (1)' query in the workbook." type="5" refreshedVersion="7"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<sst xmlns="http://schemas.openxmlformats.org/spreadsheetml/2006/main" count="1138" uniqueCount="105">
  <si>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</si>
  <si>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</si>
  <si>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</si>
  <si>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</si>
  <si>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</si>
  <si>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</si>
  <si>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</si>
  <si>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</si>
  <si>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</si>
  <si>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</si>
  <si>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</si>
  <si>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</si>
  <si>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</si>
  <si>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</si>
  <si>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</si>
  <si>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</si>
  <si>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</si>
  <si>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</si>
  <si>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</si>
  <si>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</si>
  <si>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</si>
  <si>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</si>
  <si>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</si>
  <si>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</si>
  <si>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</si>
  <si>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</si>
  <si>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</si>
  <si>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</si>
  <si>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</si>
  <si>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</si>
  <si>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</si>
  <si>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</si>
  <si>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</si>
  <si>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</si>
  <si>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</si>
  <si>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</si>
  <si>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</si>
  <si>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</si>
  <si>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</si>
  <si>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</si>
  <si>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</si>
  <si>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</si>
  <si>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</si>
  <si>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 xml:space="preserve">November </t>
  </si>
  <si>
    <t>November</t>
  </si>
  <si>
    <t>December</t>
  </si>
  <si>
    <t>Marcrh</t>
  </si>
  <si>
    <t>Food</t>
  </si>
  <si>
    <t>Essential</t>
  </si>
  <si>
    <t>Health care</t>
  </si>
  <si>
    <t>Energy</t>
  </si>
  <si>
    <t>Luxury</t>
  </si>
  <si>
    <t>Lifestyle</t>
  </si>
  <si>
    <t>Category</t>
  </si>
  <si>
    <t>% of contribution</t>
  </si>
  <si>
    <t>Total</t>
  </si>
  <si>
    <t>CPI value at Urban</t>
  </si>
  <si>
    <t xml:space="preserve"> </t>
  </si>
  <si>
    <t>% Inflation Rate</t>
  </si>
  <si>
    <t>CPI value at Rural</t>
  </si>
  <si>
    <t>CPI value at Rural + Urban</t>
  </si>
  <si>
    <t>Foods</t>
  </si>
  <si>
    <t>month-year</t>
  </si>
  <si>
    <t>Inflation</t>
  </si>
  <si>
    <t>Pre-Covid</t>
  </si>
  <si>
    <t>Covid</t>
  </si>
  <si>
    <t>Post-Covid</t>
  </si>
  <si>
    <t>Pandemic</t>
  </si>
  <si>
    <t>Year-month</t>
  </si>
  <si>
    <t>Crude Oil</t>
  </si>
  <si>
    <t>correlation</t>
  </si>
  <si>
    <t>Categories</t>
  </si>
  <si>
    <t>correl</t>
  </si>
  <si>
    <t>1. Food holds the largest share in CPI for all segments — Rural (49%), Urban (50%), and combined Rural + Urban (50%).</t>
  </si>
  <si>
    <t>2. Essentials remain stable at around 11% for all segments.</t>
  </si>
  <si>
    <t>2. The lowest inflation was in 2018 (2.34%), when prices were more stable.</t>
  </si>
  <si>
    <t>1. Inflation was highest in 2019 (7.74%) due to a big jump in food prices from bad weather, supply issues, and low crop output.</t>
  </si>
  <si>
    <r>
      <t xml:space="preserve">1. Biggest monthly rise was in </t>
    </r>
    <r>
      <rPr>
        <b/>
        <sz val="11"/>
        <color theme="1"/>
        <rFont val="Calibri"/>
        <family val="2"/>
        <scheme val="minor"/>
      </rPr>
      <t>June 2022 (1.03%)</t>
    </r>
    <r>
      <rPr>
        <sz val="11"/>
        <color theme="1"/>
        <rFont val="Calibri"/>
        <family val="2"/>
        <scheme val="minor"/>
      </rPr>
      <t xml:space="preserve"> and </t>
    </r>
    <r>
      <rPr>
        <b/>
        <sz val="11"/>
        <color theme="1"/>
        <rFont val="Calibri"/>
        <family val="2"/>
        <scheme val="minor"/>
      </rPr>
      <t>May 2023 (0.76%)</t>
    </r>
    <r>
      <rPr>
        <sz val="11"/>
        <color theme="1"/>
        <rFont val="Calibri"/>
        <family val="2"/>
        <scheme val="minor"/>
      </rPr>
      <t>.</t>
    </r>
  </si>
  <si>
    <r>
      <t xml:space="preserve">2. Biggest monthly drop was in </t>
    </r>
    <r>
      <rPr>
        <b/>
        <sz val="11"/>
        <color theme="1"/>
        <rFont val="Calibri"/>
        <family val="2"/>
        <scheme val="minor"/>
      </rPr>
      <t>February 2023 (-0.59%)</t>
    </r>
    <r>
      <rPr>
        <sz val="11"/>
        <color theme="1"/>
        <rFont val="Calibri"/>
        <family val="2"/>
        <scheme val="minor"/>
      </rPr>
      <t xml:space="preserve"> and </t>
    </r>
    <r>
      <rPr>
        <b/>
        <sz val="11"/>
        <color theme="1"/>
        <rFont val="Calibri"/>
        <family val="2"/>
        <scheme val="minor"/>
      </rPr>
      <t>December 2022 (-0.58%)</t>
    </r>
    <r>
      <rPr>
        <sz val="11"/>
        <color theme="1"/>
        <rFont val="Calibri"/>
        <family val="2"/>
        <scheme val="minor"/>
      </rPr>
      <t>.</t>
    </r>
  </si>
  <si>
    <r>
      <t xml:space="preserve">3. Prices fell for three months in a row from </t>
    </r>
    <r>
      <rPr>
        <b/>
        <sz val="11"/>
        <color theme="1"/>
        <rFont val="Calibri"/>
        <family val="2"/>
        <scheme val="minor"/>
      </rPr>
      <t>November 2022 to February 2023</t>
    </r>
    <r>
      <rPr>
        <sz val="11"/>
        <color theme="1"/>
        <rFont val="Calibri"/>
        <family val="2"/>
        <scheme val="minor"/>
      </rPr>
      <t xml:space="preserve"> (except January 2023, which saw a small rise).</t>
    </r>
  </si>
  <si>
    <t>4. After February 2023’s fall, prices stayed stable in March (0.00%) and then started rising again in April and May.</t>
  </si>
  <si>
    <t>3. Meat &amp; fish (-1.10%) and Fruits (+1.21%) had small changes.</t>
  </si>
  <si>
    <r>
      <rPr>
        <sz val="11"/>
        <color theme="1"/>
        <rFont val="Calibri"/>
        <family val="2"/>
        <scheme val="minor"/>
      </rPr>
      <t xml:space="preserve">1.Biggest price rise came from </t>
    </r>
    <r>
      <rPr>
        <b/>
        <sz val="11"/>
        <color theme="1"/>
        <rFont val="Calibri"/>
        <family val="2"/>
        <scheme val="minor"/>
      </rPr>
      <t>Spices (+16.60%)</t>
    </r>
    <r>
      <rPr>
        <sz val="11"/>
        <color theme="1"/>
        <rFont val="Calibri"/>
        <family val="2"/>
        <scheme val="minor"/>
      </rPr>
      <t xml:space="preserve"> and </t>
    </r>
    <r>
      <rPr>
        <b/>
        <sz val="11"/>
        <color theme="1"/>
        <rFont val="Calibri"/>
        <family val="2"/>
        <scheme val="minor"/>
      </rPr>
      <t>Cereals &amp; products (+12.09%)</t>
    </r>
    <r>
      <rPr>
        <sz val="11"/>
        <color theme="1"/>
        <rFont val="Calibri"/>
        <family val="2"/>
        <scheme val="minor"/>
      </rPr>
      <t>.</t>
    </r>
  </si>
  <si>
    <r>
      <rPr>
        <sz val="11"/>
        <color theme="1"/>
        <rFont val="Calibri"/>
        <family val="2"/>
        <scheme val="minor"/>
      </rPr>
      <t xml:space="preserve">2. Biggest price fall was in </t>
    </r>
    <r>
      <rPr>
        <b/>
        <sz val="11"/>
        <color theme="1"/>
        <rFont val="Calibri"/>
        <family val="2"/>
        <scheme val="minor"/>
      </rPr>
      <t>Oils &amp; fats (-17.20%)</t>
    </r>
    <r>
      <rPr>
        <sz val="11"/>
        <color theme="1"/>
        <rFont val="Calibri"/>
        <family val="2"/>
        <scheme val="minor"/>
      </rPr>
      <t>, followed by Vegetables (-6.65%).</t>
    </r>
  </si>
  <si>
    <r>
      <t>2018:</t>
    </r>
    <r>
      <rPr>
        <sz val="11"/>
        <color theme="1"/>
        <rFont val="Calibri"/>
        <family val="2"/>
        <scheme val="minor"/>
      </rPr>
      <t xml:space="preserve"> Food prices dropped, but health and essentials costs were moderate.</t>
    </r>
  </si>
  <si>
    <r>
      <t>2019:</t>
    </r>
    <r>
      <rPr>
        <sz val="11"/>
        <color theme="1"/>
        <rFont val="Calibri"/>
        <family val="2"/>
        <scheme val="minor"/>
      </rPr>
      <t xml:space="preserve"> Sharp spike in food inflation, while health and essentials stayed relatively low.</t>
    </r>
  </si>
  <si>
    <r>
      <t>2020:</t>
    </r>
    <r>
      <rPr>
        <sz val="11"/>
        <color theme="1"/>
        <rFont val="Calibri"/>
        <family val="2"/>
        <scheme val="minor"/>
      </rPr>
      <t xml:space="preserve"> Covid year saw high food and health inflation, essentials remained low.</t>
    </r>
  </si>
  <si>
    <r>
      <t>2021:</t>
    </r>
    <r>
      <rPr>
        <sz val="11"/>
        <color theme="1"/>
        <rFont val="Calibri"/>
        <family val="2"/>
        <scheme val="minor"/>
      </rPr>
      <t xml:space="preserve"> All categories showed moderate inflation.</t>
    </r>
  </si>
  <si>
    <r>
      <t>2022:</t>
    </r>
    <r>
      <rPr>
        <sz val="11"/>
        <color theme="1"/>
        <rFont val="Calibri"/>
        <family val="2"/>
        <scheme val="minor"/>
      </rPr>
      <t xml:space="preserve"> Food inflation steady, but health and essentials climbed again.</t>
    </r>
  </si>
  <si>
    <r>
      <t>2. Housing, health, clothing, sugar, and oils &amp; fats</t>
    </r>
    <r>
      <rPr>
        <sz val="11"/>
        <color theme="1"/>
        <rFont val="Calibri"/>
        <family val="2"/>
        <scheme val="minor"/>
      </rPr>
      <t xml:space="preserve"> have a moderate connection, influencing inflation but not as strongly.</t>
    </r>
  </si>
  <si>
    <r>
      <t>3. Cereals, vegetables, pulses, and eggs</t>
    </r>
    <r>
      <rPr>
        <sz val="11"/>
        <color theme="1"/>
        <rFont val="Calibri"/>
        <family val="2"/>
        <scheme val="minor"/>
      </rPr>
      <t xml:space="preserve"> show little to no link — in fact, egg prices often move opposite to overall inflation.</t>
    </r>
  </si>
  <si>
    <t>Contribution of Broader Categories to CPI Basket Based on Latest month</t>
  </si>
  <si>
    <t>Absolute Changes in Food Inflation (12-Month Analysis)</t>
  </si>
  <si>
    <t>Effect of COVID-19 Milestones on Inflation: Focus on Healthcare, Food &amp; Essentials</t>
  </si>
  <si>
    <t>impact of Imported Crude Oil Price Fluctuations on India’s Inflation (2021–2023)</t>
  </si>
  <si>
    <t>Month-on-Month Trends in Broader Food Category Prices  for 12 months</t>
  </si>
  <si>
    <t xml:space="preserve">Food Inflation </t>
  </si>
  <si>
    <t>Healthcare Inflation</t>
  </si>
  <si>
    <t>Essential Inflation</t>
  </si>
  <si>
    <r>
      <t xml:space="preserve">1 . </t>
    </r>
    <r>
      <rPr>
        <b/>
        <sz val="11"/>
        <color theme="1"/>
        <rFont val="Calibri"/>
        <family val="2"/>
        <scheme val="minor"/>
      </rPr>
      <t>meat &amp; fish, transport</t>
    </r>
    <r>
      <rPr>
        <sz val="11"/>
        <color theme="1"/>
        <rFont val="Calibri"/>
        <family val="2"/>
        <scheme val="minor"/>
      </rPr>
      <t xml:space="preserve"> show the strongest link with general inflation — when they go up, overall inflation usually rises too.</t>
    </r>
  </si>
  <si>
    <t>Row Labels</t>
  </si>
  <si>
    <t>2019 saw high inflation mainly because of a sharp rise in food prices, especially vegetables and pulses, due to unseasonal rains, supply disruptions, and lower crop output. Onion prices spiked dramatically, and overall food inflation surged, pushing up the entire CPI. Energy prices were also relatively high, adding to cost pressures.</t>
  </si>
  <si>
    <t xml:space="preserve"> General index</t>
  </si>
  <si>
    <t>Year-on-Year Trend of CPI  Inflation Since 2017</t>
  </si>
  <si>
    <t>3. Energy has the lowest contribution overall — 8% in rural, 8% in urban, and 7% combined — suggesting relatively smaller weightage in the CPI basket compared to other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</si>
</sst>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2"/>
      <name val="Arial"/>
      <family val="2"/>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6" tint="0.79998168889431442"/>
        <bgColor theme="9" tint="0.79998168889431442"/>
      </patternFill>
    </fill>
    <fill>
      <patternFill patternType="solid">
        <fgColor theme="6" tint="0.79998168889431442"/>
        <bgColor theme="9"/>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cellStyleXfs>
  <cellXfs count="40">
    <xf numFmtId="0" fontId="0" fillId="0" borderId="0" xfId="0"/>
    <xf numFmtId="0" fontId="0" fillId="0" borderId="0" xfId="0" applyNumberFormat="1"/>
    <xf numFmtId="164" fontId="0" fillId="0" borderId="0" xfId="0" applyNumberFormat="1"/>
    <xf numFmtId="0" fontId="2" fillId="2" borderId="1" xfId="0" applyFont="1" applyFill="1" applyBorder="1"/>
    <xf numFmtId="0" fontId="2" fillId="2" borderId="0" xfId="0" applyFont="1" applyFill="1"/>
    <xf numFmtId="0" fontId="2" fillId="2" borderId="0" xfId="0" applyFont="1" applyFill="1" applyBorder="1"/>
    <xf numFmtId="0" fontId="0" fillId="2" borderId="0" xfId="0" applyFont="1" applyFill="1"/>
    <xf numFmtId="0" fontId="0" fillId="2" borderId="1" xfId="0" applyFont="1" applyFill="1" applyBorder="1"/>
    <xf numFmtId="9" fontId="0" fillId="2" borderId="1" xfId="1" applyNumberFormat="1" applyFont="1" applyFill="1" applyBorder="1"/>
    <xf numFmtId="0" fontId="0" fillId="2" borderId="0" xfId="0" applyFont="1" applyFill="1" applyBorder="1"/>
    <xf numFmtId="0" fontId="0" fillId="2" borderId="1" xfId="0" applyNumberFormat="1" applyFont="1" applyFill="1" applyBorder="1"/>
    <xf numFmtId="10" fontId="0" fillId="2" borderId="1" xfId="1" applyNumberFormat="1" applyFont="1" applyFill="1" applyBorder="1"/>
    <xf numFmtId="0" fontId="0" fillId="2" borderId="0" xfId="0" applyFill="1"/>
    <xf numFmtId="0" fontId="0" fillId="3" borderId="1" xfId="0" applyNumberFormat="1" applyFont="1" applyFill="1" applyBorder="1"/>
    <xf numFmtId="0" fontId="0" fillId="3" borderId="1" xfId="0" applyFont="1" applyFill="1" applyBorder="1"/>
    <xf numFmtId="0" fontId="0" fillId="2" borderId="1" xfId="0" applyFill="1" applyBorder="1"/>
    <xf numFmtId="10" fontId="0" fillId="2" borderId="1" xfId="0" applyNumberFormat="1" applyFill="1" applyBorder="1"/>
    <xf numFmtId="0" fontId="2" fillId="4" borderId="1" xfId="0" applyFont="1" applyFill="1" applyBorder="1"/>
    <xf numFmtId="0" fontId="3" fillId="4" borderId="1" xfId="0" applyFont="1" applyFill="1" applyBorder="1"/>
    <xf numFmtId="0" fontId="2" fillId="2" borderId="1" xfId="0" applyFont="1" applyFill="1" applyBorder="1" applyAlignment="1">
      <alignment horizontal="center"/>
    </xf>
    <xf numFmtId="17" fontId="0" fillId="2" borderId="1" xfId="0" applyNumberFormat="1" applyFill="1" applyBorder="1"/>
    <xf numFmtId="0" fontId="0" fillId="2" borderId="0" xfId="0" applyFont="1" applyFill="1" applyAlignment="1">
      <alignment horizontal="center"/>
    </xf>
    <xf numFmtId="0" fontId="0" fillId="2" borderId="0" xfId="0" applyFont="1" applyFill="1" applyAlignment="1">
      <alignment horizontal="left"/>
    </xf>
    <xf numFmtId="0" fontId="0" fillId="2" borderId="0" xfId="0" applyFill="1" applyAlignment="1">
      <alignment horizontal="center"/>
    </xf>
    <xf numFmtId="0" fontId="5" fillId="2" borderId="0" xfId="0" applyFont="1" applyFill="1" applyAlignment="1"/>
    <xf numFmtId="0" fontId="0" fillId="2" borderId="0" xfId="0" applyFill="1" applyAlignment="1"/>
    <xf numFmtId="0" fontId="5" fillId="2" borderId="0" xfId="0" applyFont="1" applyFill="1"/>
    <xf numFmtId="0" fontId="0" fillId="5" borderId="0" xfId="0" applyFill="1"/>
    <xf numFmtId="9" fontId="0" fillId="2" borderId="1" xfId="1" applyFont="1" applyFill="1" applyBorder="1"/>
    <xf numFmtId="9" fontId="0" fillId="2" borderId="0" xfId="1" applyFont="1" applyFill="1"/>
    <xf numFmtId="9" fontId="2" fillId="2" borderId="1" xfId="1" applyFont="1" applyFill="1" applyBorder="1"/>
    <xf numFmtId="0" fontId="0" fillId="2" borderId="1" xfId="0" applyFill="1" applyBorder="1" applyAlignment="1">
      <alignment horizontal="left"/>
    </xf>
    <xf numFmtId="0" fontId="0" fillId="2" borderId="1" xfId="0" applyNumberFormat="1" applyFill="1" applyBorder="1"/>
    <xf numFmtId="0" fontId="0" fillId="2" borderId="1" xfId="0" applyFill="1" applyBorder="1" applyAlignment="1">
      <alignment horizontal="left" indent="1"/>
    </xf>
    <xf numFmtId="0" fontId="0" fillId="2" borderId="0" xfId="0" applyFill="1"/>
    <xf numFmtId="0" fontId="0" fillId="2" borderId="0" xfId="0" applyFill="1" applyAlignment="1">
      <alignment horizontal="left" vertical="top" wrapText="1"/>
    </xf>
    <xf numFmtId="0" fontId="5" fillId="2" borderId="0" xfId="0" applyFont="1" applyFill="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2" fillId="2" borderId="1" xfId="0" applyFont="1" applyFill="1" applyBorder="1" applyAlignment="1">
      <alignment horizontal="center"/>
    </xf>
  </cellXfs>
  <cellStyles count="3">
    <cellStyle name="Normal" xfId="0" builtinId="0"/>
    <cellStyle name="Normal 259" xfId="2" xr:uid="{80F834FA-4550-482A-A2E3-E791818D3F7F}"/>
    <cellStyle name="Percent" xfId="1" builtinId="5"/>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'Q1'!$C$4</c:f>
              <c:strCache>
                <c:ptCount val="1"/>
                <c:pt idx="0">
                  <c:v>CPI value at Rural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B8D-4A13-9326-F6F2D948B3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B8D-4A13-9326-F6F2D948B3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B8D-4A13-9326-F6F2D948B32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B8D-4A13-9326-F6F2D948B32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B8D-4A13-9326-F6F2D948B32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B8D-4A13-9326-F6F2D948B3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'Q1'!$B$5:$B$10</c:f>
              <c:strCache>
                <c:ptCount val="6"/>
                <c:pt idx="0">
                  <c:v>Food</c:v>
                </c:pt>
                <c:pt idx="1">
                  <c:v>Health</c:v>
                </c:pt>
                <c:pt idx="2">
                  <c:v>Essential</c:v>
                </c:pt>
                <c:pt idx="3">
                  <c:v>Lifestyle</c:v>
                </c:pt>
                <c:pt idx="4">
                  <c:v>Energy</c:v>
                </c:pt>
                <c:pt idx="5">
                  <c:v>Luxury</c:v>
                </c:pt>
              </c:strCache>
            </c:strRef>
          </c:cat>
          <c:val>
            <c:numRef>
              <c:f>'Q1'!$C$5:$C$10</c:f>
              <c:numCache>
                <c:formatCode>General</c:formatCode>
                <c:ptCount val="6"/>
                <c:pt idx="0">
                  <c:v>2290.7000000000007</c:v>
                </c:pt>
                <c:pt idx="1">
                  <c:v>372.70000000000005</c:v>
                </c:pt>
                <c:pt idx="2">
                  <c:v>535.70000000000005</c:v>
                </c:pt>
                <c:pt idx="3">
                  <c:v>569.90000000000009</c:v>
                </c:pt>
                <c:pt idx="4">
                  <c:v>352.2</c:v>
                </c:pt>
                <c:pt idx="5">
                  <c:v>553.20000000000005</c:v>
                </c:pt>
              </c:numCache>
            </c:numRef>
          </c:val>
          <c:extLst>
            <c:ext xmlns:c16="http://schemas.microsoft.com/office/drawing/2014/chart" uri="{C3380CC4-5D6E-409C-BE32-E72D297353CC}">
              <c16:uniqueId val="{00000000-2C65-44FD-AF0C-A8CF71268173}"/>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'Q1'!$G$4</c:f>
          <c:strCache>
            <c:ptCount val="1"/>
            <c:pt idx="0">
              <c:v>CPI value at Urban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D7A-40EF-9D88-4916021B3E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D7A-40EF-9D88-4916021B3E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D7A-40EF-9D88-4916021B3E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D7A-40EF-9D88-4916021B3E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D7A-40EF-9D88-4916021B3E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D7A-40EF-9D88-4916021B3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'Q1'!$F$5:$F$10</c:f>
              <c:strCache>
                <c:ptCount val="6"/>
                <c:pt idx="0">
                  <c:v>Food</c:v>
                </c:pt>
                <c:pt idx="1">
                  <c:v>Health</c:v>
                </c:pt>
                <c:pt idx="2">
                  <c:v>Essential</c:v>
                </c:pt>
                <c:pt idx="3">
                  <c:v>Lifestyle</c:v>
                </c:pt>
                <c:pt idx="4">
                  <c:v>Energy</c:v>
                </c:pt>
                <c:pt idx="5">
                  <c:v>Luxury</c:v>
                </c:pt>
              </c:strCache>
            </c:strRef>
          </c:cat>
          <c:val>
            <c:numRef>
              <c:f>'Q1'!$G$5:$G$10</c:f>
              <c:numCache>
                <c:formatCode>General</c:formatCode>
                <c:ptCount val="6"/>
                <c:pt idx="0">
                  <c:v>2335.1</c:v>
                </c:pt>
                <c:pt idx="1">
                  <c:v>367.79999999999995</c:v>
                </c:pt>
                <c:pt idx="2">
                  <c:v>520.5</c:v>
                </c:pt>
                <c:pt idx="3">
                  <c:v>528.70000000000005</c:v>
                </c:pt>
                <c:pt idx="4">
                  <c:v>343.8</c:v>
                </c:pt>
                <c:pt idx="5">
                  <c:v>545</c:v>
                </c:pt>
              </c:numCache>
            </c:numRef>
          </c:val>
          <c:extLst>
            <c:ext xmlns:c16="http://schemas.microsoft.com/office/drawing/2014/chart" uri="{C3380CC4-5D6E-409C-BE32-E72D297353CC}">
              <c16:uniqueId val="{00000000-DA5B-4BA4-ADBC-5D2D9C64B45B}"/>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'Q1'!$K$4</c:f>
          <c:strCache>
            <c:ptCount val="1"/>
            <c:pt idx="0">
              <c:v>CPI value at Rural + Urban</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'Q1'!$K$4</c:f>
              <c:strCache>
                <c:ptCount val="1"/>
                <c:pt idx="0">
                  <c:v>CPI value at Rural + Urban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25DD-44AE-8ACB-2E2B83F2C5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2-25DD-44AE-8ACB-2E2B83F2C5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25DD-44AE-8ACB-2E2B83F2C5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4-25DD-44AE-8ACB-2E2B83F2C5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25DD-44AE-8ACB-2E2B83F2C5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6-25DD-44AE-8ACB-2E2B83F2C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'Q1'!$J$5:$J$10</c:f>
              <c:strCache>
                <c:ptCount val="6"/>
                <c:pt idx="0">
                  <c:v>Food</c:v>
                </c:pt>
                <c:pt idx="1">
                  <c:v>Health</c:v>
                </c:pt>
                <c:pt idx="2">
                  <c:v>Essential</c:v>
                </c:pt>
                <c:pt idx="3">
                  <c:v>Lifestyle</c:v>
                </c:pt>
                <c:pt idx="4">
                  <c:v>Energy</c:v>
                </c:pt>
                <c:pt idx="5">
                  <c:v>Luxury</c:v>
                </c:pt>
              </c:strCache>
            </c:strRef>
          </c:cat>
          <c:val>
            <c:numRef>
              <c:f>'Q1'!$K$5:$K$10</c:f>
              <c:numCache>
                <c:formatCode>General</c:formatCode>
                <c:ptCount val="6"/>
                <c:pt idx="0">
                  <c:v>2306.9</c:v>
                </c:pt>
                <c:pt idx="1">
                  <c:v>370.9</c:v>
                </c:pt>
                <c:pt idx="2">
                  <c:v>527.9</c:v>
                </c:pt>
                <c:pt idx="3">
                  <c:v>553.20000000000005</c:v>
                </c:pt>
                <c:pt idx="4">
                  <c:v>347.6</c:v>
                </c:pt>
                <c:pt idx="5">
                  <c:v>547.9</c:v>
                </c:pt>
              </c:numCache>
            </c:numRef>
          </c:val>
          <c:extLst>
            <c:ext xmlns:c16="http://schemas.microsoft.com/office/drawing/2014/chart" uri="{C3380CC4-5D6E-409C-BE32-E72D297353CC}">
              <c16:uniqueId val="{00000030-25DD-44AE-8ACB-2E2B83F2C500}"/>
            </c:ext>
          </c:extLst>
        </c:ser>
        <c:ser>
          <c:idx val="0"/>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4-25DD-44AE-8ACB-2E2B83F2C5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6-25DD-44AE-8ACB-2E2B83F2C5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8-25DD-44AE-8ACB-2E2B83F2C5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A-25DD-44AE-8ACB-2E2B83F2C5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C-25DD-44AE-8ACB-2E2B83F2C50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E-25DD-44AE-8ACB-2E2B83F2C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'Q1'!$F$5:$F$10</c:f>
              <c:strCache>
                <c:ptCount val="6"/>
                <c:pt idx="0">
                  <c:v>Food</c:v>
                </c:pt>
                <c:pt idx="1">
                  <c:v>Health</c:v>
                </c:pt>
                <c:pt idx="2">
                  <c:v>Essential</c:v>
                </c:pt>
                <c:pt idx="3">
                  <c:v>Lifestyle</c:v>
                </c:pt>
                <c:pt idx="4">
                  <c:v>Energy</c:v>
                </c:pt>
                <c:pt idx="5">
                  <c:v>Luxury</c:v>
                </c:pt>
              </c:strCache>
            </c:strRef>
          </c:cat>
          <c:val>
            <c:numRef>
              <c:f>'Q1'!$G$5:$G$10</c:f>
              <c:numCache>
                <c:formatCode>General</c:formatCode>
                <c:ptCount val="6"/>
                <c:pt idx="0">
                  <c:v>2335.1</c:v>
                </c:pt>
                <c:pt idx="1">
                  <c:v>367.79999999999995</c:v>
                </c:pt>
                <c:pt idx="2">
                  <c:v>520.5</c:v>
                </c:pt>
                <c:pt idx="3">
                  <c:v>528.70000000000005</c:v>
                </c:pt>
                <c:pt idx="4">
                  <c:v>343.8</c:v>
                </c:pt>
                <c:pt idx="5">
                  <c:v>545</c:v>
                </c:pt>
              </c:numCache>
            </c:numRef>
          </c:val>
          <c:extLst>
            <c:ext xmlns:c16="http://schemas.microsoft.com/office/drawing/2014/chart" uri="{C3380CC4-5D6E-409C-BE32-E72D297353CC}">
              <c16:uniqueId val="{0000002F-25DD-44AE-8ACB-2E2B83F2C500}"/>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CPI Inflation Rate Year-on-Year</a:t>
            </a:r>
            <a:r>
              <a:rPr lang="en-US" sz="1200" baseline="0"/>
              <a:t> Since 2017</a:t>
            </a:r>
          </a:p>
          <a:p>
            <a:pPr>
              <a:defRPr sz="1200"/>
            </a:pP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'Q2.'!$H$4</c:f>
              <c:strCache>
                <c:ptCount val="1"/>
                <c:pt idx="0">
                  <c:v>% Inflation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'Q2.'!$G$5:$G$10</c:f>
              <c:numCache>
                <c:formatCode>General</c:formatCode>
                <c:ptCount val="6"/>
                <c:pt idx="0">
                  <c:v>2017</c:v>
                </c:pt>
                <c:pt idx="1">
                  <c:v>2018</c:v>
                </c:pt>
                <c:pt idx="2">
                  <c:v>2019</c:v>
                </c:pt>
                <c:pt idx="3">
                  <c:v>2020</c:v>
                </c:pt>
                <c:pt idx="4">
                  <c:v>2021</c:v>
                </c:pt>
                <c:pt idx="5">
                  <c:v>2022</c:v>
                </c:pt>
              </c:numCache>
            </c:numRef>
          </c:cat>
          <c:val>
            <c:numRef>
              <c:f>'Q2.'!$H$5:$H$10</c:f>
              <c:numCache>
                <c:formatCode>0.00%</c:formatCode>
                <c:ptCount val="6"/>
                <c:pt idx="0">
                  <c:v>5.295471987720627E-2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0-3F6F-4A9A-8795-68A597C10E3C}"/>
            </c:ext>
          </c:extLst>
        </c:ser>
        <c:dLbls>
          <c:dLblPos val="t"/>
          <c:showLegendKey val="0"/>
          <c:showVal val="1"/>
          <c:showCatName val="0"/>
          <c:showSerName val="0"/>
          <c:showPercent val="0"/>
          <c:showBubbleSize val="0"/>
        </c:dLbls>
        <c:smooth val="0"/>
        <c:axId val="1164748176"/>
        <c:axId val="1164747760"/>
      </c:lineChart>
      <c:catAx>
        <c:axId val="1164748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747760"/>
        <c:crosses val="autoZero"/>
        <c:auto val="1"/>
        <c:lblAlgn val="ctr"/>
        <c:lblOffset val="100"/>
        <c:noMultiLvlLbl val="0"/>
      </c:catAx>
      <c:valAx>
        <c:axId val="1164747760"/>
        <c:scaling>
          <c:orientation val="minMax"/>
        </c:scaling>
        <c:delete val="1"/>
        <c:axPos val="l"/>
        <c:numFmt formatCode="0.00%" sourceLinked="1"/>
        <c:majorTickMark val="none"/>
        <c:minorTickMark val="none"/>
        <c:tickLblPos val="nextTo"/>
        <c:crossAx val="1164748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Effect of COVID-19 Milestones on Inflation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'Q4'!$K$4</c:f>
              <c:strCache>
                <c:ptCount val="1"/>
                <c:pt idx="0">
                  <c:v>Food Inflation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'Q4'!$I$5:$J$9</c:f>
              <c:multiLvlStrCache>
                <c:ptCount val="5"/>
                <c:lvl>
                  <c:pt idx="0">
                    <c:v>2018</c:v>
                  </c:pt>
                  <c:pt idx="1">
                    <c:v>2019</c:v>
                  </c:pt>
                  <c:pt idx="2">
                    <c:v>2020</c:v>
                  </c:pt>
                  <c:pt idx="3">
                    <c:v>2021</c:v>
                  </c:pt>
                  <c:pt idx="4">
                    <c:v>2022</c:v>
                  </c:pt>
                </c:lvl>
                <c:lvl>
                  <c:pt idx="0">
                    <c:v>Pre-Covid</c:v>
                  </c:pt>
                  <c:pt idx="2">
                    <c:v>Covid</c:v>
                  </c:pt>
                  <c:pt idx="3">
                    <c:v>Post-Covid</c:v>
                  </c:pt>
                </c:lvl>
              </c:multiLvlStrCache>
            </c:multiLvlStrRef>
          </c:cat>
          <c:val>
            <c:numRef>
              <c:f>'Q4'!$K$5:$K$9</c:f>
              <c:numCache>
                <c:formatCode>0.00%</c:formatCode>
                <c:ptCount val="5"/>
                <c:pt idx="0">
                  <c:v>-9.607281307938852E-3</c:v>
                </c:pt>
                <c:pt idx="1">
                  <c:v>0.10990076422949714</c:v>
                </c:pt>
                <c:pt idx="2">
                  <c:v>8.6940836940836971E-2</c:v>
                </c:pt>
                <c:pt idx="3">
                  <c:v>5.0276908259089856E-2</c:v>
                </c:pt>
                <c:pt idx="4">
                  <c:v>5.5078088901210742E-2</c:v>
                </c:pt>
              </c:numCache>
            </c:numRef>
          </c:val>
          <c:extLst>
            <c:ext xmlns:c16="http://schemas.microsoft.com/office/drawing/2014/chart" uri="{C3380CC4-5D6E-409C-BE32-E72D297353CC}">
              <c16:uniqueId val="{00000000-1110-42EA-A58C-C13FD7EFFEE6}"/>
            </c:ext>
          </c:extLst>
        </c:ser>
        <c:ser>
          <c:idx val="1"/>
          <c:order val="1"/>
          <c:tx>
            <c:strRef>
              <c:f>'Q4'!$L$4</c:f>
              <c:strCache>
                <c:ptCount val="1"/>
                <c:pt idx="0">
                  <c:v>Healthcare Inflation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'Q4'!$I$5:$J$9</c:f>
              <c:multiLvlStrCache>
                <c:ptCount val="5"/>
                <c:lvl>
                  <c:pt idx="0">
                    <c:v>2018</c:v>
                  </c:pt>
                  <c:pt idx="1">
                    <c:v>2019</c:v>
                  </c:pt>
                  <c:pt idx="2">
                    <c:v>2020</c:v>
                  </c:pt>
                  <c:pt idx="3">
                    <c:v>2021</c:v>
                  </c:pt>
                  <c:pt idx="4">
                    <c:v>2022</c:v>
                  </c:pt>
                </c:lvl>
                <c:lvl>
                  <c:pt idx="0">
                    <c:v>Pre-Covid</c:v>
                  </c:pt>
                  <c:pt idx="2">
                    <c:v>Covid</c:v>
                  </c:pt>
                  <c:pt idx="3">
                    <c:v>Post-Covid</c:v>
                  </c:pt>
                </c:lvl>
              </c:multiLvlStrCache>
            </c:multiLvlStrRef>
          </c:cat>
          <c:val>
            <c:numRef>
              <c:f>'Q4'!$L$5:$L$9</c:f>
              <c:numCache>
                <c:formatCode>0.00%</c:formatCode>
                <c:ptCount val="5"/>
                <c:pt idx="0">
                  <c:v>6.3315425940138143E-2</c:v>
                </c:pt>
                <c:pt idx="1">
                  <c:v>4.641957538682992E-2</c:v>
                </c:pt>
                <c:pt idx="2">
                  <c:v>7.4616695059625135E-2</c:v>
                </c:pt>
                <c:pt idx="3">
                  <c:v>5.4096804808604758E-2</c:v>
                </c:pt>
                <c:pt idx="4">
                  <c:v>6.7284688995215322E-2</c:v>
                </c:pt>
              </c:numCache>
            </c:numRef>
          </c:val>
          <c:extLst>
            <c:ext xmlns:c16="http://schemas.microsoft.com/office/drawing/2014/chart" uri="{C3380CC4-5D6E-409C-BE32-E72D297353CC}">
              <c16:uniqueId val="{00000001-1110-42EA-A58C-C13FD7EFFEE6}"/>
            </c:ext>
          </c:extLst>
        </c:ser>
        <c:ser>
          <c:idx val="2"/>
          <c:order val="2"/>
          <c:tx>
            <c:strRef>
              <c:f>'Q4'!$M$4</c:f>
              <c:strCache>
                <c:ptCount val="1"/>
                <c:pt idx="0">
                  <c:v>Essential Inflation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'Q4'!$I$5:$J$9</c:f>
              <c:multiLvlStrCache>
                <c:ptCount val="5"/>
                <c:lvl>
                  <c:pt idx="0">
                    <c:v>2018</c:v>
                  </c:pt>
                  <c:pt idx="1">
                    <c:v>2019</c:v>
                  </c:pt>
                  <c:pt idx="2">
                    <c:v>2020</c:v>
                  </c:pt>
                  <c:pt idx="3">
                    <c:v>2021</c:v>
                  </c:pt>
                  <c:pt idx="4">
                    <c:v>2022</c:v>
                  </c:pt>
                </c:lvl>
                <c:lvl>
                  <c:pt idx="0">
                    <c:v>Pre-Covid</c:v>
                  </c:pt>
                  <c:pt idx="2">
                    <c:v>Covid</c:v>
                  </c:pt>
                  <c:pt idx="3">
                    <c:v>Post-Covid</c:v>
                  </c:pt>
                </c:lvl>
              </c:multiLvlStrCache>
            </c:multiLvlStrRef>
          </c:cat>
          <c:val>
            <c:numRef>
              <c:f>'Q4'!$M$5:$M$9</c:f>
              <c:numCache>
                <c:formatCode>0.00%</c:formatCode>
                <c:ptCount val="5"/>
                <c:pt idx="0">
                  <c:v>6.1549601737870968E-2</c:v>
                </c:pt>
                <c:pt idx="1">
                  <c:v>2.8992072480181357E-2</c:v>
                </c:pt>
                <c:pt idx="2">
                  <c:v>2.4769837790442686E-2</c:v>
                </c:pt>
                <c:pt idx="3">
                  <c:v>4.5191689869351091E-2</c:v>
                </c:pt>
                <c:pt idx="4">
                  <c:v>5.425249847032422E-2</c:v>
                </c:pt>
              </c:numCache>
            </c:numRef>
          </c:val>
          <c:extLst>
            <c:ext xmlns:c16="http://schemas.microsoft.com/office/drawing/2014/chart" uri="{C3380CC4-5D6E-409C-BE32-E72D297353CC}">
              <c16:uniqueId val="{00000002-1110-42EA-A58C-C13FD7EFFEE6}"/>
            </c:ext>
          </c:extLst>
        </c:ser>
        <c:dLbls>
          <c:dLblPos val="outEnd"/>
          <c:showLegendKey val="0"/>
          <c:showVal val="1"/>
          <c:showCatName val="0"/>
          <c:showSerName val="0"/>
          <c:showPercent val="0"/>
          <c:showBubbleSize val="0"/>
        </c:dLbls>
        <c:gapWidth val="100"/>
        <c:overlap val="-24"/>
        <c:axId val="1314308464"/>
        <c:axId val="1314305136"/>
      </c:barChart>
      <c:catAx>
        <c:axId val="1314308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4305136"/>
        <c:crosses val="autoZero"/>
        <c:auto val="1"/>
        <c:lblAlgn val="ctr"/>
        <c:lblOffset val="100"/>
        <c:noMultiLvlLbl val="0"/>
      </c:catAx>
      <c:valAx>
        <c:axId val="1314305136"/>
        <c:scaling>
          <c:orientation val="minMax"/>
        </c:scaling>
        <c:delete val="1"/>
        <c:axPos val="l"/>
        <c:numFmt formatCode="0.00%" sourceLinked="1"/>
        <c:majorTickMark val="none"/>
        <c:minorTickMark val="none"/>
        <c:tickLblPos val="nextTo"/>
        <c:crossAx val="131430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Month-on-Month Trends in Broader Food Category Prices</cx:v>
        </cx:txData>
      </cx:tx>
      <cx:txPr>
        <a:bodyPr spcFirstLastPara="1" vertOverflow="ellipsis" horzOverflow="overflow" wrap="square" lIns="0" tIns="0" rIns="0" bIns="0" anchor="ctr" anchorCtr="1"/>
        <a:lstStyle/>
        <a:p>
          <a:pPr algn="ctr" rtl="0">
            <a:defRPr/>
          </a:pPr>
          <a:r>
            <a:rPr lang="en-US" sz="1100" b="0" i="0" u="none" strike="noStrike" baseline="0">
              <a:solidFill>
                <a:schemeClr val="bg1"/>
              </a:solidFill>
              <a:latin typeface="Calibri" panose="020F0502020204030204"/>
            </a:rPr>
            <a:t>Month-on-Month Trends in Broader Food Category Prices</a:t>
          </a:r>
        </a:p>
      </cx:txPr>
    </cx:title>
    <cx:plotArea>
      <cx:plotAreaRegion>
        <cx:series layoutId="waterfall" uniqueId="{CCEB18E7-1F5F-4650-B333-A78D1ABBD688}">
          <cx:dataLabels pos="outEnd">
            <cx:visibility seriesName="0" categoryName="0" value="1"/>
            <cx:separator>, </cx:separator>
          </cx:dataLabels>
          <cx:dataId val="0"/>
          <cx:layoutPr>
            <cx:subtotals/>
          </cx:layoutPr>
        </cx:series>
      </cx:plotAreaRegion>
      <cx:axis id="0">
        <cx:catScaling gapWidth="0.5"/>
        <cx:tickLabels/>
      </cx:axis>
      <cx:axis id="1" hidden="1">
        <cx:valScaling/>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rich>
          <a:bodyPr spcFirstLastPara="1" vertOverflow="ellipsis" horzOverflow="overflow" wrap="square" lIns="0" tIns="0" rIns="0" bIns="0" anchor="ctr" anchorCtr="1"/>
          <a:lstStyle/>
          <a:p>
            <a:pPr algn="ctr" rtl="0">
              <a:defRPr sz="1200"/>
            </a:pPr>
            <a:r>
              <a:rPr lang="en-IN" sz="1200"/>
              <a:t>12-Month Absolute Inflation Change – Food Category Contribution</a:t>
            </a:r>
            <a:endParaRPr lang="en-US" sz="12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waterfall" uniqueId="{DF9E1E81-7E5E-4C64-B3B7-111FF2DFEF1B}">
          <cx:dataLabels pos="outEnd">
            <cx:visibility seriesName="0" categoryName="0" value="1"/>
            <cx:separator>, </cx:separator>
          </cx:dataLabels>
          <cx:dataId val="0"/>
          <cx:layoutPr>
            <cx:subtotals/>
          </cx:layoutPr>
        </cx:series>
      </cx:plotAreaRegion>
      <cx:axis id="0">
        <cx:catScaling gapWidth="0.5"/>
        <cx:tickLabels/>
      </cx:axis>
      <cx:axis id="1" hidden="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525780</xdr:colOff>
      <xdr:row>12</xdr:row>
      <xdr:rowOff>19050</xdr:rowOff>
    </xdr:from>
    <xdr:to>
      <xdr:col>4</xdr:col>
      <xdr:colOff>312420</xdr:colOff>
      <xdr:row>25</xdr:row>
      <xdr:rowOff>60960</xdr:rowOff>
    </xdr:to>
    <xdr:graphicFrame macro="">
      <xdr:nvGraphicFramePr>
        <xdr:cNvPr id="2" name="Chart 1">
          <a:extLst>
            <a:ext uri="{FF2B5EF4-FFF2-40B4-BE49-F238E27FC236}">
              <a16:creationId xmlns:a16="http://schemas.microsoft.com/office/drawing/2014/main" id="{51FF4FE8-2E46-4927-AA8B-6DAD3C179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11</xdr:row>
      <xdr:rowOff>179070</xdr:rowOff>
    </xdr:from>
    <xdr:to>
      <xdr:col>9</xdr:col>
      <xdr:colOff>22860</xdr:colOff>
      <xdr:row>25</xdr:row>
      <xdr:rowOff>53340</xdr:rowOff>
    </xdr:to>
    <xdr:graphicFrame macro="">
      <xdr:nvGraphicFramePr>
        <xdr:cNvPr id="4" name="Chart 3">
          <a:extLst>
            <a:ext uri="{FF2B5EF4-FFF2-40B4-BE49-F238E27FC236}">
              <a16:creationId xmlns:a16="http://schemas.microsoft.com/office/drawing/2014/main" id="{F5962720-C48E-49E6-A837-89EBBBFA8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11</xdr:row>
      <xdr:rowOff>163830</xdr:rowOff>
    </xdr:from>
    <xdr:to>
      <xdr:col>12</xdr:col>
      <xdr:colOff>259080</xdr:colOff>
      <xdr:row>25</xdr:row>
      <xdr:rowOff>45720</xdr:rowOff>
    </xdr:to>
    <xdr:graphicFrame macro="">
      <xdr:nvGraphicFramePr>
        <xdr:cNvPr id="5" name="Chart 4">
          <a:extLst>
            <a:ext uri="{FF2B5EF4-FFF2-40B4-BE49-F238E27FC236}">
              <a16:creationId xmlns:a16="http://schemas.microsoft.com/office/drawing/2014/main" id="{D6136D61-82E8-41EE-BB95-F0B94A05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11</xdr:row>
      <xdr:rowOff>41910</xdr:rowOff>
    </xdr:from>
    <xdr:to>
      <xdr:col>12</xdr:col>
      <xdr:colOff>114300</xdr:colOff>
      <xdr:row>26</xdr:row>
      <xdr:rowOff>41910</xdr:rowOff>
    </xdr:to>
    <xdr:graphicFrame macro="">
      <xdr:nvGraphicFramePr>
        <xdr:cNvPr id="2" name="Chart 1">
          <a:extLst>
            <a:ext uri="{FF2B5EF4-FFF2-40B4-BE49-F238E27FC236}">
              <a16:creationId xmlns:a16="http://schemas.microsoft.com/office/drawing/2014/main" id="{E94FFBDC-8D6E-4856-A903-AEC628575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68580</xdr:colOff>
      <xdr:row>3</xdr:row>
      <xdr:rowOff>22861</xdr:rowOff>
    </xdr:from>
    <xdr:to>
      <xdr:col>5</xdr:col>
      <xdr:colOff>68580</xdr:colOff>
      <xdr:row>9</xdr:row>
      <xdr:rowOff>68581</xdr:rowOff>
    </xdr:to>
    <mc:AlternateContent xmlns:mc="http://schemas.openxmlformats.org/markup-compatibility/2006" xmlns:a14="http://schemas.microsoft.com/office/drawing/2010/main">
      <mc:Choice Requires="a14">
        <xdr:graphicFrame macro="">
          <xdr:nvGraphicFramePr>
            <xdr:cNvPr id="3" name="Sector">
              <a:extLst>
                <a:ext uri="{FF2B5EF4-FFF2-40B4-BE49-F238E27FC236}">
                  <a16:creationId xmlns:a16="http://schemas.microsoft.com/office/drawing/2014/main" id="{4DF4740E-16E2-4D6B-AD2A-4535E50CEBE9}"/>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866900" y="61722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495300</xdr:colOff>
      <xdr:row>3</xdr:row>
      <xdr:rowOff>72390</xdr:rowOff>
    </xdr:from>
    <xdr:to>
      <xdr:col>18</xdr:col>
      <xdr:colOff>190500</xdr:colOff>
      <xdr:row>18</xdr:row>
      <xdr:rowOff>72390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E2EF484-6124-477B-B77B-D767D277E6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51420" y="666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784860</xdr:colOff>
      <xdr:row>37</xdr:row>
      <xdr:rowOff>95250</xdr:rowOff>
    </xdr:from>
    <xdr:to>
      <xdr:col>11</xdr:col>
      <xdr:colOff>434340</xdr:colOff>
      <xdr:row>57</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F3579F0-B37D-43A2-805A-BE9D028B1C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7200" y="6907530"/>
              <a:ext cx="6012180" cy="3569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838200</xdr:colOff>
      <xdr:row>10</xdr:row>
      <xdr:rowOff>19050</xdr:rowOff>
    </xdr:from>
    <xdr:to>
      <xdr:col>16</xdr:col>
      <xdr:colOff>144780</xdr:colOff>
      <xdr:row>26</xdr:row>
      <xdr:rowOff>76200</xdr:rowOff>
    </xdr:to>
    <xdr:graphicFrame macro="">
      <xdr:nvGraphicFramePr>
        <xdr:cNvPr id="3" name="Chart 2">
          <a:extLst>
            <a:ext uri="{FF2B5EF4-FFF2-40B4-BE49-F238E27FC236}">
              <a16:creationId xmlns:a16="http://schemas.microsoft.com/office/drawing/2014/main" id="{44A8DDB3-BE38-4F43-9572-27981E3C7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9.626462615743" createdVersion="7" refreshedVersion="7" minRefreshableVersion="3" recordCount="372" xr:uid="{99C37292-0CFA-41E7-A863-5895884586A4}">
  <cacheSource type="worksheet">
    <worksheetSource name="All_India_Index_Upto_April23__1"/>
  </cacheSource>
  <cacheFields count="36">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Housing" numFmtId="0">
      <sharedItems containsSemiMixedTypes="0" containsString="0" containsNumber="1" minValue="100.3" maxValue="175.6"/>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ount="287">
        <n v="105.1"/>
        <n v="104"/>
        <n v="104.6"/>
        <n v="105.8"/>
        <n v="104.7"/>
        <n v="105.3"/>
        <n v="106"/>
        <n v="105"/>
        <n v="105.5"/>
        <n v="106.4"/>
        <n v="105.7"/>
        <n v="106.1"/>
        <n v="107.2"/>
        <n v="106.6"/>
        <n v="106.9"/>
        <n v="108.9"/>
        <n v="109.7"/>
        <n v="109.3"/>
        <n v="110.7"/>
        <n v="111.4"/>
        <n v="111"/>
        <n v="112.1"/>
        <n v="112.7"/>
        <n v="112.4"/>
        <n v="114.2"/>
        <n v="113.2"/>
        <n v="113.7"/>
        <n v="115.5"/>
        <n v="114"/>
        <n v="114.8"/>
        <n v="117.4"/>
        <n v="115"/>
        <n v="116.3"/>
        <n v="113.3"/>
        <n v="114.5"/>
        <n v="112.9"/>
        <n v="113.6"/>
        <n v="113.1"/>
        <n v="114.6"/>
        <n v="115.4"/>
        <n v="114.7"/>
        <n v="115.1"/>
        <n v="116"/>
        <n v="115.6"/>
        <n v="115.8"/>
        <n v="117"/>
        <n v="116.4"/>
        <n v="116.7"/>
        <n v="119.5"/>
        <n v="118.9"/>
        <n v="119.2"/>
        <n v="120.7"/>
        <n v="119.9"/>
        <n v="120.3"/>
        <n v="120.9"/>
        <n v="120.1"/>
        <n v="121"/>
        <n v="119.1"/>
        <n v="121.1"/>
        <n v="119"/>
        <n v="118.4"/>
        <n v="119.4"/>
        <n v="118.5"/>
        <n v="120.6"/>
        <n v="118.7"/>
        <n v="119.7"/>
        <n v="120.2"/>
        <n v="121.5"/>
        <n v="122.4"/>
        <n v="121.6"/>
        <n v="124.1"/>
        <n v="121.7"/>
        <n v="123"/>
        <n v="124.7"/>
        <n v="123.6"/>
        <n v="126.1"/>
        <n v="123.2"/>
        <n v="124.8"/>
        <n v="127"/>
        <n v="123.5"/>
        <n v="125.4"/>
        <n v="127.7"/>
        <n v="124.2"/>
        <n v="128.30000000000001"/>
        <n v="124.6"/>
        <n v="126.6"/>
        <n v="127.9"/>
        <n v="124"/>
        <n v="128.1"/>
        <n v="126.3"/>
        <n v="123.8"/>
        <n v="126"/>
        <n v="128"/>
        <n v="129"/>
        <n v="125.3"/>
        <n v="127.3"/>
        <n v="130.30000000000001"/>
        <n v="128.6"/>
        <n v="131.9"/>
        <n v="130.1"/>
        <n v="133"/>
        <n v="131.1"/>
        <n v="133.5"/>
        <n v="128.4"/>
        <n v="133.4"/>
        <n v="130.9"/>
        <n v="133.80000000000001"/>
        <n v="131.4"/>
        <n v="133.6"/>
        <n v="128.5"/>
        <n v="131.19999999999999"/>
        <n v="132.80000000000001"/>
        <n v="127.6"/>
        <n v="130.4"/>
        <n v="132.4"/>
        <n v="127.8"/>
        <n v="132.6"/>
        <n v="128.19999999999999"/>
        <n v="130.6"/>
        <n v="128.69999999999999"/>
        <n v="132.9"/>
        <n v="129.1"/>
        <n v="133.30000000000001"/>
        <n v="129.30000000000001"/>
        <n v="133.9"/>
        <n v="129.9"/>
        <n v="132"/>
        <n v="136.19999999999999"/>
        <n v="131.80000000000001"/>
        <n v="134.19999999999999"/>
        <n v="137.80000000000001"/>
        <n v="132.69999999999999"/>
        <n v="135.4"/>
        <n v="137.6"/>
        <n v="135.19999999999999"/>
        <n v="138.30000000000001"/>
        <n v="136.1"/>
        <n v="140"/>
        <n v="134.80000000000001"/>
        <n v="139.80000000000001"/>
        <n v="134.1"/>
        <n v="137.19999999999999"/>
        <n v="139.30000000000001"/>
        <n v="136.9"/>
        <n v="138.5"/>
        <n v="134"/>
        <n v="136.4"/>
        <n v="138.69999999999999"/>
        <n v="136.5"/>
        <n v="139.1"/>
        <n v="137.1"/>
        <n v="140.5"/>
        <n v="141.80000000000001"/>
        <n v="137.5"/>
        <n v="142.5"/>
        <n v="138"/>
        <n v="140.4"/>
        <n v="142.1"/>
        <n v="138.1"/>
        <n v="140.19999999999999"/>
        <n v="142.19999999999999"/>
        <n v="138.9"/>
        <n v="140.80000000000001"/>
        <n v="142.4"/>
        <n v="139"/>
        <n v="141.9"/>
        <n v="140.1"/>
        <n v="141"/>
        <n v="139.6"/>
        <n v="138.6"/>
        <n v="139.9"/>
        <n v="141.19999999999999"/>
        <n v="139.5"/>
        <n v="141.5"/>
        <n v="142"/>
        <n v="143.6"/>
        <n v="142.9"/>
        <n v="144.9"/>
        <n v="143.30000000000001"/>
        <n v="144.19999999999999"/>
        <n v="145.69999999999999"/>
        <n v="145"/>
        <n v="146.69999999999999"/>
        <n v="144.69999999999999"/>
        <n v="145.80000000000001"/>
        <n v="148.30000000000001"/>
        <n v="146"/>
        <n v="147.19999999999999"/>
        <n v="149.9"/>
        <n v="147"/>
        <n v="148.6"/>
        <n v="152.30000000000001"/>
        <n v="150.4"/>
        <n v="151.9"/>
        <n v="148.19999999999999"/>
        <n v="150.19999999999999"/>
        <n v="147.69999999999999"/>
        <n v="149.1"/>
        <n v="149.80000000000001"/>
        <n v="147.30000000000001"/>
        <n v="150.70000000000002"/>
        <n v="147.73333333333332"/>
        <n v="149.29999999999998"/>
        <n v="152.69999999999999"/>
        <n v="150.80000000000001"/>
        <n v="151.80000000000001"/>
        <n v="154.69999999999999"/>
        <n v="152.9"/>
        <n v="153.9"/>
        <n v="155.4"/>
        <n v="154"/>
        <n v="157.5"/>
        <n v="155.19999999999999"/>
        <n v="156.4"/>
        <n v="159.80000000000001"/>
        <n v="156.69999999999999"/>
        <n v="158.4"/>
        <n v="160.69999999999999"/>
        <n v="156.9"/>
        <n v="158.9"/>
        <n v="158.5"/>
        <n v="156"/>
        <n v="157.30000000000001"/>
        <n v="156.5"/>
        <n v="156.6"/>
        <n v="156.80000000000001"/>
        <n v="157.6"/>
        <n v="158"/>
        <n v="157.80000000000001"/>
        <n v="161.1"/>
        <n v="159.5"/>
        <n v="160.4"/>
        <n v="162.1"/>
        <n v="161.30000000000001"/>
        <n v="163.19999999999999"/>
        <n v="161.80000000000001"/>
        <n v="162.5"/>
        <n v="163.6"/>
        <n v="162.30000000000001"/>
        <n v="164"/>
        <n v="166.3"/>
        <n v="164.6"/>
        <n v="165.5"/>
        <n v="167.6"/>
        <n v="165.6"/>
        <n v="166.7"/>
        <n v="167"/>
        <n v="165.2"/>
        <n v="166.2"/>
        <n v="166.4"/>
        <n v="165"/>
        <n v="165.7"/>
        <n v="166.1"/>
        <n v="168.7"/>
        <n v="166.5"/>
        <n v="167.7"/>
        <n v="170.8"/>
        <n v="169.2"/>
        <n v="170.1"/>
        <n v="172.5"/>
        <n v="171.7"/>
        <n v="173.6"/>
        <n v="171.4"/>
        <n v="172.6"/>
        <n v="174.3"/>
        <n v="172.3"/>
        <n v="173.4"/>
        <n v="175.3"/>
        <n v="173.1"/>
        <n v="176.4"/>
        <n v="174.1"/>
        <n v="177.9"/>
        <n v="176.7"/>
        <n v="177.8"/>
        <n v="176.5"/>
        <n v="177.1"/>
        <n v="175.7"/>
        <n v="174.9"/>
        <n v="178"/>
        <n v="176.3"/>
        <n v="177.2"/>
        <n v="178.8"/>
        <n v="177.4"/>
        <n v="178.1"/>
        <n v="179.8"/>
        <n v="178.2"/>
        <n v="179.1"/>
      </sharedItems>
    </cacheField>
    <cacheField name="Food" numFmtId="0">
      <sharedItems containsSemiMixedTypes="0" containsString="0" containsNumber="1" minValue="1371.6999999999998" maxValue="2335.1"/>
    </cacheField>
    <cacheField name="Health care" numFmtId="0">
      <sharedItems containsSemiMixedTypes="0" containsString="0" containsNumber="1" minValue="207.8" maxValue="372.70000000000005"/>
    </cacheField>
    <cacheField name="Essential" numFmtId="0">
      <sharedItems containsSemiMixedTypes="0" containsString="0" containsNumber="1" minValue="308.60000000000002" maxValue="535.70000000000005"/>
    </cacheField>
    <cacheField name="Lifestyle" numFmtId="0">
      <sharedItems containsSemiMixedTypes="0" containsString="0" containsNumber="1" minValue="316.7" maxValue="569.90000000000009"/>
    </cacheField>
    <cacheField name="Energy" numFmtId="0">
      <sharedItems containsSemiMixedTypes="0" containsString="0" containsNumber="1" minValue="208.60000000000002" maxValue="352.2"/>
    </cacheField>
    <cacheField name="Luxury" numFmtId="0">
      <sharedItems containsSemiMixedTypes="0" containsString="0" containsNumber="1" minValue="311.8" maxValue="553.20000000000005"/>
    </cacheField>
  </cacheFields>
  <extLst>
    <ext xmlns:x14="http://schemas.microsoft.com/office/spreadsheetml/2009/9/main" uri="{725AE2AE-9491-48be-B2B4-4EB974FC3084}">
      <x14:pivotCacheDefinition pivotCacheId="242229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n v="100.3"/>
    <n v="105.5"/>
    <n v="104.8"/>
    <n v="104"/>
    <n v="103.3"/>
    <n v="103.4"/>
    <n v="103.8"/>
    <n v="104.7"/>
    <n v="104"/>
    <x v="0"/>
    <n v="1371.6999999999998"/>
    <n v="208.7"/>
    <n v="308.89999999999998"/>
    <n v="318.70000000000005"/>
    <n v="208.8"/>
    <n v="312.5"/>
  </r>
  <r>
    <x v="1"/>
    <x v="0"/>
    <x v="0"/>
    <n v="110.5"/>
    <n v="109.1"/>
    <n v="113"/>
    <n v="103.6"/>
    <n v="103.4"/>
    <n v="102.3"/>
    <n v="102.9"/>
    <n v="105.8"/>
    <n v="105.1"/>
    <n v="101.8"/>
    <n v="105.1"/>
    <n v="107.9"/>
    <n v="105.9"/>
    <n v="105.2"/>
    <n v="105.9"/>
    <n v="105"/>
    <n v="105.8"/>
    <n v="100.3"/>
    <n v="105.4"/>
    <n v="104.8"/>
    <n v="104.1"/>
    <n v="103.2"/>
    <n v="102.9"/>
    <n v="103.5"/>
    <n v="104.3"/>
    <n v="103.7"/>
    <x v="1"/>
    <n v="1376.4"/>
    <n v="208.39999999999998"/>
    <n v="308.60000000000002"/>
    <n v="316.7"/>
    <n v="208.60000000000002"/>
    <n v="311.8"/>
  </r>
  <r>
    <x v="2"/>
    <x v="0"/>
    <x v="0"/>
    <n v="108.4"/>
    <n v="107.3"/>
    <n v="110"/>
    <n v="104.4"/>
    <n v="105.1"/>
    <n v="103.2"/>
    <n v="102.2"/>
    <n v="106"/>
    <n v="106.2"/>
    <n v="102.7"/>
    <n v="104.9"/>
    <n v="107.3"/>
    <n v="105.6"/>
    <n v="105.1"/>
    <n v="106.3"/>
    <n v="105.5"/>
    <n v="106.2"/>
    <n v="100.3"/>
    <n v="105.5"/>
    <n v="104.8"/>
    <n v="104"/>
    <n v="103.2"/>
    <n v="103.1"/>
    <n v="103.6"/>
    <n v="104.5"/>
    <n v="103.9"/>
    <x v="2"/>
    <n v="1373.3000000000002"/>
    <n v="208.5"/>
    <n v="308.7"/>
    <n v="318"/>
    <n v="208.7"/>
    <n v="312.10000000000002"/>
  </r>
  <r>
    <x v="0"/>
    <x v="0"/>
    <x v="1"/>
    <n v="109.2"/>
    <n v="108.7"/>
    <n v="110.2"/>
    <n v="105.4"/>
    <n v="106.7"/>
    <n v="104"/>
    <n v="102.4"/>
    <n v="105.9"/>
    <n v="105.7"/>
    <n v="103.1"/>
    <n v="105.1"/>
    <n v="107.7"/>
    <n v="106.3"/>
    <n v="105.6"/>
    <n v="107.1"/>
    <n v="106.3"/>
    <n v="107"/>
    <n v="100.4"/>
    <n v="106.2"/>
    <n v="105.2"/>
    <n v="104.4"/>
    <n v="103.9"/>
    <n v="104"/>
    <n v="104.1"/>
    <n v="104.6"/>
    <n v="104.4"/>
    <x v="3"/>
    <n v="1380.3999999999999"/>
    <n v="209"/>
    <n v="309.70000000000005"/>
    <n v="320.39999999999998"/>
    <n v="210.10000000000002"/>
    <n v="314"/>
  </r>
  <r>
    <x v="1"/>
    <x v="0"/>
    <x v="1"/>
    <n v="112.9"/>
    <n v="112.9"/>
    <n v="116.9"/>
    <n v="104"/>
    <n v="103.5"/>
    <n v="103.1"/>
    <n v="104.9"/>
    <n v="104.1"/>
    <n v="103.8"/>
    <n v="102.3"/>
    <n v="106"/>
    <n v="109"/>
    <n v="107.2"/>
    <n v="106"/>
    <n v="106.6"/>
    <n v="105.5"/>
    <n v="106.4"/>
    <n v="100.4"/>
    <n v="105.7"/>
    <n v="105.2"/>
    <n v="104.7"/>
    <n v="104.4"/>
    <n v="103.3"/>
    <n v="103.7"/>
    <n v="104.3"/>
    <n v="104.3"/>
    <x v="4"/>
    <n v="1390.6000000000001"/>
    <n v="209"/>
    <n v="309.3"/>
    <n v="318.5"/>
    <n v="210.10000000000002"/>
    <n v="313.60000000000002"/>
  </r>
  <r>
    <x v="2"/>
    <x v="0"/>
    <x v="1"/>
    <n v="110.4"/>
    <n v="110.2"/>
    <n v="112.8"/>
    <n v="104.9"/>
    <n v="105.5"/>
    <n v="103.6"/>
    <n v="103.2"/>
    <n v="105.3"/>
    <n v="105.1"/>
    <n v="102.8"/>
    <n v="105.5"/>
    <n v="108.3"/>
    <n v="106.6"/>
    <n v="105.7"/>
    <n v="106.9"/>
    <n v="106"/>
    <n v="106.8"/>
    <n v="100.4"/>
    <n v="106"/>
    <n v="105.2"/>
    <n v="104.5"/>
    <n v="104.2"/>
    <n v="103.6"/>
    <n v="103.9"/>
    <n v="104.5"/>
    <n v="104.4"/>
    <x v="5"/>
    <n v="1384.2"/>
    <n v="209"/>
    <n v="309.5"/>
    <n v="319.7"/>
    <n v="210.2"/>
    <n v="313.7"/>
  </r>
  <r>
    <x v="0"/>
    <x v="0"/>
    <x v="2"/>
    <n v="110.2"/>
    <n v="108.8"/>
    <n v="109.9"/>
    <n v="105.6"/>
    <n v="106.2"/>
    <n v="105.7"/>
    <n v="101.4"/>
    <n v="105.7"/>
    <n v="105"/>
    <n v="103.3"/>
    <n v="105.6"/>
    <n v="108.2"/>
    <n v="106.6"/>
    <n v="106.5"/>
    <n v="107.6"/>
    <n v="106.8"/>
    <n v="107.5"/>
    <n v="100.4"/>
    <n v="106.1"/>
    <n v="105.6"/>
    <n v="104.7"/>
    <n v="104.6"/>
    <n v="104"/>
    <n v="104.3"/>
    <n v="104.3"/>
    <n v="104.6"/>
    <x v="6"/>
    <n v="1382.2"/>
    <n v="209"/>
    <n v="310.3"/>
    <n v="321.89999999999998"/>
    <n v="210.7"/>
    <n v="315.10000000000002"/>
  </r>
  <r>
    <x v="1"/>
    <x v="0"/>
    <x v="2"/>
    <n v="113.9"/>
    <n v="111.4"/>
    <n v="113.2"/>
    <n v="104.3"/>
    <n v="102.7"/>
    <n v="104.9"/>
    <n v="103.8"/>
    <n v="103.5"/>
    <n v="102.6"/>
    <n v="102.4"/>
    <n v="107"/>
    <n v="109.8"/>
    <n v="107.3"/>
    <n v="106.8"/>
    <n v="107.2"/>
    <n v="106"/>
    <n v="107"/>
    <n v="100.4"/>
    <n v="106"/>
    <n v="105.7"/>
    <n v="105.2"/>
    <n v="105.5"/>
    <n v="103.5"/>
    <n v="103.8"/>
    <n v="104.2"/>
    <n v="104.9"/>
    <x v="7"/>
    <n v="1386.8"/>
    <n v="209.4"/>
    <n v="309.90000000000003"/>
    <n v="320.2"/>
    <n v="211.5"/>
    <n v="315.2"/>
  </r>
  <r>
    <x v="2"/>
    <x v="0"/>
    <x v="2"/>
    <n v="111.4"/>
    <n v="109.7"/>
    <n v="111.2"/>
    <n v="105.1"/>
    <n v="104.9"/>
    <n v="105.3"/>
    <n v="102.2"/>
    <n v="105"/>
    <n v="104.2"/>
    <n v="103"/>
    <n v="106.2"/>
    <n v="108.9"/>
    <n v="106.9"/>
    <n v="106.6"/>
    <n v="107.4"/>
    <n v="106.5"/>
    <n v="107.3"/>
    <n v="100.4"/>
    <n v="106.1"/>
    <n v="105.6"/>
    <n v="104.9"/>
    <n v="105.1"/>
    <n v="103.7"/>
    <n v="104"/>
    <n v="104.3"/>
    <n v="104.7"/>
    <x v="8"/>
    <n v="1384.0000000000002"/>
    <n v="209.2"/>
    <n v="310"/>
    <n v="321.2"/>
    <n v="211.2"/>
    <n v="315"/>
  </r>
  <r>
    <x v="0"/>
    <x v="0"/>
    <x v="3"/>
    <n v="110.2"/>
    <n v="109.5"/>
    <n v="106.9"/>
    <n v="106.3"/>
    <n v="105.7"/>
    <n v="108.3"/>
    <n v="103.4"/>
    <n v="105.7"/>
    <n v="104.2"/>
    <n v="103.2"/>
    <n v="106.5"/>
    <n v="108.8"/>
    <n v="107.1"/>
    <n v="107.1"/>
    <n v="108.1"/>
    <n v="107.4"/>
    <n v="108"/>
    <n v="100.5"/>
    <n v="106.5"/>
    <n v="106.1"/>
    <n v="105.1"/>
    <n v="104.4"/>
    <n v="104.5"/>
    <n v="104.8"/>
    <n v="102.7"/>
    <n v="104.6"/>
    <x v="9"/>
    <n v="1385.8"/>
    <n v="207.8"/>
    <n v="311.39999999999998"/>
    <n v="323.5"/>
    <n v="210.9"/>
    <n v="316.2"/>
  </r>
  <r>
    <x v="1"/>
    <x v="0"/>
    <x v="3"/>
    <n v="114.6"/>
    <n v="113.4"/>
    <n v="106"/>
    <n v="104.7"/>
    <n v="102.1"/>
    <n v="109.5"/>
    <n v="109.7"/>
    <n v="104.6"/>
    <n v="102"/>
    <n v="103.5"/>
    <n v="108.2"/>
    <n v="110.6"/>
    <n v="108.8"/>
    <n v="108.5"/>
    <n v="107.9"/>
    <n v="106.4"/>
    <n v="107.7"/>
    <n v="100.5"/>
    <n v="106.4"/>
    <n v="106.5"/>
    <n v="105.7"/>
    <n v="105"/>
    <n v="104"/>
    <n v="105.2"/>
    <n v="103.2"/>
    <n v="105.1"/>
    <x v="10"/>
    <n v="1397.6999999999998"/>
    <n v="208.9"/>
    <n v="312.2"/>
    <n v="322"/>
    <n v="211.4"/>
    <n v="317.60000000000002"/>
  </r>
  <r>
    <x v="2"/>
    <x v="0"/>
    <x v="3"/>
    <n v="111.6"/>
    <n v="110.9"/>
    <n v="106.6"/>
    <n v="105.7"/>
    <n v="104.4"/>
    <n v="108.9"/>
    <n v="105.5"/>
    <n v="105.3"/>
    <n v="103.5"/>
    <n v="103.3"/>
    <n v="107.2"/>
    <n v="109.6"/>
    <n v="107.7"/>
    <n v="107.5"/>
    <n v="108"/>
    <n v="107"/>
    <n v="107.9"/>
    <n v="100.5"/>
    <n v="106.5"/>
    <n v="106.3"/>
    <n v="105.3"/>
    <n v="104.7"/>
    <n v="104.2"/>
    <n v="105"/>
    <n v="102.9"/>
    <n v="104.8"/>
    <x v="11"/>
    <n v="1390.2"/>
    <n v="208.2"/>
    <n v="311.8"/>
    <n v="322.89999999999998"/>
    <n v="211.2"/>
    <n v="316.5"/>
  </r>
  <r>
    <x v="0"/>
    <x v="0"/>
    <x v="4"/>
    <n v="110.9"/>
    <n v="109.8"/>
    <n v="105.9"/>
    <n v="107.5"/>
    <n v="105.3"/>
    <n v="108.1"/>
    <n v="107.3"/>
    <n v="106.1"/>
    <n v="103.7"/>
    <n v="104"/>
    <n v="107.4"/>
    <n v="109.9"/>
    <n v="108.1"/>
    <n v="108.1"/>
    <n v="108.8"/>
    <n v="107.9"/>
    <n v="108.6"/>
    <n v="100.5"/>
    <n v="107.5"/>
    <n v="106.8"/>
    <n v="105.7"/>
    <n v="104.1"/>
    <n v="105"/>
    <n v="105.5"/>
    <n v="102.1"/>
    <n v="104.8"/>
    <x v="12"/>
    <n v="1394"/>
    <n v="207.8"/>
    <n v="312.8"/>
    <n v="325.29999999999995"/>
    <n v="211.6"/>
    <n v="317.89999999999998"/>
  </r>
  <r>
    <x v="1"/>
    <x v="0"/>
    <x v="4"/>
    <n v="115.4"/>
    <n v="114.2"/>
    <n v="102.7"/>
    <n v="105.5"/>
    <n v="101.5"/>
    <n v="110.6"/>
    <n v="123.7"/>
    <n v="105.2"/>
    <n v="101.9"/>
    <n v="105"/>
    <n v="109.1"/>
    <n v="111.3"/>
    <n v="111.1"/>
    <n v="109.8"/>
    <n v="108.5"/>
    <n v="106.7"/>
    <n v="108.3"/>
    <n v="100.5"/>
    <n v="107.2"/>
    <n v="107.1"/>
    <n v="106.2"/>
    <n v="103.9"/>
    <n v="104.6"/>
    <n v="105.7"/>
    <n v="102.6"/>
    <n v="104.9"/>
    <x v="13"/>
    <n v="1417.1999999999998"/>
    <n v="208.8"/>
    <n v="313.3"/>
    <n v="323.5"/>
    <n v="211.10000000000002"/>
    <n v="319.3"/>
  </r>
  <r>
    <x v="2"/>
    <x v="0"/>
    <x v="4"/>
    <n v="112.3"/>
    <n v="111.3"/>
    <n v="104.7"/>
    <n v="106.8"/>
    <n v="103.9"/>
    <n v="109.3"/>
    <n v="112.9"/>
    <n v="105.8"/>
    <n v="103.1"/>
    <n v="104.3"/>
    <n v="108.1"/>
    <n v="110.5"/>
    <n v="109.2"/>
    <n v="108.6"/>
    <n v="108.7"/>
    <n v="107.4"/>
    <n v="108.5"/>
    <n v="100.5"/>
    <n v="107.4"/>
    <n v="106.9"/>
    <n v="105.9"/>
    <n v="104"/>
    <n v="104.8"/>
    <n v="105.6"/>
    <n v="102.3"/>
    <n v="104.8"/>
    <x v="14"/>
    <n v="1402.1999999999998"/>
    <n v="208.2"/>
    <n v="313"/>
    <n v="324.60000000000002"/>
    <n v="211.4"/>
    <n v="318.2"/>
  </r>
  <r>
    <x v="0"/>
    <x v="0"/>
    <x v="5"/>
    <n v="112.3"/>
    <n v="112.1"/>
    <n v="108.1"/>
    <n v="108.3"/>
    <n v="105.9"/>
    <n v="109.2"/>
    <n v="118"/>
    <n v="106.8"/>
    <n v="104.1"/>
    <n v="105.4"/>
    <n v="108.2"/>
    <n v="111"/>
    <n v="110.6"/>
    <n v="109"/>
    <n v="109.7"/>
    <n v="108.8"/>
    <n v="109.5"/>
    <n v="106.6"/>
    <n v="108.5"/>
    <n v="107.5"/>
    <n v="106.3"/>
    <n v="105"/>
    <n v="105.6"/>
    <n v="106.5"/>
    <n v="102.5"/>
    <n v="105.5"/>
    <x v="15"/>
    <n v="1420"/>
    <n v="208.8"/>
    <n v="320.60000000000002"/>
    <n v="328"/>
    <n v="213.5"/>
    <n v="320.10000000000002"/>
  </r>
  <r>
    <x v="1"/>
    <x v="0"/>
    <x v="5"/>
    <n v="117"/>
    <n v="120.1"/>
    <n v="112.5"/>
    <n v="107.3"/>
    <n v="101.3"/>
    <n v="112.4"/>
    <n v="143.6"/>
    <n v="105.4"/>
    <n v="101.4"/>
    <n v="106.4"/>
    <n v="110"/>
    <n v="112.2"/>
    <n v="115"/>
    <n v="110.9"/>
    <n v="109.2"/>
    <n v="107.2"/>
    <n v="108.9"/>
    <n v="106.6"/>
    <n v="108"/>
    <n v="107.7"/>
    <n v="106.5"/>
    <n v="105.2"/>
    <n v="105.2"/>
    <n v="108.1"/>
    <n v="103.3"/>
    <n v="106.1"/>
    <x v="16"/>
    <n v="1464.6000000000001"/>
    <n v="209.8"/>
    <n v="322.39999999999998"/>
    <n v="325.3"/>
    <n v="213.2"/>
    <n v="322.20000000000005"/>
  </r>
  <r>
    <x v="2"/>
    <x v="0"/>
    <x v="5"/>
    <n v="113.8"/>
    <n v="114.9"/>
    <n v="109.8"/>
    <n v="107.9"/>
    <n v="104.2"/>
    <n v="110.7"/>
    <n v="126.7"/>
    <n v="106.3"/>
    <n v="103.2"/>
    <n v="105.7"/>
    <n v="109"/>
    <n v="111.6"/>
    <n v="112.2"/>
    <n v="109.5"/>
    <n v="109.5"/>
    <n v="108.1"/>
    <n v="109.3"/>
    <n v="106.6"/>
    <n v="108.3"/>
    <n v="107.6"/>
    <n v="106.4"/>
    <n v="105.1"/>
    <n v="105.4"/>
    <n v="107.4"/>
    <n v="102.8"/>
    <n v="105.8"/>
    <x v="17"/>
    <n v="1436"/>
    <n v="209.2"/>
    <n v="321.60000000000002"/>
    <n v="326.89999999999998"/>
    <n v="213.39999999999998"/>
    <n v="320.7"/>
  </r>
  <r>
    <x v="0"/>
    <x v="0"/>
    <x v="6"/>
    <n v="113.4"/>
    <n v="114.9"/>
    <n v="110.5"/>
    <n v="109.3"/>
    <n v="106.2"/>
    <n v="110.3"/>
    <n v="129.19999999999999"/>
    <n v="107.1"/>
    <n v="104.3"/>
    <n v="106.4"/>
    <n v="109.1"/>
    <n v="112.1"/>
    <n v="113.1"/>
    <n v="109.8"/>
    <n v="110.5"/>
    <n v="109.5"/>
    <n v="110.3"/>
    <n v="107.7"/>
    <n v="109.5"/>
    <n v="108.3"/>
    <n v="106.9"/>
    <n v="106.8"/>
    <n v="106.4"/>
    <n v="107.8"/>
    <n v="102.5"/>
    <n v="106.5"/>
    <x v="18"/>
    <n v="1445.8999999999996"/>
    <n v="209.4"/>
    <n v="323.8"/>
    <n v="330.3"/>
    <n v="216.3"/>
    <n v="322.7"/>
  </r>
  <r>
    <x v="1"/>
    <x v="0"/>
    <x v="6"/>
    <n v="117.8"/>
    <n v="119.2"/>
    <n v="114"/>
    <n v="108.3"/>
    <n v="101.1"/>
    <n v="113.2"/>
    <n v="160.9"/>
    <n v="105.1"/>
    <n v="101.3"/>
    <n v="107.5"/>
    <n v="110.4"/>
    <n v="113.1"/>
    <n v="117.5"/>
    <n v="111.7"/>
    <n v="109.8"/>
    <n v="107.8"/>
    <n v="109.5"/>
    <n v="107.7"/>
    <n v="108.6"/>
    <n v="108.1"/>
    <n v="107.1"/>
    <n v="107.3"/>
    <n v="105.9"/>
    <n v="110.1"/>
    <n v="103.2"/>
    <n v="107.3"/>
    <x v="19"/>
    <n v="1489.4"/>
    <n v="210.3"/>
    <n v="325.89999999999998"/>
    <n v="327.10000000000002"/>
    <n v="215.89999999999998"/>
    <n v="324.89999999999998"/>
  </r>
  <r>
    <x v="2"/>
    <x v="0"/>
    <x v="6"/>
    <n v="114.8"/>
    <n v="116.4"/>
    <n v="111.9"/>
    <n v="108.9"/>
    <n v="104.3"/>
    <n v="111.7"/>
    <n v="140"/>
    <n v="106.4"/>
    <n v="103.3"/>
    <n v="106.8"/>
    <n v="109.6"/>
    <n v="112.6"/>
    <n v="114.7"/>
    <n v="110.3"/>
    <n v="110.2"/>
    <n v="108.8"/>
    <n v="110"/>
    <n v="107.7"/>
    <n v="109.2"/>
    <n v="108.2"/>
    <n v="107"/>
    <n v="107.1"/>
    <n v="106.1"/>
    <n v="109.1"/>
    <n v="102.8"/>
    <n v="106.9"/>
    <x v="20"/>
    <n v="1461.3999999999999"/>
    <n v="209.8"/>
    <n v="325"/>
    <n v="329"/>
    <n v="216.3"/>
    <n v="323.3"/>
  </r>
  <r>
    <x v="0"/>
    <x v="0"/>
    <x v="7"/>
    <n v="114.3"/>
    <n v="115.4"/>
    <n v="111.1"/>
    <n v="110"/>
    <n v="106.4"/>
    <n v="110.8"/>
    <n v="138.9"/>
    <n v="107.4"/>
    <n v="104.1"/>
    <n v="106.9"/>
    <n v="109.7"/>
    <n v="112.6"/>
    <n v="114.9"/>
    <n v="110.7"/>
    <n v="111.3"/>
    <n v="110.2"/>
    <n v="111.1"/>
    <n v="108.9"/>
    <n v="109.9"/>
    <n v="108.7"/>
    <n v="107.5"/>
    <n v="107.8"/>
    <n v="106.8"/>
    <n v="108.7"/>
    <n v="105"/>
    <n v="107.5"/>
    <x v="21"/>
    <n v="1462.5"/>
    <n v="212.5"/>
    <n v="326.3"/>
    <n v="332.6"/>
    <n v="217.7"/>
    <n v="325"/>
  </r>
  <r>
    <x v="1"/>
    <x v="0"/>
    <x v="7"/>
    <n v="118.3"/>
    <n v="120.4"/>
    <n v="112.7"/>
    <n v="108.9"/>
    <n v="101.1"/>
    <n v="108.7"/>
    <n v="177"/>
    <n v="104.7"/>
    <n v="101"/>
    <n v="108.5"/>
    <n v="110.9"/>
    <n v="114.3"/>
    <n v="119.6"/>
    <n v="112.4"/>
    <n v="110.6"/>
    <n v="108.3"/>
    <n v="110.2"/>
    <n v="108.9"/>
    <n v="109.3"/>
    <n v="108.7"/>
    <n v="107.6"/>
    <n v="108.1"/>
    <n v="106.5"/>
    <n v="110.8"/>
    <n v="106"/>
    <n v="108.3"/>
    <x v="22"/>
    <n v="1506.1000000000001"/>
    <n v="213.6"/>
    <n v="328.40000000000003"/>
    <n v="329.09999999999997"/>
    <n v="217.39999999999998"/>
    <n v="327.20000000000005"/>
  </r>
  <r>
    <x v="2"/>
    <x v="0"/>
    <x v="7"/>
    <n v="115.6"/>
    <n v="117.2"/>
    <n v="111.7"/>
    <n v="109.6"/>
    <n v="104.5"/>
    <n v="109.8"/>
    <n v="151.80000000000001"/>
    <n v="106.5"/>
    <n v="103.1"/>
    <n v="107.4"/>
    <n v="110.2"/>
    <n v="113.4"/>
    <n v="116.6"/>
    <n v="111.2"/>
    <n v="111"/>
    <n v="109.4"/>
    <n v="110.7"/>
    <n v="108.9"/>
    <n v="109.7"/>
    <n v="108.7"/>
    <n v="107.5"/>
    <n v="108"/>
    <n v="106.6"/>
    <n v="109.9"/>
    <n v="105.4"/>
    <n v="107.9"/>
    <x v="23"/>
    <n v="1477.4"/>
    <n v="212.9"/>
    <n v="327.5"/>
    <n v="331.1"/>
    <n v="217.7"/>
    <n v="325.7"/>
  </r>
  <r>
    <x v="0"/>
    <x v="0"/>
    <x v="8"/>
    <n v="115.4"/>
    <n v="115.7"/>
    <n v="111.7"/>
    <n v="111"/>
    <n v="107.4"/>
    <n v="110.9"/>
    <n v="154"/>
    <n v="108.1"/>
    <n v="104.2"/>
    <n v="107.9"/>
    <n v="110.4"/>
    <n v="114"/>
    <n v="117.8"/>
    <n v="111.7"/>
    <n v="112.7"/>
    <n v="111.4"/>
    <n v="112.5"/>
    <n v="109.7"/>
    <n v="111.1"/>
    <n v="109.6"/>
    <n v="108.3"/>
    <n v="109.3"/>
    <n v="107.7"/>
    <n v="109.8"/>
    <n v="106.7"/>
    <n v="108.7"/>
    <x v="24"/>
    <n v="1488.5000000000002"/>
    <n v="215"/>
    <n v="329.1"/>
    <n v="336.6"/>
    <n v="220.39999999999998"/>
    <n v="328.1"/>
  </r>
  <r>
    <x v="1"/>
    <x v="0"/>
    <x v="8"/>
    <n v="118.6"/>
    <n v="119.1"/>
    <n v="113.2"/>
    <n v="109.6"/>
    <n v="101.7"/>
    <n v="103.2"/>
    <n v="174.3"/>
    <n v="105.1"/>
    <n v="100.8"/>
    <n v="109.1"/>
    <n v="111.1"/>
    <n v="115.4"/>
    <n v="119.2"/>
    <n v="112.9"/>
    <n v="111.4"/>
    <n v="109"/>
    <n v="111.1"/>
    <n v="109.7"/>
    <n v="109.5"/>
    <n v="109.6"/>
    <n v="107.9"/>
    <n v="110.4"/>
    <n v="107.4"/>
    <n v="111.2"/>
    <n v="106.9"/>
    <n v="109.4"/>
    <x v="25"/>
    <n v="1500.4"/>
    <n v="214.8"/>
    <n v="330.5"/>
    <n v="331.5"/>
    <n v="219.9"/>
    <n v="329.70000000000005"/>
  </r>
  <r>
    <x v="2"/>
    <x v="0"/>
    <x v="8"/>
    <n v="116.4"/>
    <n v="116.9"/>
    <n v="112.3"/>
    <n v="110.5"/>
    <n v="105.3"/>
    <n v="107.3"/>
    <n v="160.9"/>
    <n v="107.1"/>
    <n v="103.1"/>
    <n v="108.3"/>
    <n v="110.7"/>
    <n v="114.6"/>
    <n v="118.3"/>
    <n v="112"/>
    <n v="112.2"/>
    <n v="110.4"/>
    <n v="111.9"/>
    <n v="109.7"/>
    <n v="110.5"/>
    <n v="109.6"/>
    <n v="108.1"/>
    <n v="109.9"/>
    <n v="107.5"/>
    <n v="110.6"/>
    <n v="106.8"/>
    <n v="109"/>
    <x v="26"/>
    <n v="1491.6999999999998"/>
    <n v="214.89999999999998"/>
    <n v="329.9"/>
    <n v="334.5"/>
    <n v="220.4"/>
    <n v="328.5"/>
  </r>
  <r>
    <x v="0"/>
    <x v="0"/>
    <x v="9"/>
    <n v="116.3"/>
    <n v="115.4"/>
    <n v="112.6"/>
    <n v="111.7"/>
    <n v="107.7"/>
    <n v="113.2"/>
    <n v="164.9"/>
    <n v="108.3"/>
    <n v="103.9"/>
    <n v="108.2"/>
    <n v="111.1"/>
    <n v="114.9"/>
    <n v="119.8"/>
    <n v="112.2"/>
    <n v="113.6"/>
    <n v="112.3"/>
    <n v="113.4"/>
    <n v="110.5"/>
    <n v="111.6"/>
    <n v="110.4"/>
    <n v="108.9"/>
    <n v="109.3"/>
    <n v="108.3"/>
    <n v="110.2"/>
    <n v="107.5"/>
    <n v="109.1"/>
    <x v="27"/>
    <n v="1508"/>
    <n v="216.4"/>
    <n v="331.1"/>
    <n v="339.29999999999995"/>
    <n v="220.89999999999998"/>
    <n v="329.59999999999997"/>
  </r>
  <r>
    <x v="1"/>
    <x v="0"/>
    <x v="9"/>
    <n v="118.9"/>
    <n v="118.1"/>
    <n v="114.5"/>
    <n v="110.4"/>
    <n v="102.3"/>
    <n v="106.2"/>
    <n v="183.5"/>
    <n v="105.3"/>
    <n v="100.2"/>
    <n v="109.6"/>
    <n v="111.4"/>
    <n v="116"/>
    <n v="120.8"/>
    <n v="113.5"/>
    <n v="112.5"/>
    <n v="109.7"/>
    <n v="112"/>
    <n v="110.5"/>
    <n v="109.7"/>
    <n v="110.2"/>
    <n v="108.2"/>
    <n v="109.7"/>
    <n v="108"/>
    <n v="111.3"/>
    <n v="107.3"/>
    <n v="109.4"/>
    <x v="28"/>
    <n v="1517.1999999999998"/>
    <n v="215.5"/>
    <n v="332"/>
    <n v="334.2"/>
    <n v="219.4"/>
    <n v="330.9"/>
  </r>
  <r>
    <x v="2"/>
    <x v="0"/>
    <x v="9"/>
    <n v="117.1"/>
    <n v="116.3"/>
    <n v="113.3"/>
    <n v="111.2"/>
    <n v="105.7"/>
    <n v="109.9"/>
    <n v="171.2"/>
    <n v="107.3"/>
    <n v="102.7"/>
    <n v="108.7"/>
    <n v="111.2"/>
    <n v="115.4"/>
    <n v="120.2"/>
    <n v="112.5"/>
    <n v="113.2"/>
    <n v="111.2"/>
    <n v="112.8"/>
    <n v="110.5"/>
    <n v="110.9"/>
    <n v="110.3"/>
    <n v="108.6"/>
    <n v="109.5"/>
    <n v="108.1"/>
    <n v="110.8"/>
    <n v="107.4"/>
    <n v="109.2"/>
    <x v="29"/>
    <n v="1510.2000000000003"/>
    <n v="216"/>
    <n v="331.6"/>
    <n v="337.2"/>
    <n v="220.4"/>
    <n v="329.8"/>
  </r>
  <r>
    <x v="0"/>
    <x v="0"/>
    <x v="10"/>
    <n v="117.3"/>
    <n v="114.9"/>
    <n v="116.2"/>
    <n v="112.8"/>
    <n v="108.9"/>
    <n v="116.6"/>
    <n v="178.1"/>
    <n v="109.1"/>
    <n v="103.6"/>
    <n v="109"/>
    <n v="111.8"/>
    <n v="116"/>
    <n v="122.5"/>
    <n v="112.8"/>
    <n v="114.6"/>
    <n v="113.1"/>
    <n v="114.4"/>
    <n v="111.1"/>
    <n v="112.6"/>
    <n v="111.3"/>
    <n v="109.7"/>
    <n v="109.6"/>
    <n v="108.7"/>
    <n v="111"/>
    <n v="108.2"/>
    <n v="109.8"/>
    <x v="30"/>
    <n v="1536.8"/>
    <n v="217.9"/>
    <n v="333.4"/>
    <n v="342.1"/>
    <n v="222.2"/>
    <n v="331.3"/>
  </r>
  <r>
    <x v="1"/>
    <x v="0"/>
    <x v="11"/>
    <n v="119.8"/>
    <n v="116.3"/>
    <n v="122.6"/>
    <n v="112"/>
    <n v="103.2"/>
    <n v="110"/>
    <n v="192.8"/>
    <n v="106.3"/>
    <n v="99.5"/>
    <n v="110.3"/>
    <n v="111.8"/>
    <n v="117.1"/>
    <n v="122.9"/>
    <n v="114.1"/>
    <n v="113.5"/>
    <n v="110.3"/>
    <n v="113"/>
    <n v="111.1"/>
    <n v="110"/>
    <n v="110.9"/>
    <n v="108.6"/>
    <n v="109.5"/>
    <n v="108.5"/>
    <n v="111.3"/>
    <n v="107.9"/>
    <n v="109.6"/>
    <x v="31"/>
    <n v="1544.6"/>
    <n v="216.5"/>
    <n v="333.3"/>
    <n v="336.8"/>
    <n v="219.5"/>
    <n v="332.2"/>
  </r>
  <r>
    <x v="2"/>
    <x v="0"/>
    <x v="11"/>
    <n v="118.1"/>
    <n v="115.4"/>
    <n v="118.7"/>
    <n v="112.5"/>
    <n v="106.8"/>
    <n v="113.5"/>
    <n v="183.1"/>
    <n v="108.2"/>
    <n v="102.2"/>
    <n v="109.4"/>
    <n v="111.8"/>
    <n v="116.5"/>
    <n v="122.6"/>
    <n v="113.1"/>
    <n v="114.2"/>
    <n v="111.9"/>
    <n v="113.8"/>
    <n v="111.1"/>
    <n v="111.6"/>
    <n v="111.1"/>
    <n v="109.3"/>
    <n v="109.5"/>
    <n v="108.6"/>
    <n v="111.2"/>
    <n v="108.1"/>
    <n v="109.7"/>
    <x v="32"/>
    <n v="1538.8"/>
    <n v="217.39999999999998"/>
    <n v="333.4"/>
    <n v="339.90000000000003"/>
    <n v="221.1"/>
    <n v="331.4"/>
  </r>
  <r>
    <x v="0"/>
    <x v="0"/>
    <x v="12"/>
    <n v="118.4"/>
    <n v="115.9"/>
    <n v="120.4"/>
    <n v="113.8"/>
    <n v="109.5"/>
    <n v="115.5"/>
    <n v="145.69999999999999"/>
    <n v="109.5"/>
    <n v="102.9"/>
    <n v="109.8"/>
    <n v="112.1"/>
    <n v="116.8"/>
    <n v="118.7"/>
    <n v="113.6"/>
    <n v="115.8"/>
    <n v="114"/>
    <n v="115.5"/>
    <n v="110.7"/>
    <n v="112.8"/>
    <n v="112.1"/>
    <n v="110.1"/>
    <n v="109.9"/>
    <n v="109.2"/>
    <n v="111.6"/>
    <n v="108.1"/>
    <n v="110.1"/>
    <x v="27"/>
    <n v="1509"/>
    <n v="218.2"/>
    <n v="334.4"/>
    <n v="345.3"/>
    <n v="222.7"/>
    <n v="332.9"/>
  </r>
  <r>
    <x v="1"/>
    <x v="0"/>
    <x v="12"/>
    <n v="120.5"/>
    <n v="118.1"/>
    <n v="128.5"/>
    <n v="112.8"/>
    <n v="103.4"/>
    <n v="110.7"/>
    <n v="144.80000000000001"/>
    <n v="107.1"/>
    <n v="98.6"/>
    <n v="111.9"/>
    <n v="112.1"/>
    <n v="118.1"/>
    <n v="117.8"/>
    <n v="115"/>
    <n v="114.2"/>
    <n v="110.9"/>
    <n v="113.7"/>
    <n v="110.7"/>
    <n v="110.4"/>
    <n v="111.3"/>
    <n v="109"/>
    <n v="109.7"/>
    <n v="108.9"/>
    <n v="111.4"/>
    <n v="107.7"/>
    <n v="109.8"/>
    <x v="33"/>
    <n v="1504.4"/>
    <n v="216.7"/>
    <n v="333.4"/>
    <n v="338.8"/>
    <n v="220.10000000000002"/>
    <n v="333.7"/>
  </r>
  <r>
    <x v="2"/>
    <x v="0"/>
    <x v="12"/>
    <n v="119.1"/>
    <n v="116.7"/>
    <n v="123.5"/>
    <n v="113.4"/>
    <n v="107.3"/>
    <n v="113.3"/>
    <n v="145.4"/>
    <n v="108.7"/>
    <n v="101.5"/>
    <n v="110.5"/>
    <n v="112.1"/>
    <n v="117.4"/>
    <n v="118.4"/>
    <n v="114"/>
    <n v="115.2"/>
    <n v="112.7"/>
    <n v="114.8"/>
    <n v="110.7"/>
    <n v="111.9"/>
    <n v="111.7"/>
    <n v="109.7"/>
    <n v="109.8"/>
    <n v="109"/>
    <n v="111.5"/>
    <n v="107.9"/>
    <n v="110"/>
    <x v="34"/>
    <n v="1507.3000000000002"/>
    <n v="217.60000000000002"/>
    <n v="333.9"/>
    <n v="342.7"/>
    <n v="221.7"/>
    <n v="333"/>
  </r>
  <r>
    <x v="0"/>
    <x v="1"/>
    <x v="0"/>
    <n v="118.9"/>
    <n v="117.1"/>
    <n v="120.5"/>
    <n v="114.4"/>
    <n v="109"/>
    <n v="115.5"/>
    <n v="123.9"/>
    <n v="109.6"/>
    <n v="101.8"/>
    <n v="110.2"/>
    <n v="112.4"/>
    <n v="117.3"/>
    <n v="116"/>
    <n v="114"/>
    <n v="116.5"/>
    <n v="114.5"/>
    <n v="116.2"/>
    <n v="111.6"/>
    <n v="113"/>
    <n v="112.6"/>
    <n v="110.6"/>
    <n v="110.5"/>
    <n v="109.6"/>
    <n v="111.8"/>
    <n v="108.3"/>
    <n v="110.6"/>
    <x v="24"/>
    <n v="1486.6000000000001"/>
    <n v="218.89999999999998"/>
    <n v="336"/>
    <n v="347.2"/>
    <n v="223.5"/>
    <n v="334.2"/>
  </r>
  <r>
    <x v="1"/>
    <x v="1"/>
    <x v="0"/>
    <n v="121.2"/>
    <n v="122"/>
    <n v="129.9"/>
    <n v="113.6"/>
    <n v="102.9"/>
    <n v="112.1"/>
    <n v="118.9"/>
    <n v="107.5"/>
    <n v="96.9"/>
    <n v="112.7"/>
    <n v="112.1"/>
    <n v="119"/>
    <n v="115.5"/>
    <n v="115.7"/>
    <n v="114.8"/>
    <n v="111.3"/>
    <n v="114.3"/>
    <n v="111.6"/>
    <n v="111"/>
    <n v="111.9"/>
    <n v="109.7"/>
    <n v="110.8"/>
    <n v="109.8"/>
    <n v="111.5"/>
    <n v="108"/>
    <n v="110.5"/>
    <x v="35"/>
    <n v="1484.3"/>
    <n v="217.7"/>
    <n v="335"/>
    <n v="340.4"/>
    <n v="221.8"/>
    <n v="336"/>
  </r>
  <r>
    <x v="2"/>
    <x v="1"/>
    <x v="0"/>
    <n v="119.6"/>
    <n v="118.8"/>
    <n v="124.1"/>
    <n v="114.1"/>
    <n v="106.8"/>
    <n v="113.9"/>
    <n v="122.2"/>
    <n v="108.9"/>
    <n v="100.2"/>
    <n v="111"/>
    <n v="112.3"/>
    <n v="118.1"/>
    <n v="115.8"/>
    <n v="114.5"/>
    <n v="115.8"/>
    <n v="113.2"/>
    <n v="115.4"/>
    <n v="111.6"/>
    <n v="112.2"/>
    <n v="112.3"/>
    <n v="110.3"/>
    <n v="110.7"/>
    <n v="109.7"/>
    <n v="111.6"/>
    <n v="108.2"/>
    <n v="110.6"/>
    <x v="36"/>
    <n v="1485.7999999999997"/>
    <n v="218.5"/>
    <n v="335.5"/>
    <n v="344.4"/>
    <n v="222.9"/>
    <n v="334.8"/>
  </r>
  <r>
    <x v="0"/>
    <x v="1"/>
    <x v="1"/>
    <n v="119.4"/>
    <n v="117.7"/>
    <n v="121.2"/>
    <n v="115"/>
    <n v="109"/>
    <n v="116.6"/>
    <n v="116"/>
    <n v="109.8"/>
    <n v="101.1"/>
    <n v="110.4"/>
    <n v="112.9"/>
    <n v="117.8"/>
    <n v="115.3"/>
    <n v="114.2"/>
    <n v="117.1"/>
    <n v="114.5"/>
    <n v="116.7"/>
    <n v="112.5"/>
    <n v="113.2"/>
    <n v="112.9"/>
    <n v="110.9"/>
    <n v="110.8"/>
    <n v="109.9"/>
    <n v="112"/>
    <n v="108.7"/>
    <n v="110.9"/>
    <x v="28"/>
    <n v="1482.2"/>
    <n v="219.60000000000002"/>
    <n v="337.4"/>
    <n v="348.3"/>
    <n v="224"/>
    <n v="335"/>
  </r>
  <r>
    <x v="1"/>
    <x v="1"/>
    <x v="1"/>
    <n v="121.9"/>
    <n v="122"/>
    <n v="124.5"/>
    <n v="115.2"/>
    <n v="102.5"/>
    <n v="114.1"/>
    <n v="111.5"/>
    <n v="108.2"/>
    <n v="95.4"/>
    <n v="113.5"/>
    <n v="112.1"/>
    <n v="119.9"/>
    <n v="115.2"/>
    <n v="116.2"/>
    <n v="115.3"/>
    <n v="111.7"/>
    <n v="114.7"/>
    <n v="112.5"/>
    <n v="111.1"/>
    <n v="112.6"/>
    <n v="110.4"/>
    <n v="111.3"/>
    <n v="110.3"/>
    <n v="111.6"/>
    <n v="108.7"/>
    <n v="111"/>
    <x v="37"/>
    <n v="1476"/>
    <n v="219.10000000000002"/>
    <n v="336.7"/>
    <n v="341.7"/>
    <n v="222.39999999999998"/>
    <n v="337.5"/>
  </r>
  <r>
    <x v="2"/>
    <x v="1"/>
    <x v="1"/>
    <n v="120.2"/>
    <n v="119.2"/>
    <n v="122.5"/>
    <n v="115.1"/>
    <n v="106.6"/>
    <n v="115.4"/>
    <n v="114.5"/>
    <n v="109.3"/>
    <n v="99.2"/>
    <n v="111.4"/>
    <n v="112.6"/>
    <n v="118.8"/>
    <n v="115.3"/>
    <n v="114.7"/>
    <n v="116.4"/>
    <n v="113.3"/>
    <n v="115.9"/>
    <n v="112.5"/>
    <n v="112.4"/>
    <n v="112.8"/>
    <n v="110.7"/>
    <n v="111.1"/>
    <n v="110.1"/>
    <n v="111.8"/>
    <n v="108.7"/>
    <n v="110.9"/>
    <x v="36"/>
    <n v="1480.1"/>
    <n v="219.4"/>
    <n v="337.1"/>
    <n v="345.6"/>
    <n v="223.5"/>
    <n v="335.7"/>
  </r>
  <r>
    <x v="0"/>
    <x v="1"/>
    <x v="2"/>
    <n v="120.1"/>
    <n v="118.1"/>
    <n v="120.7"/>
    <n v="116.1"/>
    <n v="109.3"/>
    <n v="119.6"/>
    <n v="117.9"/>
    <n v="110.2"/>
    <n v="101.2"/>
    <n v="110.7"/>
    <n v="113"/>
    <n v="118.3"/>
    <n v="116.2"/>
    <n v="114.6"/>
    <n v="117.5"/>
    <n v="114.9"/>
    <n v="117.2"/>
    <n v="113.2"/>
    <n v="113.4"/>
    <n v="113.4"/>
    <n v="111.4"/>
    <n v="111.2"/>
    <n v="110.2"/>
    <n v="112.4"/>
    <n v="108.9"/>
    <n v="111.3"/>
    <x v="38"/>
    <n v="1491.4"/>
    <n v="220.3"/>
    <n v="339"/>
    <n v="349.6"/>
    <n v="224.60000000000002"/>
    <n v="336.1"/>
  </r>
  <r>
    <x v="1"/>
    <x v="1"/>
    <x v="2"/>
    <n v="122.1"/>
    <n v="121.4"/>
    <n v="121.5"/>
    <n v="116.2"/>
    <n v="102.8"/>
    <n v="117.7"/>
    <n v="113.3"/>
    <n v="108.9"/>
    <n v="96.3"/>
    <n v="114.1"/>
    <n v="112.2"/>
    <n v="120.5"/>
    <n v="116"/>
    <n v="116.7"/>
    <n v="115.8"/>
    <n v="112.1"/>
    <n v="115.2"/>
    <n v="113.2"/>
    <n v="110.9"/>
    <n v="113"/>
    <n v="110.8"/>
    <n v="111.6"/>
    <n v="110.9"/>
    <n v="111.8"/>
    <n v="109.2"/>
    <n v="111.4"/>
    <x v="26"/>
    <n v="1483"/>
    <n v="220"/>
    <n v="338"/>
    <n v="343.09999999999997"/>
    <n v="222.5"/>
    <n v="339"/>
  </r>
  <r>
    <x v="2"/>
    <x v="1"/>
    <x v="13"/>
    <n v="120.7"/>
    <n v="119.3"/>
    <n v="121"/>
    <n v="116.1"/>
    <n v="106.9"/>
    <n v="118.7"/>
    <n v="116.3"/>
    <n v="109.8"/>
    <n v="99.6"/>
    <n v="111.8"/>
    <n v="112.7"/>
    <n v="119.3"/>
    <n v="116.1"/>
    <n v="115.2"/>
    <n v="116.8"/>
    <n v="113.7"/>
    <n v="116.4"/>
    <n v="113.2"/>
    <n v="112.5"/>
    <n v="113.2"/>
    <n v="111.2"/>
    <n v="111.4"/>
    <n v="110.6"/>
    <n v="112"/>
    <n v="109"/>
    <n v="111.3"/>
    <x v="24"/>
    <n v="1488.2999999999997"/>
    <n v="220.2"/>
    <n v="338.4"/>
    <n v="346.9"/>
    <n v="223.9"/>
    <n v="337.09999999999997"/>
  </r>
  <r>
    <x v="0"/>
    <x v="1"/>
    <x v="3"/>
    <n v="120.2"/>
    <n v="118.9"/>
    <n v="118.1"/>
    <n v="117"/>
    <n v="109.7"/>
    <n v="125.5"/>
    <n v="120.5"/>
    <n v="111"/>
    <n v="102.6"/>
    <n v="111.2"/>
    <n v="113.5"/>
    <n v="118.7"/>
    <n v="117.2"/>
    <n v="115.4"/>
    <n v="118.1"/>
    <n v="116.1"/>
    <n v="117.8"/>
    <n v="113.9"/>
    <n v="113.4"/>
    <n v="113.7"/>
    <n v="111.8"/>
    <n v="111.2"/>
    <n v="110.5"/>
    <n v="113"/>
    <n v="108.9"/>
    <n v="111.5"/>
    <x v="39"/>
    <n v="1504.1000000000001"/>
    <n v="220.7"/>
    <n v="340.6"/>
    <n v="352"/>
    <n v="224.60000000000002"/>
    <n v="337.4"/>
  </r>
  <r>
    <x v="1"/>
    <x v="1"/>
    <x v="3"/>
    <n v="122.5"/>
    <n v="121.7"/>
    <n v="113.3"/>
    <n v="117"/>
    <n v="103.1"/>
    <n v="126.7"/>
    <n v="121.2"/>
    <n v="111"/>
    <n v="100.3"/>
    <n v="115.3"/>
    <n v="112.7"/>
    <n v="121"/>
    <n v="118.2"/>
    <n v="117.6"/>
    <n v="116.3"/>
    <n v="112.5"/>
    <n v="115.7"/>
    <n v="113.9"/>
    <n v="110.9"/>
    <n v="113.4"/>
    <n v="111"/>
    <n v="111.2"/>
    <n v="111.2"/>
    <n v="112.5"/>
    <n v="109.1"/>
    <n v="111.4"/>
    <x v="40"/>
    <n v="1504.0000000000002"/>
    <n v="220.1"/>
    <n v="339.8"/>
    <n v="344.5"/>
    <n v="222.10000000000002"/>
    <n v="340.20000000000005"/>
  </r>
  <r>
    <x v="2"/>
    <x v="1"/>
    <x v="3"/>
    <n v="120.9"/>
    <n v="119.9"/>
    <n v="116.2"/>
    <n v="117"/>
    <n v="107.3"/>
    <n v="126.1"/>
    <n v="120.7"/>
    <n v="111"/>
    <n v="101.8"/>
    <n v="112.6"/>
    <n v="113.2"/>
    <n v="119.8"/>
    <n v="117.6"/>
    <n v="116"/>
    <n v="117.4"/>
    <n v="114.6"/>
    <n v="117"/>
    <n v="113.9"/>
    <n v="112.5"/>
    <n v="113.6"/>
    <n v="111.5"/>
    <n v="111.2"/>
    <n v="110.9"/>
    <n v="112.7"/>
    <n v="109"/>
    <n v="111.5"/>
    <x v="41"/>
    <n v="1504.1"/>
    <n v="220.5"/>
    <n v="340.2"/>
    <n v="349"/>
    <n v="223.7"/>
    <n v="338.4"/>
  </r>
  <r>
    <x v="0"/>
    <x v="1"/>
    <x v="4"/>
    <n v="120.3"/>
    <n v="120.2"/>
    <n v="116.9"/>
    <n v="118"/>
    <n v="110.1"/>
    <n v="126.3"/>
    <n v="123.9"/>
    <n v="111.5"/>
    <n v="103.5"/>
    <n v="111.6"/>
    <n v="114.2"/>
    <n v="119.2"/>
    <n v="118.2"/>
    <n v="116.3"/>
    <n v="118.7"/>
    <n v="116.8"/>
    <n v="118.5"/>
    <n v="114.3"/>
    <n v="113.4"/>
    <n v="114.1"/>
    <n v="112.1"/>
    <n v="111.4"/>
    <n v="110.9"/>
    <n v="113.1"/>
    <n v="108.9"/>
    <n v="111.8"/>
    <x v="42"/>
    <n v="1513.8999999999999"/>
    <n v="221"/>
    <n v="341.5"/>
    <n v="354"/>
    <n v="224.8"/>
    <n v="339"/>
  </r>
  <r>
    <x v="1"/>
    <x v="1"/>
    <x v="4"/>
    <n v="122.7"/>
    <n v="124.1"/>
    <n v="114.2"/>
    <n v="119.1"/>
    <n v="103.5"/>
    <n v="129.19999999999999"/>
    <n v="127"/>
    <n v="112.6"/>
    <n v="101.3"/>
    <n v="117"/>
    <n v="112.9"/>
    <n v="121.7"/>
    <n v="120"/>
    <n v="118.3"/>
    <n v="116.8"/>
    <n v="112.9"/>
    <n v="116.2"/>
    <n v="114.3"/>
    <n v="111.1"/>
    <n v="114.1"/>
    <n v="111.2"/>
    <n v="111.3"/>
    <n v="111.5"/>
    <n v="112.9"/>
    <n v="109.3"/>
    <n v="111.7"/>
    <x v="43"/>
    <n v="1525.3000000000002"/>
    <n v="220.5"/>
    <n v="341.29999999999995"/>
    <n v="345.9"/>
    <n v="222.39999999999998"/>
    <n v="341.5"/>
  </r>
  <r>
    <x v="2"/>
    <x v="1"/>
    <x v="4"/>
    <n v="121.1"/>
    <n v="121.6"/>
    <n v="115.9"/>
    <n v="118.4"/>
    <n v="107.7"/>
    <n v="127.7"/>
    <n v="125"/>
    <n v="111.9"/>
    <n v="102.8"/>
    <n v="113.4"/>
    <n v="113.7"/>
    <n v="120.4"/>
    <n v="118.9"/>
    <n v="116.8"/>
    <n v="118"/>
    <n v="115.2"/>
    <n v="117.6"/>
    <n v="114.3"/>
    <n v="112.5"/>
    <n v="114.1"/>
    <n v="111.8"/>
    <n v="111.3"/>
    <n v="111.2"/>
    <n v="113"/>
    <n v="109.1"/>
    <n v="111.8"/>
    <x v="44"/>
    <n v="1518.5000000000005"/>
    <n v="220.89999999999998"/>
    <n v="341.4"/>
    <n v="350.79999999999995"/>
    <n v="223.8"/>
    <n v="339.8"/>
  </r>
  <r>
    <x v="0"/>
    <x v="1"/>
    <x v="5"/>
    <n v="120.7"/>
    <n v="121.6"/>
    <n v="116.1"/>
    <n v="119.3"/>
    <n v="110.3"/>
    <n v="125.8"/>
    <n v="129.30000000000001"/>
    <n v="112.2"/>
    <n v="103.6"/>
    <n v="112.3"/>
    <n v="114.9"/>
    <n v="120.1"/>
    <n v="119.5"/>
    <n v="117.3"/>
    <n v="119.7"/>
    <n v="117.3"/>
    <n v="119.3"/>
    <n v="113.9"/>
    <n v="114.4"/>
    <n v="114.9"/>
    <n v="112.8"/>
    <n v="112.2"/>
    <n v="111.4"/>
    <n v="114.3"/>
    <n v="108"/>
    <n v="112.3"/>
    <x v="45"/>
    <n v="1525.6999999999998"/>
    <n v="220.8"/>
    <n v="343.1"/>
    <n v="356.3"/>
    <n v="226.60000000000002"/>
    <n v="341"/>
  </r>
  <r>
    <x v="1"/>
    <x v="1"/>
    <x v="5"/>
    <n v="123.1"/>
    <n v="125.9"/>
    <n v="115.4"/>
    <n v="120.4"/>
    <n v="103.4"/>
    <n v="131.19999999999999"/>
    <n v="137.5"/>
    <n v="112.8"/>
    <n v="101.4"/>
    <n v="118.3"/>
    <n v="113.2"/>
    <n v="122.4"/>
    <n v="122"/>
    <n v="119"/>
    <n v="117.4"/>
    <n v="113.2"/>
    <n v="116.7"/>
    <n v="113.9"/>
    <n v="111.2"/>
    <n v="114.3"/>
    <n v="111.4"/>
    <n v="111.5"/>
    <n v="111.8"/>
    <n v="115.1"/>
    <n v="108.7"/>
    <n v="112.2"/>
    <x v="46"/>
    <n v="1547"/>
    <n v="220.10000000000002"/>
    <n v="343.29999999999995"/>
    <n v="347.3"/>
    <n v="222.7"/>
    <n v="343"/>
  </r>
  <r>
    <x v="2"/>
    <x v="1"/>
    <x v="5"/>
    <n v="121.5"/>
    <n v="123.1"/>
    <n v="115.8"/>
    <n v="119.7"/>
    <n v="107.8"/>
    <n v="128.30000000000001"/>
    <n v="132.1"/>
    <n v="112.4"/>
    <n v="102.9"/>
    <n v="114.3"/>
    <n v="114.2"/>
    <n v="121.2"/>
    <n v="120.4"/>
    <n v="117.8"/>
    <n v="118.8"/>
    <n v="115.6"/>
    <n v="118.3"/>
    <n v="113.9"/>
    <n v="113.2"/>
    <n v="114.6"/>
    <n v="112.3"/>
    <n v="111.8"/>
    <n v="111.6"/>
    <n v="114.8"/>
    <n v="108.3"/>
    <n v="112.3"/>
    <x v="47"/>
    <n v="1533.7000000000003"/>
    <n v="220.6"/>
    <n v="343.3"/>
    <n v="352.7"/>
    <n v="225"/>
    <n v="341.7"/>
  </r>
  <r>
    <x v="0"/>
    <x v="1"/>
    <x v="6"/>
    <n v="121.7"/>
    <n v="122.5"/>
    <n v="117.7"/>
    <n v="120.6"/>
    <n v="110.4"/>
    <n v="129.1"/>
    <n v="150.1"/>
    <n v="113.2"/>
    <n v="104.8"/>
    <n v="113.3"/>
    <n v="115.6"/>
    <n v="120.9"/>
    <n v="123.3"/>
    <n v="118"/>
    <n v="120.7"/>
    <n v="118.3"/>
    <n v="120.3"/>
    <n v="114.8"/>
    <n v="115.3"/>
    <n v="115.4"/>
    <n v="113.4"/>
    <n v="113.2"/>
    <n v="111.8"/>
    <n v="115.5"/>
    <n v="108.8"/>
    <n v="113.1"/>
    <x v="48"/>
    <n v="1563.2"/>
    <n v="222.2"/>
    <n v="345.7"/>
    <n v="359.3"/>
    <n v="228.5"/>
    <n v="342.9"/>
  </r>
  <r>
    <x v="1"/>
    <x v="1"/>
    <x v="6"/>
    <n v="123.8"/>
    <n v="126.4"/>
    <n v="118"/>
    <n v="121.6"/>
    <n v="103.5"/>
    <n v="133.69999999999999"/>
    <n v="172.4"/>
    <n v="113.1"/>
    <n v="102.7"/>
    <n v="120"/>
    <n v="113.8"/>
    <n v="123.4"/>
    <n v="127.1"/>
    <n v="121"/>
    <n v="118"/>
    <n v="113.6"/>
    <n v="117.4"/>
    <n v="114.8"/>
    <n v="111.6"/>
    <n v="114.9"/>
    <n v="111.5"/>
    <n v="113"/>
    <n v="112.4"/>
    <n v="117.8"/>
    <n v="109.7"/>
    <n v="113.5"/>
    <x v="49"/>
    <n v="1599.5"/>
    <n v="221.2"/>
    <n v="347.5"/>
    <n v="349"/>
    <n v="224.6"/>
    <n v="346.9"/>
  </r>
  <r>
    <x v="2"/>
    <x v="1"/>
    <x v="6"/>
    <n v="122.4"/>
    <n v="123.9"/>
    <n v="117.8"/>
    <n v="121"/>
    <n v="107.9"/>
    <n v="131.19999999999999"/>
    <n v="157.69999999999999"/>
    <n v="113.2"/>
    <n v="104.1"/>
    <n v="115.5"/>
    <n v="114.8"/>
    <n v="122.1"/>
    <n v="124.7"/>
    <n v="118.8"/>
    <n v="119.6"/>
    <n v="116.3"/>
    <n v="119.1"/>
    <n v="114.8"/>
    <n v="113.9"/>
    <n v="115.2"/>
    <n v="112.7"/>
    <n v="113.1"/>
    <n v="112.1"/>
    <n v="116.8"/>
    <n v="109.2"/>
    <n v="113.3"/>
    <x v="50"/>
    <n v="1576.3"/>
    <n v="221.9"/>
    <n v="346.8"/>
    <n v="355"/>
    <n v="227"/>
    <n v="344.2"/>
  </r>
  <r>
    <x v="0"/>
    <x v="1"/>
    <x v="7"/>
    <n v="121.8"/>
    <n v="122.8"/>
    <n v="117.8"/>
    <n v="121.9"/>
    <n v="110.6"/>
    <n v="129.69999999999999"/>
    <n v="161.1"/>
    <n v="114.1"/>
    <n v="105.1"/>
    <n v="114.6"/>
    <n v="115.8"/>
    <n v="121.7"/>
    <n v="125.3"/>
    <n v="118.8"/>
    <n v="120.9"/>
    <n v="118.8"/>
    <n v="120.7"/>
    <n v="115.5"/>
    <n v="115.4"/>
    <n v="115.9"/>
    <n v="114"/>
    <n v="113.2"/>
    <n v="112.2"/>
    <n v="116.2"/>
    <n v="109.4"/>
    <n v="113.5"/>
    <x v="51"/>
    <n v="1582.2999999999997"/>
    <n v="223.4"/>
    <n v="347.6"/>
    <n v="360.4"/>
    <n v="228.60000000000002"/>
    <n v="344.5"/>
  </r>
  <r>
    <x v="1"/>
    <x v="1"/>
    <x v="7"/>
    <n v="124.8"/>
    <n v="127.3"/>
    <n v="116.5"/>
    <n v="122.2"/>
    <n v="103.6"/>
    <n v="132.69999999999999"/>
    <n v="181.9"/>
    <n v="115.2"/>
    <n v="102.7"/>
    <n v="122.1"/>
    <n v="114.4"/>
    <n v="124.7"/>
    <n v="128.9"/>
    <n v="123"/>
    <n v="118.6"/>
    <n v="114.1"/>
    <n v="117.9"/>
    <n v="115.5"/>
    <n v="111.8"/>
    <n v="115.3"/>
    <n v="112.2"/>
    <n v="112.5"/>
    <n v="112.9"/>
    <n v="119.2"/>
    <n v="110.5"/>
    <n v="113.9"/>
    <x v="52"/>
    <n v="1617"/>
    <n v="222.7"/>
    <n v="350"/>
    <n v="350.6"/>
    <n v="224.3"/>
    <n v="349.8"/>
  </r>
  <r>
    <x v="2"/>
    <x v="1"/>
    <x v="7"/>
    <n v="122.7"/>
    <n v="124.4"/>
    <n v="117.3"/>
    <n v="122"/>
    <n v="108"/>
    <n v="131.1"/>
    <n v="168.2"/>
    <n v="114.5"/>
    <n v="104.3"/>
    <n v="117.1"/>
    <n v="115.2"/>
    <n v="123.1"/>
    <n v="126.6"/>
    <n v="119.9"/>
    <n v="120"/>
    <n v="116.8"/>
    <n v="119.6"/>
    <n v="115.5"/>
    <n v="114"/>
    <n v="115.6"/>
    <n v="113.3"/>
    <n v="112.8"/>
    <n v="112.6"/>
    <n v="118"/>
    <n v="109.9"/>
    <n v="113.7"/>
    <x v="53"/>
    <n v="1594.4999999999998"/>
    <n v="223.2"/>
    <n v="349.1"/>
    <n v="356.4"/>
    <n v="226.8"/>
    <n v="346.20000000000005"/>
  </r>
  <r>
    <x v="0"/>
    <x v="1"/>
    <x v="8"/>
    <n v="122.3"/>
    <n v="122.4"/>
    <n v="117.8"/>
    <n v="122.7"/>
    <n v="110.4"/>
    <n v="129.80000000000001"/>
    <n v="158.80000000000001"/>
    <n v="115"/>
    <n v="104.7"/>
    <n v="114.9"/>
    <n v="116.5"/>
    <n v="122.6"/>
    <n v="125.3"/>
    <n v="119.5"/>
    <n v="121.7"/>
    <n v="119.2"/>
    <n v="121.3"/>
    <n v="116.1"/>
    <n v="115.8"/>
    <n v="116.7"/>
    <n v="114.5"/>
    <n v="112.8"/>
    <n v="112.6"/>
    <n v="116.6"/>
    <n v="109.1"/>
    <n v="113.7"/>
    <x v="54"/>
    <n v="1583.2"/>
    <n v="223.6"/>
    <n v="349.4"/>
    <n v="362.2"/>
    <n v="228.6"/>
    <n v="345.8"/>
  </r>
  <r>
    <x v="1"/>
    <x v="1"/>
    <x v="8"/>
    <n v="124.2"/>
    <n v="125.4"/>
    <n v="116.4"/>
    <n v="122.7"/>
    <n v="103.5"/>
    <n v="124.5"/>
    <n v="168.6"/>
    <n v="116.9"/>
    <n v="101.9"/>
    <n v="122.9"/>
    <n v="114.8"/>
    <n v="125.2"/>
    <n v="126.7"/>
    <n v="124.3"/>
    <n v="119.2"/>
    <n v="114.5"/>
    <n v="118.4"/>
    <n v="116.1"/>
    <n v="111.8"/>
    <n v="115.5"/>
    <n v="112.3"/>
    <n v="111.2"/>
    <n v="113.4"/>
    <n v="120"/>
    <n v="110"/>
    <n v="113.6"/>
    <x v="50"/>
    <n v="1593.7000000000003"/>
    <n v="222.3"/>
    <n v="351.6"/>
    <n v="352.1"/>
    <n v="223"/>
    <n v="351.3"/>
  </r>
  <r>
    <x v="2"/>
    <x v="1"/>
    <x v="8"/>
    <n v="122.9"/>
    <n v="123.5"/>
    <n v="117.3"/>
    <n v="122.7"/>
    <n v="107.9"/>
    <n v="127.3"/>
    <n v="162.1"/>
    <n v="115.6"/>
    <n v="103.8"/>
    <n v="117.6"/>
    <n v="115.8"/>
    <n v="123.8"/>
    <n v="125.8"/>
    <n v="120.8"/>
    <n v="120.7"/>
    <n v="117.2"/>
    <n v="120.1"/>
    <n v="116.1"/>
    <n v="114.3"/>
    <n v="116.1"/>
    <n v="113.7"/>
    <n v="112"/>
    <n v="113.1"/>
    <n v="118.6"/>
    <n v="109.5"/>
    <n v="113.7"/>
    <x v="55"/>
    <n v="1586.0999999999997"/>
    <n v="223.2"/>
    <n v="350.79999999999995"/>
    <n v="358"/>
    <n v="226.3"/>
    <n v="347.6"/>
  </r>
  <r>
    <x v="0"/>
    <x v="1"/>
    <x v="9"/>
    <n v="122.6"/>
    <n v="122.5"/>
    <n v="118.3"/>
    <n v="123.2"/>
    <n v="110.5"/>
    <n v="128.9"/>
    <n v="155.30000000000001"/>
    <n v="115.5"/>
    <n v="104"/>
    <n v="115.3"/>
    <n v="116.8"/>
    <n v="123.2"/>
    <n v="125.1"/>
    <n v="120"/>
    <n v="122.7"/>
    <n v="120.3"/>
    <n v="122.3"/>
    <n v="116.7"/>
    <n v="116.4"/>
    <n v="117.5"/>
    <n v="115.3"/>
    <n v="112.6"/>
    <n v="113"/>
    <n v="116.9"/>
    <n v="109.3"/>
    <n v="114"/>
    <x v="56"/>
    <n v="1581.1999999999998"/>
    <n v="224.6"/>
    <n v="351.1"/>
    <n v="365.3"/>
    <n v="229"/>
    <n v="347"/>
  </r>
  <r>
    <x v="1"/>
    <x v="1"/>
    <x v="9"/>
    <n v="124.6"/>
    <n v="126.1"/>
    <n v="117.8"/>
    <n v="123.1"/>
    <n v="103.5"/>
    <n v="123.5"/>
    <n v="159.6"/>
    <n v="117.4"/>
    <n v="101.2"/>
    <n v="123.8"/>
    <n v="115.2"/>
    <n v="125.9"/>
    <n v="125.8"/>
    <n v="124.3"/>
    <n v="119.6"/>
    <n v="114.9"/>
    <n v="118.9"/>
    <n v="116.7"/>
    <n v="112"/>
    <n v="115.8"/>
    <n v="112.6"/>
    <n v="111"/>
    <n v="113.6"/>
    <n v="120.2"/>
    <n v="110.1"/>
    <n v="113.7"/>
    <x v="57"/>
    <n v="1587.5"/>
    <n v="222.7"/>
    <n v="352.7"/>
    <n v="353.4"/>
    <n v="223"/>
    <n v="351.6"/>
  </r>
  <r>
    <x v="2"/>
    <x v="1"/>
    <x v="9"/>
    <n v="123.2"/>
    <n v="123.8"/>
    <n v="118.1"/>
    <n v="123.2"/>
    <n v="107.9"/>
    <n v="126.4"/>
    <n v="156.80000000000001"/>
    <n v="116.1"/>
    <n v="103.1"/>
    <n v="118.1"/>
    <n v="116.1"/>
    <n v="124.5"/>
    <n v="125.4"/>
    <n v="121.1"/>
    <n v="121.5"/>
    <n v="118.1"/>
    <n v="121"/>
    <n v="116.7"/>
    <n v="114.7"/>
    <n v="116.7"/>
    <n v="114.3"/>
    <n v="111.8"/>
    <n v="113.3"/>
    <n v="118.8"/>
    <n v="109.6"/>
    <n v="113.9"/>
    <x v="55"/>
    <n v="1582.7"/>
    <n v="223.89999999999998"/>
    <n v="352.2"/>
    <n v="360.6"/>
    <n v="226.5"/>
    <n v="348.29999999999995"/>
  </r>
  <r>
    <x v="0"/>
    <x v="1"/>
    <x v="11"/>
    <n v="122.7"/>
    <n v="122.6"/>
    <n v="119.9"/>
    <n v="124"/>
    <n v="110.5"/>
    <n v="128.80000000000001"/>
    <n v="152"/>
    <n v="116.2"/>
    <n v="103.3"/>
    <n v="115.8"/>
    <n v="116.8"/>
    <n v="124.5"/>
    <n v="124.9"/>
    <n v="120.8"/>
    <n v="123.3"/>
    <n v="120.5"/>
    <n v="122.9"/>
    <n v="117.1"/>
    <n v="117.3"/>
    <n v="118.1"/>
    <n v="115.9"/>
    <n v="112"/>
    <n v="113.3"/>
    <n v="117.2"/>
    <n v="108.8"/>
    <n v="114.1"/>
    <x v="58"/>
    <n v="1582"/>
    <n v="224.7"/>
    <n v="352.4"/>
    <n v="366.70000000000005"/>
    <n v="229.3"/>
    <n v="348.2"/>
  </r>
  <r>
    <x v="1"/>
    <x v="1"/>
    <x v="11"/>
    <n v="124.5"/>
    <n v="125.6"/>
    <n v="122.7"/>
    <n v="124.6"/>
    <n v="103.2"/>
    <n v="122.2"/>
    <n v="153.19999999999999"/>
    <n v="119.3"/>
    <n v="99.8"/>
    <n v="124.6"/>
    <n v="115.8"/>
    <n v="126.9"/>
    <n v="125.4"/>
    <n v="125.8"/>
    <n v="120.3"/>
    <n v="115.4"/>
    <n v="119.5"/>
    <n v="117.1"/>
    <n v="112.6"/>
    <n v="116.4"/>
    <n v="113"/>
    <n v="109.7"/>
    <n v="114"/>
    <n v="120.3"/>
    <n v="109.6"/>
    <n v="113.4"/>
    <x v="59"/>
    <n v="1587.8"/>
    <n v="222.6"/>
    <n v="353.8"/>
    <n v="355.2"/>
    <n v="222.3"/>
    <n v="353.2"/>
  </r>
  <r>
    <x v="2"/>
    <x v="1"/>
    <x v="11"/>
    <n v="123.3"/>
    <n v="123.7"/>
    <n v="121"/>
    <n v="124.2"/>
    <n v="107.8"/>
    <n v="125.7"/>
    <n v="152.4"/>
    <n v="117.2"/>
    <n v="102.1"/>
    <n v="118.7"/>
    <n v="116.4"/>
    <n v="125.6"/>
    <n v="125.1"/>
    <n v="122.1"/>
    <n v="122.1"/>
    <n v="118.4"/>
    <n v="121.6"/>
    <n v="117.1"/>
    <n v="115.5"/>
    <n v="117.3"/>
    <n v="114.8"/>
    <n v="110.8"/>
    <n v="113.7"/>
    <n v="119"/>
    <n v="109.1"/>
    <n v="113.8"/>
    <x v="55"/>
    <n v="1583.2"/>
    <n v="223.89999999999998"/>
    <n v="353.4"/>
    <n v="362.1"/>
    <n v="226.3"/>
    <n v="349.6"/>
  </r>
  <r>
    <x v="0"/>
    <x v="1"/>
    <x v="12"/>
    <n v="122.4"/>
    <n v="122.4"/>
    <n v="121.8"/>
    <n v="124.2"/>
    <n v="110.2"/>
    <n v="128.6"/>
    <n v="140.30000000000001"/>
    <n v="116.3"/>
    <n v="102"/>
    <n v="116"/>
    <n v="117.3"/>
    <n v="124.8"/>
    <n v="123.3"/>
    <n v="121.7"/>
    <n v="123.8"/>
    <n v="120.6"/>
    <n v="123.3"/>
    <n v="116.5"/>
    <n v="117.4"/>
    <n v="118.2"/>
    <n v="116.2"/>
    <n v="111.5"/>
    <n v="113.3"/>
    <n v="117.7"/>
    <n v="109.4"/>
    <n v="114.2"/>
    <x v="53"/>
    <n v="1569.6"/>
    <n v="225.60000000000002"/>
    <n v="352.4"/>
    <n v="367.7"/>
    <n v="228.9"/>
    <n v="349.2"/>
  </r>
  <r>
    <x v="1"/>
    <x v="1"/>
    <x v="12"/>
    <n v="124"/>
    <n v="124.7"/>
    <n v="126.3"/>
    <n v="124.9"/>
    <n v="103"/>
    <n v="122.3"/>
    <n v="141"/>
    <n v="120.1"/>
    <n v="97.8"/>
    <n v="125.4"/>
    <n v="116.1"/>
    <n v="127.6"/>
    <n v="124"/>
    <n v="126.4"/>
    <n v="120.7"/>
    <n v="115.8"/>
    <n v="120"/>
    <n v="116.5"/>
    <n v="113"/>
    <n v="116.8"/>
    <n v="113.2"/>
    <n v="108.8"/>
    <n v="114.3"/>
    <n v="120.7"/>
    <n v="110.4"/>
    <n v="113.4"/>
    <x v="60"/>
    <n v="1577.1999999999998"/>
    <n v="223.60000000000002"/>
    <n v="354"/>
    <n v="356.5"/>
    <n v="221.8"/>
    <n v="354.1"/>
  </r>
  <r>
    <x v="2"/>
    <x v="1"/>
    <x v="12"/>
    <n v="122.9"/>
    <n v="123.2"/>
    <n v="123.5"/>
    <n v="124.5"/>
    <n v="107.6"/>
    <n v="125.7"/>
    <n v="140.5"/>
    <n v="117.6"/>
    <n v="100.6"/>
    <n v="119.1"/>
    <n v="116.8"/>
    <n v="126.1"/>
    <n v="123.6"/>
    <n v="123"/>
    <n v="122.6"/>
    <n v="118.6"/>
    <n v="122"/>
    <n v="116.5"/>
    <n v="115.7"/>
    <n v="117.5"/>
    <n v="115.1"/>
    <n v="110.1"/>
    <n v="113.9"/>
    <n v="119.5"/>
    <n v="109.8"/>
    <n v="113.8"/>
    <x v="61"/>
    <n v="1571.6999999999998"/>
    <n v="224.89999999999998"/>
    <n v="353.5"/>
    <n v="363.2"/>
    <n v="225.8"/>
    <n v="350.7"/>
  </r>
  <r>
    <x v="0"/>
    <x v="2"/>
    <x v="0"/>
    <n v="123.1"/>
    <n v="123.1"/>
    <n v="122.1"/>
    <n v="124.9"/>
    <n v="111"/>
    <n v="130.4"/>
    <n v="132.30000000000001"/>
    <n v="117.2"/>
    <n v="100.5"/>
    <n v="117.2"/>
    <n v="117.9"/>
    <n v="125.6"/>
    <n v="122.8"/>
    <n v="122.7"/>
    <n v="124.4"/>
    <n v="121.6"/>
    <n v="124"/>
    <n v="117.3"/>
    <n v="118.4"/>
    <n v="118.9"/>
    <n v="116.6"/>
    <n v="111"/>
    <n v="114"/>
    <n v="118.2"/>
    <n v="110.2"/>
    <n v="114.5"/>
    <x v="53"/>
    <n v="1568.1"/>
    <n v="226.8"/>
    <n v="354.4"/>
    <n v="370"/>
    <n v="229.4"/>
    <n v="351.2"/>
  </r>
  <r>
    <x v="1"/>
    <x v="2"/>
    <x v="0"/>
    <n v="124"/>
    <n v="125.5"/>
    <n v="126.6"/>
    <n v="125.2"/>
    <n v="104.3"/>
    <n v="121.3"/>
    <n v="134.4"/>
    <n v="122.9"/>
    <n v="96.1"/>
    <n v="126.6"/>
    <n v="116.5"/>
    <n v="128"/>
    <n v="123.5"/>
    <n v="127.4"/>
    <n v="121"/>
    <n v="116.1"/>
    <n v="120.2"/>
    <n v="117.3"/>
    <n v="113.4"/>
    <n v="117.2"/>
    <n v="113.7"/>
    <n v="107.9"/>
    <n v="114.6"/>
    <n v="120.8"/>
    <n v="111.4"/>
    <n v="113.4"/>
    <x v="62"/>
    <n v="1574.8999999999999"/>
    <n v="225.10000000000002"/>
    <n v="355.3"/>
    <n v="357.3"/>
    <n v="221.3"/>
    <n v="355.4"/>
  </r>
  <r>
    <x v="2"/>
    <x v="2"/>
    <x v="0"/>
    <n v="123.4"/>
    <n v="123.9"/>
    <n v="123.8"/>
    <n v="125"/>
    <n v="108.5"/>
    <n v="126.2"/>
    <n v="133"/>
    <n v="119.1"/>
    <n v="99"/>
    <n v="120.3"/>
    <n v="117.3"/>
    <n v="126.7"/>
    <n v="123.1"/>
    <n v="124"/>
    <n v="123.1"/>
    <n v="119.3"/>
    <n v="122.5"/>
    <n v="117.3"/>
    <n v="116.5"/>
    <n v="118.1"/>
    <n v="115.5"/>
    <n v="109.4"/>
    <n v="114.3"/>
    <n v="119.7"/>
    <n v="110.7"/>
    <n v="114"/>
    <x v="48"/>
    <n v="1569.3"/>
    <n v="226.2"/>
    <n v="355.09999999999997"/>
    <n v="364.9"/>
    <n v="225.9"/>
    <n v="352.3"/>
  </r>
  <r>
    <x v="0"/>
    <x v="2"/>
    <x v="1"/>
    <n v="123.4"/>
    <n v="124.4"/>
    <n v="122.1"/>
    <n v="125.8"/>
    <n v="111.5"/>
    <n v="129.4"/>
    <n v="128.19999999999999"/>
    <n v="118.8"/>
    <n v="100"/>
    <n v="118.6"/>
    <n v="118.8"/>
    <n v="126.8"/>
    <n v="122.8"/>
    <n v="124.2"/>
    <n v="125.4"/>
    <n v="122.7"/>
    <n v="125"/>
    <n v="118.1"/>
    <n v="120"/>
    <n v="119.6"/>
    <n v="117.7"/>
    <n v="110.9"/>
    <n v="114.8"/>
    <n v="118.7"/>
    <n v="110.8"/>
    <n v="115"/>
    <x v="63"/>
    <n v="1570.5999999999997"/>
    <n v="228.5"/>
    <n v="356.4"/>
    <n v="373.1"/>
    <n v="230.9"/>
    <n v="354"/>
  </r>
  <r>
    <x v="1"/>
    <x v="2"/>
    <x v="1"/>
    <n v="124.3"/>
    <n v="126.5"/>
    <n v="119.5"/>
    <n v="125.6"/>
    <n v="104.9"/>
    <n v="121.6"/>
    <n v="131.80000000000001"/>
    <n v="125.1"/>
    <n v="95"/>
    <n v="127.7"/>
    <n v="116.8"/>
    <n v="128.6"/>
    <n v="123.7"/>
    <n v="128.1"/>
    <n v="121.3"/>
    <n v="116.5"/>
    <n v="120.6"/>
    <n v="118.1"/>
    <n v="114"/>
    <n v="117.7"/>
    <n v="114.1"/>
    <n v="106.8"/>
    <n v="114.9"/>
    <n v="120.4"/>
    <n v="111.7"/>
    <n v="113.2"/>
    <x v="64"/>
    <n v="1571.1000000000001"/>
    <n v="225.8"/>
    <n v="356.20000000000005"/>
    <n v="358.4"/>
    <n v="220.8"/>
    <n v="356.20000000000005"/>
  </r>
  <r>
    <x v="2"/>
    <x v="2"/>
    <x v="1"/>
    <n v="123.7"/>
    <n v="125.1"/>
    <n v="121.1"/>
    <n v="125.7"/>
    <n v="109.1"/>
    <n v="125.8"/>
    <n v="129.4"/>
    <n v="120.9"/>
    <n v="98.3"/>
    <n v="121.6"/>
    <n v="118"/>
    <n v="127.6"/>
    <n v="123.1"/>
    <n v="125.2"/>
    <n v="123.8"/>
    <n v="120.1"/>
    <n v="123.3"/>
    <n v="118.1"/>
    <n v="117.7"/>
    <n v="118.7"/>
    <n v="116.3"/>
    <n v="108.7"/>
    <n v="114.9"/>
    <n v="119.7"/>
    <n v="111.2"/>
    <n v="114.1"/>
    <x v="65"/>
    <n v="1569.3999999999996"/>
    <n v="227.5"/>
    <n v="356.5"/>
    <n v="367.2"/>
    <n v="226.4"/>
    <n v="354.2"/>
  </r>
  <r>
    <x v="0"/>
    <x v="2"/>
    <x v="2"/>
    <n v="123.3"/>
    <n v="124.7"/>
    <n v="118.9"/>
    <n v="126"/>
    <n v="111.8"/>
    <n v="130.9"/>
    <n v="128"/>
    <n v="119.9"/>
    <n v="98.9"/>
    <n v="119.4"/>
    <n v="118.9"/>
    <n v="127.7"/>
    <n v="123.1"/>
    <n v="124.7"/>
    <n v="126"/>
    <n v="122.9"/>
    <n v="125.5"/>
    <n v="118.6"/>
    <n v="120.6"/>
    <n v="120.2"/>
    <n v="118.2"/>
    <n v="111.6"/>
    <n v="115.5"/>
    <n v="119.4"/>
    <n v="110.8"/>
    <n v="115.5"/>
    <x v="58"/>
    <n v="1571.5"/>
    <n v="229"/>
    <n v="358.20000000000005"/>
    <n v="374.4"/>
    <n v="232.2"/>
    <n v="355.7"/>
  </r>
  <r>
    <x v="1"/>
    <x v="2"/>
    <x v="2"/>
    <n v="124"/>
    <n v="126.7"/>
    <n v="113.5"/>
    <n v="125.9"/>
    <n v="104.8"/>
    <n v="123.8"/>
    <n v="131.4"/>
    <n v="127.2"/>
    <n v="93.2"/>
    <n v="127.4"/>
    <n v="117"/>
    <n v="129.19999999999999"/>
    <n v="123.9"/>
    <n v="128.80000000000001"/>
    <n v="121.7"/>
    <n v="116.9"/>
    <n v="120.9"/>
    <n v="118.6"/>
    <n v="114.4"/>
    <n v="118"/>
    <n v="114.3"/>
    <n v="108.4"/>
    <n v="115.4"/>
    <n v="120.6"/>
    <n v="111.3"/>
    <n v="113.8"/>
    <x v="57"/>
    <n v="1568.0000000000002"/>
    <n v="225.6"/>
    <n v="357.2"/>
    <n v="359.5"/>
    <n v="222.8"/>
    <n v="358"/>
  </r>
  <r>
    <x v="2"/>
    <x v="2"/>
    <x v="2"/>
    <n v="123.5"/>
    <n v="125.4"/>
    <n v="116.8"/>
    <n v="126"/>
    <n v="109.2"/>
    <n v="127.6"/>
    <n v="129.19999999999999"/>
    <n v="122.4"/>
    <n v="97"/>
    <n v="122.1"/>
    <n v="118.1"/>
    <n v="128.4"/>
    <n v="123.4"/>
    <n v="125.8"/>
    <n v="124.3"/>
    <n v="120.4"/>
    <n v="123.7"/>
    <n v="118.6"/>
    <n v="118.3"/>
    <n v="119.2"/>
    <n v="116.7"/>
    <n v="109.9"/>
    <n v="115.4"/>
    <n v="120.1"/>
    <n v="111"/>
    <n v="114.7"/>
    <x v="66"/>
    <n v="1569.1"/>
    <n v="227.7"/>
    <n v="357.9"/>
    <n v="368.4"/>
    <n v="228.2"/>
    <n v="355.90000000000003"/>
  </r>
  <r>
    <x v="0"/>
    <x v="2"/>
    <x v="3"/>
    <n v="123.3"/>
    <n v="125.5"/>
    <n v="117.2"/>
    <n v="126.8"/>
    <n v="111.9"/>
    <n v="134.19999999999999"/>
    <n v="127.5"/>
    <n v="121.5"/>
    <n v="97.8"/>
    <n v="119.8"/>
    <n v="119.4"/>
    <n v="128.69999999999999"/>
    <n v="123.6"/>
    <n v="125.7"/>
    <n v="126.4"/>
    <n v="123.3"/>
    <n v="126"/>
    <n v="119.2"/>
    <n v="121.2"/>
    <n v="120.9"/>
    <n v="118.6"/>
    <n v="111.9"/>
    <n v="116.2"/>
    <n v="119.9"/>
    <n v="111.6"/>
    <n v="116"/>
    <x v="67"/>
    <n v="1577.2"/>
    <n v="230.2"/>
    <n v="360"/>
    <n v="375.7"/>
    <n v="233.10000000000002"/>
    <n v="357.9"/>
  </r>
  <r>
    <x v="1"/>
    <x v="2"/>
    <x v="3"/>
    <n v="123.8"/>
    <n v="128.19999999999999"/>
    <n v="110"/>
    <n v="126.3"/>
    <n v="104.5"/>
    <n v="130.6"/>
    <n v="130.80000000000001"/>
    <n v="131.30000000000001"/>
    <n v="91.6"/>
    <n v="127.7"/>
    <n v="117.2"/>
    <n v="129.5"/>
    <n v="124.6"/>
    <n v="130.1"/>
    <n v="122.1"/>
    <n v="117.2"/>
    <n v="121.3"/>
    <n v="119.2"/>
    <n v="114.7"/>
    <n v="118.4"/>
    <n v="114.6"/>
    <n v="108.4"/>
    <n v="115.6"/>
    <n v="121.7"/>
    <n v="111.8"/>
    <n v="114.2"/>
    <x v="65"/>
    <n v="1576.1"/>
    <n v="226.39999999999998"/>
    <n v="359.3"/>
    <n v="360.6"/>
    <n v="223.10000000000002"/>
    <n v="359.9"/>
  </r>
  <r>
    <x v="2"/>
    <x v="2"/>
    <x v="3"/>
    <n v="123.5"/>
    <n v="126.4"/>
    <n v="114.4"/>
    <n v="126.6"/>
    <n v="109.2"/>
    <n v="132.5"/>
    <n v="128.6"/>
    <n v="124.8"/>
    <n v="95.7"/>
    <n v="122.4"/>
    <n v="118.5"/>
    <n v="129.1"/>
    <n v="124"/>
    <n v="126.9"/>
    <n v="124.7"/>
    <n v="120.8"/>
    <n v="124.1"/>
    <n v="119.2"/>
    <n v="118.7"/>
    <n v="119.7"/>
    <n v="117.1"/>
    <n v="110.1"/>
    <n v="115.9"/>
    <n v="121"/>
    <n v="111.7"/>
    <n v="115.1"/>
    <x v="51"/>
    <n v="1575.7"/>
    <n v="228.8"/>
    <n v="359.9"/>
    <n v="369.6"/>
    <n v="228.8"/>
    <n v="357.9"/>
  </r>
  <r>
    <x v="0"/>
    <x v="2"/>
    <x v="4"/>
    <n v="123.5"/>
    <n v="127.1"/>
    <n v="117.3"/>
    <n v="127.7"/>
    <n v="112.5"/>
    <n v="134.1"/>
    <n v="128.5"/>
    <n v="124.3"/>
    <n v="97.6"/>
    <n v="120.7"/>
    <n v="120.2"/>
    <n v="129.80000000000001"/>
    <n v="124.4"/>
    <n v="126.7"/>
    <n v="127.3"/>
    <n v="124.1"/>
    <n v="126.8"/>
    <n v="119.6"/>
    <n v="121.9"/>
    <n v="121.5"/>
    <n v="119.4"/>
    <n v="113.3"/>
    <n v="116.7"/>
    <n v="120.5"/>
    <n v="112.3"/>
    <n v="116.9"/>
    <x v="68"/>
    <n v="1587.7"/>
    <n v="231.7"/>
    <n v="361.6"/>
    <n v="378.2"/>
    <n v="235.2"/>
    <n v="360.3"/>
  </r>
  <r>
    <x v="1"/>
    <x v="2"/>
    <x v="4"/>
    <n v="123.8"/>
    <n v="129.69999999999999"/>
    <n v="111.3"/>
    <n v="126.6"/>
    <n v="105.2"/>
    <n v="130.80000000000001"/>
    <n v="135.6"/>
    <n v="142.6"/>
    <n v="90.8"/>
    <n v="128.80000000000001"/>
    <n v="117.7"/>
    <n v="129.9"/>
    <n v="126.1"/>
    <n v="131.30000000000001"/>
    <n v="122.4"/>
    <n v="117.4"/>
    <n v="121.6"/>
    <n v="119.6"/>
    <n v="114.9"/>
    <n v="118.7"/>
    <n v="114.9"/>
    <n v="110.8"/>
    <n v="116"/>
    <n v="122"/>
    <n v="112.4"/>
    <n v="115.2"/>
    <x v="51"/>
    <n v="1598.9"/>
    <n v="227.3"/>
    <n v="360.3"/>
    <n v="361.4"/>
    <n v="225.7"/>
    <n v="362.5"/>
  </r>
  <r>
    <x v="2"/>
    <x v="2"/>
    <x v="4"/>
    <n v="123.6"/>
    <n v="128"/>
    <n v="115"/>
    <n v="127.3"/>
    <n v="109.8"/>
    <n v="132.6"/>
    <n v="130.9"/>
    <n v="130.5"/>
    <n v="95.3"/>
    <n v="123.4"/>
    <n v="119.2"/>
    <n v="129.80000000000001"/>
    <n v="125"/>
    <n v="127.9"/>
    <n v="125.4"/>
    <n v="121.3"/>
    <n v="124.7"/>
    <n v="119.6"/>
    <n v="119.2"/>
    <n v="120.2"/>
    <n v="117.7"/>
    <n v="112"/>
    <n v="116.3"/>
    <n v="121.4"/>
    <n v="112.3"/>
    <n v="116.1"/>
    <x v="69"/>
    <n v="1590.4"/>
    <n v="230"/>
    <n v="361.20000000000005"/>
    <n v="371.4"/>
    <n v="231.2"/>
    <n v="360.29999999999995"/>
  </r>
  <r>
    <x v="0"/>
    <x v="2"/>
    <x v="5"/>
    <n v="124.1"/>
    <n v="130.4"/>
    <n v="122.1"/>
    <n v="128.69999999999999"/>
    <n v="114.1"/>
    <n v="133.19999999999999"/>
    <n v="135.19999999999999"/>
    <n v="131.9"/>
    <n v="96.3"/>
    <n v="123"/>
    <n v="121.1"/>
    <n v="131.19999999999999"/>
    <n v="126.6"/>
    <n v="128.19999999999999"/>
    <n v="128.4"/>
    <n v="125.1"/>
    <n v="128"/>
    <n v="119"/>
    <n v="122.6"/>
    <n v="122.8"/>
    <n v="120.4"/>
    <n v="114.2"/>
    <n v="117.9"/>
    <n v="122"/>
    <n v="113"/>
    <n v="117.9"/>
    <x v="70"/>
    <n v="1617.8999999999999"/>
    <n v="233.4"/>
    <n v="363.8"/>
    <n v="381.5"/>
    <n v="236.8"/>
    <n v="364"/>
  </r>
  <r>
    <x v="1"/>
    <x v="2"/>
    <x v="5"/>
    <n v="123.6"/>
    <n v="134.4"/>
    <n v="120.9"/>
    <n v="127.3"/>
    <n v="106"/>
    <n v="132.30000000000001"/>
    <n v="146.69999999999999"/>
    <n v="148.1"/>
    <n v="89.8"/>
    <n v="130.5"/>
    <n v="118"/>
    <n v="130.5"/>
    <n v="128.5"/>
    <n v="132.1"/>
    <n v="123.2"/>
    <n v="117.6"/>
    <n v="122.3"/>
    <n v="119"/>
    <n v="115.1"/>
    <n v="119.2"/>
    <n v="115.4"/>
    <n v="111.7"/>
    <n v="116.2"/>
    <n v="123.8"/>
    <n v="112.5"/>
    <n v="116"/>
    <x v="71"/>
    <n v="1636.6"/>
    <n v="227.9"/>
    <n v="362"/>
    <n v="363.1"/>
    <n v="226.8"/>
    <n v="364.29999999999995"/>
  </r>
  <r>
    <x v="2"/>
    <x v="2"/>
    <x v="5"/>
    <n v="123.9"/>
    <n v="131.80000000000001"/>
    <n v="121.6"/>
    <n v="128.19999999999999"/>
    <n v="111.1"/>
    <n v="132.80000000000001"/>
    <n v="139.1"/>
    <n v="137.4"/>
    <n v="94.1"/>
    <n v="125.5"/>
    <n v="119.8"/>
    <n v="130.9"/>
    <n v="127.3"/>
    <n v="129.19999999999999"/>
    <n v="126.4"/>
    <n v="122"/>
    <n v="125.7"/>
    <n v="119"/>
    <n v="119.8"/>
    <n v="121.1"/>
    <n v="118.5"/>
    <n v="112.9"/>
    <n v="116.9"/>
    <n v="123.1"/>
    <n v="112.8"/>
    <n v="117"/>
    <x v="72"/>
    <n v="1623.5"/>
    <n v="231.3"/>
    <n v="363.2"/>
    <n v="374.1"/>
    <n v="232.7"/>
    <n v="363.1"/>
  </r>
  <r>
    <x v="0"/>
    <x v="2"/>
    <x v="6"/>
    <n v="124"/>
    <n v="131.5"/>
    <n v="122"/>
    <n v="128.69999999999999"/>
    <n v="113.5"/>
    <n v="133.30000000000001"/>
    <n v="140.80000000000001"/>
    <n v="133.80000000000001"/>
    <n v="94.1"/>
    <n v="123.4"/>
    <n v="121"/>
    <n v="131.69999999999999"/>
    <n v="127.5"/>
    <n v="129.4"/>
    <n v="128.80000000000001"/>
    <n v="125.5"/>
    <n v="128.30000000000001"/>
    <n v="119.9"/>
    <n v="123"/>
    <n v="123"/>
    <n v="120.8"/>
    <n v="114.1"/>
    <n v="118"/>
    <n v="122.9"/>
    <n v="112.7"/>
    <n v="118.1"/>
    <x v="73"/>
    <n v="1625.3"/>
    <n v="233.5"/>
    <n v="365.8"/>
    <n v="382.6"/>
    <n v="237.1"/>
    <n v="365.5"/>
  </r>
  <r>
    <x v="1"/>
    <x v="2"/>
    <x v="6"/>
    <n v="123.2"/>
    <n v="134.30000000000001"/>
    <n v="119.5"/>
    <n v="127.7"/>
    <n v="106.3"/>
    <n v="132.80000000000001"/>
    <n v="153.5"/>
    <n v="149.5"/>
    <n v="85.7"/>
    <n v="131.5"/>
    <n v="118.3"/>
    <n v="131.1"/>
    <n v="129.5"/>
    <n v="133.1"/>
    <n v="123.5"/>
    <n v="117.9"/>
    <n v="122.7"/>
    <n v="119.9"/>
    <n v="115.3"/>
    <n v="119.5"/>
    <n v="116"/>
    <n v="111.5"/>
    <n v="116.6"/>
    <n v="125.4"/>
    <n v="111.7"/>
    <n v="116.3"/>
    <x v="68"/>
    <n v="1642.8999999999999"/>
    <n v="227.7"/>
    <n v="364.8"/>
    <n v="364.1"/>
    <n v="226.8"/>
    <n v="366"/>
  </r>
  <r>
    <x v="2"/>
    <x v="2"/>
    <x v="6"/>
    <n v="123.7"/>
    <n v="132.5"/>
    <n v="121"/>
    <n v="128.30000000000001"/>
    <n v="110.9"/>
    <n v="133.1"/>
    <n v="145.1"/>
    <n v="139.1"/>
    <n v="91.3"/>
    <n v="126.1"/>
    <n v="119.9"/>
    <n v="131.4"/>
    <n v="128.19999999999999"/>
    <n v="130.4"/>
    <n v="126.7"/>
    <n v="122.3"/>
    <n v="126.1"/>
    <n v="119.9"/>
    <n v="120.1"/>
    <n v="121.3"/>
    <n v="119"/>
    <n v="112.7"/>
    <n v="117.2"/>
    <n v="124.4"/>
    <n v="112.3"/>
    <n v="117.2"/>
    <x v="74"/>
    <n v="1630.6000000000001"/>
    <n v="231.3"/>
    <n v="365.6"/>
    <n v="375.1"/>
    <n v="232.8"/>
    <n v="364.8"/>
  </r>
  <r>
    <x v="0"/>
    <x v="2"/>
    <x v="7"/>
    <n v="124.7"/>
    <n v="131.30000000000001"/>
    <n v="121.3"/>
    <n v="128.80000000000001"/>
    <n v="114"/>
    <n v="134.19999999999999"/>
    <n v="153.6"/>
    <n v="137.9"/>
    <n v="93.1"/>
    <n v="123.9"/>
    <n v="121.5"/>
    <n v="132.5"/>
    <n v="129.80000000000001"/>
    <n v="130.1"/>
    <n v="129.5"/>
    <n v="126.3"/>
    <n v="129"/>
    <n v="120.9"/>
    <n v="123.8"/>
    <n v="123.7"/>
    <n v="121.1"/>
    <n v="113.6"/>
    <n v="118.5"/>
    <n v="123.6"/>
    <n v="112.5"/>
    <n v="118.2"/>
    <x v="75"/>
    <n v="1646.6"/>
    <n v="233.6"/>
    <n v="368.20000000000005"/>
    <n v="384.8"/>
    <n v="237.39999999999998"/>
    <n v="366.79999999999995"/>
  </r>
  <r>
    <x v="1"/>
    <x v="2"/>
    <x v="7"/>
    <n v="123.1"/>
    <n v="131.69999999999999"/>
    <n v="118.1"/>
    <n v="128"/>
    <n v="106.8"/>
    <n v="130.1"/>
    <n v="165.5"/>
    <n v="156"/>
    <n v="85.3"/>
    <n v="132.69999999999999"/>
    <n v="118.8"/>
    <n v="131.69999999999999"/>
    <n v="131.1"/>
    <n v="134.19999999999999"/>
    <n v="123.7"/>
    <n v="118.2"/>
    <n v="122.9"/>
    <n v="120.9"/>
    <n v="115.3"/>
    <n v="120"/>
    <n v="116.6"/>
    <n v="109.9"/>
    <n v="117.2"/>
    <n v="126.2"/>
    <n v="112"/>
    <n v="116.2"/>
    <x v="76"/>
    <n v="1658.8999999999999"/>
    <n v="228.6"/>
    <n v="367.1"/>
    <n v="364.8"/>
    <n v="225.2"/>
    <n v="367.6"/>
  </r>
  <r>
    <x v="2"/>
    <x v="2"/>
    <x v="7"/>
    <n v="124.2"/>
    <n v="131.4"/>
    <n v="120.1"/>
    <n v="128.5"/>
    <n v="111.4"/>
    <n v="132.30000000000001"/>
    <n v="157.6"/>
    <n v="144"/>
    <n v="90.5"/>
    <n v="126.8"/>
    <n v="120.4"/>
    <n v="132.1"/>
    <n v="130.30000000000001"/>
    <n v="131.19999999999999"/>
    <n v="127.2"/>
    <n v="122.9"/>
    <n v="126.6"/>
    <n v="120.9"/>
    <n v="120.6"/>
    <n v="122"/>
    <n v="119.4"/>
    <n v="111.7"/>
    <n v="117.8"/>
    <n v="125.1"/>
    <n v="112.3"/>
    <n v="117.2"/>
    <x v="77"/>
    <n v="1649.6"/>
    <n v="231.7"/>
    <n v="368"/>
    <n v="376.70000000000005"/>
    <n v="232.3"/>
    <n v="366.2"/>
  </r>
  <r>
    <x v="0"/>
    <x v="2"/>
    <x v="8"/>
    <n v="125.1"/>
    <n v="131.1"/>
    <n v="120.7"/>
    <n v="129.19999999999999"/>
    <n v="114.7"/>
    <n v="132.30000000000001"/>
    <n v="158.9"/>
    <n v="142.1"/>
    <n v="92.5"/>
    <n v="125.4"/>
    <n v="121.9"/>
    <n v="132.69999999999999"/>
    <n v="131"/>
    <n v="131"/>
    <n v="130.4"/>
    <n v="126.8"/>
    <n v="129.9"/>
    <n v="121.6"/>
    <n v="123.7"/>
    <n v="124.5"/>
    <n v="121.4"/>
    <n v="113.8"/>
    <n v="119.6"/>
    <n v="124.5"/>
    <n v="113.7"/>
    <n v="118.8"/>
    <x v="78"/>
    <n v="1657.6000000000001"/>
    <n v="235.10000000000002"/>
    <n v="370.6"/>
    <n v="387.1"/>
    <n v="237.5"/>
    <n v="369.4"/>
  </r>
  <r>
    <x v="1"/>
    <x v="2"/>
    <x v="8"/>
    <n v="123.4"/>
    <n v="129"/>
    <n v="115.6"/>
    <n v="128.30000000000001"/>
    <n v="107"/>
    <n v="124"/>
    <n v="168.5"/>
    <n v="165.4"/>
    <n v="86.3"/>
    <n v="134.4"/>
    <n v="119.1"/>
    <n v="132.30000000000001"/>
    <n v="131.5"/>
    <n v="134.69999999999999"/>
    <n v="124"/>
    <n v="118.6"/>
    <n v="123.2"/>
    <n v="121.6"/>
    <n v="115.1"/>
    <n v="120.4"/>
    <n v="117.1"/>
    <n v="109.1"/>
    <n v="117.3"/>
    <n v="126.5"/>
    <n v="112.9"/>
    <n v="116.2"/>
    <x v="79"/>
    <n v="1664.8"/>
    <n v="230"/>
    <n v="368.5"/>
    <n v="365.8"/>
    <n v="224.2"/>
    <n v="368.2"/>
  </r>
  <r>
    <x v="2"/>
    <x v="2"/>
    <x v="8"/>
    <n v="124.6"/>
    <n v="130.4"/>
    <n v="118.7"/>
    <n v="128.9"/>
    <n v="111.9"/>
    <n v="128.4"/>
    <n v="162.19999999999999"/>
    <n v="150"/>
    <n v="90.4"/>
    <n v="128.4"/>
    <n v="120.7"/>
    <n v="132.5"/>
    <n v="131.19999999999999"/>
    <n v="132"/>
    <n v="127.9"/>
    <n v="123.4"/>
    <n v="127.2"/>
    <n v="121.6"/>
    <n v="120.4"/>
    <n v="122.6"/>
    <n v="119.8"/>
    <n v="111.3"/>
    <n v="118.3"/>
    <n v="125.7"/>
    <n v="113.4"/>
    <n v="117.5"/>
    <x v="80"/>
    <n v="1658.3000000000002"/>
    <n v="233.2"/>
    <n v="369.9"/>
    <n v="378.5"/>
    <n v="231.7"/>
    <n v="367.8"/>
  </r>
  <r>
    <x v="0"/>
    <x v="2"/>
    <x v="9"/>
    <n v="125.6"/>
    <n v="130.4"/>
    <n v="120.8"/>
    <n v="129.4"/>
    <n v="115.8"/>
    <n v="133.19999999999999"/>
    <n v="157.69999999999999"/>
    <n v="154.19999999999999"/>
    <n v="93.7"/>
    <n v="126.6"/>
    <n v="122.3"/>
    <n v="133.1"/>
    <n v="131.80000000000001"/>
    <n v="131.5"/>
    <n v="131.1"/>
    <n v="127.3"/>
    <n v="130.6"/>
    <n v="122.4"/>
    <n v="124.4"/>
    <n v="125.1"/>
    <n v="122"/>
    <n v="113.8"/>
    <n v="120.1"/>
    <n v="125.1"/>
    <n v="114.2"/>
    <n v="119.2"/>
    <x v="81"/>
    <n v="1674.6"/>
    <n v="236.2"/>
    <n v="372.6"/>
    <n v="389"/>
    <n v="238.2"/>
    <n v="370.8"/>
  </r>
  <r>
    <x v="1"/>
    <x v="2"/>
    <x v="9"/>
    <n v="123.6"/>
    <n v="128.6"/>
    <n v="115.9"/>
    <n v="128.5"/>
    <n v="109"/>
    <n v="124.1"/>
    <n v="165.8"/>
    <n v="187.2"/>
    <n v="89.4"/>
    <n v="135.80000000000001"/>
    <n v="119.4"/>
    <n v="132.9"/>
    <n v="132.6"/>
    <n v="135.30000000000001"/>
    <n v="124.4"/>
    <n v="118.8"/>
    <n v="123.6"/>
    <n v="122.4"/>
    <n v="114.9"/>
    <n v="120.7"/>
    <n v="117.7"/>
    <n v="109.3"/>
    <n v="117.7"/>
    <n v="126.5"/>
    <n v="113.5"/>
    <n v="116.5"/>
    <x v="82"/>
    <n v="1692.8000000000002"/>
    <n v="231.2"/>
    <n v="369.6"/>
    <n v="366.79999999999995"/>
    <n v="224.2"/>
    <n v="369.5"/>
  </r>
  <r>
    <x v="2"/>
    <x v="2"/>
    <x v="9"/>
    <n v="125"/>
    <n v="129.80000000000001"/>
    <n v="118.9"/>
    <n v="129.1"/>
    <n v="113.3"/>
    <n v="129"/>
    <n v="160.4"/>
    <n v="165.3"/>
    <n v="92.3"/>
    <n v="129.69999999999999"/>
    <n v="121.1"/>
    <n v="133"/>
    <n v="132.1"/>
    <n v="132.5"/>
    <n v="128.5"/>
    <n v="123.8"/>
    <n v="127.8"/>
    <n v="122.4"/>
    <n v="120.8"/>
    <n v="123"/>
    <n v="120.4"/>
    <n v="111.4"/>
    <n v="118.7"/>
    <n v="125.9"/>
    <n v="113.9"/>
    <n v="117.9"/>
    <x v="75"/>
    <n v="1678.9999999999998"/>
    <n v="234.3"/>
    <n v="371.3"/>
    <n v="380.1"/>
    <n v="232.2"/>
    <n v="369.1"/>
  </r>
  <r>
    <x v="0"/>
    <x v="2"/>
    <x v="11"/>
    <n v="126.1"/>
    <n v="130.6"/>
    <n v="121.7"/>
    <n v="129.5"/>
    <n v="117.8"/>
    <n v="132.1"/>
    <n v="155.19999999999999"/>
    <n v="160.80000000000001"/>
    <n v="94.5"/>
    <n v="128.30000000000001"/>
    <n v="123.1"/>
    <n v="134.19999999999999"/>
    <n v="132.4"/>
    <n v="132.19999999999999"/>
    <n v="132.1"/>
    <n v="128.19999999999999"/>
    <n v="131.5"/>
    <n v="122.9"/>
    <n v="125.6"/>
    <n v="125.6"/>
    <n v="122.6"/>
    <n v="114"/>
    <n v="120.9"/>
    <n v="125.8"/>
    <n v="114.2"/>
    <n v="119.6"/>
    <x v="83"/>
    <n v="1686.3"/>
    <n v="236.8"/>
    <n v="374.3"/>
    <n v="391.79999999999995"/>
    <n v="239.6"/>
    <n v="372.7"/>
  </r>
  <r>
    <x v="1"/>
    <x v="2"/>
    <x v="11"/>
    <n v="124"/>
    <n v="129.80000000000001"/>
    <n v="121.5"/>
    <n v="128.6"/>
    <n v="110"/>
    <n v="123.7"/>
    <n v="164.6"/>
    <n v="191.6"/>
    <n v="90.8"/>
    <n v="137.1"/>
    <n v="119.8"/>
    <n v="133.69999999999999"/>
    <n v="133.30000000000001"/>
    <n v="137.6"/>
    <n v="125"/>
    <n v="119.3"/>
    <n v="124.2"/>
    <n v="122.9"/>
    <n v="115.1"/>
    <n v="121"/>
    <n v="118.1"/>
    <n v="109.3"/>
    <n v="117.9"/>
    <n v="126.6"/>
    <n v="113.3"/>
    <n v="116.6"/>
    <x v="84"/>
    <n v="1708.4999999999998"/>
    <n v="231.39999999999998"/>
    <n v="370.5"/>
    <n v="368.5"/>
    <n v="224.39999999999998"/>
    <n v="372.1"/>
  </r>
  <r>
    <x v="2"/>
    <x v="2"/>
    <x v="11"/>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x v="85"/>
    <n v="1692.1"/>
    <n v="234.7"/>
    <n v="372.6"/>
    <n v="382.4"/>
    <n v="233.1"/>
    <n v="370.9"/>
  </r>
  <r>
    <x v="0"/>
    <x v="2"/>
    <x v="12"/>
    <n v="126.3"/>
    <n v="131.30000000000001"/>
    <n v="123.3"/>
    <n v="129.80000000000001"/>
    <n v="118.3"/>
    <n v="131.6"/>
    <n v="145.5"/>
    <n v="162.1"/>
    <n v="95.4"/>
    <n v="128.9"/>
    <n v="123.3"/>
    <n v="135.1"/>
    <n v="131.4"/>
    <n v="133.1"/>
    <n v="132.5"/>
    <n v="128.5"/>
    <n v="131.9"/>
    <n v="122.4"/>
    <n v="125.7"/>
    <n v="126"/>
    <n v="123.1"/>
    <n v="114"/>
    <n v="121.6"/>
    <n v="125.6"/>
    <n v="114.1"/>
    <n v="119.8"/>
    <x v="86"/>
    <n v="1682.3000000000002"/>
    <n v="237.2"/>
    <n v="374"/>
    <n v="392.9"/>
    <n v="239.7"/>
    <n v="374.5"/>
  </r>
  <r>
    <x v="1"/>
    <x v="2"/>
    <x v="12"/>
    <n v="124.3"/>
    <n v="131.69999999999999"/>
    <n v="127.1"/>
    <n v="128.6"/>
    <n v="110"/>
    <n v="120.8"/>
    <n v="149"/>
    <n v="190.1"/>
    <n v="92.7"/>
    <n v="138.6"/>
    <n v="120.2"/>
    <n v="134.19999999999999"/>
    <n v="131.5"/>
    <n v="138.19999999999999"/>
    <n v="125.4"/>
    <n v="119.5"/>
    <n v="124.5"/>
    <n v="122.4"/>
    <n v="116"/>
    <n v="121"/>
    <n v="118.6"/>
    <n v="109.3"/>
    <n v="118.1"/>
    <n v="126.6"/>
    <n v="113.2"/>
    <n v="116.7"/>
    <x v="87"/>
    <n v="1698.8"/>
    <n v="231.8"/>
    <n v="370"/>
    <n v="369.4"/>
    <n v="225.3"/>
    <n v="373"/>
  </r>
  <r>
    <x v="2"/>
    <x v="2"/>
    <x v="12"/>
    <n v="125.7"/>
    <n v="131.4"/>
    <n v="124.8"/>
    <n v="129.4"/>
    <n v="115.3"/>
    <n v="126.6"/>
    <n v="146.69999999999999"/>
    <n v="171.5"/>
    <n v="94.5"/>
    <n v="132.1"/>
    <n v="122"/>
    <n v="134.69999999999999"/>
    <n v="131.4"/>
    <n v="134.5"/>
    <n v="129.69999999999999"/>
    <n v="124.8"/>
    <n v="129"/>
    <n v="122.4"/>
    <n v="122"/>
    <n v="123.6"/>
    <n v="121.4"/>
    <n v="111.5"/>
    <n v="119.6"/>
    <n v="126.2"/>
    <n v="113.7"/>
    <n v="118.3"/>
    <x v="75"/>
    <n v="1686.1000000000001"/>
    <n v="235.10000000000002"/>
    <n v="372.2"/>
    <n v="383.5"/>
    <n v="233.5"/>
    <n v="372.4"/>
  </r>
  <r>
    <x v="0"/>
    <x v="3"/>
    <x v="0"/>
    <n v="126.8"/>
    <n v="133.19999999999999"/>
    <n v="126.5"/>
    <n v="130.30000000000001"/>
    <n v="118.9"/>
    <n v="131.6"/>
    <n v="140.1"/>
    <n v="163.80000000000001"/>
    <n v="97.7"/>
    <n v="129.6"/>
    <n v="124.3"/>
    <n v="135.9"/>
    <n v="131.4"/>
    <n v="133.6"/>
    <n v="133.19999999999999"/>
    <n v="128.9"/>
    <n v="132.6"/>
    <n v="123.4"/>
    <n v="126.2"/>
    <n v="126.6"/>
    <n v="123.7"/>
    <n v="113.6"/>
    <n v="121.4"/>
    <n v="126.2"/>
    <n v="114.9"/>
    <n v="120.1"/>
    <x v="88"/>
    <n v="1690.1000000000001"/>
    <n v="238.60000000000002"/>
    <n v="376.2"/>
    <n v="394.70000000000005"/>
    <n v="239.8"/>
    <n v="375.1"/>
  </r>
  <r>
    <x v="1"/>
    <x v="3"/>
    <x v="0"/>
    <n v="124.7"/>
    <n v="135.9"/>
    <n v="132"/>
    <n v="129.19999999999999"/>
    <n v="109.7"/>
    <n v="119"/>
    <n v="144.1"/>
    <n v="184.2"/>
    <n v="96.7"/>
    <n v="139.5"/>
    <n v="120.5"/>
    <n v="134.69999999999999"/>
    <n v="131.19999999999999"/>
    <n v="139.5"/>
    <n v="125.8"/>
    <n v="119.8"/>
    <n v="124.9"/>
    <n v="123.4"/>
    <n v="116.9"/>
    <n v="121.6"/>
    <n v="119.1"/>
    <n v="108.9"/>
    <n v="118.5"/>
    <n v="126.4"/>
    <n v="114"/>
    <n v="116.8"/>
    <x v="82"/>
    <n v="1701.4"/>
    <n v="233.1"/>
    <n v="371.4"/>
    <n v="370.5"/>
    <n v="225.8"/>
    <n v="374.8"/>
  </r>
  <r>
    <x v="2"/>
    <x v="3"/>
    <x v="0"/>
    <n v="126.1"/>
    <n v="134.1"/>
    <n v="128.6"/>
    <n v="129.9"/>
    <n v="115.5"/>
    <n v="125.7"/>
    <n v="141.5"/>
    <n v="170.7"/>
    <n v="97.4"/>
    <n v="132.9"/>
    <n v="122.7"/>
    <n v="135.30000000000001"/>
    <n v="131.30000000000001"/>
    <n v="135.19999999999999"/>
    <n v="130.30000000000001"/>
    <n v="125.1"/>
    <n v="129.5"/>
    <n v="123.4"/>
    <n v="122.7"/>
    <n v="124.2"/>
    <n v="122"/>
    <n v="111.1"/>
    <n v="119.8"/>
    <n v="126.3"/>
    <n v="114.5"/>
    <n v="118.5"/>
    <x v="89"/>
    <n v="1691.7"/>
    <n v="236.5"/>
    <n v="373.90000000000003"/>
    <n v="384.9"/>
    <n v="233.8"/>
    <n v="373.5"/>
  </r>
  <r>
    <x v="0"/>
    <x v="3"/>
    <x v="1"/>
    <n v="127.1"/>
    <n v="133.69999999999999"/>
    <n v="127.7"/>
    <n v="130.69999999999999"/>
    <n v="118.5"/>
    <n v="130.4"/>
    <n v="130.9"/>
    <n v="162.80000000000001"/>
    <n v="98.7"/>
    <n v="130.6"/>
    <n v="124.8"/>
    <n v="136.4"/>
    <n v="130.30000000000001"/>
    <n v="134.4"/>
    <n v="133.9"/>
    <n v="129.80000000000001"/>
    <n v="133.4"/>
    <n v="124.4"/>
    <n v="127.5"/>
    <n v="127.1"/>
    <n v="124.3"/>
    <n v="113.9"/>
    <n v="122.3"/>
    <n v="127.1"/>
    <n v="116.8"/>
    <n v="120.9"/>
    <x v="86"/>
    <n v="1682.6"/>
    <n v="241.1"/>
    <n v="378.6"/>
    <n v="397.1"/>
    <n v="241.4"/>
    <n v="377.6"/>
  </r>
  <r>
    <x v="1"/>
    <x v="3"/>
    <x v="1"/>
    <n v="124.8"/>
    <n v="135.1"/>
    <n v="130.30000000000001"/>
    <n v="129.6"/>
    <n v="108.4"/>
    <n v="118.6"/>
    <n v="129.19999999999999"/>
    <n v="176.4"/>
    <n v="99.1"/>
    <n v="139.69999999999999"/>
    <n v="120.6"/>
    <n v="135.19999999999999"/>
    <n v="129.1"/>
    <n v="140"/>
    <n v="126.2"/>
    <n v="120.1"/>
    <n v="125.3"/>
    <n v="124.4"/>
    <n v="116"/>
    <n v="121.8"/>
    <n v="119.5"/>
    <n v="109.1"/>
    <n v="118.8"/>
    <n v="126.3"/>
    <n v="116.2"/>
    <n v="117.2"/>
    <x v="90"/>
    <n v="1676.1"/>
    <n v="235.7"/>
    <n v="372.5"/>
    <n v="371.6"/>
    <n v="225.1"/>
    <n v="376"/>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x v="91"/>
    <n v="1678.1"/>
    <n v="239.1"/>
    <n v="375.6"/>
    <n v="386.9"/>
    <n v="234.5"/>
    <n v="375.29999999999995"/>
  </r>
  <r>
    <x v="0"/>
    <x v="3"/>
    <x v="2"/>
    <n v="127.3"/>
    <n v="134.4"/>
    <n v="125.1"/>
    <n v="130.5"/>
    <n v="118.3"/>
    <n v="131.69999999999999"/>
    <n v="130.69999999999999"/>
    <n v="161.19999999999999"/>
    <n v="100.4"/>
    <n v="130.80000000000001"/>
    <n v="124.9"/>
    <n v="137"/>
    <n v="130.4"/>
    <n v="135"/>
    <n v="134.4"/>
    <n v="130.19999999999999"/>
    <n v="133.80000000000001"/>
    <n v="124.9"/>
    <n v="127"/>
    <n v="127.7"/>
    <n v="124.8"/>
    <n v="113.6"/>
    <n v="122.5"/>
    <n v="127.5"/>
    <n v="117.4"/>
    <n v="121.1"/>
    <x v="92"/>
    <n v="1682.7000000000003"/>
    <n v="242.2"/>
    <n v="380.1"/>
    <n v="398.40000000000003"/>
    <n v="240.6"/>
    <n v="378.6"/>
  </r>
  <r>
    <x v="1"/>
    <x v="3"/>
    <x v="2"/>
    <n v="124.8"/>
    <n v="136.30000000000001"/>
    <n v="123.7"/>
    <n v="129.69999999999999"/>
    <n v="107.9"/>
    <n v="119.9"/>
    <n v="128.1"/>
    <n v="170.3"/>
    <n v="101.8"/>
    <n v="140.1"/>
    <n v="120.7"/>
    <n v="135.4"/>
    <n v="128.9"/>
    <n v="140.6"/>
    <n v="126.4"/>
    <n v="120.3"/>
    <n v="125.5"/>
    <n v="124.9"/>
    <n v="114.8"/>
    <n v="122.3"/>
    <n v="119.7"/>
    <n v="108.5"/>
    <n v="119.1"/>
    <n v="126.4"/>
    <n v="117.1"/>
    <n v="117.3"/>
    <x v="90"/>
    <n v="1667.6000000000001"/>
    <n v="236.8"/>
    <n v="373.6"/>
    <n v="372.2"/>
    <n v="223.3"/>
    <n v="377"/>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x v="91"/>
    <n v="1675.2"/>
    <n v="240.2"/>
    <n v="376.9"/>
    <n v="387.9"/>
    <n v="233.3"/>
    <n v="376.4"/>
  </r>
  <r>
    <x v="0"/>
    <x v="3"/>
    <x v="3"/>
    <n v="127.4"/>
    <n v="135.4"/>
    <n v="123.4"/>
    <n v="131.30000000000001"/>
    <n v="118.2"/>
    <n v="138.1"/>
    <n v="134.1"/>
    <n v="162.69999999999999"/>
    <n v="105"/>
    <n v="131.4"/>
    <n v="125.4"/>
    <n v="137.4"/>
    <n v="131.80000000000001"/>
    <n v="135.5"/>
    <n v="135"/>
    <n v="130.6"/>
    <n v="134.4"/>
    <n v="125.6"/>
    <n v="127"/>
    <n v="128"/>
    <n v="125.2"/>
    <n v="114.4"/>
    <n v="123.2"/>
    <n v="127.9"/>
    <n v="118.4"/>
    <n v="121.7"/>
    <x v="93"/>
    <n v="1701.6000000000004"/>
    <n v="243.60000000000002"/>
    <n v="381.5"/>
    <n v="400"/>
    <n v="241.4"/>
    <n v="380.4"/>
  </r>
  <r>
    <x v="1"/>
    <x v="3"/>
    <x v="3"/>
    <n v="124.9"/>
    <n v="139.30000000000001"/>
    <n v="119.9"/>
    <n v="130.19999999999999"/>
    <n v="108.9"/>
    <n v="131.1"/>
    <n v="136.80000000000001"/>
    <n v="176.9"/>
    <n v="109.1"/>
    <n v="140.4"/>
    <n v="121.1"/>
    <n v="135.9"/>
    <n v="131.80000000000001"/>
    <n v="141.5"/>
    <n v="126.8"/>
    <n v="120.5"/>
    <n v="125.8"/>
    <n v="125.6"/>
    <n v="114.6"/>
    <n v="122.8"/>
    <n v="120"/>
    <n v="110"/>
    <n v="119.5"/>
    <n v="127.6"/>
    <n v="117.6"/>
    <n v="118.2"/>
    <x v="94"/>
    <n v="1706.3"/>
    <n v="237.6"/>
    <n v="376"/>
    <n v="373.1"/>
    <n v="224.6"/>
    <n v="379.2"/>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x v="95"/>
    <n v="1701.3"/>
    <n v="241.3"/>
    <n v="378.8"/>
    <n v="389.20000000000005"/>
    <n v="234.39999999999998"/>
    <n v="378.2"/>
  </r>
  <r>
    <x v="0"/>
    <x v="3"/>
    <x v="4"/>
    <n v="127.6"/>
    <n v="137.5"/>
    <n v="124.4"/>
    <n v="132.4"/>
    <n v="118.2"/>
    <n v="138.1"/>
    <n v="141.80000000000001"/>
    <n v="166"/>
    <n v="107.5"/>
    <n v="132.19999999999999"/>
    <n v="126.1"/>
    <n v="138.30000000000001"/>
    <n v="133.6"/>
    <n v="136"/>
    <n v="135.4"/>
    <n v="131.1"/>
    <n v="134.80000000000001"/>
    <n v="126"/>
    <n v="127.4"/>
    <n v="128.5"/>
    <n v="125.8"/>
    <n v="115.1"/>
    <n v="123.6"/>
    <n v="129.1"/>
    <n v="119.7"/>
    <n v="122.5"/>
    <x v="96"/>
    <n v="1723.6999999999998"/>
    <n v="245.5"/>
    <n v="383.6"/>
    <n v="401.3"/>
    <n v="242.5"/>
    <n v="382.1"/>
  </r>
  <r>
    <x v="1"/>
    <x v="3"/>
    <x v="4"/>
    <n v="125"/>
    <n v="142.1"/>
    <n v="127"/>
    <n v="130.4"/>
    <n v="109.6"/>
    <n v="133.5"/>
    <n v="151.4"/>
    <n v="182.8"/>
    <n v="111.1"/>
    <n v="141.5"/>
    <n v="121.5"/>
    <n v="136.30000000000001"/>
    <n v="134.6"/>
    <n v="142.19999999999999"/>
    <n v="127.2"/>
    <n v="120.7"/>
    <n v="126.2"/>
    <n v="126"/>
    <n v="115"/>
    <n v="123.2"/>
    <n v="120.3"/>
    <n v="110.7"/>
    <n v="119.8"/>
    <n v="128"/>
    <n v="118.5"/>
    <n v="118.7"/>
    <x v="85"/>
    <n v="1746.7999999999997"/>
    <n v="238.8"/>
    <n v="377.2"/>
    <n v="374.1"/>
    <n v="225.7"/>
    <n v="380.7"/>
  </r>
  <r>
    <x v="2"/>
    <x v="3"/>
    <x v="4"/>
    <n v="126.8"/>
    <n v="139.1"/>
    <n v="125.4"/>
    <n v="131.69999999999999"/>
    <n v="115"/>
    <n v="136"/>
    <n v="145.1"/>
    <n v="171.7"/>
    <n v="108.7"/>
    <n v="135.30000000000001"/>
    <n v="124.2"/>
    <n v="137.4"/>
    <n v="134"/>
    <n v="137.69999999999999"/>
    <n v="132.19999999999999"/>
    <n v="126.8"/>
    <n v="131.4"/>
    <n v="126"/>
    <n v="122.7"/>
    <n v="126"/>
    <n v="123.7"/>
    <n v="112.8"/>
    <n v="121.5"/>
    <n v="128.5"/>
    <n v="119.2"/>
    <n v="120.7"/>
    <x v="97"/>
    <n v="1730.4"/>
    <n v="242.9"/>
    <n v="380.5"/>
    <n v="390.4"/>
    <n v="235.5"/>
    <n v="379.9"/>
  </r>
  <r>
    <x v="0"/>
    <x v="3"/>
    <x v="5"/>
    <n v="128.6"/>
    <n v="138.6"/>
    <n v="126.6"/>
    <n v="133.6"/>
    <n v="118.6"/>
    <n v="137.4"/>
    <n v="152.5"/>
    <n v="169.2"/>
    <n v="108.8"/>
    <n v="133.1"/>
    <n v="126.4"/>
    <n v="139.19999999999999"/>
    <n v="136"/>
    <n v="137.19999999999999"/>
    <n v="136.30000000000001"/>
    <n v="131.6"/>
    <n v="135.6"/>
    <n v="125.5"/>
    <n v="128"/>
    <n v="129.30000000000001"/>
    <n v="126.2"/>
    <n v="116.3"/>
    <n v="124.1"/>
    <n v="130.19999999999999"/>
    <n v="119.9"/>
    <n v="123.3"/>
    <x v="98"/>
    <n v="1748.6"/>
    <n v="246.10000000000002"/>
    <n v="385"/>
    <n v="403.5"/>
    <n v="244.3"/>
    <n v="384.59999999999997"/>
  </r>
  <r>
    <x v="1"/>
    <x v="3"/>
    <x v="5"/>
    <n v="125.9"/>
    <n v="143.9"/>
    <n v="130.9"/>
    <n v="131"/>
    <n v="110.2"/>
    <n v="135.5"/>
    <n v="173.7"/>
    <n v="184.4"/>
    <n v="112"/>
    <n v="142.80000000000001"/>
    <n v="121.6"/>
    <n v="136.9"/>
    <n v="138.19999999999999"/>
    <n v="142.69999999999999"/>
    <n v="127.6"/>
    <n v="121.1"/>
    <n v="126.6"/>
    <n v="125.5"/>
    <n v="115.5"/>
    <n v="123.2"/>
    <n v="120.6"/>
    <n v="112.3"/>
    <n v="119.9"/>
    <n v="129.30000000000001"/>
    <n v="118.8"/>
    <n v="119.6"/>
    <x v="88"/>
    <n v="1787.0000000000002"/>
    <n v="239.39999999999998"/>
    <n v="378"/>
    <n v="375.29999999999995"/>
    <n v="227.8"/>
    <n v="382.2"/>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x v="99"/>
    <n v="1760.6"/>
    <n v="243.5"/>
    <n v="381.6"/>
    <n v="392.1"/>
    <n v="237.5"/>
    <n v="381.9"/>
  </r>
  <r>
    <x v="0"/>
    <x v="3"/>
    <x v="6"/>
    <n v="129.30000000000001"/>
    <n v="139.5"/>
    <n v="129.6"/>
    <n v="134.5"/>
    <n v="119.5"/>
    <n v="138.5"/>
    <n v="158.19999999999999"/>
    <n v="171.8"/>
    <n v="110.3"/>
    <n v="134.30000000000001"/>
    <n v="127.3"/>
    <n v="139.9"/>
    <n v="137.6"/>
    <n v="138"/>
    <n v="137.19999999999999"/>
    <n v="132.19999999999999"/>
    <n v="136.5"/>
    <n v="126.4"/>
    <n v="128.19999999999999"/>
    <n v="130"/>
    <n v="126.7"/>
    <n v="116.4"/>
    <n v="125.2"/>
    <n v="130.80000000000001"/>
    <n v="120.9"/>
    <n v="123.8"/>
    <x v="100"/>
    <n v="1770.2999999999997"/>
    <n v="247.60000000000002"/>
    <n v="387.2"/>
    <n v="405.9"/>
    <n v="244.6"/>
    <n v="387"/>
  </r>
  <r>
    <x v="1"/>
    <x v="3"/>
    <x v="6"/>
    <n v="126.8"/>
    <n v="144.19999999999999"/>
    <n v="136.6"/>
    <n v="131.80000000000001"/>
    <n v="111"/>
    <n v="137"/>
    <n v="179.5"/>
    <n v="188.4"/>
    <n v="113.3"/>
    <n v="143.9"/>
    <n v="121.7"/>
    <n v="137.5"/>
    <n v="139.80000000000001"/>
    <n v="142.9"/>
    <n v="127.9"/>
    <n v="121.1"/>
    <n v="126.9"/>
    <n v="126.4"/>
    <n v="115.5"/>
    <n v="123.5"/>
    <n v="120.9"/>
    <n v="111.7"/>
    <n v="120.3"/>
    <n v="130.80000000000001"/>
    <n v="120"/>
    <n v="119.9"/>
    <x v="93"/>
    <n v="1811.5000000000002"/>
    <n v="240.9"/>
    <n v="380.70000000000005"/>
    <n v="375.9"/>
    <n v="227.2"/>
    <n v="383.1"/>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x v="101"/>
    <n v="1783.5"/>
    <n v="245"/>
    <n v="384.1"/>
    <n v="393.8"/>
    <n v="237.3"/>
    <n v="383.6"/>
  </r>
  <r>
    <x v="0"/>
    <x v="3"/>
    <x v="7"/>
    <n v="130.1"/>
    <n v="138.80000000000001"/>
    <n v="130.30000000000001"/>
    <n v="135.30000000000001"/>
    <n v="119.9"/>
    <n v="140.19999999999999"/>
    <n v="156.9"/>
    <n v="172.2"/>
    <n v="112.1"/>
    <n v="134.9"/>
    <n v="128.1"/>
    <n v="140.69999999999999"/>
    <n v="138"/>
    <n v="138.9"/>
    <n v="137.80000000000001"/>
    <n v="133"/>
    <n v="137.1"/>
    <n v="127.3"/>
    <n v="129.1"/>
    <n v="130.6"/>
    <n v="127"/>
    <n v="116"/>
    <n v="125.5"/>
    <n v="131.9"/>
    <n v="122"/>
    <n v="124.2"/>
    <x v="102"/>
    <n v="1777.4999999999998"/>
    <n v="249"/>
    <n v="389.79999999999995"/>
    <n v="407.9"/>
    <n v="245.1"/>
    <n v="388.6"/>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x v="103"/>
    <n v="1783.9999999999995"/>
    <n v="242.10000000000002"/>
    <n v="382.7"/>
    <n v="377"/>
    <n v="225.10000000000002"/>
    <n v="384.1"/>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x v="101"/>
    <n v="1777.9"/>
    <n v="246.3"/>
    <n v="386.4"/>
    <n v="395.49999999999994"/>
    <n v="236.7"/>
    <n v="385"/>
  </r>
  <r>
    <x v="0"/>
    <x v="3"/>
    <x v="8"/>
    <n v="130.80000000000001"/>
    <n v="138.19999999999999"/>
    <n v="130.5"/>
    <n v="135.5"/>
    <n v="120.2"/>
    <n v="139.19999999999999"/>
    <n v="149.5"/>
    <n v="170.4"/>
    <n v="113.1"/>
    <n v="135.80000000000001"/>
    <n v="128.80000000000001"/>
    <n v="141.5"/>
    <n v="137.19999999999999"/>
    <n v="139.9"/>
    <n v="138.5"/>
    <n v="133.5"/>
    <n v="137.80000000000001"/>
    <n v="127.9"/>
    <n v="129.69999999999999"/>
    <n v="131.1"/>
    <n v="127.8"/>
    <n v="117"/>
    <n v="125.7"/>
    <n v="132.19999999999999"/>
    <n v="122.8"/>
    <n v="124.9"/>
    <x v="104"/>
    <n v="1770.7"/>
    <n v="250.6"/>
    <n v="391.2"/>
    <n v="409.8"/>
    <n v="246.7"/>
    <n v="390.5"/>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x v="92"/>
    <n v="1756.3999999999996"/>
    <n v="242.60000000000002"/>
    <n v="383.79999999999995"/>
    <n v="378"/>
    <n v="226.6"/>
    <n v="385.20000000000005"/>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x v="105"/>
    <n v="1763.6999999999998"/>
    <n v="247.5"/>
    <n v="387.6"/>
    <n v="397"/>
    <n v="238.39999999999998"/>
    <n v="386.7"/>
  </r>
  <r>
    <x v="0"/>
    <x v="3"/>
    <x v="9"/>
    <n v="131.30000000000001"/>
    <n v="137.6"/>
    <n v="130.1"/>
    <n v="136"/>
    <n v="120.8"/>
    <n v="138.4"/>
    <n v="149.19999999999999"/>
    <n v="170.2"/>
    <n v="113.4"/>
    <n v="136.30000000000001"/>
    <n v="128.69999999999999"/>
    <n v="142.4"/>
    <n v="137.4"/>
    <n v="140.9"/>
    <n v="139.6"/>
    <n v="134.30000000000001"/>
    <n v="138.80000000000001"/>
    <n v="128.69999999999999"/>
    <n v="129.80000000000001"/>
    <n v="131.80000000000001"/>
    <n v="128.69999999999999"/>
    <n v="117.8"/>
    <n v="126.5"/>
    <n v="133"/>
    <n v="123"/>
    <n v="125.7"/>
    <x v="106"/>
    <n v="1771.8000000000002"/>
    <n v="251.7"/>
    <n v="393.5"/>
    <n v="412.7"/>
    <n v="247.60000000000002"/>
    <n v="393.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x v="97"/>
    <n v="1762.8999999999999"/>
    <n v="242.6"/>
    <n v="385.1"/>
    <n v="379"/>
    <n v="228"/>
    <n v="386.40000000000003"/>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x v="107"/>
    <n v="1766.7999999999995"/>
    <n v="248.2"/>
    <n v="389.5"/>
    <n v="399.1"/>
    <n v="239.5"/>
    <n v="388.70000000000005"/>
  </r>
  <r>
    <x v="0"/>
    <x v="3"/>
    <x v="11"/>
    <n v="132"/>
    <n v="137.4"/>
    <n v="130.6"/>
    <n v="136.19999999999999"/>
    <n v="121.1"/>
    <n v="136.9"/>
    <n v="141.80000000000001"/>
    <n v="170"/>
    <n v="113.4"/>
    <n v="136.80000000000001"/>
    <n v="128.69999999999999"/>
    <n v="143.1"/>
    <n v="136.6"/>
    <n v="141.19999999999999"/>
    <n v="139.9"/>
    <n v="134.5"/>
    <n v="139.19999999999999"/>
    <n v="129.1"/>
    <n v="130.30000000000001"/>
    <n v="132.1"/>
    <n v="129.1"/>
    <n v="118.2"/>
    <n v="126.9"/>
    <n v="133.69999999999999"/>
    <n v="123.5"/>
    <n v="126.1"/>
    <x v="108"/>
    <n v="1764.6"/>
    <n v="252.6"/>
    <n v="394.9"/>
    <n v="413.59999999999997"/>
    <n v="248.5"/>
    <n v="394.2"/>
  </r>
  <r>
    <x v="1"/>
    <x v="3"/>
    <x v="11"/>
    <n v="130.19999999999999"/>
    <n v="138.5"/>
    <n v="134.1"/>
    <n v="132.9"/>
    <n v="112.6"/>
    <n v="130.80000000000001"/>
    <n v="142"/>
    <n v="174.9"/>
    <n v="115.6"/>
    <n v="145.4"/>
    <n v="122.7"/>
    <n v="140.30000000000001"/>
    <n v="135.19999999999999"/>
    <n v="144.30000000000001"/>
    <n v="129.6"/>
    <n v="122.1"/>
    <n v="128.5"/>
    <n v="129.1"/>
    <n v="116.2"/>
    <n v="124.7"/>
    <n v="122.1"/>
    <n v="113.4"/>
    <n v="121.7"/>
    <n v="132.1"/>
    <n v="121.3"/>
    <n v="121.3"/>
    <x v="109"/>
    <n v="1755.2"/>
    <n v="243.39999999999998"/>
    <n v="385.9"/>
    <n v="380.2"/>
    <n v="229.60000000000002"/>
    <n v="387.3"/>
  </r>
  <r>
    <x v="2"/>
    <x v="3"/>
    <x v="11"/>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x v="110"/>
    <n v="1759.8"/>
    <n v="249"/>
    <n v="390.5"/>
    <n v="400.1"/>
    <n v="240.7"/>
    <n v="389.8"/>
  </r>
  <r>
    <x v="0"/>
    <x v="3"/>
    <x v="12"/>
    <n v="132.6"/>
    <n v="137.30000000000001"/>
    <n v="131.6"/>
    <n v="136.30000000000001"/>
    <n v="121.6"/>
    <n v="135.6"/>
    <n v="127.5"/>
    <n v="167.9"/>
    <n v="113.8"/>
    <n v="137.5"/>
    <n v="129.1"/>
    <n v="143.6"/>
    <n v="134.69999999999999"/>
    <n v="142.4"/>
    <n v="140.4"/>
    <n v="135.19999999999999"/>
    <n v="139.69999999999999"/>
    <n v="128.5"/>
    <n v="132"/>
    <n v="132.9"/>
    <n v="129.69999999999999"/>
    <n v="118.6"/>
    <n v="127.3"/>
    <n v="134.19999999999999"/>
    <n v="121.9"/>
    <n v="126.3"/>
    <x v="111"/>
    <n v="1749.1"/>
    <n v="251.6"/>
    <n v="395.59999999999997"/>
    <n v="415.3"/>
    <n v="250.6"/>
    <n v="396"/>
  </r>
  <r>
    <x v="1"/>
    <x v="3"/>
    <x v="12"/>
    <n v="131.6"/>
    <n v="138.19999999999999"/>
    <n v="134.9"/>
    <n v="133.1"/>
    <n v="113.5"/>
    <n v="129.30000000000001"/>
    <n v="121.1"/>
    <n v="170.3"/>
    <n v="115.5"/>
    <n v="145.5"/>
    <n v="123.1"/>
    <n v="140.9"/>
    <n v="132.80000000000001"/>
    <n v="145"/>
    <n v="130"/>
    <n v="122.2"/>
    <n v="128.80000000000001"/>
    <n v="128.5"/>
    <n v="117.8"/>
    <n v="125"/>
    <n v="122.3"/>
    <n v="113.7"/>
    <n v="121.8"/>
    <n v="132.30000000000001"/>
    <n v="119.9"/>
    <n v="121.4"/>
    <x v="112"/>
    <n v="1729.8"/>
    <n v="242.2"/>
    <n v="385.8"/>
    <n v="381"/>
    <n v="231.5"/>
    <n v="388.2"/>
  </r>
  <r>
    <x v="2"/>
    <x v="3"/>
    <x v="12"/>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x v="113"/>
    <n v="1740.7"/>
    <n v="248"/>
    <n v="390.79999999999995"/>
    <n v="401.5"/>
    <n v="242.6"/>
    <n v="391.20000000000005"/>
  </r>
  <r>
    <x v="0"/>
    <x v="4"/>
    <x v="0"/>
    <n v="133.1"/>
    <n v="137.80000000000001"/>
    <n v="131.9"/>
    <n v="136.69999999999999"/>
    <n v="122"/>
    <n v="136"/>
    <n v="119.8"/>
    <n v="161.69999999999999"/>
    <n v="114.8"/>
    <n v="136.9"/>
    <n v="129"/>
    <n v="143.9"/>
    <n v="133.69999999999999"/>
    <n v="143.1"/>
    <n v="140.69999999999999"/>
    <n v="135.80000000000001"/>
    <n v="140"/>
    <n v="129.6"/>
    <n v="132.1"/>
    <n v="133.19999999999999"/>
    <n v="129.9"/>
    <n v="119.1"/>
    <n v="127"/>
    <n v="134.6"/>
    <n v="122.3"/>
    <n v="126.6"/>
    <x v="114"/>
    <n v="1737.3000000000002"/>
    <n v="252.2"/>
    <n v="397.4"/>
    <n v="416.5"/>
    <n v="251.2"/>
    <n v="396.7"/>
  </r>
  <r>
    <x v="1"/>
    <x v="4"/>
    <x v="0"/>
    <n v="132.19999999999999"/>
    <n v="138.9"/>
    <n v="132.6"/>
    <n v="133.1"/>
    <n v="114"/>
    <n v="129.6"/>
    <n v="118.7"/>
    <n v="155.1"/>
    <n v="117.3"/>
    <n v="144.9"/>
    <n v="123.2"/>
    <n v="141.6"/>
    <n v="132"/>
    <n v="145.6"/>
    <n v="130.19999999999999"/>
    <n v="122.3"/>
    <n v="129"/>
    <n v="129.6"/>
    <n v="118"/>
    <n v="125.1"/>
    <n v="122.6"/>
    <n v="115.2"/>
    <n v="122"/>
    <n v="132.4"/>
    <n v="120.9"/>
    <n v="122.1"/>
    <x v="115"/>
    <n v="1713.2"/>
    <n v="243.5"/>
    <n v="387.1"/>
    <n v="381.5"/>
    <n v="233.2"/>
    <n v="389.7"/>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x v="96"/>
    <n v="1727.2999999999995"/>
    <n v="248.8"/>
    <n v="392.3"/>
    <n v="402.4"/>
    <n v="243.8"/>
    <n v="392.40000000000003"/>
  </r>
  <r>
    <x v="0"/>
    <x v="4"/>
    <x v="1"/>
    <n v="133.30000000000001"/>
    <n v="138.30000000000001"/>
    <n v="129.30000000000001"/>
    <n v="137.19999999999999"/>
    <n v="122.1"/>
    <n v="138.69999999999999"/>
    <n v="119.1"/>
    <n v="156.9"/>
    <n v="116.2"/>
    <n v="136"/>
    <n v="129.4"/>
    <n v="144.4"/>
    <n v="133.6"/>
    <n v="143.69999999999999"/>
    <n v="140.9"/>
    <n v="135.80000000000001"/>
    <n v="140.19999999999999"/>
    <n v="130.5"/>
    <n v="133.19999999999999"/>
    <n v="133.6"/>
    <n v="130.1"/>
    <n v="119.5"/>
    <n v="127.7"/>
    <n v="134.9"/>
    <n v="123.2"/>
    <n v="127"/>
    <x v="116"/>
    <n v="1734.5000000000002"/>
    <n v="253.3"/>
    <n v="399"/>
    <n v="416.90000000000003"/>
    <n v="252.7"/>
    <n v="398.4"/>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x v="117"/>
    <n v="1705.3000000000002"/>
    <n v="244.60000000000002"/>
    <n v="388.20000000000005"/>
    <n v="382.3"/>
    <n v="234.7"/>
    <n v="390.90000000000003"/>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x v="118"/>
    <n v="1722.3000000000002"/>
    <n v="250"/>
    <n v="393.6"/>
    <n v="403"/>
    <n v="245.3"/>
    <n v="393.79999999999995"/>
  </r>
  <r>
    <x v="0"/>
    <x v="4"/>
    <x v="2"/>
    <n v="133.6"/>
    <n v="138.80000000000001"/>
    <n v="128.80000000000001"/>
    <n v="137.19999999999999"/>
    <n v="121.6"/>
    <n v="139.69999999999999"/>
    <n v="119.7"/>
    <n v="148"/>
    <n v="116.9"/>
    <n v="135.6"/>
    <n v="129.80000000000001"/>
    <n v="145.4"/>
    <n v="133.4"/>
    <n v="144.19999999999999"/>
    <n v="141.6"/>
    <n v="136.19999999999999"/>
    <n v="140.80000000000001"/>
    <n v="131.1"/>
    <n v="134.19999999999999"/>
    <n v="134.1"/>
    <n v="130.6"/>
    <n v="119.8"/>
    <n v="128.30000000000001"/>
    <n v="135.19999999999999"/>
    <n v="123.3"/>
    <n v="127.4"/>
    <x v="111"/>
    <n v="1728.5000000000002"/>
    <n v="253.89999999999998"/>
    <n v="400.4"/>
    <n v="418.59999999999997"/>
    <n v="254"/>
    <n v="399.9"/>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x v="119"/>
    <n v="1705.6999999999998"/>
    <n v="244.8"/>
    <n v="389.5"/>
    <n v="383.20000000000005"/>
    <n v="236.39999999999998"/>
    <n v="392.5"/>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x v="105"/>
    <n v="1718.9"/>
    <n v="250.39999999999998"/>
    <n v="395"/>
    <n v="404.29999999999995"/>
    <n v="246.7"/>
    <n v="395.2"/>
  </r>
  <r>
    <x v="0"/>
    <x v="4"/>
    <x v="3"/>
    <n v="133.19999999999999"/>
    <n v="138.69999999999999"/>
    <n v="127.1"/>
    <n v="137.69999999999999"/>
    <n v="121.3"/>
    <n v="141.80000000000001"/>
    <n v="121.5"/>
    <n v="144.5"/>
    <n v="117.4"/>
    <n v="134.1"/>
    <n v="130"/>
    <n v="145.5"/>
    <n v="133.5"/>
    <n v="144.4"/>
    <n v="142.4"/>
    <n v="136.80000000000001"/>
    <n v="141.6"/>
    <n v="131.69999999999999"/>
    <n v="135"/>
    <n v="134.30000000000001"/>
    <n v="131"/>
    <n v="119.2"/>
    <n v="128.30000000000001"/>
    <n v="135.69999999999999"/>
    <n v="123.7"/>
    <n v="127.5"/>
    <x v="120"/>
    <n v="1726.3"/>
    <n v="254.7"/>
    <n v="401.7"/>
    <n v="420.80000000000007"/>
    <n v="254.2"/>
    <n v="400.20000000000005"/>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x v="121"/>
    <n v="1708.1"/>
    <n v="245.60000000000002"/>
    <n v="391.29999999999995"/>
    <n v="384.2"/>
    <n v="235.7"/>
    <n v="393.1"/>
  </r>
  <r>
    <x v="2"/>
    <x v="4"/>
    <x v="3"/>
    <n v="133"/>
    <n v="139.4"/>
    <n v="126.1"/>
    <n v="137.19999999999999"/>
    <n v="118.4"/>
    <n v="139.9"/>
    <n v="123.4"/>
    <n v="140.9"/>
    <n v="118.5"/>
    <n v="136.5"/>
    <n v="127.4"/>
    <n v="144.19999999999999"/>
    <n v="133.5"/>
    <n v="145.4"/>
    <n v="138"/>
    <n v="131.1"/>
    <n v="137"/>
    <n v="131.69999999999999"/>
    <n v="129.80000000000001"/>
    <n v="130.4"/>
    <n v="128.1"/>
    <n v="116.6"/>
    <n v="125.1"/>
    <n v="134.5"/>
    <n v="123.1"/>
    <n v="125.1"/>
    <x v="101"/>
    <n v="1718.4"/>
    <n v="251.2"/>
    <n v="396.6"/>
    <n v="406.1"/>
    <n v="246.4"/>
    <n v="395.6"/>
  </r>
  <r>
    <x v="0"/>
    <x v="4"/>
    <x v="4"/>
    <n v="133.1"/>
    <n v="140.30000000000001"/>
    <n v="126.8"/>
    <n v="138.19999999999999"/>
    <n v="120.8"/>
    <n v="140.19999999999999"/>
    <n v="123.8"/>
    <n v="141.80000000000001"/>
    <n v="118.6"/>
    <n v="134"/>
    <n v="130.30000000000001"/>
    <n v="145.80000000000001"/>
    <n v="133.80000000000001"/>
    <n v="145.5"/>
    <n v="142.5"/>
    <n v="137.30000000000001"/>
    <n v="141.80000000000001"/>
    <n v="132.1"/>
    <n v="135"/>
    <n v="134.9"/>
    <n v="131.4"/>
    <n v="119.4"/>
    <n v="129.4"/>
    <n v="136.30000000000001"/>
    <n v="123.7"/>
    <n v="127.9"/>
    <x v="122"/>
    <n v="1727.4999999999995"/>
    <n v="255.10000000000002"/>
    <n v="403.3"/>
    <n v="421.6"/>
    <n v="254.4"/>
    <n v="402.8"/>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x v="123"/>
    <n v="1709.6"/>
    <n v="245.6"/>
    <n v="392.40000000000003"/>
    <n v="384.9"/>
    <n v="234.39999999999998"/>
    <n v="393.7"/>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x v="107"/>
    <n v="1719.6000000000001"/>
    <n v="251.4"/>
    <n v="397.8"/>
    <n v="406.8"/>
    <n v="246.10000000000002"/>
    <n v="397.2"/>
  </r>
  <r>
    <x v="0"/>
    <x v="4"/>
    <x v="5"/>
    <n v="133.5"/>
    <n v="143.69999999999999"/>
    <n v="128"/>
    <n v="138.6"/>
    <n v="120.9"/>
    <n v="140.9"/>
    <n v="128.80000000000001"/>
    <n v="140.19999999999999"/>
    <n v="118.9"/>
    <n v="133.5"/>
    <n v="130.4"/>
    <n v="146.5"/>
    <n v="134.9"/>
    <n v="145.80000000000001"/>
    <n v="143.1"/>
    <n v="137.69999999999999"/>
    <n v="142.30000000000001"/>
    <n v="131.4"/>
    <n v="134.80000000000001"/>
    <n v="135.19999999999999"/>
    <n v="131.30000000000001"/>
    <n v="119.4"/>
    <n v="129.80000000000001"/>
    <n v="136.9"/>
    <n v="124.1"/>
    <n v="128.1"/>
    <x v="124"/>
    <n v="1738.8000000000002"/>
    <n v="255.4"/>
    <n v="403.5"/>
    <n v="423.09999999999997"/>
    <n v="254.20000000000002"/>
    <n v="403.7"/>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x v="125"/>
    <n v="1731.0000000000002"/>
    <n v="246.3"/>
    <n v="392.5"/>
    <n v="384.9"/>
    <n v="232.9"/>
    <n v="394.20000000000005"/>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x v="126"/>
    <n v="1734.7"/>
    <n v="251.9"/>
    <n v="398"/>
    <n v="407.7"/>
    <n v="245.3"/>
    <n v="397.9"/>
  </r>
  <r>
    <x v="0"/>
    <x v="4"/>
    <x v="6"/>
    <n v="134"/>
    <n v="144.19999999999999"/>
    <n v="129.80000000000001"/>
    <n v="139"/>
    <n v="120.9"/>
    <n v="143.9"/>
    <n v="151.5"/>
    <n v="138.1"/>
    <n v="120"/>
    <n v="133.9"/>
    <n v="131.4"/>
    <n v="147.69999999999999"/>
    <n v="138.5"/>
    <n v="147.4"/>
    <n v="144.30000000000001"/>
    <n v="138.1"/>
    <n v="143.5"/>
    <n v="132.6"/>
    <n v="135.30000000000001"/>
    <n v="136.1"/>
    <n v="132.1"/>
    <n v="119.1"/>
    <n v="130.6"/>
    <n v="138.6"/>
    <n v="124.4"/>
    <n v="128.6"/>
    <x v="127"/>
    <n v="1772.9"/>
    <n v="256.5"/>
    <n v="407.29999999999995"/>
    <n v="425.9"/>
    <n v="254.4"/>
    <n v="406.6"/>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x v="128"/>
    <n v="1768.1"/>
    <n v="247.4"/>
    <n v="395.3"/>
    <n v="385.70000000000005"/>
    <n v="232.9"/>
    <n v="397"/>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x v="129"/>
    <n v="1769.3999999999999"/>
    <n v="253"/>
    <n v="401.3"/>
    <n v="409.7"/>
    <n v="245.4"/>
    <n v="400.7"/>
  </r>
  <r>
    <x v="0"/>
    <x v="4"/>
    <x v="7"/>
    <n v="134.80000000000001"/>
    <n v="143.1"/>
    <n v="130"/>
    <n v="139.4"/>
    <n v="120.5"/>
    <n v="148"/>
    <n v="162.9"/>
    <n v="137.4"/>
    <n v="120.8"/>
    <n v="134.69999999999999"/>
    <n v="131.6"/>
    <n v="148.69999999999999"/>
    <n v="140.6"/>
    <n v="149"/>
    <n v="145.30000000000001"/>
    <n v="139.19999999999999"/>
    <n v="144.5"/>
    <n v="134.4"/>
    <n v="136.4"/>
    <n v="137.30000000000001"/>
    <n v="133"/>
    <n v="120.3"/>
    <n v="131.5"/>
    <n v="140.19999999999999"/>
    <n v="125.4"/>
    <n v="129.69999999999999"/>
    <x v="130"/>
    <n v="1792.4999999999998"/>
    <n v="258.39999999999998"/>
    <n v="411.90000000000003"/>
    <n v="429"/>
    <n v="256.7"/>
    <n v="410.2"/>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x v="131"/>
    <n v="1772.9999999999998"/>
    <n v="249"/>
    <n v="397.8"/>
    <n v="388.4"/>
    <n v="233.5"/>
    <n v="400"/>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x v="132"/>
    <n v="1783.8"/>
    <n v="254.7"/>
    <n v="404.80000000000007"/>
    <n v="412.6"/>
    <n v="247.10000000000002"/>
    <n v="403.9"/>
  </r>
  <r>
    <x v="0"/>
    <x v="4"/>
    <x v="8"/>
    <n v="135.19999999999999"/>
    <n v="142"/>
    <n v="130.5"/>
    <n v="140.19999999999999"/>
    <n v="120.7"/>
    <n v="147.80000000000001"/>
    <n v="154.5"/>
    <n v="137.1"/>
    <n v="121"/>
    <n v="134.69999999999999"/>
    <n v="131.69999999999999"/>
    <n v="149.30000000000001"/>
    <n v="139.6"/>
    <n v="149.80000000000001"/>
    <n v="146.1"/>
    <n v="139.69999999999999"/>
    <n v="145.19999999999999"/>
    <n v="135.69999999999999"/>
    <n v="137.4"/>
    <n v="137.9"/>
    <n v="133.4"/>
    <n v="121.2"/>
    <n v="132.30000000000001"/>
    <n v="139.6"/>
    <n v="126.7"/>
    <n v="130.30000000000001"/>
    <x v="133"/>
    <n v="1784.3"/>
    <n v="260.10000000000002"/>
    <n v="413.20000000000005"/>
    <n v="430.99999999999994"/>
    <n v="258.60000000000002"/>
    <n v="412.40000000000003"/>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x v="114"/>
    <n v="1749.7"/>
    <n v="250.5"/>
    <n v="399.69999999999993"/>
    <n v="389.9"/>
    <n v="236.3"/>
    <n v="402.6"/>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x v="134"/>
    <n v="1769.9999999999998"/>
    <n v="256.3"/>
    <n v="406.4"/>
    <n v="414.5"/>
    <n v="249.3"/>
    <n v="406.20000000000005"/>
  </r>
  <r>
    <x v="0"/>
    <x v="4"/>
    <x v="9"/>
    <n v="135.9"/>
    <n v="141.9"/>
    <n v="131"/>
    <n v="141.5"/>
    <n v="121.4"/>
    <n v="146.69999999999999"/>
    <n v="157.1"/>
    <n v="136.4"/>
    <n v="121.4"/>
    <n v="135.6"/>
    <n v="131.30000000000001"/>
    <n v="150.30000000000001"/>
    <n v="140.4"/>
    <n v="150.5"/>
    <n v="147.19999999999999"/>
    <n v="140.6"/>
    <n v="146.19999999999999"/>
    <n v="137.30000000000001"/>
    <n v="138.1"/>
    <n v="138.4"/>
    <n v="134.19999999999999"/>
    <n v="121"/>
    <n v="133"/>
    <n v="140.1"/>
    <n v="127.4"/>
    <n v="130.69999999999999"/>
    <x v="135"/>
    <n v="1790.8999999999999"/>
    <n v="261.60000000000002"/>
    <n v="415.80000000000007"/>
    <n v="433.99999999999994"/>
    <n v="259.10000000000002"/>
    <n v="414.2"/>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x v="102"/>
    <n v="1765.6999999999998"/>
    <n v="251.2"/>
    <n v="401.90000000000003"/>
    <n v="391.5"/>
    <n v="237.6"/>
    <n v="403.9"/>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x v="136"/>
    <n v="1779.6999999999998"/>
    <n v="257.5"/>
    <n v="408.79999999999995"/>
    <n v="416.90000000000003"/>
    <n v="250"/>
    <n v="407.70000000000005"/>
  </r>
  <r>
    <x v="0"/>
    <x v="4"/>
    <x v="11"/>
    <n v="136.30000000000001"/>
    <n v="142.5"/>
    <n v="140.5"/>
    <n v="141.5"/>
    <n v="121.6"/>
    <n v="147.30000000000001"/>
    <n v="168"/>
    <n v="135.80000000000001"/>
    <n v="122.5"/>
    <n v="136"/>
    <n v="131.9"/>
    <n v="151.4"/>
    <n v="142.4"/>
    <n v="152.1"/>
    <n v="148.19999999999999"/>
    <n v="141.5"/>
    <n v="147.30000000000001"/>
    <n v="138.6"/>
    <n v="141.1"/>
    <n v="139.4"/>
    <n v="135.80000000000001"/>
    <n v="121.6"/>
    <n v="133.69999999999999"/>
    <n v="141.5"/>
    <n v="128.1"/>
    <n v="131.69999999999999"/>
    <x v="137"/>
    <n v="1817.7000000000003"/>
    <n v="263.89999999999998"/>
    <n v="419.5"/>
    <n v="437"/>
    <n v="262.7"/>
    <n v="417.5"/>
  </r>
  <r>
    <x v="1"/>
    <x v="4"/>
    <x v="11"/>
    <n v="134.30000000000001"/>
    <n v="142.1"/>
    <n v="146.69999999999999"/>
    <n v="139.5"/>
    <n v="115.2"/>
    <n v="136.4"/>
    <n v="185.2"/>
    <n v="122.2"/>
    <n v="123.9"/>
    <n v="138.30000000000001"/>
    <n v="125.4"/>
    <n v="146"/>
    <n v="141.5"/>
    <n v="156.19999999999999"/>
    <n v="135"/>
    <n v="125.4"/>
    <n v="133.5"/>
    <n v="138.6"/>
    <n v="125.7"/>
    <n v="128.80000000000001"/>
    <n v="127.4"/>
    <n v="115.3"/>
    <n v="125.1"/>
    <n v="136.6"/>
    <n v="124.9"/>
    <n v="124.9"/>
    <x v="138"/>
    <n v="1796.7"/>
    <n v="252.3"/>
    <n v="404"/>
    <n v="393.9"/>
    <n v="241"/>
    <n v="406.2"/>
  </r>
  <r>
    <x v="2"/>
    <x v="4"/>
    <x v="11"/>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x v="133"/>
    <n v="1808.2"/>
    <n v="259.39999999999998"/>
    <n v="411.6"/>
    <n v="419.6"/>
    <n v="253.60000000000002"/>
    <n v="410.5"/>
  </r>
  <r>
    <x v="0"/>
    <x v="4"/>
    <x v="12"/>
    <n v="136.4"/>
    <n v="143.69999999999999"/>
    <n v="144.80000000000001"/>
    <n v="141.9"/>
    <n v="123.1"/>
    <n v="147.19999999999999"/>
    <n v="161"/>
    <n v="133.80000000000001"/>
    <n v="121.9"/>
    <n v="135.80000000000001"/>
    <n v="131.1"/>
    <n v="151.4"/>
    <n v="141.5"/>
    <n v="153.19999999999999"/>
    <n v="148"/>
    <n v="141.9"/>
    <n v="147.19999999999999"/>
    <n v="139.1"/>
    <n v="142.6"/>
    <n v="139.5"/>
    <n v="136.1"/>
    <n v="122"/>
    <n v="133.4"/>
    <n v="141.1"/>
    <n v="127.8"/>
    <n v="131.9"/>
    <x v="139"/>
    <n v="1813.6000000000001"/>
    <n v="263.89999999999998"/>
    <n v="419.70000000000005"/>
    <n v="437.09999999999997"/>
    <n v="264.60000000000002"/>
    <n v="418.5"/>
  </r>
  <r>
    <x v="1"/>
    <x v="4"/>
    <x v="12"/>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x v="140"/>
    <n v="1767.5"/>
    <n v="252.79999999999998"/>
    <n v="405.09999999999997"/>
    <n v="395.2"/>
    <n v="242.1"/>
    <n v="407.7"/>
  </r>
  <r>
    <x v="2"/>
    <x v="4"/>
    <x v="12"/>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x v="141"/>
    <n v="1794.9999999999998"/>
    <n v="259.60000000000002"/>
    <n v="412.29999999999995"/>
    <n v="420.2"/>
    <n v="255.1"/>
    <n v="411.8"/>
  </r>
  <r>
    <x v="0"/>
    <x v="5"/>
    <x v="0"/>
    <n v="136.6"/>
    <n v="144.4"/>
    <n v="143.80000000000001"/>
    <n v="142"/>
    <n v="123.2"/>
    <n v="147.9"/>
    <n v="152.1"/>
    <n v="131.80000000000001"/>
    <n v="119.5"/>
    <n v="136"/>
    <n v="131.19999999999999"/>
    <n v="151.80000000000001"/>
    <n v="140.4"/>
    <n v="153.6"/>
    <n v="148.30000000000001"/>
    <n v="142.30000000000001"/>
    <n v="147.5"/>
    <n v="140.4"/>
    <n v="142.30000000000001"/>
    <n v="139.80000000000001"/>
    <n v="136"/>
    <n v="122.7"/>
    <n v="134.30000000000001"/>
    <n v="141.6"/>
    <n v="128.6"/>
    <n v="132.30000000000001"/>
    <x v="142"/>
    <n v="1800.7"/>
    <n v="264.60000000000002"/>
    <n v="421.80000000000007"/>
    <n v="438.1"/>
    <n v="265"/>
    <n v="420.20000000000005"/>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x v="140"/>
    <n v="1748.3000000000002"/>
    <n v="254.5"/>
    <n v="407"/>
    <n v="396.29999999999995"/>
    <n v="243.6"/>
    <n v="409.7"/>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x v="143"/>
    <n v="1779.9"/>
    <n v="260.60000000000002"/>
    <n v="414.3"/>
    <n v="421.3"/>
    <n v="255.89999999999998"/>
    <n v="413.49999999999994"/>
  </r>
  <r>
    <x v="0"/>
    <x v="5"/>
    <x v="1"/>
    <n v="136.4"/>
    <n v="143.69999999999999"/>
    <n v="140.6"/>
    <n v="141.5"/>
    <n v="122.9"/>
    <n v="149.4"/>
    <n v="142.4"/>
    <n v="130.19999999999999"/>
    <n v="117.9"/>
    <n v="135.6"/>
    <n v="130.5"/>
    <n v="151.69999999999999"/>
    <n v="138.69999999999999"/>
    <n v="153.30000000000001"/>
    <n v="148.69999999999999"/>
    <n v="142.4"/>
    <n v="147.80000000000001"/>
    <n v="141.30000000000001"/>
    <n v="142.4"/>
    <n v="139.9"/>
    <n v="136.19999999999999"/>
    <n v="123.3"/>
    <n v="134.30000000000001"/>
    <n v="141.5"/>
    <n v="128.80000000000001"/>
    <n v="132.5"/>
    <x v="144"/>
    <n v="1781.5"/>
    <n v="265"/>
    <n v="422.70000000000005"/>
    <n v="438.90000000000003"/>
    <n v="265.7"/>
    <n v="420.1"/>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x v="145"/>
    <n v="1727.9"/>
    <n v="256"/>
    <n v="408.40000000000003"/>
    <n v="397.09999999999997"/>
    <n v="244.7"/>
    <n v="412.3"/>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x v="146"/>
    <n v="1760.3999999999996"/>
    <n v="261.5"/>
    <n v="415.5"/>
    <n v="422"/>
    <n v="256.89999999999998"/>
    <n v="414.4"/>
  </r>
  <r>
    <x v="0"/>
    <x v="5"/>
    <x v="2"/>
    <n v="136.80000000000001"/>
    <n v="143.80000000000001"/>
    <n v="140"/>
    <n v="142"/>
    <n v="123.2"/>
    <n v="152.9"/>
    <n v="138"/>
    <n v="129.30000000000001"/>
    <n v="117.1"/>
    <n v="136.30000000000001"/>
    <n v="131.19999999999999"/>
    <n v="152.80000000000001"/>
    <n v="138.6"/>
    <n v="155.1"/>
    <n v="149.19999999999999"/>
    <n v="143"/>
    <n v="148.30000000000001"/>
    <n v="142"/>
    <n v="142.6"/>
    <n v="139.9"/>
    <n v="136.69999999999999"/>
    <n v="124.6"/>
    <n v="135.1"/>
    <n v="142.69999999999999"/>
    <n v="129.30000000000001"/>
    <n v="133.30000000000001"/>
    <x v="147"/>
    <n v="1781.9999999999998"/>
    <n v="266"/>
    <n v="424.59999999999997"/>
    <n v="440.5"/>
    <n v="267.2"/>
    <n v="423.5"/>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x v="145"/>
    <n v="1715.5"/>
    <n v="257.2"/>
    <n v="410.6"/>
    <n v="398.59999999999997"/>
    <n v="244.2"/>
    <n v="413.59999999999997"/>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x v="148"/>
    <n v="1756"/>
    <n v="262.5"/>
    <n v="417.40000000000003"/>
    <n v="423.6"/>
    <n v="257.5"/>
    <n v="417.00000000000006"/>
  </r>
  <r>
    <x v="0"/>
    <x v="5"/>
    <x v="3"/>
    <n v="137.1"/>
    <n v="144.5"/>
    <n v="135.9"/>
    <n v="142.4"/>
    <n v="123.5"/>
    <n v="156.4"/>
    <n v="135.1"/>
    <n v="128.4"/>
    <n v="115.2"/>
    <n v="137.19999999999999"/>
    <n v="131.9"/>
    <n v="153.80000000000001"/>
    <n v="138.6"/>
    <n v="156.1"/>
    <n v="150.1"/>
    <n v="143.30000000000001"/>
    <n v="149.1"/>
    <n v="142.9"/>
    <n v="143.80000000000001"/>
    <n v="140.9"/>
    <n v="137.6"/>
    <n v="125.3"/>
    <n v="136"/>
    <n v="143.69999999999999"/>
    <n v="130.4"/>
    <n v="134.19999999999999"/>
    <x v="149"/>
    <n v="1780"/>
    <n v="268"/>
    <n v="427.5"/>
    <n v="442.5"/>
    <n v="269.10000000000002"/>
    <n v="426.29999999999995"/>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x v="138"/>
    <n v="1720.0000000000002"/>
    <n v="258.89999999999998"/>
    <n v="414.40000000000003"/>
    <n v="401.40000000000003"/>
    <n v="243.5"/>
    <n v="415"/>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x v="150"/>
    <n v="1757.1000000000001"/>
    <n v="264.39999999999998"/>
    <n v="420.9"/>
    <n v="426"/>
    <n v="258.39999999999998"/>
    <n v="419.5"/>
  </r>
  <r>
    <x v="0"/>
    <x v="5"/>
    <x v="4"/>
    <n v="137.4"/>
    <n v="145.69999999999999"/>
    <n v="135.5"/>
    <n v="142.9"/>
    <n v="123.6"/>
    <n v="157.5"/>
    <n v="137.80000000000001"/>
    <n v="127.2"/>
    <n v="111.8"/>
    <n v="137.4"/>
    <n v="132.19999999999999"/>
    <n v="154.30000000000001"/>
    <n v="139.1"/>
    <n v="157"/>
    <n v="150.80000000000001"/>
    <n v="144.1"/>
    <n v="149.80000000000001"/>
    <n v="143.19999999999999"/>
    <n v="144.30000000000001"/>
    <n v="141.80000000000001"/>
    <n v="138.4"/>
    <n v="126.4"/>
    <n v="136.80000000000001"/>
    <n v="144.4"/>
    <n v="131.19999999999999"/>
    <n v="135.1"/>
    <x v="139"/>
    <n v="1782.4"/>
    <n v="269.60000000000002"/>
    <n v="429.4"/>
    <n v="444.7"/>
    <n v="270.70000000000005"/>
    <n v="428.9"/>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x v="132"/>
    <n v="1722.8999999999999"/>
    <n v="260.10000000000002"/>
    <n v="416.1"/>
    <n v="403.5"/>
    <n v="244.5"/>
    <n v="417.2"/>
  </r>
  <r>
    <x v="2"/>
    <x v="5"/>
    <x v="4"/>
    <n v="136.6"/>
    <n v="146.6"/>
    <n v="133.6"/>
    <n v="142.1"/>
    <n v="121"/>
    <n v="154.6"/>
    <n v="135.6"/>
    <n v="122.3"/>
    <n v="109.6"/>
    <n v="138.1"/>
    <n v="129.9"/>
    <n v="151.69999999999999"/>
    <n v="138.1"/>
    <n v="157.9"/>
    <n v="146"/>
    <n v="137.4"/>
    <n v="144.69999999999999"/>
    <n v="143.19999999999999"/>
    <n v="136.9"/>
    <n v="137.4"/>
    <n v="136"/>
    <n v="122.9"/>
    <n v="131.80000000000001"/>
    <n v="142.1"/>
    <n v="129.9"/>
    <n v="132.1"/>
    <x v="130"/>
    <n v="1759.8"/>
    <n v="265.89999999999998"/>
    <n v="422.70000000000005"/>
    <n v="428.09999999999997"/>
    <n v="259.8"/>
    <n v="421.79999999999995"/>
  </r>
  <r>
    <x v="0"/>
    <x v="5"/>
    <x v="5"/>
    <n v="137.6"/>
    <n v="148.1"/>
    <n v="136.69999999999999"/>
    <n v="143.19999999999999"/>
    <n v="124"/>
    <n v="154.1"/>
    <n v="143.5"/>
    <n v="126"/>
    <n v="112.4"/>
    <n v="137.6"/>
    <n v="132.80000000000001"/>
    <n v="154.30000000000001"/>
    <n v="140"/>
    <n v="157.30000000000001"/>
    <n v="151.30000000000001"/>
    <n v="144.69999999999999"/>
    <n v="150.30000000000001"/>
    <n v="142.5"/>
    <n v="145.1"/>
    <n v="142.19999999999999"/>
    <n v="138.4"/>
    <n v="127.4"/>
    <n v="137.80000000000001"/>
    <n v="145.1"/>
    <n v="131.4"/>
    <n v="135.6"/>
    <x v="151"/>
    <n v="1790.2999999999997"/>
    <n v="269.8"/>
    <n v="429.79999999999995"/>
    <n v="446.3"/>
    <n v="272.5"/>
    <n v="430.7"/>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x v="127"/>
    <n v="1747.3000000000002"/>
    <n v="260.79999999999995"/>
    <n v="416.8"/>
    <n v="405"/>
    <n v="246.9"/>
    <n v="41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x v="144"/>
    <n v="1774.1000000000001"/>
    <n v="266.29999999999995"/>
    <n v="423.2"/>
    <n v="429.7"/>
    <n v="261.8"/>
    <n v="423.5"/>
  </r>
  <r>
    <x v="0"/>
    <x v="5"/>
    <x v="6"/>
    <n v="138.4"/>
    <n v="149.30000000000001"/>
    <n v="139.30000000000001"/>
    <n v="143.4"/>
    <n v="124.1"/>
    <n v="153.30000000000001"/>
    <n v="154.19999999999999"/>
    <n v="126.4"/>
    <n v="114.3"/>
    <n v="138.19999999999999"/>
    <n v="132.80000000000001"/>
    <n v="154.80000000000001"/>
    <n v="142"/>
    <n v="156.1"/>
    <n v="151.5"/>
    <n v="145.1"/>
    <n v="150.6"/>
    <n v="143.6"/>
    <n v="146.80000000000001"/>
    <n v="143.1"/>
    <n v="139"/>
    <n v="127.5"/>
    <n v="138.4"/>
    <n v="145.80000000000001"/>
    <n v="131.4"/>
    <n v="136"/>
    <x v="152"/>
    <n v="1810.5000000000002"/>
    <n v="270.39999999999998"/>
    <n v="432.5"/>
    <n v="447.20000000000005"/>
    <n v="274.3"/>
    <n v="430.5"/>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x v="153"/>
    <n v="1771.1"/>
    <n v="261.79999999999995"/>
    <n v="421.2"/>
    <n v="406.4"/>
    <n v="248.2"/>
    <n v="420.6"/>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x v="139"/>
    <n v="1795.3"/>
    <n v="267.10000000000002"/>
    <n v="426.9"/>
    <n v="430.80000000000007"/>
    <n v="263.29999999999995"/>
    <n v="423.79999999999995"/>
  </r>
  <r>
    <x v="0"/>
    <x v="5"/>
    <x v="7"/>
    <n v="139.19999999999999"/>
    <n v="148.80000000000001"/>
    <n v="139.1"/>
    <n v="143.5"/>
    <n v="125"/>
    <n v="154.4"/>
    <n v="156.30000000000001"/>
    <n v="126.8"/>
    <n v="115.4"/>
    <n v="138.6"/>
    <n v="133.80000000000001"/>
    <n v="155.19999999999999"/>
    <n v="142.69999999999999"/>
    <n v="156.4"/>
    <n v="152.1"/>
    <n v="145.80000000000001"/>
    <n v="151.30000000000001"/>
    <n v="144.6"/>
    <n v="147.69999999999999"/>
    <n v="143.80000000000001"/>
    <n v="139.4"/>
    <n v="128.30000000000001"/>
    <n v="138.6"/>
    <n v="146.9"/>
    <n v="131.30000000000001"/>
    <n v="136.6"/>
    <x v="154"/>
    <n v="1818.8"/>
    <n v="270.70000000000005"/>
    <n v="435.29999999999995"/>
    <n v="449.2"/>
    <n v="276"/>
    <n v="431.6"/>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x v="155"/>
    <n v="1767.6"/>
    <n v="263.20000000000005"/>
    <n v="424.3"/>
    <n v="407.3"/>
    <n v="250.5"/>
    <n v="422.9"/>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x v="156"/>
    <n v="1798.7000000000003"/>
    <n v="267.79999999999995"/>
    <n v="430"/>
    <n v="432.20000000000005"/>
    <n v="265.2"/>
    <n v="425.4"/>
  </r>
  <r>
    <x v="0"/>
    <x v="5"/>
    <x v="8"/>
    <n v="139.4"/>
    <n v="147.19999999999999"/>
    <n v="136.6"/>
    <n v="143.69999999999999"/>
    <n v="124.6"/>
    <n v="150.1"/>
    <n v="149.4"/>
    <n v="125.4"/>
    <n v="114.4"/>
    <n v="138.69999999999999"/>
    <n v="133.1"/>
    <n v="155.9"/>
    <n v="141.30000000000001"/>
    <n v="157.69999999999999"/>
    <n v="152.1"/>
    <n v="146.1"/>
    <n v="151.30000000000001"/>
    <n v="145.30000000000001"/>
    <n v="149"/>
    <n v="144"/>
    <n v="140"/>
    <n v="129.9"/>
    <n v="140"/>
    <n v="147.6"/>
    <n v="132"/>
    <n v="137.4"/>
    <x v="157"/>
    <n v="1799.8000000000002"/>
    <n v="272"/>
    <n v="436.9"/>
    <n v="449.5"/>
    <n v="278.89999999999998"/>
    <n v="435.09999999999997"/>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x v="158"/>
    <n v="1748.4"/>
    <n v="265"/>
    <n v="425.40000000000003"/>
    <n v="409.20000000000005"/>
    <n v="253.7"/>
    <n v="425.40000000000003"/>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x v="159"/>
    <n v="1779.5"/>
    <n v="269.3"/>
    <n v="431.2"/>
    <n v="433.29999999999995"/>
    <n v="268.3"/>
    <n v="428.4"/>
  </r>
  <r>
    <x v="0"/>
    <x v="5"/>
    <x v="9"/>
    <n v="139.30000000000001"/>
    <n v="147.6"/>
    <n v="134.6"/>
    <n v="141.9"/>
    <n v="123.5"/>
    <n v="144.5"/>
    <n v="147.6"/>
    <n v="121.4"/>
    <n v="112.3"/>
    <n v="139.5"/>
    <n v="134.6"/>
    <n v="155.19999999999999"/>
    <n v="140.19999999999999"/>
    <n v="159.6"/>
    <n v="150.69999999999999"/>
    <n v="144.5"/>
    <n v="149.80000000000001"/>
    <n v="146.30000000000001"/>
    <n v="149.69999999999999"/>
    <n v="147.5"/>
    <n v="144.80000000000001"/>
    <n v="130.80000000000001"/>
    <n v="140.1"/>
    <n v="148"/>
    <n v="134.4"/>
    <n v="139.80000000000001"/>
    <x v="160"/>
    <n v="1782.2"/>
    <n v="279.20000000000005"/>
    <n v="441.8"/>
    <n v="445"/>
    <n v="280.5"/>
    <n v="439.5"/>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x v="161"/>
    <n v="1754.1"/>
    <n v="266.60000000000002"/>
    <n v="426.9"/>
    <n v="411"/>
    <n v="256.7"/>
    <n v="427.2"/>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x v="162"/>
    <n v="1776.2"/>
    <n v="274.10000000000002"/>
    <n v="436.90000000000003"/>
    <n v="434"/>
    <n v="270.8"/>
    <n v="435.4"/>
  </r>
  <r>
    <x v="0"/>
    <x v="5"/>
    <x v="11"/>
    <n v="137.1"/>
    <n v="150.80000000000001"/>
    <n v="136.69999999999999"/>
    <n v="141.9"/>
    <n v="122.8"/>
    <n v="143.9"/>
    <n v="147.5"/>
    <n v="121"/>
    <n v="111.6"/>
    <n v="140.6"/>
    <n v="137.5"/>
    <n v="156.1"/>
    <n v="140"/>
    <n v="161.9"/>
    <n v="151.69999999999999"/>
    <n v="145.5"/>
    <n v="150.80000000000001"/>
    <n v="146.9"/>
    <n v="150.30000000000001"/>
    <n v="148"/>
    <n v="145.4"/>
    <n v="130.30000000000001"/>
    <n v="143.1"/>
    <n v="150.19999999999999"/>
    <n v="133.1"/>
    <n v="140.1"/>
    <x v="163"/>
    <n v="1787.4999999999995"/>
    <n v="278.5"/>
    <n v="445.09999999999997"/>
    <n v="448"/>
    <n v="280.60000000000002"/>
    <n v="445.1"/>
  </r>
  <r>
    <x v="1"/>
    <x v="5"/>
    <x v="11"/>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x v="164"/>
    <n v="1757.4999999999998"/>
    <n v="267.3"/>
    <n v="428.80000000000007"/>
    <n v="413.1"/>
    <n v="257.89999999999998"/>
    <n v="427.9"/>
  </r>
  <r>
    <x v="2"/>
    <x v="5"/>
    <x v="11"/>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x v="162"/>
    <n v="1775.7000000000003"/>
    <n v="274.10000000000002"/>
    <n v="436.90000000000003"/>
    <n v="433.8"/>
    <n v="270.60000000000002"/>
    <n v="435.4"/>
  </r>
  <r>
    <x v="0"/>
    <x v="5"/>
    <x v="12"/>
    <n v="137.1"/>
    <n v="151.9"/>
    <n v="137.4"/>
    <n v="142.4"/>
    <n v="124.2"/>
    <n v="140.19999999999999"/>
    <n v="136.6"/>
    <n v="120.9"/>
    <n v="109.9"/>
    <n v="140.19999999999999"/>
    <n v="137.80000000000001"/>
    <n v="156"/>
    <n v="138.5"/>
    <n v="162.4"/>
    <n v="151.6"/>
    <n v="145.9"/>
    <n v="150.80000000000001"/>
    <n v="146.5"/>
    <n v="149"/>
    <n v="149.5"/>
    <n v="149.6"/>
    <n v="128.9"/>
    <n v="143.30000000000001"/>
    <n v="155.1"/>
    <n v="133.19999999999999"/>
    <n v="141.6"/>
    <x v="165"/>
    <n v="1773.1000000000001"/>
    <n v="282.79999999999995"/>
    <n v="451.1"/>
    <n v="448.3"/>
    <n v="277.89999999999998"/>
    <n v="447.29999999999995"/>
  </r>
  <r>
    <x v="1"/>
    <x v="5"/>
    <x v="12"/>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x v="155"/>
    <n v="1746.6"/>
    <n v="268.10000000000002"/>
    <n v="429.2"/>
    <n v="413.8"/>
    <n v="251.2"/>
    <n v="428"/>
  </r>
  <r>
    <x v="2"/>
    <x v="5"/>
    <x v="12"/>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x v="166"/>
    <n v="1762.7999999999997"/>
    <n v="277.10000000000002"/>
    <n v="439.79999999999995"/>
    <n v="434.3"/>
    <n v="266.29999999999995"/>
    <n v="436.6"/>
  </r>
  <r>
    <x v="0"/>
    <x v="6"/>
    <x v="0"/>
    <n v="136.6"/>
    <n v="152.5"/>
    <n v="138.19999999999999"/>
    <n v="142.4"/>
    <n v="123.9"/>
    <n v="135.5"/>
    <n v="131.69999999999999"/>
    <n v="121.3"/>
    <n v="108.4"/>
    <n v="138.9"/>
    <n v="137"/>
    <n v="155.80000000000001"/>
    <n v="137.4"/>
    <n v="162.69999999999999"/>
    <n v="150.6"/>
    <n v="145.1"/>
    <n v="149.9"/>
    <n v="147.69999999999999"/>
    <n v="146.19999999999999"/>
    <n v="150.1"/>
    <n v="149.6"/>
    <n v="128.6"/>
    <n v="142.9"/>
    <n v="155.19999999999999"/>
    <n v="133.5"/>
    <n v="141.69999999999999"/>
    <x v="167"/>
    <n v="1759.6000000000001"/>
    <n v="283.10000000000002"/>
    <n v="452.99999999999994"/>
    <n v="445.6"/>
    <n v="274.79999999999995"/>
    <n v="447.3"/>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x v="155"/>
    <n v="1744.3000000000002"/>
    <n v="269.5"/>
    <n v="430.6"/>
    <n v="414.5"/>
    <n v="247.2"/>
    <n v="428.40000000000003"/>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x v="168"/>
    <n v="1753.3999999999999"/>
    <n v="277.89999999999998"/>
    <n v="441.49999999999994"/>
    <n v="433"/>
    <n v="262.8"/>
    <n v="436.8"/>
  </r>
  <r>
    <x v="0"/>
    <x v="6"/>
    <x v="1"/>
    <n v="136.80000000000001"/>
    <n v="153"/>
    <n v="139.1"/>
    <n v="142.5"/>
    <n v="124.1"/>
    <n v="135.80000000000001"/>
    <n v="128.69999999999999"/>
    <n v="121.5"/>
    <n v="108.3"/>
    <n v="139.19999999999999"/>
    <n v="137.4"/>
    <n v="156.19999999999999"/>
    <n v="137.19999999999999"/>
    <n v="162.80000000000001"/>
    <n v="150.5"/>
    <n v="146.1"/>
    <n v="149.9"/>
    <n v="148.5"/>
    <n v="145.30000000000001"/>
    <n v="150.1"/>
    <n v="149.9"/>
    <n v="129.19999999999999"/>
    <n v="143.4"/>
    <n v="155.5"/>
    <n v="134.9"/>
    <n v="142.19999999999999"/>
    <x v="167"/>
    <n v="1759.8000000000002"/>
    <n v="284.8"/>
    <n v="454.1"/>
    <n v="446.5"/>
    <n v="274.5"/>
    <n v="448.40000000000003"/>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x v="169"/>
    <n v="1754.4"/>
    <n v="271.5"/>
    <n v="431.70000000000005"/>
    <n v="415.5"/>
    <n v="246.3"/>
    <n v="429.5"/>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x v="170"/>
    <n v="1757.1"/>
    <n v="279.7"/>
    <n v="442.5"/>
    <n v="433.9"/>
    <n v="262.3"/>
    <n v="437.9"/>
  </r>
  <r>
    <x v="0"/>
    <x v="6"/>
    <x v="2"/>
    <n v="136.9"/>
    <n v="154.1"/>
    <n v="138.69999999999999"/>
    <n v="142.5"/>
    <n v="124.1"/>
    <n v="136.1"/>
    <n v="128.19999999999999"/>
    <n v="122.3"/>
    <n v="108.3"/>
    <n v="138.9"/>
    <n v="137.4"/>
    <n v="156.4"/>
    <n v="137.30000000000001"/>
    <n v="162.9"/>
    <n v="150.80000000000001"/>
    <n v="146.1"/>
    <n v="150.1"/>
    <n v="149"/>
    <n v="146.4"/>
    <n v="150"/>
    <n v="150.4"/>
    <n v="129.9"/>
    <n v="143.80000000000001"/>
    <n v="155.5"/>
    <n v="134"/>
    <n v="142.4"/>
    <x v="171"/>
    <n v="1761.2000000000003"/>
    <n v="284.39999999999998"/>
    <n v="454.5"/>
    <n v="447"/>
    <n v="276.3"/>
    <n v="449.1"/>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x v="172"/>
    <n v="1768.4"/>
    <n v="271.7"/>
    <n v="432.5"/>
    <n v="416.29999999999995"/>
    <n v="248.70000000000002"/>
    <n v="431.1"/>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x v="156"/>
    <n v="1762.9"/>
    <n v="279.60000000000002"/>
    <n v="443.1"/>
    <n v="434.5"/>
    <n v="264.29999999999995"/>
    <n v="438.9"/>
  </r>
  <r>
    <x v="0"/>
    <x v="6"/>
    <x v="4"/>
    <n v="137.4"/>
    <n v="159.5"/>
    <n v="134.5"/>
    <n v="142.6"/>
    <n v="124"/>
    <n v="143.69999999999999"/>
    <n v="133.4"/>
    <n v="125.1"/>
    <n v="109.3"/>
    <n v="139.30000000000001"/>
    <n v="137.69999999999999"/>
    <n v="156.4"/>
    <n v="139.19999999999999"/>
    <n v="163.30000000000001"/>
    <n v="151.30000000000001"/>
    <n v="146.6"/>
    <n v="150.69999999999999"/>
    <n v="150.1"/>
    <n v="146.9"/>
    <n v="149.5"/>
    <n v="151.30000000000001"/>
    <n v="130.19999999999999"/>
    <n v="145.9"/>
    <n v="156.69999999999999"/>
    <n v="133.9"/>
    <n v="142.9"/>
    <x v="163"/>
    <n v="1782.1000000000001"/>
    <n v="285.20000000000005"/>
    <n v="456.3"/>
    <n v="448.59999999999997"/>
    <n v="277.10000000000002"/>
    <n v="452.1"/>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x v="173"/>
    <n v="1811.5000000000002"/>
    <n v="272.39999999999998"/>
    <n v="435.29999999999995"/>
    <n v="417.9"/>
    <n v="249.5"/>
    <n v="433.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x v="174"/>
    <n v="1791.9000000000003"/>
    <n v="280.3"/>
    <n v="445.4"/>
    <n v="436.1"/>
    <n v="265.20000000000005"/>
    <n v="441.5"/>
  </r>
  <r>
    <x v="0"/>
    <x v="6"/>
    <x v="5"/>
    <n v="137.80000000000001"/>
    <n v="163.5"/>
    <n v="136.19999999999999"/>
    <n v="143.19999999999999"/>
    <n v="124.3"/>
    <n v="143.30000000000001"/>
    <n v="140.6"/>
    <n v="128.69999999999999"/>
    <n v="110.6"/>
    <n v="140.4"/>
    <n v="138"/>
    <n v="156.6"/>
    <n v="141"/>
    <n v="164.2"/>
    <n v="151.4"/>
    <n v="146.5"/>
    <n v="150.69999999999999"/>
    <n v="149.4"/>
    <n v="147.80000000000001"/>
    <n v="149.6"/>
    <n v="151.69999999999999"/>
    <n v="130.19999999999999"/>
    <n v="146.4"/>
    <n v="157.69999999999999"/>
    <n v="134.80000000000001"/>
    <n v="143.30000000000001"/>
    <x v="175"/>
    <n v="1804.1999999999998"/>
    <n v="286.5"/>
    <n v="456.7"/>
    <n v="448.59999999999997"/>
    <n v="278"/>
    <n v="453.90000000000003"/>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x v="157"/>
    <n v="1833.2999999999997"/>
    <n v="274"/>
    <n v="435.70000000000005"/>
    <n v="418.4"/>
    <n v="250.1"/>
    <n v="434.59999999999997"/>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x v="176"/>
    <n v="1814.1000000000001"/>
    <n v="281.70000000000005"/>
    <n v="445.70000000000005"/>
    <n v="436.4"/>
    <n v="265.79999999999995"/>
    <n v="443.1"/>
  </r>
  <r>
    <x v="0"/>
    <x v="6"/>
    <x v="6"/>
    <n v="138.4"/>
    <n v="164"/>
    <n v="138.4"/>
    <n v="143.9"/>
    <n v="124.4"/>
    <n v="146.4"/>
    <n v="150.1"/>
    <n v="130.6"/>
    <n v="110.8"/>
    <n v="141.69999999999999"/>
    <n v="138.5"/>
    <n v="156.69999999999999"/>
    <n v="143"/>
    <n v="164.5"/>
    <n v="151.6"/>
    <n v="146.6"/>
    <n v="150.9"/>
    <n v="150.6"/>
    <n v="146.80000000000001"/>
    <n v="150"/>
    <n v="152.19999999999999"/>
    <n v="131.19999999999999"/>
    <n v="147.5"/>
    <n v="159.1"/>
    <n v="136.1"/>
    <n v="144.19999999999999"/>
    <x v="177"/>
    <n v="1826.8999999999999"/>
    <n v="288.29999999999995"/>
    <n v="459.70000000000005"/>
    <n v="449.1"/>
    <n v="278"/>
    <n v="456.2"/>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x v="178"/>
    <n v="1857.3999999999999"/>
    <n v="275.89999999999998"/>
    <n v="438.69999999999993"/>
    <n v="419.3"/>
    <n v="247.6"/>
    <n v="436.7"/>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x v="179"/>
    <n v="1837.5"/>
    <n v="283.60000000000002"/>
    <n v="448.79999999999995"/>
    <n v="437"/>
    <n v="264.89999999999998"/>
    <n v="445.2"/>
  </r>
  <r>
    <x v="0"/>
    <x v="6"/>
    <x v="7"/>
    <n v="139.19999999999999"/>
    <n v="161.9"/>
    <n v="137.1"/>
    <n v="144.6"/>
    <n v="124.7"/>
    <n v="145.5"/>
    <n v="156.19999999999999"/>
    <n v="131.5"/>
    <n v="111.7"/>
    <n v="142.69999999999999"/>
    <n v="138.5"/>
    <n v="156.9"/>
    <n v="144"/>
    <n v="165.1"/>
    <n v="151.80000000000001"/>
    <n v="146.6"/>
    <n v="151.1"/>
    <n v="151.6"/>
    <n v="146.4"/>
    <n v="150.19999999999999"/>
    <n v="152.69999999999999"/>
    <n v="131.4"/>
    <n v="148"/>
    <n v="159.69999999999999"/>
    <n v="138.80000000000001"/>
    <n v="144.9"/>
    <x v="180"/>
    <n v="1834.5000000000002"/>
    <n v="291.5"/>
    <n v="461.49999999999994"/>
    <n v="449.5"/>
    <n v="277.8"/>
    <n v="458"/>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x v="179"/>
    <n v="1869.1"/>
    <n v="279.3"/>
    <n v="441.2"/>
    <n v="420.2"/>
    <n v="246.3"/>
    <n v="438.6"/>
  </r>
  <r>
    <x v="2"/>
    <x v="6"/>
    <x v="7"/>
    <n v="140.1"/>
    <n v="160.6"/>
    <n v="138.5"/>
    <n v="144.69999999999999"/>
    <n v="122.9"/>
    <n v="149.4"/>
    <n v="167.4"/>
    <n v="130.9"/>
    <n v="112"/>
    <n v="142.6"/>
    <n v="134.9"/>
    <n v="156.6"/>
    <n v="145.9"/>
    <n v="165.8"/>
    <n v="149.1"/>
    <n v="140.6"/>
    <n v="147.9"/>
    <n v="151.6"/>
    <n v="138.5"/>
    <n v="144.5"/>
    <n v="148.5"/>
    <n v="125.8"/>
    <n v="140.9"/>
    <n v="154.9"/>
    <n v="138.4"/>
    <n v="140.19999999999999"/>
    <x v="181"/>
    <n v="1846.5"/>
    <n v="286.89999999999998"/>
    <n v="451"/>
    <n v="437.6"/>
    <n v="264.3"/>
    <n v="446.90000000000003"/>
  </r>
  <r>
    <x v="0"/>
    <x v="6"/>
    <x v="8"/>
    <n v="140.1"/>
    <n v="161.9"/>
    <n v="138.30000000000001"/>
    <n v="145.69999999999999"/>
    <n v="125.1"/>
    <n v="143.80000000000001"/>
    <n v="163.4"/>
    <n v="132.19999999999999"/>
    <n v="112.8"/>
    <n v="144.19999999999999"/>
    <n v="138.5"/>
    <n v="157.19999999999999"/>
    <n v="145.5"/>
    <n v="165.7"/>
    <n v="151.69999999999999"/>
    <n v="146.6"/>
    <n v="151"/>
    <n v="152.19999999999999"/>
    <n v="146.9"/>
    <n v="150.30000000000001"/>
    <n v="153.4"/>
    <n v="131.6"/>
    <n v="148.30000000000001"/>
    <n v="160.19999999999999"/>
    <n v="140.19999999999999"/>
    <n v="145.4"/>
    <x v="182"/>
    <n v="1848.7"/>
    <n v="293.60000000000002"/>
    <n v="462.7"/>
    <n v="449.29999999999995"/>
    <n v="278.5"/>
    <n v="459.40000000000003"/>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x v="183"/>
    <n v="1874.9"/>
    <n v="280.89999999999998"/>
    <n v="442.1"/>
    <n v="420.8"/>
    <n v="247.8"/>
    <n v="440.20000000000005"/>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x v="184"/>
    <n v="1857.6999999999998"/>
    <n v="288.7"/>
    <n v="451.99999999999994"/>
    <n v="437.69999999999993"/>
    <n v="265.29999999999995"/>
    <n v="448.5"/>
  </r>
  <r>
    <x v="0"/>
    <x v="6"/>
    <x v="9"/>
    <n v="141"/>
    <n v="161.6"/>
    <n v="141.19999999999999"/>
    <n v="146.5"/>
    <n v="125.6"/>
    <n v="145.69999999999999"/>
    <n v="178.8"/>
    <n v="133.1"/>
    <n v="113.6"/>
    <n v="145.5"/>
    <n v="138.6"/>
    <n v="157.4"/>
    <n v="148.30000000000001"/>
    <n v="166.3"/>
    <n v="151.69999999999999"/>
    <n v="146.69999999999999"/>
    <n v="151"/>
    <n v="153"/>
    <n v="147.69999999999999"/>
    <n v="150.6"/>
    <n v="153.69999999999999"/>
    <n v="131.69999999999999"/>
    <n v="148.69999999999999"/>
    <n v="160.69999999999999"/>
    <n v="140.30000000000001"/>
    <n v="145.69999999999999"/>
    <x v="185"/>
    <n v="1876.8999999999996"/>
    <n v="294"/>
    <n v="464.3"/>
    <n v="449.4"/>
    <n v="279.39999999999998"/>
    <n v="460.7"/>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x v="186"/>
    <n v="1902.6000000000001"/>
    <n v="281.89999999999998"/>
    <n v="443.4"/>
    <n v="422.20000000000005"/>
    <n v="250.4"/>
    <n v="441.5"/>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x v="187"/>
    <n v="1885.5999999999997"/>
    <n v="289.39999999999998"/>
    <n v="453.4"/>
    <n v="438.40000000000003"/>
    <n v="266.89999999999998"/>
    <n v="449.79999999999995"/>
  </r>
  <r>
    <x v="0"/>
    <x v="6"/>
    <x v="11"/>
    <n v="141.80000000000001"/>
    <n v="163.69999999999999"/>
    <n v="143.80000000000001"/>
    <n v="147.1"/>
    <n v="126"/>
    <n v="146.19999999999999"/>
    <n v="191.4"/>
    <n v="136.19999999999999"/>
    <n v="113.8"/>
    <n v="147.30000000000001"/>
    <n v="138.69999999999999"/>
    <n v="157.69999999999999"/>
    <n v="150.9"/>
    <n v="167.2"/>
    <n v="152.30000000000001"/>
    <n v="147"/>
    <n v="151.5"/>
    <n v="153.5"/>
    <n v="148.4"/>
    <n v="150.9"/>
    <n v="154.30000000000001"/>
    <n v="132.1"/>
    <n v="149.1"/>
    <n v="160.80000000000001"/>
    <n v="140.6"/>
    <n v="146.1"/>
    <x v="188"/>
    <n v="1904.6000000000001"/>
    <n v="294.89999999999998"/>
    <n v="465.2"/>
    <n v="450.8"/>
    <n v="280.5"/>
    <n v="462.4"/>
  </r>
  <r>
    <x v="1"/>
    <x v="6"/>
    <x v="11"/>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x v="189"/>
    <n v="1923.9999999999998"/>
    <n v="282.60000000000002"/>
    <n v="444.40000000000003"/>
    <n v="423.09999999999997"/>
    <n v="253.89999999999998"/>
    <n v="442.9"/>
  </r>
  <r>
    <x v="2"/>
    <x v="6"/>
    <x v="11"/>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x v="190"/>
    <n v="1910.9"/>
    <n v="290.20000000000005"/>
    <n v="454.3"/>
    <n v="439.5"/>
    <n v="268.89999999999998"/>
    <n v="451.29999999999995"/>
  </r>
  <r>
    <x v="0"/>
    <x v="6"/>
    <x v="12"/>
    <n v="142.80000000000001"/>
    <n v="165.3"/>
    <n v="149.5"/>
    <n v="148.69999999999999"/>
    <n v="127.5"/>
    <n v="144.30000000000001"/>
    <n v="209.5"/>
    <n v="138.80000000000001"/>
    <n v="113.6"/>
    <n v="149.1"/>
    <n v="139.30000000000001"/>
    <n v="158.30000000000001"/>
    <n v="154.30000000000001"/>
    <n v="167.8"/>
    <n v="152.6"/>
    <n v="147.30000000000001"/>
    <n v="151.9"/>
    <n v="152.80000000000001"/>
    <n v="149.9"/>
    <n v="151.19999999999999"/>
    <n v="154.80000000000001"/>
    <n v="135"/>
    <n v="149.5"/>
    <n v="161.1"/>
    <n v="140.6"/>
    <n v="147.1"/>
    <x v="191"/>
    <n v="1940.9999999999995"/>
    <n v="295.39999999999998"/>
    <n v="465.1"/>
    <n v="451.79999999999995"/>
    <n v="284.89999999999998"/>
    <n v="464.40000000000003"/>
  </r>
  <r>
    <x v="1"/>
    <x v="6"/>
    <x v="12"/>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x v="185"/>
    <n v="1956.7"/>
    <n v="283.39999999999998"/>
    <n v="444.5"/>
    <n v="424.20000000000005"/>
    <n v="258.8"/>
    <n v="444.9"/>
  </r>
  <r>
    <x v="2"/>
    <x v="6"/>
    <x v="12"/>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x v="192"/>
    <n v="1946.1000000000001"/>
    <n v="290.8"/>
    <n v="454.3"/>
    <n v="440.6"/>
    <n v="273.5"/>
    <n v="453.3"/>
  </r>
  <r>
    <x v="0"/>
    <x v="7"/>
    <x v="0"/>
    <n v="143.69999999999999"/>
    <n v="167.3"/>
    <n v="153.5"/>
    <n v="150.5"/>
    <n v="132"/>
    <n v="142.19999999999999"/>
    <n v="191.5"/>
    <n v="141.1"/>
    <n v="113.8"/>
    <n v="151.6"/>
    <n v="139.69999999999999"/>
    <n v="158.69999999999999"/>
    <n v="153"/>
    <n v="168.6"/>
    <n v="152.80000000000001"/>
    <n v="147.4"/>
    <n v="152.1"/>
    <n v="153.9"/>
    <n v="150.4"/>
    <n v="151.69999999999999"/>
    <n v="155.69999999999999"/>
    <n v="136.30000000000001"/>
    <n v="150.1"/>
    <n v="161.69999999999999"/>
    <n v="142.5"/>
    <n v="148.1"/>
    <x v="193"/>
    <n v="1938.6"/>
    <n v="298.2"/>
    <n v="467.3"/>
    <n v="452.30000000000007"/>
    <n v="286.70000000000005"/>
    <n v="466.79999999999995"/>
  </r>
  <r>
    <x v="1"/>
    <x v="7"/>
    <x v="0"/>
    <n v="145.6"/>
    <n v="167.6"/>
    <n v="157"/>
    <n v="149.30000000000001"/>
    <n v="126.3"/>
    <n v="144.4"/>
    <n v="207.8"/>
    <n v="139.1"/>
    <n v="114.8"/>
    <n v="149.5"/>
    <n v="131.1"/>
    <n v="158.5"/>
    <n v="154.4"/>
    <n v="170.8"/>
    <n v="147"/>
    <n v="133.19999999999999"/>
    <n v="144.9"/>
    <n v="153.9"/>
    <n v="135.1"/>
    <n v="140.1"/>
    <n v="143.80000000000001"/>
    <n v="126.1"/>
    <n v="137.19999999999999"/>
    <n v="152.1"/>
    <n v="142.1"/>
    <n v="138.4"/>
    <x v="194"/>
    <n v="1945.3999999999999"/>
    <n v="285.89999999999998"/>
    <n v="446.1"/>
    <n v="425.1"/>
    <n v="261.2"/>
    <n v="446.40000000000003"/>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x v="195"/>
    <n v="1940.3999999999999"/>
    <n v="293.5"/>
    <n v="456.20000000000005"/>
    <n v="441.2"/>
    <n v="275.5"/>
    <n v="455.40000000000003"/>
  </r>
  <r>
    <x v="0"/>
    <x v="7"/>
    <x v="1"/>
    <n v="144.19999999999999"/>
    <n v="167.5"/>
    <n v="150.9"/>
    <n v="150.9"/>
    <n v="133.69999999999999"/>
    <n v="140.69999999999999"/>
    <n v="165.1"/>
    <n v="141.80000000000001"/>
    <n v="113.1"/>
    <n v="152.80000000000001"/>
    <n v="140.1"/>
    <n v="159.19999999999999"/>
    <n v="149.80000000000001"/>
    <n v="169.4"/>
    <n v="153"/>
    <n v="147.5"/>
    <n v="152.30000000000001"/>
    <n v="154.80000000000001"/>
    <n v="152.30000000000001"/>
    <n v="151.80000000000001"/>
    <n v="156.19999999999999"/>
    <n v="136"/>
    <n v="150.4"/>
    <n v="161.9"/>
    <n v="143.4"/>
    <n v="148.4"/>
    <x v="192"/>
    <n v="1909.7999999999997"/>
    <n v="299.60000000000002"/>
    <n v="468.5"/>
    <n v="452.8"/>
    <n v="288.3"/>
    <n v="468.20000000000005"/>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x v="196"/>
    <n v="1916.6"/>
    <n v="287.89999999999998"/>
    <n v="447.40000000000003"/>
    <n v="426"/>
    <n v="264.10000000000002"/>
    <n v="448.1"/>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x v="197"/>
    <n v="1911.6"/>
    <n v="295.10000000000002"/>
    <n v="457.40000000000003"/>
    <n v="442"/>
    <n v="277.5"/>
    <n v="456.9"/>
  </r>
  <r>
    <x v="0"/>
    <x v="7"/>
    <x v="2"/>
    <n v="144.4"/>
    <n v="166.8"/>
    <n v="147.6"/>
    <n v="151.69999999999999"/>
    <n v="133.30000000000001"/>
    <n v="141.80000000000001"/>
    <n v="152.30000000000001"/>
    <n v="141.80000000000001"/>
    <n v="112.6"/>
    <n v="154"/>
    <n v="140.1"/>
    <n v="160"/>
    <n v="148.19999999999999"/>
    <n v="170.5"/>
    <n v="153.4"/>
    <n v="147.6"/>
    <n v="152.5"/>
    <n v="154.5"/>
    <n v="153.4"/>
    <n v="151.5"/>
    <n v="156.69999999999999"/>
    <n v="135.80000000000001"/>
    <n v="151.19999999999999"/>
    <n v="161.19999999999999"/>
    <n v="145.1"/>
    <n v="148.6"/>
    <x v="198"/>
    <n v="1894.5999999999997"/>
    <n v="301.79999999999995"/>
    <n v="467.2"/>
    <n v="453.5"/>
    <n v="289.20000000000005"/>
    <n v="470.29999999999995"/>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x v="199"/>
    <n v="1898.5"/>
    <n v="290.3"/>
    <n v="447.8"/>
    <n v="427.1"/>
    <n v="266"/>
    <n v="449.90000000000003"/>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x v="190"/>
    <n v="1895.4"/>
    <n v="297.5"/>
    <n v="457"/>
    <n v="442.90000000000003"/>
    <n v="278.8"/>
    <n v="458.7"/>
  </r>
  <r>
    <x v="0"/>
    <x v="7"/>
    <x v="3"/>
    <n v="147.19999999999999"/>
    <n v="167.20000000000002"/>
    <n v="146.9"/>
    <n v="155.6"/>
    <n v="137.1"/>
    <n v="147.30000000000001"/>
    <n v="162.69999999999999"/>
    <n v="150.19999999999999"/>
    <n v="119.8"/>
    <n v="158.69999999999999"/>
    <n v="139.19999999999999"/>
    <n v="159.29999999999998"/>
    <n v="150.1"/>
    <n v="169.5"/>
    <n v="153.06666666666669"/>
    <n v="147.5"/>
    <n v="152.29999999999998"/>
    <n v="155.6"/>
    <n v="148.4"/>
    <n v="151.66666666666666"/>
    <n v="154.30000000000001"/>
    <n v="136.03333333333333"/>
    <n v="150.56666666666666"/>
    <n v="161.6"/>
    <n v="143.66666666666666"/>
    <n v="148.36666666666667"/>
    <x v="200"/>
    <n v="1941.3"/>
    <n v="297.9666666666667"/>
    <n v="468.86666666666667"/>
    <n v="452.86666666666667"/>
    <n v="284.43333333333334"/>
    <n v="468.43333333333334"/>
  </r>
  <r>
    <x v="1"/>
    <x v="7"/>
    <x v="3"/>
    <n v="151.80000000000001"/>
    <n v="167.56666666666666"/>
    <n v="151.9"/>
    <n v="155.5"/>
    <n v="131.6"/>
    <n v="152.9"/>
    <n v="180"/>
    <n v="150.80000000000001"/>
    <n v="121.2"/>
    <n v="154"/>
    <n v="133.5"/>
    <n v="158.86666666666667"/>
    <n v="153.5"/>
    <n v="172.03333333333333"/>
    <n v="147.33333333333334"/>
    <n v="133.5"/>
    <n v="145.23333333333335"/>
    <n v="155.6"/>
    <n v="137.1"/>
    <n v="140.43333333333334"/>
    <n v="144.80000000000001"/>
    <n v="125.3"/>
    <n v="137.6"/>
    <n v="152.26666666666665"/>
    <n v="143.63333333333335"/>
    <n v="138.5"/>
    <x v="201"/>
    <n v="1963.1333333333332"/>
    <n v="288.43333333333339"/>
    <n v="448.29999999999995"/>
    <n v="426.06666666666672"/>
    <n v="262.39999999999998"/>
    <n v="448.13333333333333"/>
  </r>
  <r>
    <x v="2"/>
    <x v="7"/>
    <x v="3"/>
    <n v="148.69999999999999"/>
    <n v="167.29999999999998"/>
    <n v="148.80000000000001"/>
    <n v="155.6"/>
    <n v="135.1"/>
    <n v="149.9"/>
    <n v="168.6"/>
    <n v="150.4"/>
    <n v="120.3"/>
    <n v="157.1"/>
    <n v="136.80000000000001"/>
    <n v="159.1"/>
    <n v="151.4"/>
    <n v="170.16666666666666"/>
    <n v="150.83333333333334"/>
    <n v="141.70000000000002"/>
    <n v="149.5"/>
    <n v="155.6"/>
    <n v="144.1"/>
    <n v="146.33333333333334"/>
    <n v="150.69999999999999"/>
    <n v="130.36666666666667"/>
    <n v="143.23333333333332"/>
    <n v="156.13333333333333"/>
    <n v="143.63333333333335"/>
    <n v="143.6"/>
    <x v="202"/>
    <n v="1949.1"/>
    <n v="294.33333333333337"/>
    <n v="458.06666666666666"/>
    <n v="442.03333333333336"/>
    <n v="274.4666666666667"/>
    <n v="457"/>
  </r>
  <r>
    <x v="0"/>
    <x v="7"/>
    <x v="4"/>
    <n v="144.875"/>
    <n v="167.20000000000002"/>
    <n v="149.72499999999999"/>
    <n v="152.17499999999998"/>
    <n v="134.02500000000001"/>
    <n v="143"/>
    <n v="167.9"/>
    <n v="143.72499999999999"/>
    <n v="114.825"/>
    <n v="154.27499999999998"/>
    <n v="139.77499999999998"/>
    <n v="159.29999999999998"/>
    <n v="150.27500000000001"/>
    <n v="169.5"/>
    <n v="153.06666666666669"/>
    <n v="147.5"/>
    <n v="152.29999999999998"/>
    <n v="154.69999999999999"/>
    <n v="151.125"/>
    <n v="151.66666666666666"/>
    <n v="155.72499999999999"/>
    <n v="136.03333333333333"/>
    <n v="150.56666666666666"/>
    <n v="161.6"/>
    <n v="143.66666666666666"/>
    <n v="148.36666666666667"/>
    <x v="200"/>
    <n v="1921.075"/>
    <n v="299.39166666666665"/>
    <n v="467.9666666666667"/>
    <n v="452.86666666666667"/>
    <n v="287.1583333333333"/>
    <n v="468.43333333333334"/>
  </r>
  <r>
    <x v="1"/>
    <x v="7"/>
    <x v="4"/>
    <n v="147.52499999999998"/>
    <n v="167.56666666666666"/>
    <n v="152.72499999999999"/>
    <n v="151.65"/>
    <n v="128.19999999999999"/>
    <n v="145.92500000000001"/>
    <n v="184.125"/>
    <n v="142.30000000000001"/>
    <n v="116.24999999999999"/>
    <n v="151.35"/>
    <n v="132"/>
    <n v="158.86666666666667"/>
    <n v="152.42500000000001"/>
    <n v="172.03333333333333"/>
    <n v="147.33333333333334"/>
    <n v="133.5"/>
    <n v="145.23333333333335"/>
    <n v="154.70000000000002"/>
    <n v="138.125"/>
    <n v="140.43333333333334"/>
    <n v="144.5"/>
    <n v="125.3"/>
    <n v="137.6"/>
    <n v="152.26666666666665"/>
    <n v="143.63333333333335"/>
    <n v="138.5"/>
    <x v="201"/>
    <n v="1930.9083333333331"/>
    <n v="288.13333333333333"/>
    <n v="447.4"/>
    <n v="426.06666666666672"/>
    <n v="263.42500000000001"/>
    <n v="448.13333333333333"/>
  </r>
  <r>
    <x v="2"/>
    <x v="7"/>
    <x v="4"/>
    <n v="145.72500000000002"/>
    <n v="167.29999999999998"/>
    <n v="150.90000000000003"/>
    <n v="152"/>
    <n v="131.9"/>
    <n v="144.35"/>
    <n v="173.4"/>
    <n v="143.25"/>
    <n v="115.3"/>
    <n v="153.29999999999998"/>
    <n v="136.52500000000001"/>
    <n v="159.1"/>
    <n v="151.07499999999999"/>
    <n v="170.16666666666666"/>
    <n v="150.83333333333334"/>
    <n v="141.70000000000002"/>
    <n v="149.5"/>
    <n v="154.70000000000002"/>
    <n v="146.19999999999999"/>
    <n v="146.33333333333334"/>
    <n v="151.47499999999999"/>
    <n v="130.36666666666667"/>
    <n v="143.23333333333332"/>
    <n v="156.13333333333333"/>
    <n v="143.63333333333335"/>
    <n v="143.6"/>
    <x v="202"/>
    <n v="1924.125"/>
    <n v="295.10833333333335"/>
    <n v="457.16666666666669"/>
    <n v="442.03333333333336"/>
    <n v="276.56666666666666"/>
    <n v="457"/>
  </r>
  <r>
    <x v="0"/>
    <x v="7"/>
    <x v="5"/>
    <n v="148.19999999999999"/>
    <n v="190.3"/>
    <n v="149.4"/>
    <n v="153.30000000000001"/>
    <n v="138.19999999999999"/>
    <n v="143.19999999999999"/>
    <n v="148.9"/>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x v="203"/>
    <n v="1951"/>
    <n v="309.39999999999998"/>
    <n v="468.2"/>
    <n v="458.79999999999995"/>
    <n v="286.3"/>
    <n v="487.29999999999995"/>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x v="204"/>
    <n v="1994.9999999999998"/>
    <n v="300.29999999999995"/>
    <n v="447.6"/>
    <n v="432.9"/>
    <n v="266.39999999999998"/>
    <n v="473.2"/>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x v="205"/>
    <n v="1966.8000000000002"/>
    <n v="306"/>
    <n v="457.5"/>
    <n v="448.29999999999995"/>
    <n v="276.89999999999998"/>
    <n v="478.8"/>
  </r>
  <r>
    <x v="0"/>
    <x v="7"/>
    <x v="6"/>
    <n v="148.19999999999999"/>
    <n v="190.3"/>
    <n v="149.4"/>
    <n v="153.30000000000001"/>
    <n v="138.19999999999999"/>
    <n v="143.19999999999999"/>
    <n v="148.9"/>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x v="203"/>
    <n v="1951"/>
    <n v="309.39999999999998"/>
    <n v="468.2"/>
    <n v="458.79999999999995"/>
    <n v="286.3"/>
    <n v="487.29999999999995"/>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x v="204"/>
    <n v="1994.9999999999998"/>
    <n v="300.29999999999995"/>
    <n v="447.6"/>
    <n v="432.9"/>
    <n v="266.39999999999998"/>
    <n v="473.2"/>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x v="205"/>
    <n v="1966.8000000000002"/>
    <n v="306"/>
    <n v="457.5"/>
    <n v="448.29999999999995"/>
    <n v="276.89999999999998"/>
    <n v="478.8"/>
  </r>
  <r>
    <x v="0"/>
    <x v="7"/>
    <x v="7"/>
    <n v="147.6"/>
    <n v="187.2"/>
    <n v="148.4"/>
    <n v="153.30000000000001"/>
    <n v="139.80000000000001"/>
    <n v="146.9"/>
    <n v="171"/>
    <n v="149.9"/>
    <n v="114.2"/>
    <n v="160"/>
    <n v="143.5"/>
    <n v="161.5"/>
    <n v="155.30000000000001"/>
    <n v="180.9"/>
    <n v="155.1"/>
    <n v="149.30000000000001"/>
    <n v="154.30000000000001"/>
    <n v="155.5"/>
    <n v="145.80000000000001"/>
    <n v="151.9"/>
    <n v="158.80000000000001"/>
    <n v="143.6"/>
    <n v="152.19999999999999"/>
    <n v="162.69999999999999"/>
    <n v="153.6"/>
    <n v="153"/>
    <x v="206"/>
    <n v="1978.6"/>
    <n v="312.39999999999998"/>
    <n v="470.09999999999997"/>
    <n v="458.7"/>
    <n v="289.39999999999998"/>
    <n v="486.1"/>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x v="207"/>
    <n v="2024.8999999999999"/>
    <n v="303.89999999999998"/>
    <n v="455.5"/>
    <n v="433"/>
    <n v="272.20000000000005"/>
    <n v="473.2"/>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x v="208"/>
    <n v="1995.1999999999998"/>
    <n v="309.3"/>
    <n v="462.4"/>
    <n v="448.2"/>
    <n v="281.5"/>
    <n v="477.6"/>
  </r>
  <r>
    <x v="0"/>
    <x v="7"/>
    <x v="8"/>
    <n v="146.9"/>
    <n v="183.9"/>
    <n v="149.5"/>
    <n v="153.4"/>
    <n v="140.4"/>
    <n v="147"/>
    <n v="178.8"/>
    <n v="149.30000000000001"/>
    <n v="115.1"/>
    <n v="160"/>
    <n v="145.4"/>
    <n v="161.6"/>
    <n v="156.1"/>
    <n v="182.9"/>
    <n v="155.4"/>
    <n v="149.9"/>
    <n v="154.6"/>
    <n v="156.30000000000001"/>
    <n v="146.4"/>
    <n v="151.6"/>
    <n v="159.1"/>
    <n v="144.6"/>
    <n v="152.80000000000001"/>
    <n v="161.1"/>
    <n v="157.4"/>
    <n v="153.69999999999999"/>
    <x v="209"/>
    <n v="1987.3999999999999"/>
    <n v="316.5"/>
    <n v="469"/>
    <n v="459.9"/>
    <n v="291"/>
    <n v="489.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x v="210"/>
    <n v="2041.6000000000001"/>
    <n v="309.8"/>
    <n v="456.6"/>
    <n v="434.6"/>
    <n v="272.29999999999995"/>
    <n v="476.5"/>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x v="206"/>
    <n v="2007"/>
    <n v="314"/>
    <n v="462.5"/>
    <n v="449.70000000000005"/>
    <n v="282.5"/>
    <n v="481"/>
  </r>
  <r>
    <x v="0"/>
    <x v="7"/>
    <x v="9"/>
    <n v="146"/>
    <n v="186.3"/>
    <n v="159.19999999999999"/>
    <n v="153.6"/>
    <n v="142.6"/>
    <n v="147.19999999999999"/>
    <n v="200.6"/>
    <n v="150.30000000000001"/>
    <n v="115.3"/>
    <n v="160.9"/>
    <n v="147.4"/>
    <n v="161.9"/>
    <n v="159.6"/>
    <n v="182.7"/>
    <n v="155.69999999999999"/>
    <n v="150.6"/>
    <n v="155"/>
    <n v="156.5"/>
    <n v="146.80000000000001"/>
    <n v="152"/>
    <n v="159.5"/>
    <n v="146.4"/>
    <n v="152.4"/>
    <n v="162.5"/>
    <n v="156.19999999999999"/>
    <n v="154.30000000000001"/>
    <x v="211"/>
    <n v="2030.9"/>
    <n v="315.7"/>
    <n v="471"/>
    <n v="461.29999999999995"/>
    <n v="293.20000000000005"/>
    <n v="489.40000000000003"/>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x v="212"/>
    <n v="2080.1999999999998"/>
    <n v="309.10000000000002"/>
    <n v="457.3"/>
    <n v="434.90000000000003"/>
    <n v="272.5"/>
    <n v="476.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x v="213"/>
    <n v="2048.6000000000004"/>
    <n v="313.3"/>
    <n v="463.7"/>
    <n v="450.59999999999997"/>
    <n v="283.7"/>
    <n v="481.2"/>
  </r>
  <r>
    <x v="0"/>
    <x v="7"/>
    <x v="11"/>
    <n v="145.4"/>
    <n v="188.6"/>
    <n v="171.6"/>
    <n v="153.80000000000001"/>
    <n v="145.4"/>
    <n v="146.5"/>
    <n v="222.2"/>
    <n v="155.9"/>
    <n v="114.9"/>
    <n v="162"/>
    <n v="150"/>
    <n v="162.69999999999999"/>
    <n v="163.4"/>
    <n v="183.4"/>
    <n v="156.30000000000001"/>
    <n v="151"/>
    <n v="155.5"/>
    <n v="158"/>
    <n v="147.5"/>
    <n v="152.80000000000001"/>
    <n v="160.4"/>
    <n v="146.1"/>
    <n v="153.6"/>
    <n v="161.6"/>
    <n v="156.19999999999999"/>
    <n v="154.5"/>
    <x v="214"/>
    <n v="2082.4"/>
    <n v="316.60000000000002"/>
    <n v="472.4"/>
    <n v="462.8"/>
    <n v="293.60000000000002"/>
    <n v="491.5"/>
  </r>
  <r>
    <x v="1"/>
    <x v="7"/>
    <x v="11"/>
    <n v="149.69999999999999"/>
    <n v="195.5"/>
    <n v="176.9"/>
    <n v="153.9"/>
    <n v="138"/>
    <n v="150.5"/>
    <n v="245.3"/>
    <n v="158.69999999999999"/>
    <n v="117.2"/>
    <n v="161.4"/>
    <n v="141.5"/>
    <n v="165.1"/>
    <n v="167"/>
    <n v="188.8"/>
    <n v="151.1"/>
    <n v="136.4"/>
    <n v="148.80000000000001"/>
    <n v="158"/>
    <n v="137.30000000000001"/>
    <n v="145.1"/>
    <n v="152"/>
    <n v="135.19999999999999"/>
    <n v="144.4"/>
    <n v="156.4"/>
    <n v="157.9"/>
    <n v="146.6"/>
    <x v="215"/>
    <n v="2120.6999999999998"/>
    <n v="309.89999999999998"/>
    <n v="459.5"/>
    <n v="436.3"/>
    <n v="272.5"/>
    <n v="479.8"/>
  </r>
  <r>
    <x v="2"/>
    <x v="7"/>
    <x v="11"/>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x v="216"/>
    <n v="2095.6"/>
    <n v="314.10000000000002"/>
    <n v="465.79999999999995"/>
    <n v="452.00000000000006"/>
    <n v="284"/>
    <n v="483.90000000000003"/>
  </r>
  <r>
    <x v="0"/>
    <x v="7"/>
    <x v="12"/>
    <n v="144.6"/>
    <n v="188.5"/>
    <n v="173.4"/>
    <n v="154"/>
    <n v="150"/>
    <n v="145.9"/>
    <n v="225.2"/>
    <n v="159.5"/>
    <n v="114.4"/>
    <n v="163.5"/>
    <n v="153.4"/>
    <n v="163.6"/>
    <n v="164.5"/>
    <n v="183.6"/>
    <n v="157"/>
    <n v="151.6"/>
    <n v="156.30000000000001"/>
    <n v="158.4"/>
    <n v="148.69999999999999"/>
    <n v="153.4"/>
    <n v="161.6"/>
    <n v="146.4"/>
    <n v="153.9"/>
    <n v="162.9"/>
    <n v="156.6"/>
    <n v="155.19999999999999"/>
    <x v="217"/>
    <n v="2100.5"/>
    <n v="318.2"/>
    <n v="474.70000000000005"/>
    <n v="464.90000000000003"/>
    <n v="295.10000000000002"/>
    <n v="492.70000000000005"/>
  </r>
  <r>
    <x v="1"/>
    <x v="7"/>
    <x v="12"/>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x v="218"/>
    <n v="2125.4"/>
    <n v="310.8"/>
    <n v="460.79999999999995"/>
    <n v="438.20000000000005"/>
    <n v="273.39999999999998"/>
    <n v="481.40000000000003"/>
  </r>
  <r>
    <x v="2"/>
    <x v="7"/>
    <x v="12"/>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x v="219"/>
    <n v="2109.1"/>
    <n v="315.39999999999998"/>
    <n v="467.5"/>
    <n v="454"/>
    <n v="285.29999999999995"/>
    <n v="485.1"/>
  </r>
  <r>
    <x v="0"/>
    <x v="8"/>
    <x v="0"/>
    <n v="143.4"/>
    <n v="187.5"/>
    <n v="173.4"/>
    <n v="154"/>
    <n v="154.80000000000001"/>
    <n v="147"/>
    <n v="187.8"/>
    <n v="159.5"/>
    <n v="113.8"/>
    <n v="164.5"/>
    <n v="156.1"/>
    <n v="164.3"/>
    <n v="159.6"/>
    <n v="184.6"/>
    <n v="157.5"/>
    <n v="152.4"/>
    <n v="156.80000000000001"/>
    <n v="157.69999999999999"/>
    <n v="150.9"/>
    <n v="153.9"/>
    <n v="162.5"/>
    <n v="147.5"/>
    <n v="155.1"/>
    <n v="163.5"/>
    <n v="156.19999999999999"/>
    <n v="155.9"/>
    <x v="220"/>
    <n v="2065.6999999999998"/>
    <n v="318.7"/>
    <n v="475.1"/>
    <n v="466.7"/>
    <n v="298.39999999999998"/>
    <n v="495.6"/>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x v="221"/>
    <n v="2097"/>
    <n v="311.79999999999995"/>
    <n v="459.5"/>
    <n v="440"/>
    <n v="279.8"/>
    <n v="484.8"/>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x v="222"/>
    <n v="2076.5"/>
    <n v="316.10000000000002"/>
    <n v="466.9"/>
    <n v="455.8"/>
    <n v="289.8"/>
    <n v="488"/>
  </r>
  <r>
    <x v="0"/>
    <x v="8"/>
    <x v="1"/>
    <n v="142.80000000000001"/>
    <n v="184"/>
    <n v="168"/>
    <n v="154.4"/>
    <n v="163"/>
    <n v="147.80000000000001"/>
    <n v="149.69999999999999"/>
    <n v="158.30000000000001"/>
    <n v="111.8"/>
    <n v="165"/>
    <n v="160"/>
    <n v="165.8"/>
    <n v="154.69999999999999"/>
    <n v="186.5"/>
    <n v="159.1"/>
    <n v="153.9"/>
    <n v="158.4"/>
    <n v="159.80000000000001"/>
    <n v="154.4"/>
    <n v="154.80000000000001"/>
    <n v="164.3"/>
    <n v="150.19999999999999"/>
    <n v="157"/>
    <n v="163.6"/>
    <n v="155.19999999999999"/>
    <n v="157.19999999999999"/>
    <x v="215"/>
    <n v="2025.3"/>
    <n v="319.5"/>
    <n v="478.20000000000005"/>
    <n v="471.4"/>
    <n v="304.60000000000002"/>
    <n v="500.7"/>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x v="223"/>
    <n v="2066"/>
    <n v="313"/>
    <n v="462.9"/>
    <n v="444.2"/>
    <n v="289.60000000000002"/>
    <n v="489.90000000000003"/>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x v="224"/>
    <n v="2039.3000000000002"/>
    <n v="317.10000000000002"/>
    <n v="470.20000000000005"/>
    <n v="460.40000000000003"/>
    <n v="297.5"/>
    <n v="493.2"/>
  </r>
  <r>
    <x v="0"/>
    <x v="8"/>
    <x v="2"/>
    <n v="142.5"/>
    <n v="189.4"/>
    <n v="163.19999999999999"/>
    <n v="154.5"/>
    <n v="168.2"/>
    <n v="150.5"/>
    <n v="141"/>
    <n v="159.19999999999999"/>
    <n v="111.7"/>
    <n v="164"/>
    <n v="160.6"/>
    <n v="166.4"/>
    <n v="154.5"/>
    <n v="186.1"/>
    <n v="159.6"/>
    <n v="154.4"/>
    <n v="158.9"/>
    <n v="159.9"/>
    <n v="156"/>
    <n v="154.80000000000001"/>
    <n v="164.6"/>
    <n v="151.30000000000001"/>
    <n v="157.80000000000001"/>
    <n v="163.80000000000001"/>
    <n v="153.1"/>
    <n v="157.30000000000001"/>
    <x v="215"/>
    <n v="2025.7"/>
    <n v="317.7"/>
    <n v="478.50000000000006"/>
    <n v="472.9"/>
    <n v="307.3"/>
    <n v="501.20000000000005"/>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x v="218"/>
    <n v="2064.4999999999995"/>
    <n v="311.8"/>
    <n v="464.70000000000005"/>
    <n v="446.4"/>
    <n v="296.5"/>
    <n v="492.1"/>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x v="225"/>
    <n v="2039.3999999999999"/>
    <n v="315.5"/>
    <n v="471.3"/>
    <n v="462.1"/>
    <n v="301.7"/>
    <n v="494.5"/>
  </r>
  <r>
    <x v="0"/>
    <x v="8"/>
    <x v="3"/>
    <n v="142.69999999999999"/>
    <n v="195.5"/>
    <n v="163.4"/>
    <n v="155"/>
    <n v="175.2"/>
    <n v="160.6"/>
    <n v="135.1"/>
    <n v="161.1"/>
    <n v="112.2"/>
    <n v="164.4"/>
    <n v="161.9"/>
    <n v="166.8"/>
    <n v="155.6"/>
    <n v="186.8"/>
    <n v="160.69999999999999"/>
    <n v="155.1"/>
    <n v="159.9"/>
    <n v="161.4"/>
    <n v="156"/>
    <n v="155.5"/>
    <n v="165.3"/>
    <n v="151.69999999999999"/>
    <n v="158.6"/>
    <n v="164.1"/>
    <n v="154.6"/>
    <n v="158"/>
    <x v="226"/>
    <n v="2049.5"/>
    <n v="319.89999999999998"/>
    <n v="481"/>
    <n v="475.69999999999993"/>
    <n v="307.7"/>
    <n v="503.40000000000003"/>
  </r>
  <r>
    <x v="1"/>
    <x v="8"/>
    <x v="3"/>
    <n v="147.6"/>
    <n v="202.5"/>
    <n v="166.4"/>
    <n v="156"/>
    <n v="161.4"/>
    <n v="168.8"/>
    <n v="161.6"/>
    <n v="162.80000000000001"/>
    <n v="114.8"/>
    <n v="162.80000000000001"/>
    <n v="151.5"/>
    <n v="171.4"/>
    <n v="162"/>
    <n v="194.4"/>
    <n v="155.9"/>
    <n v="139.30000000000001"/>
    <n v="153.4"/>
    <n v="161.4"/>
    <n v="154.9"/>
    <n v="147.6"/>
    <n v="157.5"/>
    <n v="142.1"/>
    <n v="149.1"/>
    <n v="157.6"/>
    <n v="156.6"/>
    <n v="150.5"/>
    <x v="227"/>
    <n v="2089.6"/>
    <n v="314.10000000000002"/>
    <n v="466.6"/>
    <n v="448.6"/>
    <n v="297"/>
    <n v="494"/>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x v="228"/>
    <n v="2064.1"/>
    <n v="317.70000000000005"/>
    <n v="473.50000000000006"/>
    <n v="464.6"/>
    <n v="302.2"/>
    <n v="496.40000000000003"/>
  </r>
  <r>
    <x v="0"/>
    <x v="8"/>
    <x v="4"/>
    <n v="145.1"/>
    <n v="198.5"/>
    <n v="168.6"/>
    <n v="155.80000000000001"/>
    <n v="184.4"/>
    <n v="162.30000000000001"/>
    <n v="138.4"/>
    <n v="165.1"/>
    <n v="114.3"/>
    <n v="169.7"/>
    <n v="164.6"/>
    <n v="169.8"/>
    <n v="158.69999999999999"/>
    <n v="189.6"/>
    <n v="165.3"/>
    <n v="160.6"/>
    <n v="164.5"/>
    <n v="161.6"/>
    <n v="161.69999999999999"/>
    <n v="158.80000000000001"/>
    <n v="169.1"/>
    <n v="153.19999999999999"/>
    <n v="160"/>
    <n v="167.6"/>
    <n v="159.30000000000001"/>
    <n v="161.1"/>
    <x v="229"/>
    <n v="2095.2999999999997"/>
    <n v="328.4"/>
    <n v="488"/>
    <n v="490.4"/>
    <n v="314.89999999999998"/>
    <n v="510.70000000000005"/>
  </r>
  <r>
    <x v="1"/>
    <x v="8"/>
    <x v="4"/>
    <n v="148.80000000000001"/>
    <n v="204.3"/>
    <n v="173"/>
    <n v="156.5"/>
    <n v="168.8"/>
    <n v="172.5"/>
    <n v="166.5"/>
    <n v="165.9"/>
    <n v="115.9"/>
    <n v="165.2"/>
    <n v="152"/>
    <n v="171.1"/>
    <n v="164.2"/>
    <n v="198.2"/>
    <n v="156.5"/>
    <n v="140.19999999999999"/>
    <n v="154.1"/>
    <n v="161.6"/>
    <n v="155.5"/>
    <n v="150.1"/>
    <n v="160.4"/>
    <n v="145"/>
    <n v="152.6"/>
    <n v="156.6"/>
    <n v="157.5"/>
    <n v="152.30000000000001"/>
    <x v="230"/>
    <n v="2124.7000000000003"/>
    <n v="317.89999999999998"/>
    <n v="468.29999999999995"/>
    <n v="450.79999999999995"/>
    <n v="300.5"/>
    <n v="503.09999999999997"/>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x v="231"/>
    <n v="2105.7000000000003"/>
    <n v="324.39999999999998"/>
    <n v="477.49999999999994"/>
    <n v="474.29999999999995"/>
    <n v="308.3"/>
    <n v="504.5"/>
  </r>
  <r>
    <x v="0"/>
    <x v="8"/>
    <x v="5"/>
    <n v="145.6"/>
    <n v="200.1"/>
    <n v="179.3"/>
    <n v="156.1"/>
    <n v="190.4"/>
    <n v="158.6"/>
    <n v="144.69999999999999"/>
    <n v="165.5"/>
    <n v="114.6"/>
    <n v="170"/>
    <n v="165.5"/>
    <n v="171.7"/>
    <n v="160.5"/>
    <n v="189.1"/>
    <n v="165.3"/>
    <n v="159.9"/>
    <n v="164.6"/>
    <n v="160.5"/>
    <n v="162.1"/>
    <n v="159.19999999999999"/>
    <n v="169.7"/>
    <n v="154.19999999999999"/>
    <n v="160.4"/>
    <n v="166.8"/>
    <n v="159.4"/>
    <n v="161.5"/>
    <x v="232"/>
    <n v="2122.6"/>
    <n v="329.1"/>
    <n v="486.5"/>
    <n v="489.80000000000007"/>
    <n v="316.29999999999995"/>
    <n v="51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x v="231"/>
    <n v="2154.1999999999998"/>
    <n v="318.8"/>
    <n v="468.4"/>
    <n v="452.6"/>
    <n v="303.60000000000002"/>
    <n v="499.70000000000005"/>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x v="233"/>
    <n v="2133.9"/>
    <n v="325.10000000000002"/>
    <n v="477"/>
    <n v="474.7"/>
    <n v="310.5"/>
    <n v="503.3"/>
  </r>
  <r>
    <x v="0"/>
    <x v="8"/>
    <x v="6"/>
    <n v="145.1"/>
    <n v="204.5"/>
    <n v="180.4"/>
    <n v="157.1"/>
    <n v="188.7"/>
    <n v="157.69999999999999"/>
    <n v="152.80000000000001"/>
    <n v="163.6"/>
    <n v="113.9"/>
    <n v="169.7"/>
    <n v="166.2"/>
    <n v="171"/>
    <n v="161.69999999999999"/>
    <n v="189.7"/>
    <n v="166"/>
    <n v="161.1"/>
    <n v="165.3"/>
    <n v="161.5"/>
    <n v="162.5"/>
    <n v="160.30000000000001"/>
    <n v="170.4"/>
    <n v="157.1"/>
    <n v="160.69999999999999"/>
    <n v="167.2"/>
    <n v="160.4"/>
    <n v="162.80000000000001"/>
    <x v="234"/>
    <n v="2132.4"/>
    <n v="330.8"/>
    <n v="489"/>
    <n v="492.40000000000003"/>
    <n v="319.60000000000002"/>
    <n v="513.20000000000005"/>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x v="235"/>
    <n v="2171.8000000000002"/>
    <n v="321.10000000000002"/>
    <n v="472.5"/>
    <n v="455.3"/>
    <n v="307.2"/>
    <n v="501.7"/>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x v="236"/>
    <n v="2147"/>
    <n v="327.10000000000002"/>
    <n v="480.5"/>
    <n v="477.29999999999995"/>
    <n v="313.79999999999995"/>
    <n v="505.5"/>
  </r>
  <r>
    <x v="0"/>
    <x v="8"/>
    <x v="7"/>
    <n v="144.9"/>
    <n v="202.3"/>
    <n v="176.5"/>
    <n v="157.5"/>
    <n v="190.9"/>
    <n v="155.69999999999999"/>
    <n v="153.9"/>
    <n v="162.80000000000001"/>
    <n v="115.2"/>
    <n v="169.8"/>
    <n v="167.6"/>
    <n v="171.9"/>
    <n v="161.80000000000001"/>
    <n v="190.2"/>
    <n v="167"/>
    <n v="162.6"/>
    <n v="166.3"/>
    <n v="162.1"/>
    <n v="163.1"/>
    <n v="160.9"/>
    <n v="171.1"/>
    <n v="157.69999999999999"/>
    <n v="161.1"/>
    <n v="167.5"/>
    <n v="160.30000000000001"/>
    <n v="163.30000000000001"/>
    <x v="237"/>
    <n v="2130.8000000000002"/>
    <n v="331.4"/>
    <n v="490.5"/>
    <n v="495.90000000000003"/>
    <n v="320.79999999999995"/>
    <n v="514.59999999999991"/>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x v="238"/>
    <n v="2157.9"/>
    <n v="322.39999999999998"/>
    <n v="475.69999999999993"/>
    <n v="460.7"/>
    <n v="311.10000000000002"/>
    <n v="506.2"/>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x v="234"/>
    <n v="2142"/>
    <n v="328.4"/>
    <n v="483.40000000000003"/>
    <n v="483"/>
    <n v="316.60000000000002"/>
    <n v="509.70000000000005"/>
  </r>
  <r>
    <x v="0"/>
    <x v="8"/>
    <x v="8"/>
    <n v="145.4"/>
    <n v="202.1"/>
    <n v="172"/>
    <n v="158"/>
    <n v="195.5"/>
    <n v="152.69999999999999"/>
    <n v="151.4"/>
    <n v="163.9"/>
    <n v="119.3"/>
    <n v="170.1"/>
    <n v="168.3"/>
    <n v="172.8"/>
    <n v="162.1"/>
    <n v="190.5"/>
    <n v="167.7"/>
    <n v="163.6"/>
    <n v="167.1"/>
    <n v="162.1"/>
    <n v="163.69999999999999"/>
    <n v="161.30000000000001"/>
    <n v="171.9"/>
    <n v="157.80000000000001"/>
    <n v="162.69999999999999"/>
    <n v="168.5"/>
    <n v="160.19999999999999"/>
    <n v="163.80000000000001"/>
    <x v="239"/>
    <n v="2133.6"/>
    <n v="332.1"/>
    <n v="491.9"/>
    <n v="498.4"/>
    <n v="321.5"/>
    <n v="517"/>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x v="238"/>
    <n v="2157.9"/>
    <n v="322.39999999999998"/>
    <n v="475.7"/>
    <n v="460.79999999999995"/>
    <n v="311.3"/>
    <n v="506.4"/>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x v="234"/>
    <n v="2142"/>
    <n v="328.4"/>
    <n v="483.3"/>
    <n v="483.2"/>
    <n v="316.60000000000002"/>
    <n v="509.79999999999995"/>
  </r>
  <r>
    <x v="0"/>
    <x v="8"/>
    <x v="9"/>
    <n v="146.1"/>
    <n v="202.5"/>
    <n v="170.1"/>
    <n v="158.4"/>
    <n v="198.8"/>
    <n v="152.6"/>
    <n v="170.4"/>
    <n v="165.2"/>
    <n v="121.6"/>
    <n v="170.6"/>
    <n v="168.8"/>
    <n v="173.6"/>
    <n v="165.5"/>
    <n v="191.2"/>
    <n v="168.9"/>
    <n v="164.8"/>
    <n v="168.3"/>
    <n v="163.6"/>
    <n v="165.5"/>
    <n v="162"/>
    <n v="172.5"/>
    <n v="159.5"/>
    <n v="163.19999999999999"/>
    <n v="169"/>
    <n v="161.1"/>
    <n v="164.7"/>
    <x v="240"/>
    <n v="2164.1999999999998"/>
    <n v="333.6"/>
    <n v="494.6"/>
    <n v="502.00000000000006"/>
    <n v="325"/>
    <n v="519.09999999999991"/>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x v="241"/>
    <n v="2198.4000000000005"/>
    <n v="323.8"/>
    <n v="478.2"/>
    <n v="463.50000000000006"/>
    <n v="314.39999999999998"/>
    <n v="509.1"/>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x v="242"/>
    <n v="2175.5"/>
    <n v="329.9"/>
    <n v="485.9"/>
    <n v="486.3"/>
    <n v="319.89999999999998"/>
    <n v="512.29999999999995"/>
  </r>
  <r>
    <x v="0"/>
    <x v="8"/>
    <x v="11"/>
    <n v="146.9"/>
    <n v="199.8"/>
    <n v="171.5"/>
    <n v="159.1"/>
    <n v="198.4"/>
    <n v="153.19999999999999"/>
    <n v="183.9"/>
    <n v="165.4"/>
    <n v="122.1"/>
    <n v="170.8"/>
    <n v="169.1"/>
    <n v="174.3"/>
    <n v="167.5"/>
    <n v="191.4"/>
    <n v="170.4"/>
    <n v="166"/>
    <n v="169.8"/>
    <n v="164.2"/>
    <n v="165.3"/>
    <n v="162.9"/>
    <n v="173.4"/>
    <n v="158.9"/>
    <n v="163.80000000000001"/>
    <n v="169.3"/>
    <n v="162.4"/>
    <n v="165.2"/>
    <x v="243"/>
    <n v="2182"/>
    <n v="335.8"/>
    <n v="496.40000000000003"/>
    <n v="506.2"/>
    <n v="324.20000000000005"/>
    <n v="520.4"/>
  </r>
  <r>
    <x v="1"/>
    <x v="8"/>
    <x v="11"/>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x v="244"/>
    <n v="2217.8999999999996"/>
    <n v="326"/>
    <n v="480.2"/>
    <n v="467.3"/>
    <n v="312.79999999999995"/>
    <n v="511"/>
  </r>
  <r>
    <x v="2"/>
    <x v="8"/>
    <x v="11"/>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x v="245"/>
    <n v="2194.1"/>
    <n v="332.1"/>
    <n v="487.8"/>
    <n v="490.40000000000003"/>
    <n v="318.70000000000005"/>
    <n v="514.1"/>
  </r>
  <r>
    <x v="0"/>
    <x v="8"/>
    <x v="12"/>
    <n v="147.4"/>
    <n v="197"/>
    <n v="176.5"/>
    <n v="159.80000000000001"/>
    <n v="195.8"/>
    <n v="152"/>
    <n v="172.3"/>
    <n v="164.5"/>
    <n v="120.6"/>
    <n v="171.7"/>
    <n v="169.7"/>
    <n v="175.1"/>
    <n v="165.8"/>
    <n v="190.8"/>
    <n v="171.8"/>
    <n v="167.3"/>
    <n v="171.2"/>
    <n v="163.4"/>
    <n v="165.6"/>
    <n v="163.9"/>
    <n v="174"/>
    <n v="160.1"/>
    <n v="164.5"/>
    <n v="169.7"/>
    <n v="162.80000000000001"/>
    <n v="166"/>
    <x v="246"/>
    <n v="2168.1999999999998"/>
    <n v="336.8"/>
    <n v="497"/>
    <n v="510.3"/>
    <n v="325.7"/>
    <n v="521.29999999999995"/>
  </r>
  <r>
    <x v="1"/>
    <x v="8"/>
    <x v="12"/>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x v="247"/>
    <n v="2206.3000000000002"/>
    <n v="327.5"/>
    <n v="480"/>
    <n v="470.7"/>
    <n v="313.5"/>
    <n v="512.20000000000005"/>
  </r>
  <r>
    <x v="2"/>
    <x v="8"/>
    <x v="12"/>
    <n v="148.69999999999999"/>
    <n v="198.8"/>
    <n v="177.9"/>
    <n v="159.9"/>
    <n v="187.6"/>
    <n v="154.9"/>
    <n v="188.3"/>
    <n v="164.4"/>
    <n v="121"/>
    <n v="170.5"/>
    <n v="164.2"/>
    <n v="176.5"/>
    <n v="168.2"/>
    <n v="192.4"/>
    <n v="168.5"/>
    <n v="158.69999999999999"/>
    <n v="167"/>
    <n v="163.4"/>
    <n v="164.1"/>
    <n v="160.19999999999999"/>
    <n v="170.6"/>
    <n v="155.69999999999999"/>
    <n v="160.6"/>
    <n v="164.4"/>
    <n v="162.6"/>
    <n v="162"/>
    <x v="248"/>
    <n v="2180.9"/>
    <n v="333.2"/>
    <n v="488"/>
    <n v="494.2"/>
    <n v="319.79999999999995"/>
    <n v="515"/>
  </r>
  <r>
    <x v="0"/>
    <x v="9"/>
    <x v="0"/>
    <n v="148.30000000000001"/>
    <n v="196.9"/>
    <n v="178"/>
    <n v="160.5"/>
    <n v="192.6"/>
    <n v="151.19999999999999"/>
    <n v="159.19999999999999"/>
    <n v="164"/>
    <n v="119.3"/>
    <n v="173.3"/>
    <n v="169.8"/>
    <n v="175.8"/>
    <n v="164.1"/>
    <n v="190.7"/>
    <n v="173.2"/>
    <n v="169.3"/>
    <n v="172.7"/>
    <n v="164.5"/>
    <n v="165.8"/>
    <n v="164.9"/>
    <n v="174.7"/>
    <n v="160.80000000000001"/>
    <n v="164.9"/>
    <n v="169.9"/>
    <n v="163.19999999999999"/>
    <n v="166.6"/>
    <x v="249"/>
    <n v="2153"/>
    <n v="337.9"/>
    <n v="499.29999999999995"/>
    <n v="515.20000000000005"/>
    <n v="326.60000000000002"/>
    <n v="522.20000000000005"/>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x v="250"/>
    <n v="2186.6999999999998"/>
    <n v="328.9"/>
    <n v="482.3"/>
    <n v="475.4"/>
    <n v="314.29999999999995"/>
    <n v="513.4"/>
  </r>
  <r>
    <x v="2"/>
    <x v="9"/>
    <x v="0"/>
    <n v="149.5"/>
    <n v="198.7"/>
    <n v="178.8"/>
    <n v="160.5"/>
    <n v="184.7"/>
    <n v="153.69999999999999"/>
    <n v="174.3"/>
    <n v="163.9"/>
    <n v="120"/>
    <n v="172.1"/>
    <n v="164.3"/>
    <n v="177.3"/>
    <n v="166.4"/>
    <n v="192.2"/>
    <n v="169.9"/>
    <n v="160.69999999999999"/>
    <n v="168.5"/>
    <n v="164.5"/>
    <n v="164.2"/>
    <n v="161.1"/>
    <n v="171.4"/>
    <n v="156.5"/>
    <n v="161.19999999999999"/>
    <n v="164.7"/>
    <n v="163"/>
    <n v="162.69999999999999"/>
    <x v="251"/>
    <n v="2164.1999999999998"/>
    <n v="334.4"/>
    <n v="490.3"/>
    <n v="499.1"/>
    <n v="320.7"/>
    <n v="516.09999999999991"/>
  </r>
  <r>
    <x v="0"/>
    <x v="9"/>
    <x v="1"/>
    <n v="148.80000000000001"/>
    <n v="198.1"/>
    <n v="175.5"/>
    <n v="160.69999999999999"/>
    <n v="192.6"/>
    <n v="151.4"/>
    <n v="155.19999999999999"/>
    <n v="163.9"/>
    <n v="118.1"/>
    <n v="175.4"/>
    <n v="170.5"/>
    <n v="176.3"/>
    <n v="163.9"/>
    <n v="191.5"/>
    <n v="174.1"/>
    <n v="171"/>
    <n v="173.7"/>
    <n v="165.5"/>
    <n v="167.4"/>
    <n v="165.7"/>
    <n v="175.3"/>
    <n v="161.19999999999999"/>
    <n v="165.5"/>
    <n v="170.3"/>
    <n v="164.5"/>
    <n v="167.3"/>
    <x v="245"/>
    <n v="2150.4"/>
    <n v="339.8"/>
    <n v="501.5"/>
    <n v="518.79999999999995"/>
    <n v="328.6"/>
    <n v="524.29999999999995"/>
  </r>
  <r>
    <x v="1"/>
    <x v="9"/>
    <x v="1"/>
    <n v="152.5"/>
    <n v="205.2"/>
    <n v="176.4"/>
    <n v="160.6"/>
    <n v="171.5"/>
    <n v="156.4"/>
    <n v="198"/>
    <n v="163.19999999999999"/>
    <n v="120.6"/>
    <n v="172.2"/>
    <n v="156.69999999999999"/>
    <n v="180"/>
    <n v="170.2"/>
    <n v="196.5"/>
    <n v="165.7"/>
    <n v="150.4"/>
    <n v="163.4"/>
    <n v="165.5"/>
    <n v="163"/>
    <n v="157.4"/>
    <n v="167.2"/>
    <n v="153.1"/>
    <n v="159.5"/>
    <n v="162"/>
    <n v="164.2"/>
    <n v="159.4"/>
    <x v="242"/>
    <n v="2183.5"/>
    <n v="331.4"/>
    <n v="484.9"/>
    <n v="479.5"/>
    <n v="316.10000000000002"/>
    <n v="515.4"/>
  </r>
  <r>
    <x v="2"/>
    <x v="9"/>
    <x v="1"/>
    <n v="150"/>
    <n v="200.6"/>
    <n v="175.8"/>
    <n v="160.69999999999999"/>
    <n v="184.9"/>
    <n v="153.69999999999999"/>
    <n v="169.7"/>
    <n v="163.69999999999999"/>
    <n v="118.9"/>
    <n v="174.3"/>
    <n v="164.7"/>
    <n v="178"/>
    <n v="166.2"/>
    <n v="192.8"/>
    <n v="170.8"/>
    <n v="162.4"/>
    <n v="169.6"/>
    <n v="165.5"/>
    <n v="165.7"/>
    <n v="161.80000000000001"/>
    <n v="172.2"/>
    <n v="156.9"/>
    <n v="162.1"/>
    <n v="165.4"/>
    <n v="164.4"/>
    <n v="163.5"/>
    <x v="252"/>
    <n v="2161.2000000000003"/>
    <n v="336.6"/>
    <n v="492.70000000000005"/>
    <n v="502.80000000000007"/>
    <n v="322.60000000000002"/>
    <n v="518.40000000000009"/>
  </r>
  <r>
    <x v="0"/>
    <x v="9"/>
    <x v="2"/>
    <n v="150.19999999999999"/>
    <n v="208"/>
    <n v="167.9"/>
    <n v="162"/>
    <n v="203.1"/>
    <n v="155.9"/>
    <n v="155.80000000000001"/>
    <n v="164.2"/>
    <n v="118.1"/>
    <n v="178.7"/>
    <n v="171.2"/>
    <n v="177.4"/>
    <n v="166.6"/>
    <n v="192.3"/>
    <n v="175.4"/>
    <n v="173.2"/>
    <n v="175.1"/>
    <n v="165.3"/>
    <n v="168.9"/>
    <n v="166.5"/>
    <n v="176"/>
    <n v="162"/>
    <n v="166.6"/>
    <n v="170.6"/>
    <n v="167.4"/>
    <n v="168.3"/>
    <x v="253"/>
    <n v="2179.1000000000004"/>
    <n v="343.4"/>
    <n v="502.4"/>
    <n v="523.70000000000005"/>
    <n v="330.9"/>
    <n v="527.20000000000005"/>
  </r>
  <r>
    <x v="1"/>
    <x v="9"/>
    <x v="2"/>
    <n v="153.69999999999999"/>
    <n v="215.8"/>
    <n v="167.7"/>
    <n v="162.6"/>
    <n v="180"/>
    <n v="159.6"/>
    <n v="188.4"/>
    <n v="163.4"/>
    <n v="120.3"/>
    <n v="174.7"/>
    <n v="157.1"/>
    <n v="181.5"/>
    <n v="171.5"/>
    <n v="197.5"/>
    <n v="167.1"/>
    <n v="152.6"/>
    <n v="164.9"/>
    <n v="165.3"/>
    <n v="164.5"/>
    <n v="158.6"/>
    <n v="168.2"/>
    <n v="154.19999999999999"/>
    <n v="160.80000000000001"/>
    <n v="162.69999999999999"/>
    <n v="166.8"/>
    <n v="160.6"/>
    <x v="254"/>
    <n v="2196.3000000000002"/>
    <n v="335"/>
    <n v="486.59999999999997"/>
    <n v="484.6"/>
    <n v="318.7"/>
    <n v="518.9"/>
  </r>
  <r>
    <x v="2"/>
    <x v="9"/>
    <x v="2"/>
    <n v="151.30000000000001"/>
    <n v="210.7"/>
    <n v="167.8"/>
    <n v="162.19999999999999"/>
    <n v="194.6"/>
    <n v="157.6"/>
    <n v="166.9"/>
    <n v="163.9"/>
    <n v="118.8"/>
    <n v="177.4"/>
    <n v="165.3"/>
    <n v="179.3"/>
    <n v="168.4"/>
    <n v="193.7"/>
    <n v="172.1"/>
    <n v="164.6"/>
    <n v="171.1"/>
    <n v="165.3"/>
    <n v="167.2"/>
    <n v="162.80000000000001"/>
    <n v="173"/>
    <n v="157.9"/>
    <n v="163.30000000000001"/>
    <n v="166"/>
    <n v="167.2"/>
    <n v="164.6"/>
    <x v="255"/>
    <n v="2184.2000000000003"/>
    <n v="340.2"/>
    <n v="494.1"/>
    <n v="507.79999999999995"/>
    <n v="325.10000000000002"/>
    <n v="521.59999999999991"/>
  </r>
  <r>
    <x v="0"/>
    <x v="9"/>
    <x v="3"/>
    <n v="151.80000000000001"/>
    <n v="209.7"/>
    <n v="164.5"/>
    <n v="163.80000000000001"/>
    <n v="207.4"/>
    <n v="169.7"/>
    <n v="153.6"/>
    <n v="165.1"/>
    <n v="118.2"/>
    <n v="182.9"/>
    <n v="172.4"/>
    <n v="178.9"/>
    <n v="168.6"/>
    <n v="192.8"/>
    <n v="177.5"/>
    <n v="175.1"/>
    <n v="177.1"/>
    <n v="167"/>
    <n v="173.3"/>
    <n v="167.7"/>
    <n v="177"/>
    <n v="166.2"/>
    <n v="167.2"/>
    <n v="170.9"/>
    <n v="169"/>
    <n v="170.2"/>
    <x v="256"/>
    <n v="2206.6"/>
    <n v="346"/>
    <n v="505.6"/>
    <n v="529.70000000000005"/>
    <n v="339.5"/>
    <n v="530.20000000000005"/>
  </r>
  <r>
    <x v="1"/>
    <x v="9"/>
    <x v="3"/>
    <n v="155.4"/>
    <n v="215.8"/>
    <n v="164.6"/>
    <n v="164.2"/>
    <n v="186"/>
    <n v="175.9"/>
    <n v="190.7"/>
    <n v="164"/>
    <n v="120.5"/>
    <n v="178"/>
    <n v="157.5"/>
    <n v="183.3"/>
    <n v="174.5"/>
    <n v="197.1"/>
    <n v="168.4"/>
    <n v="154.5"/>
    <n v="166.3"/>
    <n v="167"/>
    <n v="170.5"/>
    <n v="159.80000000000001"/>
    <n v="169"/>
    <n v="159.30000000000001"/>
    <n v="162.19999999999999"/>
    <n v="164"/>
    <n v="168.4"/>
    <n v="163.1"/>
    <x v="257"/>
    <n v="2230.4"/>
    <n v="337.4"/>
    <n v="490.8"/>
    <n v="489.2"/>
    <n v="329.8"/>
    <n v="522.4"/>
  </r>
  <r>
    <x v="2"/>
    <x v="9"/>
    <x v="3"/>
    <n v="152.9"/>
    <n v="211.8"/>
    <n v="164.5"/>
    <n v="163.9"/>
    <n v="199.5"/>
    <n v="172.6"/>
    <n v="166.2"/>
    <n v="164.7"/>
    <n v="119"/>
    <n v="181.3"/>
    <n v="166.2"/>
    <n v="180.9"/>
    <n v="170.8"/>
    <n v="193.9"/>
    <n v="173.9"/>
    <n v="166.5"/>
    <n v="172.8"/>
    <n v="167"/>
    <n v="172.2"/>
    <n v="164"/>
    <n v="174"/>
    <n v="162.6"/>
    <n v="164.4"/>
    <n v="166.9"/>
    <n v="168.8"/>
    <n v="166.8"/>
    <x v="258"/>
    <n v="2214.3000000000002"/>
    <n v="342.8"/>
    <n v="497.9"/>
    <n v="513.20000000000005"/>
    <n v="334.79999999999995"/>
    <n v="525.1"/>
  </r>
  <r>
    <x v="0"/>
    <x v="9"/>
    <x v="4"/>
    <n v="152.9"/>
    <n v="214.7"/>
    <n v="161.4"/>
    <n v="164.6"/>
    <n v="209.9"/>
    <n v="168"/>
    <n v="160.4"/>
    <n v="165"/>
    <n v="118.9"/>
    <n v="186.6"/>
    <n v="173.2"/>
    <n v="180.4"/>
    <n v="170.8"/>
    <n v="192.9"/>
    <n v="179.3"/>
    <n v="177.2"/>
    <n v="179"/>
    <n v="167.5"/>
    <n v="175.3"/>
    <n v="168.9"/>
    <n v="177.7"/>
    <n v="167.1"/>
    <n v="167.6"/>
    <n v="171.8"/>
    <n v="168.5"/>
    <n v="170.9"/>
    <x v="259"/>
    <n v="2226.8000000000002"/>
    <n v="346.2"/>
    <n v="508.2"/>
    <n v="535.5"/>
    <n v="342.4"/>
    <n v="531.4"/>
  </r>
  <r>
    <x v="1"/>
    <x v="9"/>
    <x v="4"/>
    <n v="156.69999999999999"/>
    <n v="221.2"/>
    <n v="164.1"/>
    <n v="165.4"/>
    <n v="189.5"/>
    <n v="174.5"/>
    <n v="203.2"/>
    <n v="164.1"/>
    <n v="121.2"/>
    <n v="181.4"/>
    <n v="158.5"/>
    <n v="184.9"/>
    <n v="177.5"/>
    <n v="197.5"/>
    <n v="170"/>
    <n v="155.9"/>
    <n v="167.8"/>
    <n v="167.5"/>
    <n v="173.5"/>
    <n v="161.1"/>
    <n v="170.1"/>
    <n v="159.4"/>
    <n v="163.19999999999999"/>
    <n v="165.2"/>
    <n v="168.2"/>
    <n v="163.80000000000001"/>
    <x v="256"/>
    <n v="2262.2000000000003"/>
    <n v="338.29999999999995"/>
    <n v="493.8"/>
    <n v="493.7"/>
    <n v="332.9"/>
    <n v="524.5"/>
  </r>
  <r>
    <x v="2"/>
    <x v="9"/>
    <x v="4"/>
    <n v="154.1"/>
    <n v="217"/>
    <n v="162.4"/>
    <n v="164.9"/>
    <n v="202.4"/>
    <n v="171"/>
    <n v="174.9"/>
    <n v="164.7"/>
    <n v="119.7"/>
    <n v="184.9"/>
    <n v="167.1"/>
    <n v="182.5"/>
    <n v="173.3"/>
    <n v="194.1"/>
    <n v="175.6"/>
    <n v="168.4"/>
    <n v="174.6"/>
    <n v="167.5"/>
    <n v="174.6"/>
    <n v="165.2"/>
    <n v="174.8"/>
    <n v="163"/>
    <n v="165.1"/>
    <n v="167.9"/>
    <n v="168.4"/>
    <n v="167.5"/>
    <x v="260"/>
    <n v="2238.9000000000005"/>
    <n v="343.20000000000005"/>
    <n v="500.6"/>
    <n v="518.6"/>
    <n v="337.6"/>
    <n v="526.70000000000005"/>
  </r>
  <r>
    <x v="0"/>
    <x v="9"/>
    <x v="5"/>
    <n v="153.80000000000001"/>
    <n v="217.2"/>
    <n v="169.6"/>
    <n v="165.4"/>
    <n v="208.1"/>
    <n v="165.8"/>
    <n v="167.3"/>
    <n v="164.6"/>
    <n v="119.1"/>
    <n v="188.9"/>
    <n v="174.2"/>
    <n v="181.9"/>
    <n v="172.4"/>
    <n v="192.9"/>
    <n v="180.7"/>
    <n v="178.7"/>
    <n v="180.4"/>
    <n v="166.8"/>
    <n v="176.7"/>
    <n v="170.3"/>
    <n v="178.2"/>
    <n v="165.5"/>
    <n v="168"/>
    <n v="172.6"/>
    <n v="169.5"/>
    <n v="171"/>
    <x v="261"/>
    <n v="2248.3000000000002"/>
    <n v="347.7"/>
    <n v="509.70000000000005"/>
    <n v="539.79999999999995"/>
    <n v="342.2"/>
    <n v="531.9"/>
  </r>
  <r>
    <x v="1"/>
    <x v="9"/>
    <x v="5"/>
    <n v="157.5"/>
    <n v="223.4"/>
    <n v="172.8"/>
    <n v="166.4"/>
    <n v="188.6"/>
    <n v="174.1"/>
    <n v="211.5"/>
    <n v="163.6"/>
    <n v="121.4"/>
    <n v="183.5"/>
    <n v="159.1"/>
    <n v="186.3"/>
    <n v="179.3"/>
    <n v="198.3"/>
    <n v="171.6"/>
    <n v="157.4"/>
    <n v="169.4"/>
    <n v="166.8"/>
    <n v="174.9"/>
    <n v="162.1"/>
    <n v="170.9"/>
    <n v="157.19999999999999"/>
    <n v="164.1"/>
    <n v="166.5"/>
    <n v="169.2"/>
    <n v="163.80000000000001"/>
    <x v="262"/>
    <n v="2287.5"/>
    <n v="340.1"/>
    <n v="495.4"/>
    <n v="498.4"/>
    <n v="332.1"/>
    <n v="526.20000000000005"/>
  </r>
  <r>
    <x v="2"/>
    <x v="9"/>
    <x v="5"/>
    <n v="155"/>
    <n v="219.4"/>
    <n v="170.8"/>
    <n v="165.8"/>
    <n v="200.9"/>
    <n v="169.7"/>
    <n v="182.3"/>
    <n v="164.3"/>
    <n v="119.9"/>
    <n v="187.1"/>
    <n v="167.9"/>
    <n v="183.9"/>
    <n v="174.9"/>
    <n v="194.3"/>
    <n v="177.1"/>
    <n v="169.9"/>
    <n v="176"/>
    <n v="166.8"/>
    <n v="176"/>
    <n v="166.4"/>
    <n v="175.4"/>
    <n v="161.1"/>
    <n v="165.8"/>
    <n v="169"/>
    <n v="169.4"/>
    <n v="167.5"/>
    <x v="263"/>
    <n v="2261.9"/>
    <n v="344.8"/>
    <n v="502.20000000000005"/>
    <n v="523"/>
    <n v="337.1"/>
    <n v="527.6"/>
  </r>
  <r>
    <x v="0"/>
    <x v="9"/>
    <x v="6"/>
    <n v="155.19999999999999"/>
    <n v="210.8"/>
    <n v="174.3"/>
    <n v="166.3"/>
    <n v="202.2"/>
    <n v="169.6"/>
    <n v="168.6"/>
    <n v="164.4"/>
    <n v="119.2"/>
    <n v="191.8"/>
    <n v="174.5"/>
    <n v="183.1"/>
    <n v="172.5"/>
    <n v="193.2"/>
    <n v="182"/>
    <n v="180.3"/>
    <n v="181.7"/>
    <n v="167.8"/>
    <n v="179.6"/>
    <n v="171.3"/>
    <n v="178.8"/>
    <n v="166.3"/>
    <n v="168.6"/>
    <n v="174.7"/>
    <n v="169.7"/>
    <n v="171.8"/>
    <x v="264"/>
    <n v="2252.5"/>
    <n v="348.5"/>
    <n v="513.79999999999995"/>
    <n v="544"/>
    <n v="345.9"/>
    <n v="533.59999999999991"/>
  </r>
  <r>
    <x v="1"/>
    <x v="9"/>
    <x v="6"/>
    <n v="159.30000000000001"/>
    <n v="217.1"/>
    <n v="176.6"/>
    <n v="167.1"/>
    <n v="184.8"/>
    <n v="179.5"/>
    <n v="208.5"/>
    <n v="164"/>
    <n v="121.5"/>
    <n v="186.3"/>
    <n v="159.80000000000001"/>
    <n v="187.7"/>
    <n v="179.4"/>
    <n v="198.6"/>
    <n v="172.7"/>
    <n v="158.69999999999999"/>
    <n v="170.6"/>
    <n v="167.8"/>
    <n v="179.5"/>
    <n v="163.1"/>
    <n v="171.7"/>
    <n v="157.4"/>
    <n v="164.6"/>
    <n v="169.1"/>
    <n v="169.8"/>
    <n v="164.7"/>
    <x v="265"/>
    <n v="2291.6"/>
    <n v="341.5"/>
    <n v="500"/>
    <n v="502"/>
    <n v="336.9"/>
    <n v="527.9"/>
  </r>
  <r>
    <x v="2"/>
    <x v="9"/>
    <x v="6"/>
    <n v="156.5"/>
    <n v="213"/>
    <n v="175.2"/>
    <n v="166.6"/>
    <n v="195.8"/>
    <n v="174.2"/>
    <n v="182.1"/>
    <n v="164.3"/>
    <n v="120"/>
    <n v="190"/>
    <n v="168.4"/>
    <n v="185.2"/>
    <n v="175"/>
    <n v="194.6"/>
    <n v="178.3"/>
    <n v="171.3"/>
    <n v="177.3"/>
    <n v="167.8"/>
    <n v="179.6"/>
    <n v="167.4"/>
    <n v="176.1"/>
    <n v="161.6"/>
    <n v="166.3"/>
    <n v="171.4"/>
    <n v="169.7"/>
    <n v="168.4"/>
    <x v="266"/>
    <n v="2266.3000000000002"/>
    <n v="345.79999999999995"/>
    <n v="506.6"/>
    <n v="526.90000000000009"/>
    <n v="341.2"/>
    <n v="529.30000000000007"/>
  </r>
  <r>
    <x v="0"/>
    <x v="9"/>
    <x v="7"/>
    <n v="159.5"/>
    <n v="204.1"/>
    <n v="168.3"/>
    <n v="167.9"/>
    <n v="198.1"/>
    <n v="169.2"/>
    <n v="173.1"/>
    <n v="167.1"/>
    <n v="120.2"/>
    <n v="195.6"/>
    <n v="174.8"/>
    <n v="184"/>
    <n v="173.9"/>
    <n v="193.7"/>
    <n v="183.2"/>
    <n v="181.7"/>
    <n v="183"/>
    <n v="169"/>
    <n v="179.1"/>
    <n v="172.3"/>
    <n v="179.4"/>
    <n v="166.6"/>
    <n v="169.3"/>
    <n v="175.7"/>
    <n v="171.1"/>
    <n v="172.6"/>
    <x v="267"/>
    <n v="2255.7999999999997"/>
    <n v="350.5"/>
    <n v="517"/>
    <n v="547.9"/>
    <n v="345.7"/>
    <n v="535.59999999999991"/>
  </r>
  <r>
    <x v="1"/>
    <x v="9"/>
    <x v="7"/>
    <n v="162.1"/>
    <n v="210.9"/>
    <n v="170.6"/>
    <n v="168.4"/>
    <n v="182.5"/>
    <n v="177.1"/>
    <n v="213.1"/>
    <n v="167.3"/>
    <n v="122.2"/>
    <n v="189.7"/>
    <n v="160.5"/>
    <n v="188.9"/>
    <n v="180.4"/>
    <n v="198.7"/>
    <n v="173.7"/>
    <n v="160"/>
    <n v="171.6"/>
    <n v="169"/>
    <n v="178.4"/>
    <n v="164.2"/>
    <n v="172.6"/>
    <n v="157.69999999999999"/>
    <n v="165.1"/>
    <n v="169.9"/>
    <n v="171.4"/>
    <n v="165.4"/>
    <x v="268"/>
    <n v="2293.6999999999998"/>
    <n v="344"/>
    <n v="503.1"/>
    <n v="505.29999999999995"/>
    <n v="336.1"/>
    <n v="529.20000000000005"/>
  </r>
  <r>
    <x v="2"/>
    <x v="9"/>
    <x v="7"/>
    <n v="160.30000000000001"/>
    <n v="206.5"/>
    <n v="169.2"/>
    <n v="168.1"/>
    <n v="192.4"/>
    <n v="172.9"/>
    <n v="186.7"/>
    <n v="167.2"/>
    <n v="120.9"/>
    <n v="193.6"/>
    <n v="168.8"/>
    <n v="186.3"/>
    <n v="176.3"/>
    <n v="195"/>
    <n v="179.5"/>
    <n v="172.7"/>
    <n v="178.5"/>
    <n v="169"/>
    <n v="178.8"/>
    <n v="168.5"/>
    <n v="176.8"/>
    <n v="161.9"/>
    <n v="166.9"/>
    <n v="172.3"/>
    <n v="171.2"/>
    <n v="169.1"/>
    <x v="264"/>
    <n v="2269.2000000000003"/>
    <n v="348"/>
    <n v="509.8"/>
    <n v="530.70000000000005"/>
    <n v="340.70000000000005"/>
    <n v="531"/>
  </r>
  <r>
    <x v="0"/>
    <x v="9"/>
    <x v="8"/>
    <n v="162.9"/>
    <n v="206.7"/>
    <n v="169"/>
    <n v="169.5"/>
    <n v="194.1"/>
    <n v="164.1"/>
    <n v="176.9"/>
    <n v="169"/>
    <n v="120.8"/>
    <n v="199.1"/>
    <n v="175.4"/>
    <n v="184.8"/>
    <n v="175.5"/>
    <n v="194.5"/>
    <n v="184.7"/>
    <n v="183.3"/>
    <n v="184.5"/>
    <n v="169.5"/>
    <n v="179.7"/>
    <n v="173.6"/>
    <n v="180.2"/>
    <n v="166.9"/>
    <n v="170"/>
    <n v="176.2"/>
    <n v="170.8"/>
    <n v="173.1"/>
    <x v="269"/>
    <n v="2267.8000000000002"/>
    <n v="351"/>
    <n v="519.29999999999995"/>
    <n v="552.5"/>
    <n v="346.6"/>
    <n v="537.6"/>
  </r>
  <r>
    <x v="1"/>
    <x v="9"/>
    <x v="8"/>
    <n v="164.9"/>
    <n v="213.7"/>
    <n v="170.9"/>
    <n v="170.1"/>
    <n v="179.3"/>
    <n v="167.5"/>
    <n v="220.8"/>
    <n v="169.2"/>
    <n v="123.1"/>
    <n v="193.6"/>
    <n v="161.1"/>
    <n v="190.4"/>
    <n v="181.8"/>
    <n v="199.7"/>
    <n v="175"/>
    <n v="161.69999999999999"/>
    <n v="173"/>
    <n v="169.5"/>
    <n v="179.2"/>
    <n v="165"/>
    <n v="173.8"/>
    <n v="158.19999999999999"/>
    <n v="165.8"/>
    <n v="170.9"/>
    <n v="171.1"/>
    <n v="166.1"/>
    <x v="270"/>
    <n v="2306.4"/>
    <n v="344.9"/>
    <n v="505.4"/>
    <n v="509.7"/>
    <n v="337.4"/>
    <n v="531.59999999999991"/>
  </r>
  <r>
    <x v="2"/>
    <x v="9"/>
    <x v="8"/>
    <n v="163.5"/>
    <n v="209.2"/>
    <n v="169.7"/>
    <n v="169.7"/>
    <n v="188.7"/>
    <n v="165.7"/>
    <n v="191.8"/>
    <n v="169.1"/>
    <n v="121.6"/>
    <n v="197.3"/>
    <n v="169.4"/>
    <n v="187.4"/>
    <n v="177.8"/>
    <n v="195.9"/>
    <n v="180.9"/>
    <n v="174.3"/>
    <n v="179.9"/>
    <n v="169.5"/>
    <n v="179.5"/>
    <n v="169.5"/>
    <n v="177.8"/>
    <n v="162.30000000000001"/>
    <n v="167.6"/>
    <n v="173.1"/>
    <n v="170.9"/>
    <n v="169.7"/>
    <x v="267"/>
    <n v="2280.9"/>
    <n v="348.70000000000005"/>
    <n v="512.1"/>
    <n v="535.1"/>
    <n v="341.8"/>
    <n v="533.19999999999993"/>
  </r>
  <r>
    <x v="0"/>
    <x v="9"/>
    <x v="9"/>
    <n v="164.7"/>
    <n v="208.8"/>
    <n v="170.3"/>
    <n v="170.9"/>
    <n v="191.6"/>
    <n v="162.19999999999999"/>
    <n v="184.8"/>
    <n v="169.7"/>
    <n v="121.1"/>
    <n v="201.6"/>
    <n v="175.8"/>
    <n v="185.6"/>
    <n v="177.4"/>
    <n v="194.9"/>
    <n v="186.1"/>
    <n v="184.4"/>
    <n v="185.9"/>
    <n v="171.2"/>
    <n v="180.8"/>
    <n v="174.4"/>
    <n v="181.2"/>
    <n v="167.4"/>
    <n v="170.6"/>
    <n v="176.5"/>
    <n v="172"/>
    <n v="173.9"/>
    <x v="271"/>
    <n v="2284.5"/>
    <n v="353.2"/>
    <n v="522.1"/>
    <n v="556.4"/>
    <n v="348.20000000000005"/>
    <n v="539.4"/>
  </r>
  <r>
    <x v="1"/>
    <x v="9"/>
    <x v="9"/>
    <n v="166.4"/>
    <n v="214.9"/>
    <n v="171.9"/>
    <n v="171"/>
    <n v="177.7"/>
    <n v="165.7"/>
    <n v="228.6"/>
    <n v="169.9"/>
    <n v="123.4"/>
    <n v="196.4"/>
    <n v="161.6"/>
    <n v="191.5"/>
    <n v="183.3"/>
    <n v="200.1"/>
    <n v="175.5"/>
    <n v="162.6"/>
    <n v="173.6"/>
    <n v="171.2"/>
    <n v="180"/>
    <n v="166"/>
    <n v="174.7"/>
    <n v="158.80000000000001"/>
    <n v="166.3"/>
    <n v="171.2"/>
    <n v="172.3"/>
    <n v="166.8"/>
    <x v="267"/>
    <n v="2322.3000000000002"/>
    <n v="347"/>
    <n v="508.4"/>
    <n v="511.70000000000005"/>
    <n v="338.8"/>
    <n v="533.20000000000005"/>
  </r>
  <r>
    <x v="2"/>
    <x v="9"/>
    <x v="9"/>
    <n v="165.2"/>
    <n v="210.9"/>
    <n v="170.9"/>
    <n v="170.9"/>
    <n v="186.5"/>
    <n v="163.80000000000001"/>
    <n v="199.7"/>
    <n v="169.8"/>
    <n v="121.9"/>
    <n v="199.9"/>
    <n v="169.9"/>
    <n v="188.3"/>
    <n v="179.6"/>
    <n v="196.3"/>
    <n v="181.9"/>
    <n v="175.3"/>
    <n v="181"/>
    <n v="171.2"/>
    <n v="180.5"/>
    <n v="170.4"/>
    <n v="178.7"/>
    <n v="162.9"/>
    <n v="168.2"/>
    <n v="173.4"/>
    <n v="172.1"/>
    <n v="170.5"/>
    <x v="272"/>
    <n v="2297.3000000000002"/>
    <n v="350.79999999999995"/>
    <n v="515"/>
    <n v="538.20000000000005"/>
    <n v="343.4"/>
    <n v="535"/>
  </r>
  <r>
    <x v="0"/>
    <x v="9"/>
    <x v="11"/>
    <n v="166.9"/>
    <n v="207.2"/>
    <n v="180.2"/>
    <n v="172.3"/>
    <n v="194"/>
    <n v="159.1"/>
    <n v="171.6"/>
    <n v="170.2"/>
    <n v="121.5"/>
    <n v="204.8"/>
    <n v="176.4"/>
    <n v="186.9"/>
    <n v="176.6"/>
    <n v="195.5"/>
    <n v="187.2"/>
    <n v="185.2"/>
    <n v="186.9"/>
    <n v="171.8"/>
    <n v="181.9"/>
    <n v="175.5"/>
    <n v="182.3"/>
    <n v="167.5"/>
    <n v="170.8"/>
    <n v="176.9"/>
    <n v="173.4"/>
    <n v="174.6"/>
    <x v="273"/>
    <n v="2287.6999999999998"/>
    <n v="355.70000000000005"/>
    <n v="524.20000000000005"/>
    <n v="559.29999999999995"/>
    <n v="349.4"/>
    <n v="540.9"/>
  </r>
  <r>
    <x v="1"/>
    <x v="9"/>
    <x v="11"/>
    <n v="168.4"/>
    <n v="213.4"/>
    <n v="183.2"/>
    <n v="172.3"/>
    <n v="180"/>
    <n v="162.6"/>
    <n v="205.5"/>
    <n v="171"/>
    <n v="123.4"/>
    <n v="198.8"/>
    <n v="162.1"/>
    <n v="192.4"/>
    <n v="181.3"/>
    <n v="200.6"/>
    <n v="176.7"/>
    <n v="163.5"/>
    <n v="174.7"/>
    <n v="171.8"/>
    <n v="180.3"/>
    <n v="166.9"/>
    <n v="175.8"/>
    <n v="158.9"/>
    <n v="166.7"/>
    <n v="171.5"/>
    <n v="173.8"/>
    <n v="167.4"/>
    <x v="270"/>
    <n v="2314.4"/>
    <n v="349.6"/>
    <n v="510.20000000000005"/>
    <n v="514.9"/>
    <n v="339.20000000000005"/>
    <n v="534.70000000000005"/>
  </r>
  <r>
    <x v="2"/>
    <x v="9"/>
    <x v="11"/>
    <n v="167.4"/>
    <n v="209.4"/>
    <n v="181.4"/>
    <n v="172.3"/>
    <n v="188.9"/>
    <n v="160.69999999999999"/>
    <n v="183.1"/>
    <n v="170.5"/>
    <n v="122.1"/>
    <n v="202.8"/>
    <n v="170.4"/>
    <n v="189.5"/>
    <n v="178.3"/>
    <n v="196.9"/>
    <n v="183.1"/>
    <n v="176.2"/>
    <n v="182.1"/>
    <n v="171.8"/>
    <n v="181.3"/>
    <n v="171.4"/>
    <n v="179.8"/>
    <n v="163"/>
    <n v="168.5"/>
    <n v="173.7"/>
    <n v="173.6"/>
    <n v="171.1"/>
    <x v="274"/>
    <n v="2296.8000000000002"/>
    <n v="353.4"/>
    <n v="516.90000000000009"/>
    <n v="541.4"/>
    <n v="344.3"/>
    <n v="536.5"/>
  </r>
  <r>
    <x v="0"/>
    <x v="9"/>
    <x v="12"/>
    <n v="168.8"/>
    <n v="206.9"/>
    <n v="189.1"/>
    <n v="173.4"/>
    <n v="193.9"/>
    <n v="156.69999999999999"/>
    <n v="150.19999999999999"/>
    <n v="170.5"/>
    <n v="121.2"/>
    <n v="207.5"/>
    <n v="176.8"/>
    <n v="187.7"/>
    <n v="174.4"/>
    <n v="195.9"/>
    <n v="188.1"/>
    <n v="185.9"/>
    <n v="187.8"/>
    <n v="170.7"/>
    <n v="182.8"/>
    <n v="176.4"/>
    <n v="183.5"/>
    <n v="167.8"/>
    <n v="171.2"/>
    <n v="177.3"/>
    <n v="175.7"/>
    <n v="175.5"/>
    <x v="275"/>
    <n v="2277.1"/>
    <n v="359.2"/>
    <n v="524.40000000000009"/>
    <n v="561.79999999999995"/>
    <n v="350.6"/>
    <n v="542.6"/>
  </r>
  <r>
    <x v="1"/>
    <x v="9"/>
    <x v="12"/>
    <n v="170.2"/>
    <n v="212.9"/>
    <n v="191.9"/>
    <n v="173.9"/>
    <n v="179.1"/>
    <n v="159.5"/>
    <n v="178.7"/>
    <n v="171.3"/>
    <n v="123.1"/>
    <n v="200.5"/>
    <n v="162.80000000000001"/>
    <n v="193.3"/>
    <n v="178.6"/>
    <n v="201.1"/>
    <n v="177.7"/>
    <n v="164.5"/>
    <n v="175.7"/>
    <n v="170.7"/>
    <n v="180.6"/>
    <n v="167.3"/>
    <n v="177.2"/>
    <n v="159.4"/>
    <n v="167.1"/>
    <n v="171.8"/>
    <n v="176"/>
    <n v="168.2"/>
    <x v="270"/>
    <n v="2295.7999999999997"/>
    <n v="353.2"/>
    <n v="509.8"/>
    <n v="517.9"/>
    <n v="340"/>
    <n v="536.4"/>
  </r>
  <r>
    <x v="2"/>
    <x v="9"/>
    <x v="12"/>
    <n v="169.2"/>
    <n v="209"/>
    <n v="190.2"/>
    <n v="173.6"/>
    <n v="188.5"/>
    <n v="158"/>
    <n v="159.9"/>
    <n v="170.8"/>
    <n v="121.8"/>
    <n v="205.2"/>
    <n v="171"/>
    <n v="190.3"/>
    <n v="175.9"/>
    <n v="197.3"/>
    <n v="184"/>
    <n v="177"/>
    <n v="183"/>
    <n v="170.7"/>
    <n v="182"/>
    <n v="172.1"/>
    <n v="181.1"/>
    <n v="163.4"/>
    <n v="168.9"/>
    <n v="174.1"/>
    <n v="175.8"/>
    <n v="172"/>
    <x v="276"/>
    <n v="2283.4"/>
    <n v="356.9"/>
    <n v="516.9"/>
    <n v="544"/>
    <n v="345.4"/>
    <n v="538.20000000000005"/>
  </r>
  <r>
    <x v="0"/>
    <x v="10"/>
    <x v="0"/>
    <n v="174"/>
    <n v="208.3"/>
    <n v="192.9"/>
    <n v="174.3"/>
    <n v="192.6"/>
    <n v="156.30000000000001"/>
    <n v="142.9"/>
    <n v="170.7"/>
    <n v="120.3"/>
    <n v="210.5"/>
    <n v="176.9"/>
    <n v="188.5"/>
    <n v="175"/>
    <n v="196.9"/>
    <n v="189"/>
    <n v="186.3"/>
    <n v="188.6"/>
    <n v="172.1"/>
    <n v="183.2"/>
    <n v="177.2"/>
    <n v="184.7"/>
    <n v="168.2"/>
    <n v="171.8"/>
    <n v="177.8"/>
    <n v="178.4"/>
    <n v="176.5"/>
    <x v="273"/>
    <n v="2283.2000000000003"/>
    <n v="363.1"/>
    <n v="527.09999999999991"/>
    <n v="563.9"/>
    <n v="351.4"/>
    <n v="545.20000000000005"/>
  </r>
  <r>
    <x v="1"/>
    <x v="10"/>
    <x v="0"/>
    <n v="173.3"/>
    <n v="215.2"/>
    <n v="197"/>
    <n v="175.2"/>
    <n v="178"/>
    <n v="160.5"/>
    <n v="175.3"/>
    <n v="171.2"/>
    <n v="122.7"/>
    <n v="204.3"/>
    <n v="163.69999999999999"/>
    <n v="194.3"/>
    <n v="179.5"/>
    <n v="201.6"/>
    <n v="178.7"/>
    <n v="165.3"/>
    <n v="176.6"/>
    <n v="172.1"/>
    <n v="180.1"/>
    <n v="168"/>
    <n v="178.5"/>
    <n v="159.5"/>
    <n v="167.8"/>
    <n v="171.8"/>
    <n v="178.8"/>
    <n v="168.9"/>
    <x v="277"/>
    <n v="2310.2000000000003"/>
    <n v="357.3"/>
    <n v="511.90000000000003"/>
    <n v="520.6"/>
    <n v="339.6"/>
    <n v="538.30000000000007"/>
  </r>
  <r>
    <x v="2"/>
    <x v="10"/>
    <x v="0"/>
    <n v="173.8"/>
    <n v="210.7"/>
    <n v="194.5"/>
    <n v="174.6"/>
    <n v="187.2"/>
    <n v="158.30000000000001"/>
    <n v="153.9"/>
    <n v="170.9"/>
    <n v="121.1"/>
    <n v="208.4"/>
    <n v="171.4"/>
    <n v="191.2"/>
    <n v="176.7"/>
    <n v="198.2"/>
    <n v="184.9"/>
    <n v="177.6"/>
    <n v="183.8"/>
    <n v="172.1"/>
    <n v="182"/>
    <n v="172.9"/>
    <n v="182.3"/>
    <n v="163.6"/>
    <n v="169.5"/>
    <n v="174.3"/>
    <n v="178.6"/>
    <n v="172.8"/>
    <x v="274"/>
    <n v="2292.6999999999998"/>
    <n v="360.9"/>
    <n v="519.29999999999995"/>
    <n v="546.29999999999995"/>
    <n v="345.6"/>
    <n v="540.5"/>
  </r>
  <r>
    <x v="0"/>
    <x v="10"/>
    <x v="1"/>
    <n v="174.2"/>
    <n v="205.2"/>
    <n v="173.9"/>
    <n v="177"/>
    <n v="183.4"/>
    <n v="167.2"/>
    <n v="140.9"/>
    <n v="170.4"/>
    <n v="119.1"/>
    <n v="212.1"/>
    <n v="177.6"/>
    <n v="189.9"/>
    <n v="174.8"/>
    <n v="198.3"/>
    <n v="190"/>
    <n v="187"/>
    <n v="189.6"/>
    <n v="173.5"/>
    <n v="181.6"/>
    <n v="178.6"/>
    <n v="186.6"/>
    <n v="169"/>
    <n v="172.8"/>
    <n v="178.5"/>
    <n v="180.7"/>
    <n v="177.9"/>
    <x v="278"/>
    <n v="2265.6999999999998"/>
    <n v="367.29999999999995"/>
    <n v="530.6"/>
    <n v="566.6"/>
    <n v="350.6"/>
    <n v="549"/>
  </r>
  <r>
    <x v="1"/>
    <x v="10"/>
    <x v="1"/>
    <n v="174.7"/>
    <n v="212.2"/>
    <n v="177.2"/>
    <n v="177.9"/>
    <n v="172.2"/>
    <n v="172.1"/>
    <n v="175.8"/>
    <n v="172.2"/>
    <n v="121.9"/>
    <n v="204.8"/>
    <n v="164.9"/>
    <n v="196.6"/>
    <n v="180.7"/>
    <n v="202.7"/>
    <n v="180.3"/>
    <n v="167"/>
    <n v="178.2"/>
    <n v="173.5"/>
    <n v="182.8"/>
    <n v="169.2"/>
    <n v="180.8"/>
    <n v="159.80000000000001"/>
    <n v="168.4"/>
    <n v="172.5"/>
    <n v="181.4"/>
    <n v="170"/>
    <x v="279"/>
    <n v="2303.1999999999998"/>
    <n v="362.20000000000005"/>
    <n v="515.20000000000005"/>
    <n v="525.5"/>
    <n v="342.6"/>
    <n v="541.09999999999991"/>
  </r>
  <r>
    <x v="2"/>
    <x v="10"/>
    <x v="1"/>
    <n v="174.4"/>
    <n v="207.7"/>
    <n v="175.2"/>
    <n v="177.3"/>
    <n v="179.3"/>
    <n v="169.5"/>
    <n v="152.69999999999999"/>
    <n v="171"/>
    <n v="120"/>
    <n v="209.7"/>
    <n v="172.3"/>
    <n v="193"/>
    <n v="177"/>
    <n v="199.5"/>
    <n v="186.2"/>
    <n v="178.7"/>
    <n v="185.1"/>
    <n v="173.5"/>
    <n v="182.1"/>
    <n v="174.2"/>
    <n v="184.4"/>
    <n v="164.2"/>
    <n v="170.3"/>
    <n v="175"/>
    <n v="181"/>
    <n v="174.1"/>
    <x v="280"/>
    <n v="2279.1"/>
    <n v="365.4"/>
    <n v="522.70000000000005"/>
    <n v="550"/>
    <n v="346.29999999999995"/>
    <n v="543.9"/>
  </r>
  <r>
    <x v="0"/>
    <x v="10"/>
    <x v="2"/>
    <n v="174.3"/>
    <n v="205.2"/>
    <n v="173.9"/>
    <n v="177"/>
    <n v="183.3"/>
    <n v="167.2"/>
    <n v="140.9"/>
    <n v="170.5"/>
    <n v="119.1"/>
    <n v="212.1"/>
    <n v="177.6"/>
    <n v="189.9"/>
    <n v="174.8"/>
    <n v="198.4"/>
    <n v="190"/>
    <n v="187"/>
    <n v="189.6"/>
    <n v="173.5"/>
    <n v="181.4"/>
    <n v="178.6"/>
    <n v="186.6"/>
    <n v="169"/>
    <n v="172.8"/>
    <n v="178.5"/>
    <n v="180.7"/>
    <n v="177.9"/>
    <x v="278"/>
    <n v="2265.8000000000002"/>
    <n v="367.29999999999995"/>
    <n v="530.6"/>
    <n v="566.6"/>
    <n v="350.4"/>
    <n v="549.1"/>
  </r>
  <r>
    <x v="1"/>
    <x v="10"/>
    <x v="2"/>
    <n v="174.7"/>
    <n v="212.2"/>
    <n v="177.2"/>
    <n v="177.9"/>
    <n v="172.2"/>
    <n v="172.1"/>
    <n v="175.9"/>
    <n v="172.2"/>
    <n v="121.9"/>
    <n v="204.8"/>
    <n v="164.9"/>
    <n v="196.6"/>
    <n v="180.8"/>
    <n v="202.7"/>
    <n v="180.2"/>
    <n v="167"/>
    <n v="178.2"/>
    <n v="173.5"/>
    <n v="182.6"/>
    <n v="169.2"/>
    <n v="180.8"/>
    <n v="159.80000000000001"/>
    <n v="168.4"/>
    <n v="172.5"/>
    <n v="181.5"/>
    <n v="170"/>
    <x v="279"/>
    <n v="2303.4"/>
    <n v="362.3"/>
    <n v="515.20000000000005"/>
    <n v="525.4"/>
    <n v="342.4"/>
    <n v="541.09999999999991"/>
  </r>
  <r>
    <x v="2"/>
    <x v="10"/>
    <x v="2"/>
    <n v="174.4"/>
    <n v="207.7"/>
    <n v="175.2"/>
    <n v="177.3"/>
    <n v="179.2"/>
    <n v="169.5"/>
    <n v="152.80000000000001"/>
    <n v="171.1"/>
    <n v="120"/>
    <n v="209.7"/>
    <n v="172.3"/>
    <n v="193"/>
    <n v="177"/>
    <n v="199.5"/>
    <n v="186.1"/>
    <n v="178.7"/>
    <n v="185.1"/>
    <n v="173.5"/>
    <n v="181.9"/>
    <n v="174.2"/>
    <n v="184.4"/>
    <n v="164.2"/>
    <n v="170.3"/>
    <n v="175"/>
    <n v="181"/>
    <n v="174.1"/>
    <x v="280"/>
    <n v="2279.1999999999998"/>
    <n v="365.4"/>
    <n v="522.70000000000005"/>
    <n v="549.9"/>
    <n v="346.1"/>
    <n v="543.9"/>
  </r>
  <r>
    <x v="0"/>
    <x v="10"/>
    <x v="3"/>
    <n v="173.3"/>
    <n v="206.9"/>
    <n v="167.9"/>
    <n v="178.2"/>
    <n v="178.5"/>
    <n v="173.7"/>
    <n v="142.80000000000001"/>
    <n v="172.8"/>
    <n v="120.4"/>
    <n v="215.5"/>
    <n v="178.2"/>
    <n v="190.5"/>
    <n v="175.5"/>
    <n v="199.5"/>
    <n v="190.7"/>
    <n v="187.3"/>
    <n v="190.2"/>
    <n v="175.2"/>
    <n v="181.5"/>
    <n v="179.1"/>
    <n v="187.2"/>
    <n v="169.4"/>
    <n v="173.2"/>
    <n v="179.4"/>
    <n v="183.8"/>
    <n v="178.9"/>
    <x v="281"/>
    <n v="2274.1999999999998"/>
    <n v="371"/>
    <n v="533.69999999999993"/>
    <n v="568.20000000000005"/>
    <n v="350.9"/>
    <n v="551.6"/>
  </r>
  <r>
    <x v="1"/>
    <x v="10"/>
    <x v="3"/>
    <n v="174.8"/>
    <n v="213.7"/>
    <n v="172.4"/>
    <n v="178.8"/>
    <n v="168.7"/>
    <n v="179.2"/>
    <n v="179.9"/>
    <n v="174.7"/>
    <n v="123.1"/>
    <n v="207.8"/>
    <n v="165.5"/>
    <n v="197"/>
    <n v="182.1"/>
    <n v="203.5"/>
    <n v="181"/>
    <n v="167.7"/>
    <n v="178.9"/>
    <n v="175.2"/>
    <n v="182.1"/>
    <n v="169.6"/>
    <n v="181.5"/>
    <n v="160.1"/>
    <n v="168.8"/>
    <n v="174.2"/>
    <n v="184.4"/>
    <n v="170.9"/>
    <x v="282"/>
    <n v="2317.7000000000003"/>
    <n v="365.9"/>
    <n v="519"/>
    <n v="527.6"/>
    <n v="342.2"/>
    <n v="543.20000000000005"/>
  </r>
  <r>
    <x v="2"/>
    <x v="10"/>
    <x v="3"/>
    <n v="173.8"/>
    <n v="209.3"/>
    <n v="169.6"/>
    <n v="178.4"/>
    <n v="174.9"/>
    <n v="176.3"/>
    <n v="155.4"/>
    <n v="173.4"/>
    <n v="121.3"/>
    <n v="212.9"/>
    <n v="172.9"/>
    <n v="193.5"/>
    <n v="177.9"/>
    <n v="200.6"/>
    <n v="186.9"/>
    <n v="179.2"/>
    <n v="185.7"/>
    <n v="175.2"/>
    <n v="181.7"/>
    <n v="174.6"/>
    <n v="185"/>
    <n v="164.5"/>
    <n v="170.7"/>
    <n v="176.4"/>
    <n v="184"/>
    <n v="175"/>
    <x v="283"/>
    <n v="2289.6000000000004"/>
    <n v="369"/>
    <n v="526.19999999999993"/>
    <n v="551.79999999999995"/>
    <n v="346.2"/>
    <n v="546.29999999999995"/>
  </r>
  <r>
    <x v="0"/>
    <x v="10"/>
    <x v="4"/>
    <n v="173.2"/>
    <n v="211.5"/>
    <n v="171"/>
    <n v="179.6"/>
    <n v="173.3"/>
    <n v="169"/>
    <n v="148.69999999999999"/>
    <n v="174.9"/>
    <n v="121.9"/>
    <n v="221"/>
    <n v="178.7"/>
    <n v="191.1"/>
    <n v="176.8"/>
    <n v="199.9"/>
    <n v="191.2"/>
    <n v="187.9"/>
    <n v="190.8"/>
    <n v="175.6"/>
    <n v="182.5"/>
    <n v="179.8"/>
    <n v="187.8"/>
    <n v="169.7"/>
    <n v="173.8"/>
    <n v="180.3"/>
    <n v="184.9"/>
    <n v="179.5"/>
    <x v="284"/>
    <n v="2290.7000000000007"/>
    <n v="372.70000000000005"/>
    <n v="535.70000000000005"/>
    <n v="569.90000000000009"/>
    <n v="352.2"/>
    <n v="553.20000000000005"/>
  </r>
  <r>
    <x v="1"/>
    <x v="10"/>
    <x v="4"/>
    <n v="174.7"/>
    <n v="219.4"/>
    <n v="176.7"/>
    <n v="179.4"/>
    <n v="164.4"/>
    <n v="175.8"/>
    <n v="185"/>
    <n v="176.9"/>
    <n v="124.2"/>
    <n v="211.9"/>
    <n v="165.9"/>
    <n v="197.7"/>
    <n v="183.1"/>
    <n v="204.2"/>
    <n v="181.3"/>
    <n v="168.1"/>
    <n v="179.3"/>
    <n v="175.6"/>
    <n v="183.4"/>
    <n v="170.1"/>
    <n v="182.2"/>
    <n v="160.4"/>
    <n v="169.2"/>
    <n v="174.8"/>
    <n v="185.6"/>
    <n v="171.6"/>
    <x v="285"/>
    <n v="2335.1"/>
    <n v="367.79999999999995"/>
    <n v="520.5"/>
    <n v="528.70000000000005"/>
    <n v="343.8"/>
    <n v="545"/>
  </r>
  <r>
    <x v="2"/>
    <x v="10"/>
    <x v="4"/>
    <n v="173.7"/>
    <n v="214.3"/>
    <n v="173.2"/>
    <n v="179.5"/>
    <n v="170"/>
    <n v="172.2"/>
    <n v="161"/>
    <n v="175.6"/>
    <n v="122.7"/>
    <n v="218"/>
    <n v="173.4"/>
    <n v="194.2"/>
    <n v="179.1"/>
    <n v="201"/>
    <n v="187.3"/>
    <n v="179.7"/>
    <n v="186.2"/>
    <n v="175.6"/>
    <n v="182.8"/>
    <n v="175.2"/>
    <n v="185.7"/>
    <n v="164.8"/>
    <n v="171.2"/>
    <n v="177.1"/>
    <n v="185.2"/>
    <n v="175.7"/>
    <x v="286"/>
    <n v="2306.9"/>
    <n v="370.9"/>
    <n v="527.9"/>
    <n v="553.20000000000005"/>
    <n v="347.6"/>
    <n v="54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7CC1C9-1A4F-43F0-B2FF-265C17D45BB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B22" firstHeaderRow="1" firstDataRow="1" firstDataCol="1"/>
  <pivotFields count="36">
    <pivotField showAll="0" defaultSubtotal="0">
      <items count="3">
        <item h="1" x="0"/>
        <item x="2"/>
        <item h="1" x="1"/>
      </items>
    </pivotField>
    <pivotField axis="axisRow" showAll="0" defaultSubtotal="0">
      <items count="11">
        <item h="1" x="0"/>
        <item h="1" x="1"/>
        <item h="1" x="2"/>
        <item h="1" x="3"/>
        <item x="4"/>
        <item x="5"/>
        <item x="6"/>
        <item x="7"/>
        <item x="8"/>
        <item x="9"/>
        <item h="1" x="10"/>
      </items>
    </pivotField>
    <pivotField axis="axisRow" showAll="0" defaultSubtotal="0">
      <items count="14">
        <item x="0"/>
        <item h="1" x="1"/>
        <item h="1" x="2"/>
        <item h="1" x="3"/>
        <item h="1" x="4"/>
        <item h="1" x="5"/>
        <item h="1" x="6"/>
        <item h="1" x="7"/>
        <item h="1" x="8"/>
        <item h="1" x="9"/>
        <item h="1" x="11"/>
        <item x="12"/>
        <item h="1" x="13"/>
        <item h="1" x="1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1"/>
    <field x="2"/>
  </rowFields>
  <rowItems count="18">
    <i>
      <x v="4"/>
    </i>
    <i r="1">
      <x/>
    </i>
    <i r="1">
      <x v="11"/>
    </i>
    <i>
      <x v="5"/>
    </i>
    <i r="1">
      <x/>
    </i>
    <i r="1">
      <x v="11"/>
    </i>
    <i>
      <x v="6"/>
    </i>
    <i r="1">
      <x/>
    </i>
    <i r="1">
      <x v="11"/>
    </i>
    <i>
      <x v="7"/>
    </i>
    <i r="1">
      <x/>
    </i>
    <i r="1">
      <x v="11"/>
    </i>
    <i>
      <x v="8"/>
    </i>
    <i r="1">
      <x/>
    </i>
    <i r="1">
      <x v="11"/>
    </i>
    <i>
      <x v="9"/>
    </i>
    <i r="1">
      <x/>
    </i>
    <i r="1">
      <x v="11"/>
    </i>
  </rowItems>
  <colItems count="1">
    <i/>
  </colItems>
  <dataFields count="1">
    <dataField name=" General index" fld="29" baseField="2" baseItem="0"/>
  </dataFields>
  <formats count="33">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fieldPosition="0">
        <references count="2">
          <reference field="1" count="1" selected="0">
            <x v="4"/>
          </reference>
          <reference field="2" count="0"/>
        </references>
      </pivotArea>
    </format>
    <format dxfId="36">
      <pivotArea dataOnly="0" labelOnly="1" fieldPosition="0">
        <references count="2">
          <reference field="1" count="1" selected="0">
            <x v="5"/>
          </reference>
          <reference field="2" count="0"/>
        </references>
      </pivotArea>
    </format>
    <format dxfId="35">
      <pivotArea dataOnly="0" labelOnly="1" fieldPosition="0">
        <references count="2">
          <reference field="1" count="1" selected="0">
            <x v="6"/>
          </reference>
          <reference field="2" count="0"/>
        </references>
      </pivotArea>
    </format>
    <format dxfId="34">
      <pivotArea dataOnly="0" labelOnly="1" fieldPosition="0">
        <references count="2">
          <reference field="1" count="1" selected="0">
            <x v="7"/>
          </reference>
          <reference field="2" count="0"/>
        </references>
      </pivotArea>
    </format>
    <format dxfId="33">
      <pivotArea dataOnly="0" labelOnly="1" fieldPosition="0">
        <references count="2">
          <reference field="1" count="1" selected="0">
            <x v="8"/>
          </reference>
          <reference field="2" count="0"/>
        </references>
      </pivotArea>
    </format>
    <format dxfId="32">
      <pivotArea dataOnly="0" labelOnly="1" fieldPosition="0">
        <references count="2">
          <reference field="1" count="1" selected="0">
            <x v="9"/>
          </reference>
          <reference field="2" count="0"/>
        </references>
      </pivotArea>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fieldPosition="0">
        <references count="2">
          <reference field="1" count="1" selected="0">
            <x v="4"/>
          </reference>
          <reference field="2" count="0"/>
        </references>
      </pivotArea>
    </format>
    <format dxfId="25">
      <pivotArea dataOnly="0" labelOnly="1" fieldPosition="0">
        <references count="2">
          <reference field="1" count="1" selected="0">
            <x v="5"/>
          </reference>
          <reference field="2" count="0"/>
        </references>
      </pivotArea>
    </format>
    <format dxfId="24">
      <pivotArea dataOnly="0" labelOnly="1" fieldPosition="0">
        <references count="2">
          <reference field="1" count="1" selected="0">
            <x v="6"/>
          </reference>
          <reference field="2" count="0"/>
        </references>
      </pivotArea>
    </format>
    <format dxfId="23">
      <pivotArea dataOnly="0" labelOnly="1" fieldPosition="0">
        <references count="2">
          <reference field="1" count="1" selected="0">
            <x v="7"/>
          </reference>
          <reference field="2" count="0"/>
        </references>
      </pivotArea>
    </format>
    <format dxfId="22">
      <pivotArea dataOnly="0" labelOnly="1" fieldPosition="0">
        <references count="2">
          <reference field="1" count="1" selected="0">
            <x v="8"/>
          </reference>
          <reference field="2" count="0"/>
        </references>
      </pivotArea>
    </format>
    <format dxfId="21">
      <pivotArea dataOnly="0" labelOnly="1" fieldPosition="0">
        <references count="2">
          <reference field="1" count="1" selected="0">
            <x v="9"/>
          </reference>
          <reference field="2" count="0"/>
        </references>
      </pivotArea>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fieldPosition="0">
        <references count="2">
          <reference field="1" count="1" selected="0">
            <x v="4"/>
          </reference>
          <reference field="2" count="0"/>
        </references>
      </pivotArea>
    </format>
    <format dxfId="14">
      <pivotArea dataOnly="0" labelOnly="1" fieldPosition="0">
        <references count="2">
          <reference field="1" count="1" selected="0">
            <x v="5"/>
          </reference>
          <reference field="2" count="0"/>
        </references>
      </pivotArea>
    </format>
    <format dxfId="13">
      <pivotArea dataOnly="0" labelOnly="1" fieldPosition="0">
        <references count="2">
          <reference field="1" count="1" selected="0">
            <x v="6"/>
          </reference>
          <reference field="2" count="0"/>
        </references>
      </pivotArea>
    </format>
    <format dxfId="12">
      <pivotArea dataOnly="0" labelOnly="1" fieldPosition="0">
        <references count="2">
          <reference field="1" count="1" selected="0">
            <x v="7"/>
          </reference>
          <reference field="2" count="0"/>
        </references>
      </pivotArea>
    </format>
    <format dxfId="11">
      <pivotArea dataOnly="0" labelOnly="1" fieldPosition="0">
        <references count="2">
          <reference field="1" count="1" selected="0">
            <x v="8"/>
          </reference>
          <reference field="2" count="0"/>
        </references>
      </pivotArea>
    </format>
    <format dxfId="10">
      <pivotArea dataOnly="0" labelOnly="1" fieldPosition="0">
        <references count="2">
          <reference field="1" count="1" selected="0">
            <x v="9"/>
          </reference>
          <reference field="2" count="0"/>
        </references>
      </pivotArea>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71FF18-3542-4B9A-81E9-B8DDA8D55962}" autoFormatId="16" applyNumberFormats="0" applyBorderFormats="0" applyFontFormats="0" applyPatternFormats="0" applyAlignmentFormats="0" applyWidthHeightFormats="0">
  <queryTableRefresh nextId="38" unboundColumnsRight="6">
    <queryTableFields count="36">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 id="32" dataBound="0" tableColumnId="31"/>
      <queryTableField id="33" dataBound="0" tableColumnId="32"/>
      <queryTableField id="34" dataBound="0" tableColumnId="33"/>
      <queryTableField id="35" dataBound="0" tableColumnId="34"/>
      <queryTableField id="36" dataBound="0" tableColumnId="35"/>
      <queryTableField id="37" dataBound="0"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32545327-3FB9-4441-A2F9-884E2E1D0A9C}" sourceName="Sector">
  <pivotTables>
    <pivotTable tabId="11" name="PivotTable1"/>
  </pivotTables>
  <data>
    <tabular pivotCacheId="2422295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C719C146-449C-4E5D-9685-DA9A3CB520BB}" cache="Slicer_Sector" caption="S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28ABD-4827-4FC5-8487-87F613D72E5B}" name="All_India_Index_Upto_April23__1" displayName="All_India_Index_Upto_April23__1" ref="A1:AJ373" tableType="queryTable" totalsRowShown="0">
  <autoFilter ref="A1:AJ373" xr:uid="{13B28ABD-4827-4FC5-8487-87F613D72E5B}"/>
  <tableColumns count="36">
    <tableColumn id="1" xr3:uid="{6B7DD5C3-FB51-4580-BE67-365EEDA36E72}" uniqueName="1" name="Sector" queryTableFieldId="1" dataDxfId="8"/>
    <tableColumn id="2" xr3:uid="{123E6E1B-189C-4F90-B961-E343C1330036}" uniqueName="2" name="Year" queryTableFieldId="2"/>
    <tableColumn id="3" xr3:uid="{BBF8CFF4-265A-432E-8536-563542F7A23F}" uniqueName="3" name="Month" queryTableFieldId="3" dataDxfId="7"/>
    <tableColumn id="4" xr3:uid="{AD8B466D-5E26-4C32-BAD5-759F0B2E186D}" uniqueName="4" name="Cereals and products" queryTableFieldId="4"/>
    <tableColumn id="5" xr3:uid="{625184E1-59CD-4A0C-B0D2-D0352FE3F404}" uniqueName="5" name="Meat and fish" queryTableFieldId="5"/>
    <tableColumn id="6" xr3:uid="{5CF8A024-3BB5-4C2F-B81D-AC4F93D3E82B}" uniqueName="6" name="Egg" queryTableFieldId="6"/>
    <tableColumn id="7" xr3:uid="{818F3CA5-96A5-4954-81AE-3208E701D5EA}" uniqueName="7" name="Milk and products" queryTableFieldId="7"/>
    <tableColumn id="8" xr3:uid="{D7D3F6EB-F348-4985-9766-DE72E433ABE5}" uniqueName="8" name="Oils and fats" queryTableFieldId="8"/>
    <tableColumn id="9" xr3:uid="{04D363D9-ACE6-46F2-A029-735414F423B4}" uniqueName="9" name="Fruits" queryTableFieldId="9"/>
    <tableColumn id="10" xr3:uid="{B3FA00A1-DE12-42B2-BF38-5CFC45D04E02}" uniqueName="10" name="Vegetables" queryTableFieldId="10"/>
    <tableColumn id="11" xr3:uid="{DFA5276A-C51C-41F6-833E-FA40594ED366}" uniqueName="11" name="Pulses and products" queryTableFieldId="11"/>
    <tableColumn id="12" xr3:uid="{B45BA576-6AB6-4424-BB1D-B1FC17D251EA}" uniqueName="12" name="Sugar and Confectionery" queryTableFieldId="12"/>
    <tableColumn id="13" xr3:uid="{C0DDE83F-E089-4060-9C4A-7D166D794B00}" uniqueName="13" name="Spices" queryTableFieldId="13"/>
    <tableColumn id="14" xr3:uid="{89726BBA-00EC-41C9-AB3A-CA7177FDEE08}" uniqueName="14" name="Non-alcoholic beverages" queryTableFieldId="14"/>
    <tableColumn id="15" xr3:uid="{17616201-16DC-4435-B532-9FC1FB42EAC3}" uniqueName="15" name="Prepared meals, snacks, sweets etc." queryTableFieldId="15"/>
    <tableColumn id="16" xr3:uid="{7EA67D88-C9AB-47FE-9EC0-2D43558F53A9}" uniqueName="16" name="Food and beverages" queryTableFieldId="16"/>
    <tableColumn id="17" xr3:uid="{77B3953B-E488-4355-A1F8-BD449AE936EA}" uniqueName="17" name="Pan, tobacco and intoxicants" queryTableFieldId="17"/>
    <tableColumn id="18" xr3:uid="{84DA428B-AD0A-4FF4-B208-FE0F517ACF56}" uniqueName="18" name="Clothing" queryTableFieldId="18"/>
    <tableColumn id="19" xr3:uid="{9DF50689-F206-4E89-9DD4-69E2A78FAFFC}" uniqueName="19" name="Footwear" queryTableFieldId="19"/>
    <tableColumn id="20" xr3:uid="{1EE485AB-54F7-4717-AD17-F28E64859F06}" uniqueName="20" name="Clothing and footwear" queryTableFieldId="20"/>
    <tableColumn id="21" xr3:uid="{4919C502-56BD-40B7-A872-307B62E68F0D}" uniqueName="21" name="Housing" queryTableFieldId="21" dataDxfId="6"/>
    <tableColumn id="22" xr3:uid="{0F828488-256E-4204-869F-E6EF29B2C90C}" uniqueName="22" name="Fuel and light" queryTableFieldId="22"/>
    <tableColumn id="23" xr3:uid="{1BF3D6AA-15F2-4C39-A0ED-C91EB95F9BD6}" uniqueName="23" name="Household goods and services" queryTableFieldId="23"/>
    <tableColumn id="24" xr3:uid="{638C4B38-058C-4475-B8D1-797321E772F6}" uniqueName="24" name="Health" queryTableFieldId="24"/>
    <tableColumn id="25" xr3:uid="{B491B885-DB41-47E7-A2C3-E2EB1370773B}" uniqueName="25" name="Transport and communication" queryTableFieldId="25"/>
    <tableColumn id="26" xr3:uid="{23E39BAE-3018-4E59-A61A-4E51563EE2C7}" uniqueName="26" name="Recreation and amusement" queryTableFieldId="26"/>
    <tableColumn id="27" xr3:uid="{445A9A08-AC01-468D-BBF7-73F8C234032E}" uniqueName="27" name="Education" queryTableFieldId="27"/>
    <tableColumn id="28" xr3:uid="{19F58C14-F29F-4ECD-B4B0-70E81CBF870D}" uniqueName="28" name="Personal care and effects" queryTableFieldId="28"/>
    <tableColumn id="29" xr3:uid="{1FF9FBC0-2A52-496D-9B04-CD50C487CC04}" uniqueName="29" name="Miscellaneous" queryTableFieldId="29"/>
    <tableColumn id="30" xr3:uid="{1C02EC64-0451-42B7-9A5C-5BDA011D8E6F}" uniqueName="30" name="General index" queryTableFieldId="30"/>
    <tableColumn id="31" xr3:uid="{A2F710FB-D713-4D70-9B9D-C992E98A9F5E}" uniqueName="31" name="Food" queryTableFieldId="32" dataDxfId="5">
      <calculatedColumnFormula>SUM(All_India_Index_Upto_April23__1[[#This Row],[Cereals and products]:[Food and beverages]])</calculatedColumnFormula>
    </tableColumn>
    <tableColumn id="32" xr3:uid="{E5CC6E2E-888C-486C-9FCD-B7C240224126}" uniqueName="32" name="Health care" queryTableFieldId="33" dataDxfId="4">
      <calculatedColumnFormula>SUM(All_India_Index_Upto_April23__1[[#This Row],[Health]],All_India_Index_Upto_April23__1[[#This Row],[Personal care and effects]])</calculatedColumnFormula>
    </tableColumn>
    <tableColumn id="33" xr3:uid="{B3A41E2E-3942-478B-8F9C-140BBEC52789}" uniqueName="33" name="Essential" queryTableFieldId="34" dataDxfId="3">
      <calculatedColumnFormula>SUM(All_India_Index_Upto_April23__1[[#This Row],[Housing]],All_India_Index_Upto_April23__1[[#This Row],[Household goods and services]],All_India_Index_Upto_April23__1[[#This Row],[Education]])</calculatedColumnFormula>
    </tableColumn>
    <tableColumn id="34" xr3:uid="{D2918A8A-06F1-42D0-8769-47911981F5FB}" uniqueName="34" name="Lifestyle" queryTableFieldId="35" dataDxfId="2">
      <calculatedColumnFormula>SUM(All_India_Index_Upto_April23__1[[#This Row],[Clothing]:[Clothing and footwear]])</calculatedColumnFormula>
    </tableColumn>
    <tableColumn id="35" xr3:uid="{B7F92B10-A801-4071-A137-BA814622AF6E}" uniqueName="35" name="Energy" queryTableFieldId="36" dataDxfId="1">
      <calculatedColumnFormula>SUM(All_India_Index_Upto_April23__1[[#This Row],[Transport and communication]],All_India_Index_Upto_April23__1[[#This Row],[Fuel and light]])</calculatedColumnFormula>
    </tableColumn>
    <tableColumn id="36" xr3:uid="{CCBC3CEC-EE46-43E0-ACEF-DCB7B2038F76}" uniqueName="36" name="Luxury" queryTableFieldId="37" dataDxfId="0">
      <calculatedColumnFormula>SUM(All_India_Index_Upto_April23__1[[#This Row],[Recreation and amusement]],All_India_Index_Upto_April23__1[[#This Row],[Miscellaneous]],All_India_Index_Upto_April23__1[[#This Row],[Pan, tobacco and intoxicants]])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1E4E-9D00-4702-A285-068A8E224C09}">
  <dimension ref="A1:AJ373"/>
  <sheetViews>
    <sheetView workbookViewId="0">
      <pane ySplit="1" topLeftCell="A2" activePane="bottomLeft" state="frozen"/>
      <selection activeCell="X1" sqref="X1"/>
      <selection pane="bottomLeft" activeCell="AJ2" sqref="AJ2"/>
    </sheetView>
  </sheetViews>
  <sheetFormatPr defaultRowHeight="14.4" x14ac:dyDescent="0.3"/>
  <cols>
    <col min="1" max="1" width="11.21875" bestFit="1" customWidth="1"/>
    <col min="2" max="2" width="6.88671875" bestFit="1" customWidth="1"/>
    <col min="3" max="3" width="10" bestFit="1" customWidth="1"/>
    <col min="4" max="4" width="21" bestFit="1" customWidth="1"/>
    <col min="5" max="5" width="14.77734375" bestFit="1" customWidth="1"/>
    <col min="6" max="6" width="6.21875" bestFit="1" customWidth="1"/>
    <col min="7" max="7" width="18.5546875" bestFit="1" customWidth="1"/>
    <col min="8" max="8" width="13.44140625" bestFit="1" customWidth="1"/>
    <col min="9" max="9" width="7.77734375" bestFit="1"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4.5546875"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 min="31" max="31" width="9.6640625" customWidth="1"/>
    <col min="32" max="32" width="12.5546875" customWidth="1"/>
    <col min="33" max="33" width="16.5546875" customWidth="1"/>
    <col min="34" max="34" width="11.6640625" customWidth="1"/>
    <col min="35" max="35" width="11" customWidth="1"/>
    <col min="36" max="36" width="10.44140625" customWidth="1"/>
  </cols>
  <sheetData>
    <row r="1" spans="1:3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27" t="s">
        <v>47</v>
      </c>
      <c r="AF1" s="27" t="s">
        <v>49</v>
      </c>
      <c r="AG1" s="27" t="s">
        <v>48</v>
      </c>
      <c r="AH1" s="27" t="s">
        <v>52</v>
      </c>
      <c r="AI1" s="27" t="s">
        <v>50</v>
      </c>
      <c r="AJ1" s="27" t="s">
        <v>51</v>
      </c>
    </row>
    <row r="2" spans="1:36" x14ac:dyDescent="0.3">
      <c r="A2" s="1" t="s">
        <v>30</v>
      </c>
      <c r="B2">
        <v>2013</v>
      </c>
      <c r="C2" s="1" t="s">
        <v>31</v>
      </c>
      <c r="D2">
        <v>107.5</v>
      </c>
      <c r="E2">
        <v>106.3</v>
      </c>
      <c r="F2">
        <v>108.1</v>
      </c>
      <c r="G2">
        <v>104.9</v>
      </c>
      <c r="H2">
        <v>106.1</v>
      </c>
      <c r="I2">
        <v>103.9</v>
      </c>
      <c r="J2">
        <v>101.9</v>
      </c>
      <c r="K2">
        <v>106.1</v>
      </c>
      <c r="L2">
        <v>106.8</v>
      </c>
      <c r="M2">
        <v>103.1</v>
      </c>
      <c r="N2">
        <v>104.8</v>
      </c>
      <c r="O2">
        <v>106.7</v>
      </c>
      <c r="P2">
        <v>105.5</v>
      </c>
      <c r="Q2">
        <v>105.1</v>
      </c>
      <c r="R2">
        <v>106.5</v>
      </c>
      <c r="S2">
        <v>105.8</v>
      </c>
      <c r="T2">
        <v>106.4</v>
      </c>
      <c r="U2" s="1">
        <v>100.3</v>
      </c>
      <c r="V2">
        <v>105.5</v>
      </c>
      <c r="W2">
        <v>104.8</v>
      </c>
      <c r="X2">
        <v>104</v>
      </c>
      <c r="Y2">
        <v>103.3</v>
      </c>
      <c r="Z2">
        <v>103.4</v>
      </c>
      <c r="AA2">
        <v>103.8</v>
      </c>
      <c r="AB2">
        <v>104.7</v>
      </c>
      <c r="AC2">
        <v>104</v>
      </c>
      <c r="AD2">
        <v>105.1</v>
      </c>
      <c r="AE2">
        <f>SUM(All_India_Index_Upto_April23__1[[#This Row],[Cereals and products]:[Food and beverages]])</f>
        <v>1371.6999999999998</v>
      </c>
      <c r="AF2">
        <f>SUM(All_India_Index_Upto_April23__1[[#This Row],[Health]],All_India_Index_Upto_April23__1[[#This Row],[Personal care and effects]])</f>
        <v>208.7</v>
      </c>
      <c r="AG2">
        <f>SUM(All_India_Index_Upto_April23__1[[#This Row],[Housing]],All_India_Index_Upto_April23__1[[#This Row],[Household goods and services]],All_India_Index_Upto_April23__1[[#This Row],[Education]])</f>
        <v>308.89999999999998</v>
      </c>
      <c r="AH2" s="1">
        <f>SUM(All_India_Index_Upto_April23__1[[#This Row],[Clothing]:[Clothing and footwear]])</f>
        <v>318.70000000000005</v>
      </c>
      <c r="AI2" s="1">
        <f>SUM(All_India_Index_Upto_April23__1[[#This Row],[Transport and communication]],All_India_Index_Upto_April23__1[[#This Row],[Fuel and light]])</f>
        <v>208.8</v>
      </c>
      <c r="AJ2" s="1">
        <f>SUM(All_India_Index_Upto_April23__1[[#This Row],[Recreation and amusement]],All_India_Index_Upto_April23__1[[#This Row],[Miscellaneous]],All_India_Index_Upto_April23__1[[#This Row],[Pan, tobacco and intoxicants]])</f>
        <v>312.5</v>
      </c>
    </row>
    <row r="3" spans="1:36" x14ac:dyDescent="0.3">
      <c r="A3" s="1" t="s">
        <v>32</v>
      </c>
      <c r="B3">
        <v>2013</v>
      </c>
      <c r="C3" s="1" t="s">
        <v>31</v>
      </c>
      <c r="D3">
        <v>110.5</v>
      </c>
      <c r="E3">
        <v>109.1</v>
      </c>
      <c r="F3">
        <v>113</v>
      </c>
      <c r="G3">
        <v>103.6</v>
      </c>
      <c r="H3">
        <v>103.4</v>
      </c>
      <c r="I3">
        <v>102.3</v>
      </c>
      <c r="J3">
        <v>102.9</v>
      </c>
      <c r="K3">
        <v>105.8</v>
      </c>
      <c r="L3">
        <v>105.1</v>
      </c>
      <c r="M3">
        <v>101.8</v>
      </c>
      <c r="N3">
        <v>105.1</v>
      </c>
      <c r="O3">
        <v>107.9</v>
      </c>
      <c r="P3">
        <v>105.9</v>
      </c>
      <c r="Q3">
        <v>105.2</v>
      </c>
      <c r="R3">
        <v>105.9</v>
      </c>
      <c r="S3">
        <v>105</v>
      </c>
      <c r="T3">
        <v>105.8</v>
      </c>
      <c r="U3" s="1">
        <v>100.3</v>
      </c>
      <c r="V3">
        <v>105.4</v>
      </c>
      <c r="W3">
        <v>104.8</v>
      </c>
      <c r="X3">
        <v>104.1</v>
      </c>
      <c r="Y3">
        <v>103.2</v>
      </c>
      <c r="Z3">
        <v>102.9</v>
      </c>
      <c r="AA3">
        <v>103.5</v>
      </c>
      <c r="AB3">
        <v>104.3</v>
      </c>
      <c r="AC3">
        <v>103.7</v>
      </c>
      <c r="AD3">
        <v>104</v>
      </c>
      <c r="AE3">
        <f>SUM(All_India_Index_Upto_April23__1[[#This Row],[Cereals and products]:[Food and beverages]])</f>
        <v>1376.4</v>
      </c>
      <c r="AF3">
        <f>SUM(All_India_Index_Upto_April23__1[[#This Row],[Health]],All_India_Index_Upto_April23__1[[#This Row],[Personal care and effects]])</f>
        <v>208.39999999999998</v>
      </c>
      <c r="AG3">
        <f>SUM(All_India_Index_Upto_April23__1[[#This Row],[Housing]],All_India_Index_Upto_April23__1[[#This Row],[Household goods and services]],All_India_Index_Upto_April23__1[[#This Row],[Education]])</f>
        <v>308.60000000000002</v>
      </c>
      <c r="AH3" s="1">
        <f>SUM(All_India_Index_Upto_April23__1[[#This Row],[Clothing]:[Clothing and footwear]])</f>
        <v>316.7</v>
      </c>
      <c r="AI3" s="1">
        <f>SUM(All_India_Index_Upto_April23__1[[#This Row],[Transport and communication]],All_India_Index_Upto_April23__1[[#This Row],[Fuel and light]])</f>
        <v>208.60000000000002</v>
      </c>
      <c r="AJ3" s="1">
        <f>SUM(All_India_Index_Upto_April23__1[[#This Row],[Recreation and amusement]],All_India_Index_Upto_April23__1[[#This Row],[Miscellaneous]],All_India_Index_Upto_April23__1[[#This Row],[Pan, tobacco and intoxicants]])</f>
        <v>311.8</v>
      </c>
    </row>
    <row r="4" spans="1:36" x14ac:dyDescent="0.3">
      <c r="A4" s="1" t="s">
        <v>33</v>
      </c>
      <c r="B4">
        <v>2013</v>
      </c>
      <c r="C4" s="1" t="s">
        <v>31</v>
      </c>
      <c r="D4">
        <v>108.4</v>
      </c>
      <c r="E4">
        <v>107.3</v>
      </c>
      <c r="F4">
        <v>110</v>
      </c>
      <c r="G4">
        <v>104.4</v>
      </c>
      <c r="H4">
        <v>105.1</v>
      </c>
      <c r="I4">
        <v>103.2</v>
      </c>
      <c r="J4">
        <v>102.2</v>
      </c>
      <c r="K4">
        <v>106</v>
      </c>
      <c r="L4">
        <v>106.2</v>
      </c>
      <c r="M4">
        <v>102.7</v>
      </c>
      <c r="N4">
        <v>104.9</v>
      </c>
      <c r="O4">
        <v>107.3</v>
      </c>
      <c r="P4">
        <v>105.6</v>
      </c>
      <c r="Q4">
        <v>105.1</v>
      </c>
      <c r="R4">
        <v>106.3</v>
      </c>
      <c r="S4">
        <v>105.5</v>
      </c>
      <c r="T4">
        <v>106.2</v>
      </c>
      <c r="U4" s="1">
        <v>100.3</v>
      </c>
      <c r="V4">
        <v>105.5</v>
      </c>
      <c r="W4">
        <v>104.8</v>
      </c>
      <c r="X4">
        <v>104</v>
      </c>
      <c r="Y4">
        <v>103.2</v>
      </c>
      <c r="Z4">
        <v>103.1</v>
      </c>
      <c r="AA4">
        <v>103.6</v>
      </c>
      <c r="AB4">
        <v>104.5</v>
      </c>
      <c r="AC4">
        <v>103.9</v>
      </c>
      <c r="AD4">
        <v>104.6</v>
      </c>
      <c r="AE4">
        <f>SUM(All_India_Index_Upto_April23__1[[#This Row],[Cereals and products]:[Food and beverages]])</f>
        <v>1373.3000000000002</v>
      </c>
      <c r="AF4">
        <f>SUM(All_India_Index_Upto_April23__1[[#This Row],[Health]],All_India_Index_Upto_April23__1[[#This Row],[Personal care and effects]])</f>
        <v>208.5</v>
      </c>
      <c r="AG4">
        <f>SUM(All_India_Index_Upto_April23__1[[#This Row],[Housing]],All_India_Index_Upto_April23__1[[#This Row],[Household goods and services]],All_India_Index_Upto_April23__1[[#This Row],[Education]])</f>
        <v>308.7</v>
      </c>
      <c r="AH4" s="1">
        <f>SUM(All_India_Index_Upto_April23__1[[#This Row],[Clothing]:[Clothing and footwear]])</f>
        <v>318</v>
      </c>
      <c r="AI4" s="1">
        <f>SUM(All_India_Index_Upto_April23__1[[#This Row],[Transport and communication]],All_India_Index_Upto_April23__1[[#This Row],[Fuel and light]])</f>
        <v>208.7</v>
      </c>
      <c r="AJ4" s="1">
        <f>SUM(All_India_Index_Upto_April23__1[[#This Row],[Recreation and amusement]],All_India_Index_Upto_April23__1[[#This Row],[Miscellaneous]],All_India_Index_Upto_April23__1[[#This Row],[Pan, tobacco and intoxicants]])</f>
        <v>312.10000000000002</v>
      </c>
    </row>
    <row r="5" spans="1:36" x14ac:dyDescent="0.3">
      <c r="A5" s="1" t="s">
        <v>30</v>
      </c>
      <c r="B5">
        <v>2013</v>
      </c>
      <c r="C5" s="1" t="s">
        <v>34</v>
      </c>
      <c r="D5">
        <v>109.2</v>
      </c>
      <c r="E5">
        <v>108.7</v>
      </c>
      <c r="F5">
        <v>110.2</v>
      </c>
      <c r="G5">
        <v>105.4</v>
      </c>
      <c r="H5">
        <v>106.7</v>
      </c>
      <c r="I5">
        <v>104</v>
      </c>
      <c r="J5">
        <v>102.4</v>
      </c>
      <c r="K5">
        <v>105.9</v>
      </c>
      <c r="L5">
        <v>105.7</v>
      </c>
      <c r="M5">
        <v>103.1</v>
      </c>
      <c r="N5">
        <v>105.1</v>
      </c>
      <c r="O5">
        <v>107.7</v>
      </c>
      <c r="P5">
        <v>106.3</v>
      </c>
      <c r="Q5">
        <v>105.6</v>
      </c>
      <c r="R5">
        <v>107.1</v>
      </c>
      <c r="S5">
        <v>106.3</v>
      </c>
      <c r="T5">
        <v>107</v>
      </c>
      <c r="U5" s="1">
        <v>100.4</v>
      </c>
      <c r="V5">
        <v>106.2</v>
      </c>
      <c r="W5">
        <v>105.2</v>
      </c>
      <c r="X5">
        <v>104.4</v>
      </c>
      <c r="Y5">
        <v>103.9</v>
      </c>
      <c r="Z5">
        <v>104</v>
      </c>
      <c r="AA5">
        <v>104.1</v>
      </c>
      <c r="AB5">
        <v>104.6</v>
      </c>
      <c r="AC5">
        <v>104.4</v>
      </c>
      <c r="AD5">
        <v>105.8</v>
      </c>
      <c r="AE5">
        <f>SUM(All_India_Index_Upto_April23__1[[#This Row],[Cereals and products]:[Food and beverages]])</f>
        <v>1380.3999999999999</v>
      </c>
      <c r="AF5">
        <f>SUM(All_India_Index_Upto_April23__1[[#This Row],[Health]],All_India_Index_Upto_April23__1[[#This Row],[Personal care and effects]])</f>
        <v>209</v>
      </c>
      <c r="AG5">
        <f>SUM(All_India_Index_Upto_April23__1[[#This Row],[Housing]],All_India_Index_Upto_April23__1[[#This Row],[Household goods and services]],All_India_Index_Upto_April23__1[[#This Row],[Education]])</f>
        <v>309.70000000000005</v>
      </c>
      <c r="AH5" s="1">
        <f>SUM(All_India_Index_Upto_April23__1[[#This Row],[Clothing]:[Clothing and footwear]])</f>
        <v>320.39999999999998</v>
      </c>
      <c r="AI5" s="1">
        <f>SUM(All_India_Index_Upto_April23__1[[#This Row],[Transport and communication]],All_India_Index_Upto_April23__1[[#This Row],[Fuel and light]])</f>
        <v>210.10000000000002</v>
      </c>
      <c r="AJ5" s="1">
        <f>SUM(All_India_Index_Upto_April23__1[[#This Row],[Recreation and amusement]],All_India_Index_Upto_April23__1[[#This Row],[Miscellaneous]],All_India_Index_Upto_April23__1[[#This Row],[Pan, tobacco and intoxicants]])</f>
        <v>314</v>
      </c>
    </row>
    <row r="6" spans="1:36" x14ac:dyDescent="0.3">
      <c r="A6" s="1" t="s">
        <v>32</v>
      </c>
      <c r="B6">
        <v>2013</v>
      </c>
      <c r="C6" s="1" t="s">
        <v>34</v>
      </c>
      <c r="D6">
        <v>112.9</v>
      </c>
      <c r="E6">
        <v>112.9</v>
      </c>
      <c r="F6">
        <v>116.9</v>
      </c>
      <c r="G6">
        <v>104</v>
      </c>
      <c r="H6">
        <v>103.5</v>
      </c>
      <c r="I6">
        <v>103.1</v>
      </c>
      <c r="J6">
        <v>104.9</v>
      </c>
      <c r="K6">
        <v>104.1</v>
      </c>
      <c r="L6">
        <v>103.8</v>
      </c>
      <c r="M6">
        <v>102.3</v>
      </c>
      <c r="N6">
        <v>106</v>
      </c>
      <c r="O6">
        <v>109</v>
      </c>
      <c r="P6">
        <v>107.2</v>
      </c>
      <c r="Q6">
        <v>106</v>
      </c>
      <c r="R6">
        <v>106.6</v>
      </c>
      <c r="S6">
        <v>105.5</v>
      </c>
      <c r="T6">
        <v>106.4</v>
      </c>
      <c r="U6" s="1">
        <v>100.4</v>
      </c>
      <c r="V6">
        <v>105.7</v>
      </c>
      <c r="W6">
        <v>105.2</v>
      </c>
      <c r="X6">
        <v>104.7</v>
      </c>
      <c r="Y6">
        <v>104.4</v>
      </c>
      <c r="Z6">
        <v>103.3</v>
      </c>
      <c r="AA6">
        <v>103.7</v>
      </c>
      <c r="AB6">
        <v>104.3</v>
      </c>
      <c r="AC6">
        <v>104.3</v>
      </c>
      <c r="AD6">
        <v>104.7</v>
      </c>
      <c r="AE6">
        <f>SUM(All_India_Index_Upto_April23__1[[#This Row],[Cereals and products]:[Food and beverages]])</f>
        <v>1390.6000000000001</v>
      </c>
      <c r="AF6">
        <f>SUM(All_India_Index_Upto_April23__1[[#This Row],[Health]],All_India_Index_Upto_April23__1[[#This Row],[Personal care and effects]])</f>
        <v>209</v>
      </c>
      <c r="AG6">
        <f>SUM(All_India_Index_Upto_April23__1[[#This Row],[Housing]],All_India_Index_Upto_April23__1[[#This Row],[Household goods and services]],All_India_Index_Upto_April23__1[[#This Row],[Education]])</f>
        <v>309.3</v>
      </c>
      <c r="AH6" s="1">
        <f>SUM(All_India_Index_Upto_April23__1[[#This Row],[Clothing]:[Clothing and footwear]])</f>
        <v>318.5</v>
      </c>
      <c r="AI6" s="1">
        <f>SUM(All_India_Index_Upto_April23__1[[#This Row],[Transport and communication]],All_India_Index_Upto_April23__1[[#This Row],[Fuel and light]])</f>
        <v>210.10000000000002</v>
      </c>
      <c r="AJ6" s="1">
        <f>SUM(All_India_Index_Upto_April23__1[[#This Row],[Recreation and amusement]],All_India_Index_Upto_April23__1[[#This Row],[Miscellaneous]],All_India_Index_Upto_April23__1[[#This Row],[Pan, tobacco and intoxicants]])</f>
        <v>313.60000000000002</v>
      </c>
    </row>
    <row r="7" spans="1:36" x14ac:dyDescent="0.3">
      <c r="A7" s="1" t="s">
        <v>33</v>
      </c>
      <c r="B7">
        <v>2013</v>
      </c>
      <c r="C7" s="1" t="s">
        <v>34</v>
      </c>
      <c r="D7">
        <v>110.4</v>
      </c>
      <c r="E7">
        <v>110.2</v>
      </c>
      <c r="F7">
        <v>112.8</v>
      </c>
      <c r="G7">
        <v>104.9</v>
      </c>
      <c r="H7">
        <v>105.5</v>
      </c>
      <c r="I7">
        <v>103.6</v>
      </c>
      <c r="J7">
        <v>103.2</v>
      </c>
      <c r="K7">
        <v>105.3</v>
      </c>
      <c r="L7">
        <v>105.1</v>
      </c>
      <c r="M7">
        <v>102.8</v>
      </c>
      <c r="N7">
        <v>105.5</v>
      </c>
      <c r="O7">
        <v>108.3</v>
      </c>
      <c r="P7">
        <v>106.6</v>
      </c>
      <c r="Q7">
        <v>105.7</v>
      </c>
      <c r="R7">
        <v>106.9</v>
      </c>
      <c r="S7">
        <v>106</v>
      </c>
      <c r="T7">
        <v>106.8</v>
      </c>
      <c r="U7" s="1">
        <v>100.4</v>
      </c>
      <c r="V7">
        <v>106</v>
      </c>
      <c r="W7">
        <v>105.2</v>
      </c>
      <c r="X7">
        <v>104.5</v>
      </c>
      <c r="Y7">
        <v>104.2</v>
      </c>
      <c r="Z7">
        <v>103.6</v>
      </c>
      <c r="AA7">
        <v>103.9</v>
      </c>
      <c r="AB7">
        <v>104.5</v>
      </c>
      <c r="AC7">
        <v>104.4</v>
      </c>
      <c r="AD7">
        <v>105.3</v>
      </c>
      <c r="AE7">
        <f>SUM(All_India_Index_Upto_April23__1[[#This Row],[Cereals and products]:[Food and beverages]])</f>
        <v>1384.2</v>
      </c>
      <c r="AF7">
        <f>SUM(All_India_Index_Upto_April23__1[[#This Row],[Health]],All_India_Index_Upto_April23__1[[#This Row],[Personal care and effects]])</f>
        <v>209</v>
      </c>
      <c r="AG7">
        <f>SUM(All_India_Index_Upto_April23__1[[#This Row],[Housing]],All_India_Index_Upto_April23__1[[#This Row],[Household goods and services]],All_India_Index_Upto_April23__1[[#This Row],[Education]])</f>
        <v>309.5</v>
      </c>
      <c r="AH7" s="1">
        <f>SUM(All_India_Index_Upto_April23__1[[#This Row],[Clothing]:[Clothing and footwear]])</f>
        <v>319.7</v>
      </c>
      <c r="AI7" s="1">
        <f>SUM(All_India_Index_Upto_April23__1[[#This Row],[Transport and communication]],All_India_Index_Upto_April23__1[[#This Row],[Fuel and light]])</f>
        <v>210.2</v>
      </c>
      <c r="AJ7" s="1">
        <f>SUM(All_India_Index_Upto_April23__1[[#This Row],[Recreation and amusement]],All_India_Index_Upto_April23__1[[#This Row],[Miscellaneous]],All_India_Index_Upto_April23__1[[#This Row],[Pan, tobacco and intoxicants]])</f>
        <v>313.7</v>
      </c>
    </row>
    <row r="8" spans="1:36" x14ac:dyDescent="0.3">
      <c r="A8" s="1" t="s">
        <v>30</v>
      </c>
      <c r="B8">
        <v>2013</v>
      </c>
      <c r="C8" s="1" t="s">
        <v>35</v>
      </c>
      <c r="D8">
        <v>110.2</v>
      </c>
      <c r="E8">
        <v>108.8</v>
      </c>
      <c r="F8">
        <v>109.9</v>
      </c>
      <c r="G8">
        <v>105.6</v>
      </c>
      <c r="H8">
        <v>106.2</v>
      </c>
      <c r="I8">
        <v>105.7</v>
      </c>
      <c r="J8">
        <v>101.4</v>
      </c>
      <c r="K8">
        <v>105.7</v>
      </c>
      <c r="L8">
        <v>105</v>
      </c>
      <c r="M8">
        <v>103.3</v>
      </c>
      <c r="N8">
        <v>105.6</v>
      </c>
      <c r="O8">
        <v>108.2</v>
      </c>
      <c r="P8">
        <v>106.6</v>
      </c>
      <c r="Q8">
        <v>106.5</v>
      </c>
      <c r="R8">
        <v>107.6</v>
      </c>
      <c r="S8">
        <v>106.8</v>
      </c>
      <c r="T8">
        <v>107.5</v>
      </c>
      <c r="U8" s="1">
        <v>100.4</v>
      </c>
      <c r="V8">
        <v>106.1</v>
      </c>
      <c r="W8">
        <v>105.6</v>
      </c>
      <c r="X8">
        <v>104.7</v>
      </c>
      <c r="Y8">
        <v>104.6</v>
      </c>
      <c r="Z8">
        <v>104</v>
      </c>
      <c r="AA8">
        <v>104.3</v>
      </c>
      <c r="AB8">
        <v>104.3</v>
      </c>
      <c r="AC8">
        <v>104.6</v>
      </c>
      <c r="AD8">
        <v>106</v>
      </c>
      <c r="AE8">
        <f>SUM(All_India_Index_Upto_April23__1[[#This Row],[Cereals and products]:[Food and beverages]])</f>
        <v>1382.2</v>
      </c>
      <c r="AF8">
        <f>SUM(All_India_Index_Upto_April23__1[[#This Row],[Health]],All_India_Index_Upto_April23__1[[#This Row],[Personal care and effects]])</f>
        <v>209</v>
      </c>
      <c r="AG8">
        <f>SUM(All_India_Index_Upto_April23__1[[#This Row],[Housing]],All_India_Index_Upto_April23__1[[#This Row],[Household goods and services]],All_India_Index_Upto_April23__1[[#This Row],[Education]])</f>
        <v>310.3</v>
      </c>
      <c r="AH8" s="1">
        <f>SUM(All_India_Index_Upto_April23__1[[#This Row],[Clothing]:[Clothing and footwear]])</f>
        <v>321.89999999999998</v>
      </c>
      <c r="AI8" s="1">
        <f>SUM(All_India_Index_Upto_April23__1[[#This Row],[Transport and communication]],All_India_Index_Upto_April23__1[[#This Row],[Fuel and light]])</f>
        <v>210.7</v>
      </c>
      <c r="AJ8" s="1">
        <f>SUM(All_India_Index_Upto_April23__1[[#This Row],[Recreation and amusement]],All_India_Index_Upto_April23__1[[#This Row],[Miscellaneous]],All_India_Index_Upto_April23__1[[#This Row],[Pan, tobacco and intoxicants]])</f>
        <v>315.10000000000002</v>
      </c>
    </row>
    <row r="9" spans="1:36" x14ac:dyDescent="0.3">
      <c r="A9" s="1" t="s">
        <v>32</v>
      </c>
      <c r="B9">
        <v>2013</v>
      </c>
      <c r="C9" s="1" t="s">
        <v>35</v>
      </c>
      <c r="D9">
        <v>113.9</v>
      </c>
      <c r="E9">
        <v>111.4</v>
      </c>
      <c r="F9">
        <v>113.2</v>
      </c>
      <c r="G9">
        <v>104.3</v>
      </c>
      <c r="H9">
        <v>102.7</v>
      </c>
      <c r="I9">
        <v>104.9</v>
      </c>
      <c r="J9">
        <v>103.8</v>
      </c>
      <c r="K9">
        <v>103.5</v>
      </c>
      <c r="L9">
        <v>102.6</v>
      </c>
      <c r="M9">
        <v>102.4</v>
      </c>
      <c r="N9">
        <v>107</v>
      </c>
      <c r="O9">
        <v>109.8</v>
      </c>
      <c r="P9">
        <v>107.3</v>
      </c>
      <c r="Q9">
        <v>106.8</v>
      </c>
      <c r="R9">
        <v>107.2</v>
      </c>
      <c r="S9">
        <v>106</v>
      </c>
      <c r="T9">
        <v>107</v>
      </c>
      <c r="U9" s="1">
        <v>100.4</v>
      </c>
      <c r="V9">
        <v>106</v>
      </c>
      <c r="W9">
        <v>105.7</v>
      </c>
      <c r="X9">
        <v>105.2</v>
      </c>
      <c r="Y9">
        <v>105.5</v>
      </c>
      <c r="Z9">
        <v>103.5</v>
      </c>
      <c r="AA9">
        <v>103.8</v>
      </c>
      <c r="AB9">
        <v>104.2</v>
      </c>
      <c r="AC9">
        <v>104.9</v>
      </c>
      <c r="AD9">
        <v>105</v>
      </c>
      <c r="AE9">
        <f>SUM(All_India_Index_Upto_April23__1[[#This Row],[Cereals and products]:[Food and beverages]])</f>
        <v>1386.8</v>
      </c>
      <c r="AF9">
        <f>SUM(All_India_Index_Upto_April23__1[[#This Row],[Health]],All_India_Index_Upto_April23__1[[#This Row],[Personal care and effects]])</f>
        <v>209.4</v>
      </c>
      <c r="AG9">
        <f>SUM(All_India_Index_Upto_April23__1[[#This Row],[Housing]],All_India_Index_Upto_April23__1[[#This Row],[Household goods and services]],All_India_Index_Upto_April23__1[[#This Row],[Education]])</f>
        <v>309.90000000000003</v>
      </c>
      <c r="AH9" s="1">
        <f>SUM(All_India_Index_Upto_April23__1[[#This Row],[Clothing]:[Clothing and footwear]])</f>
        <v>320.2</v>
      </c>
      <c r="AI9" s="1">
        <f>SUM(All_India_Index_Upto_April23__1[[#This Row],[Transport and communication]],All_India_Index_Upto_April23__1[[#This Row],[Fuel and light]])</f>
        <v>211.5</v>
      </c>
      <c r="AJ9" s="1">
        <f>SUM(All_India_Index_Upto_April23__1[[#This Row],[Recreation and amusement]],All_India_Index_Upto_April23__1[[#This Row],[Miscellaneous]],All_India_Index_Upto_April23__1[[#This Row],[Pan, tobacco and intoxicants]])</f>
        <v>315.2</v>
      </c>
    </row>
    <row r="10" spans="1:36" x14ac:dyDescent="0.3">
      <c r="A10" s="1" t="s">
        <v>33</v>
      </c>
      <c r="B10">
        <v>2013</v>
      </c>
      <c r="C10" s="1" t="s">
        <v>35</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s="1">
        <v>100.4</v>
      </c>
      <c r="V10">
        <v>106.1</v>
      </c>
      <c r="W10">
        <v>105.6</v>
      </c>
      <c r="X10">
        <v>104.9</v>
      </c>
      <c r="Y10">
        <v>105.1</v>
      </c>
      <c r="Z10">
        <v>103.7</v>
      </c>
      <c r="AA10">
        <v>104</v>
      </c>
      <c r="AB10">
        <v>104.3</v>
      </c>
      <c r="AC10">
        <v>104.7</v>
      </c>
      <c r="AD10">
        <v>105.5</v>
      </c>
      <c r="AE10">
        <f>SUM(All_India_Index_Upto_April23__1[[#This Row],[Cereals and products]:[Food and beverages]])</f>
        <v>1384.0000000000002</v>
      </c>
      <c r="AF10">
        <f>SUM(All_India_Index_Upto_April23__1[[#This Row],[Health]],All_India_Index_Upto_April23__1[[#This Row],[Personal care and effects]])</f>
        <v>209.2</v>
      </c>
      <c r="AG10">
        <f>SUM(All_India_Index_Upto_April23__1[[#This Row],[Housing]],All_India_Index_Upto_April23__1[[#This Row],[Household goods and services]],All_India_Index_Upto_April23__1[[#This Row],[Education]])</f>
        <v>310</v>
      </c>
      <c r="AH10" s="1">
        <f>SUM(All_India_Index_Upto_April23__1[[#This Row],[Clothing]:[Clothing and footwear]])</f>
        <v>321.2</v>
      </c>
      <c r="AI10" s="1">
        <f>SUM(All_India_Index_Upto_April23__1[[#This Row],[Transport and communication]],All_India_Index_Upto_April23__1[[#This Row],[Fuel and light]])</f>
        <v>211.2</v>
      </c>
      <c r="AJ10" s="1">
        <f>SUM(All_India_Index_Upto_April23__1[[#This Row],[Recreation and amusement]],All_India_Index_Upto_April23__1[[#This Row],[Miscellaneous]],All_India_Index_Upto_April23__1[[#This Row],[Pan, tobacco and intoxicants]])</f>
        <v>315</v>
      </c>
    </row>
    <row r="11" spans="1:36" x14ac:dyDescent="0.3">
      <c r="A11" s="1" t="s">
        <v>30</v>
      </c>
      <c r="B11">
        <v>2013</v>
      </c>
      <c r="C11" s="1" t="s">
        <v>36</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1">
        <v>100.5</v>
      </c>
      <c r="V11">
        <v>106.5</v>
      </c>
      <c r="W11">
        <v>106.1</v>
      </c>
      <c r="X11">
        <v>105.1</v>
      </c>
      <c r="Y11">
        <v>104.4</v>
      </c>
      <c r="Z11">
        <v>104.5</v>
      </c>
      <c r="AA11">
        <v>104.8</v>
      </c>
      <c r="AB11">
        <v>102.7</v>
      </c>
      <c r="AC11">
        <v>104.6</v>
      </c>
      <c r="AD11">
        <v>106.4</v>
      </c>
      <c r="AE11">
        <f>SUM(All_India_Index_Upto_April23__1[[#This Row],[Cereals and products]:[Food and beverages]])</f>
        <v>1385.8</v>
      </c>
      <c r="AF11">
        <f>SUM(All_India_Index_Upto_April23__1[[#This Row],[Health]],All_India_Index_Upto_April23__1[[#This Row],[Personal care and effects]])</f>
        <v>207.8</v>
      </c>
      <c r="AG11">
        <f>SUM(All_India_Index_Upto_April23__1[[#This Row],[Housing]],All_India_Index_Upto_April23__1[[#This Row],[Household goods and services]],All_India_Index_Upto_April23__1[[#This Row],[Education]])</f>
        <v>311.39999999999998</v>
      </c>
      <c r="AH11" s="1">
        <f>SUM(All_India_Index_Upto_April23__1[[#This Row],[Clothing]:[Clothing and footwear]])</f>
        <v>323.5</v>
      </c>
      <c r="AI11" s="1">
        <f>SUM(All_India_Index_Upto_April23__1[[#This Row],[Transport and communication]],All_India_Index_Upto_April23__1[[#This Row],[Fuel and light]])</f>
        <v>210.9</v>
      </c>
      <c r="AJ11" s="1">
        <f>SUM(All_India_Index_Upto_April23__1[[#This Row],[Recreation and amusement]],All_India_Index_Upto_April23__1[[#This Row],[Miscellaneous]],All_India_Index_Upto_April23__1[[#This Row],[Pan, tobacco and intoxicants]])</f>
        <v>316.2</v>
      </c>
    </row>
    <row r="12" spans="1:36" x14ac:dyDescent="0.3">
      <c r="A12" s="1" t="s">
        <v>32</v>
      </c>
      <c r="B12">
        <v>2013</v>
      </c>
      <c r="C12" s="1" t="s">
        <v>36</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s="1">
        <v>100.5</v>
      </c>
      <c r="V12">
        <v>106.4</v>
      </c>
      <c r="W12">
        <v>106.5</v>
      </c>
      <c r="X12">
        <v>105.7</v>
      </c>
      <c r="Y12">
        <v>105</v>
      </c>
      <c r="Z12">
        <v>104</v>
      </c>
      <c r="AA12">
        <v>105.2</v>
      </c>
      <c r="AB12">
        <v>103.2</v>
      </c>
      <c r="AC12">
        <v>105.1</v>
      </c>
      <c r="AD12">
        <v>105.7</v>
      </c>
      <c r="AE12">
        <f>SUM(All_India_Index_Upto_April23__1[[#This Row],[Cereals and products]:[Food and beverages]])</f>
        <v>1397.6999999999998</v>
      </c>
      <c r="AF12">
        <f>SUM(All_India_Index_Upto_April23__1[[#This Row],[Health]],All_India_Index_Upto_April23__1[[#This Row],[Personal care and effects]])</f>
        <v>208.9</v>
      </c>
      <c r="AG12">
        <f>SUM(All_India_Index_Upto_April23__1[[#This Row],[Housing]],All_India_Index_Upto_April23__1[[#This Row],[Household goods and services]],All_India_Index_Upto_April23__1[[#This Row],[Education]])</f>
        <v>312.2</v>
      </c>
      <c r="AH12" s="1">
        <f>SUM(All_India_Index_Upto_April23__1[[#This Row],[Clothing]:[Clothing and footwear]])</f>
        <v>322</v>
      </c>
      <c r="AI12" s="1">
        <f>SUM(All_India_Index_Upto_April23__1[[#This Row],[Transport and communication]],All_India_Index_Upto_April23__1[[#This Row],[Fuel and light]])</f>
        <v>211.4</v>
      </c>
      <c r="AJ12" s="1">
        <f>SUM(All_India_Index_Upto_April23__1[[#This Row],[Recreation and amusement]],All_India_Index_Upto_April23__1[[#This Row],[Miscellaneous]],All_India_Index_Upto_April23__1[[#This Row],[Pan, tobacco and intoxicants]])</f>
        <v>317.60000000000002</v>
      </c>
    </row>
    <row r="13" spans="1:36" x14ac:dyDescent="0.3">
      <c r="A13" s="1" t="s">
        <v>33</v>
      </c>
      <c r="B13">
        <v>2013</v>
      </c>
      <c r="C13" s="1" t="s">
        <v>36</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s="1">
        <v>100.5</v>
      </c>
      <c r="V13">
        <v>106.5</v>
      </c>
      <c r="W13">
        <v>106.3</v>
      </c>
      <c r="X13">
        <v>105.3</v>
      </c>
      <c r="Y13">
        <v>104.7</v>
      </c>
      <c r="Z13">
        <v>104.2</v>
      </c>
      <c r="AA13">
        <v>105</v>
      </c>
      <c r="AB13">
        <v>102.9</v>
      </c>
      <c r="AC13">
        <v>104.8</v>
      </c>
      <c r="AD13">
        <v>106.1</v>
      </c>
      <c r="AE13">
        <f>SUM(All_India_Index_Upto_April23__1[[#This Row],[Cereals and products]:[Food and beverages]])</f>
        <v>1390.2</v>
      </c>
      <c r="AF13">
        <f>SUM(All_India_Index_Upto_April23__1[[#This Row],[Health]],All_India_Index_Upto_April23__1[[#This Row],[Personal care and effects]])</f>
        <v>208.2</v>
      </c>
      <c r="AG13">
        <f>SUM(All_India_Index_Upto_April23__1[[#This Row],[Housing]],All_India_Index_Upto_April23__1[[#This Row],[Household goods and services]],All_India_Index_Upto_April23__1[[#This Row],[Education]])</f>
        <v>311.8</v>
      </c>
      <c r="AH13" s="1">
        <f>SUM(All_India_Index_Upto_April23__1[[#This Row],[Clothing]:[Clothing and footwear]])</f>
        <v>322.89999999999998</v>
      </c>
      <c r="AI13" s="1">
        <f>SUM(All_India_Index_Upto_April23__1[[#This Row],[Transport and communication]],All_India_Index_Upto_April23__1[[#This Row],[Fuel and light]])</f>
        <v>211.2</v>
      </c>
      <c r="AJ13" s="1">
        <f>SUM(All_India_Index_Upto_April23__1[[#This Row],[Recreation and amusement]],All_India_Index_Upto_April23__1[[#This Row],[Miscellaneous]],All_India_Index_Upto_April23__1[[#This Row],[Pan, tobacco and intoxicants]])</f>
        <v>316.5</v>
      </c>
    </row>
    <row r="14" spans="1:36" x14ac:dyDescent="0.3">
      <c r="A14" s="1" t="s">
        <v>30</v>
      </c>
      <c r="B14">
        <v>2013</v>
      </c>
      <c r="C14" s="1" t="s">
        <v>37</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1">
        <v>100.5</v>
      </c>
      <c r="V14">
        <v>107.5</v>
      </c>
      <c r="W14">
        <v>106.8</v>
      </c>
      <c r="X14">
        <v>105.7</v>
      </c>
      <c r="Y14">
        <v>104.1</v>
      </c>
      <c r="Z14">
        <v>105</v>
      </c>
      <c r="AA14">
        <v>105.5</v>
      </c>
      <c r="AB14">
        <v>102.1</v>
      </c>
      <c r="AC14">
        <v>104.8</v>
      </c>
      <c r="AD14">
        <v>107.2</v>
      </c>
      <c r="AE14">
        <f>SUM(All_India_Index_Upto_April23__1[[#This Row],[Cereals and products]:[Food and beverages]])</f>
        <v>1394</v>
      </c>
      <c r="AF14">
        <f>SUM(All_India_Index_Upto_April23__1[[#This Row],[Health]],All_India_Index_Upto_April23__1[[#This Row],[Personal care and effects]])</f>
        <v>207.8</v>
      </c>
      <c r="AG14">
        <f>SUM(All_India_Index_Upto_April23__1[[#This Row],[Housing]],All_India_Index_Upto_April23__1[[#This Row],[Household goods and services]],All_India_Index_Upto_April23__1[[#This Row],[Education]])</f>
        <v>312.8</v>
      </c>
      <c r="AH14" s="1">
        <f>SUM(All_India_Index_Upto_April23__1[[#This Row],[Clothing]:[Clothing and footwear]])</f>
        <v>325.29999999999995</v>
      </c>
      <c r="AI14" s="1">
        <f>SUM(All_India_Index_Upto_April23__1[[#This Row],[Transport and communication]],All_India_Index_Upto_April23__1[[#This Row],[Fuel and light]])</f>
        <v>211.6</v>
      </c>
      <c r="AJ14" s="1">
        <f>SUM(All_India_Index_Upto_April23__1[[#This Row],[Recreation and amusement]],All_India_Index_Upto_April23__1[[#This Row],[Miscellaneous]],All_India_Index_Upto_April23__1[[#This Row],[Pan, tobacco and intoxicants]])</f>
        <v>317.89999999999998</v>
      </c>
    </row>
    <row r="15" spans="1:36" x14ac:dyDescent="0.3">
      <c r="A15" s="1" t="s">
        <v>32</v>
      </c>
      <c r="B15">
        <v>2013</v>
      </c>
      <c r="C15" s="1" t="s">
        <v>37</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s="1">
        <v>100.5</v>
      </c>
      <c r="V15">
        <v>107.2</v>
      </c>
      <c r="W15">
        <v>107.1</v>
      </c>
      <c r="X15">
        <v>106.2</v>
      </c>
      <c r="Y15">
        <v>103.9</v>
      </c>
      <c r="Z15">
        <v>104.6</v>
      </c>
      <c r="AA15">
        <v>105.7</v>
      </c>
      <c r="AB15">
        <v>102.6</v>
      </c>
      <c r="AC15">
        <v>104.9</v>
      </c>
      <c r="AD15">
        <v>106.6</v>
      </c>
      <c r="AE15">
        <f>SUM(All_India_Index_Upto_April23__1[[#This Row],[Cereals and products]:[Food and beverages]])</f>
        <v>1417.1999999999998</v>
      </c>
      <c r="AF15">
        <f>SUM(All_India_Index_Upto_April23__1[[#This Row],[Health]],All_India_Index_Upto_April23__1[[#This Row],[Personal care and effects]])</f>
        <v>208.8</v>
      </c>
      <c r="AG15">
        <f>SUM(All_India_Index_Upto_April23__1[[#This Row],[Housing]],All_India_Index_Upto_April23__1[[#This Row],[Household goods and services]],All_India_Index_Upto_April23__1[[#This Row],[Education]])</f>
        <v>313.3</v>
      </c>
      <c r="AH15" s="1">
        <f>SUM(All_India_Index_Upto_April23__1[[#This Row],[Clothing]:[Clothing and footwear]])</f>
        <v>323.5</v>
      </c>
      <c r="AI15" s="1">
        <f>SUM(All_India_Index_Upto_April23__1[[#This Row],[Transport and communication]],All_India_Index_Upto_April23__1[[#This Row],[Fuel and light]])</f>
        <v>211.10000000000002</v>
      </c>
      <c r="AJ15" s="1">
        <f>SUM(All_India_Index_Upto_April23__1[[#This Row],[Recreation and amusement]],All_India_Index_Upto_April23__1[[#This Row],[Miscellaneous]],All_India_Index_Upto_April23__1[[#This Row],[Pan, tobacco and intoxicants]])</f>
        <v>319.3</v>
      </c>
    </row>
    <row r="16" spans="1:36" x14ac:dyDescent="0.3">
      <c r="A16" s="1" t="s">
        <v>33</v>
      </c>
      <c r="B16">
        <v>2013</v>
      </c>
      <c r="C16" s="1" t="s">
        <v>37</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s="1">
        <v>100.5</v>
      </c>
      <c r="V16">
        <v>107.4</v>
      </c>
      <c r="W16">
        <v>106.9</v>
      </c>
      <c r="X16">
        <v>105.9</v>
      </c>
      <c r="Y16">
        <v>104</v>
      </c>
      <c r="Z16">
        <v>104.8</v>
      </c>
      <c r="AA16">
        <v>105.6</v>
      </c>
      <c r="AB16">
        <v>102.3</v>
      </c>
      <c r="AC16">
        <v>104.8</v>
      </c>
      <c r="AD16">
        <v>106.9</v>
      </c>
      <c r="AE16">
        <f>SUM(All_India_Index_Upto_April23__1[[#This Row],[Cereals and products]:[Food and beverages]])</f>
        <v>1402.1999999999998</v>
      </c>
      <c r="AF16">
        <f>SUM(All_India_Index_Upto_April23__1[[#This Row],[Health]],All_India_Index_Upto_April23__1[[#This Row],[Personal care and effects]])</f>
        <v>208.2</v>
      </c>
      <c r="AG16">
        <f>SUM(All_India_Index_Upto_April23__1[[#This Row],[Housing]],All_India_Index_Upto_April23__1[[#This Row],[Household goods and services]],All_India_Index_Upto_April23__1[[#This Row],[Education]])</f>
        <v>313</v>
      </c>
      <c r="AH16" s="1">
        <f>SUM(All_India_Index_Upto_April23__1[[#This Row],[Clothing]:[Clothing and footwear]])</f>
        <v>324.60000000000002</v>
      </c>
      <c r="AI16" s="1">
        <f>SUM(All_India_Index_Upto_April23__1[[#This Row],[Transport and communication]],All_India_Index_Upto_April23__1[[#This Row],[Fuel and light]])</f>
        <v>211.4</v>
      </c>
      <c r="AJ16" s="1">
        <f>SUM(All_India_Index_Upto_April23__1[[#This Row],[Recreation and amusement]],All_India_Index_Upto_April23__1[[#This Row],[Miscellaneous]],All_India_Index_Upto_April23__1[[#This Row],[Pan, tobacco and intoxicants]])</f>
        <v>318.2</v>
      </c>
    </row>
    <row r="17" spans="1:36" x14ac:dyDescent="0.3">
      <c r="A17" s="1" t="s">
        <v>30</v>
      </c>
      <c r="B17">
        <v>2013</v>
      </c>
      <c r="C17" s="1" t="s">
        <v>38</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1">
        <v>106.6</v>
      </c>
      <c r="V17">
        <v>108.5</v>
      </c>
      <c r="W17">
        <v>107.5</v>
      </c>
      <c r="X17">
        <v>106.3</v>
      </c>
      <c r="Y17">
        <v>105</v>
      </c>
      <c r="Z17">
        <v>105.6</v>
      </c>
      <c r="AA17">
        <v>106.5</v>
      </c>
      <c r="AB17">
        <v>102.5</v>
      </c>
      <c r="AC17">
        <v>105.5</v>
      </c>
      <c r="AD17">
        <v>108.9</v>
      </c>
      <c r="AE17">
        <f>SUM(All_India_Index_Upto_April23__1[[#This Row],[Cereals and products]:[Food and beverages]])</f>
        <v>1420</v>
      </c>
      <c r="AF17">
        <f>SUM(All_India_Index_Upto_April23__1[[#This Row],[Health]],All_India_Index_Upto_April23__1[[#This Row],[Personal care and effects]])</f>
        <v>208.8</v>
      </c>
      <c r="AG17">
        <f>SUM(All_India_Index_Upto_April23__1[[#This Row],[Housing]],All_India_Index_Upto_April23__1[[#This Row],[Household goods and services]],All_India_Index_Upto_April23__1[[#This Row],[Education]])</f>
        <v>320.60000000000002</v>
      </c>
      <c r="AH17" s="1">
        <f>SUM(All_India_Index_Upto_April23__1[[#This Row],[Clothing]:[Clothing and footwear]])</f>
        <v>328</v>
      </c>
      <c r="AI17" s="1">
        <f>SUM(All_India_Index_Upto_April23__1[[#This Row],[Transport and communication]],All_India_Index_Upto_April23__1[[#This Row],[Fuel and light]])</f>
        <v>213.5</v>
      </c>
      <c r="AJ17" s="1">
        <f>SUM(All_India_Index_Upto_April23__1[[#This Row],[Recreation and amusement]],All_India_Index_Upto_April23__1[[#This Row],[Miscellaneous]],All_India_Index_Upto_April23__1[[#This Row],[Pan, tobacco and intoxicants]])</f>
        <v>320.10000000000002</v>
      </c>
    </row>
    <row r="18" spans="1:36" x14ac:dyDescent="0.3">
      <c r="A18" s="1" t="s">
        <v>32</v>
      </c>
      <c r="B18">
        <v>2013</v>
      </c>
      <c r="C18" s="1" t="s">
        <v>38</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s="1">
        <v>106.6</v>
      </c>
      <c r="V18">
        <v>108</v>
      </c>
      <c r="W18">
        <v>107.7</v>
      </c>
      <c r="X18">
        <v>106.5</v>
      </c>
      <c r="Y18">
        <v>105.2</v>
      </c>
      <c r="Z18">
        <v>105.2</v>
      </c>
      <c r="AA18">
        <v>108.1</v>
      </c>
      <c r="AB18">
        <v>103.3</v>
      </c>
      <c r="AC18">
        <v>106.1</v>
      </c>
      <c r="AD18">
        <v>109.7</v>
      </c>
      <c r="AE18">
        <f>SUM(All_India_Index_Upto_April23__1[[#This Row],[Cereals and products]:[Food and beverages]])</f>
        <v>1464.6000000000001</v>
      </c>
      <c r="AF18">
        <f>SUM(All_India_Index_Upto_April23__1[[#This Row],[Health]],All_India_Index_Upto_April23__1[[#This Row],[Personal care and effects]])</f>
        <v>209.8</v>
      </c>
      <c r="AG18">
        <f>SUM(All_India_Index_Upto_April23__1[[#This Row],[Housing]],All_India_Index_Upto_April23__1[[#This Row],[Household goods and services]],All_India_Index_Upto_April23__1[[#This Row],[Education]])</f>
        <v>322.39999999999998</v>
      </c>
      <c r="AH18" s="1">
        <f>SUM(All_India_Index_Upto_April23__1[[#This Row],[Clothing]:[Clothing and footwear]])</f>
        <v>325.3</v>
      </c>
      <c r="AI18" s="1">
        <f>SUM(All_India_Index_Upto_April23__1[[#This Row],[Transport and communication]],All_India_Index_Upto_April23__1[[#This Row],[Fuel and light]])</f>
        <v>213.2</v>
      </c>
      <c r="AJ18" s="1">
        <f>SUM(All_India_Index_Upto_April23__1[[#This Row],[Recreation and amusement]],All_India_Index_Upto_April23__1[[#This Row],[Miscellaneous]],All_India_Index_Upto_April23__1[[#This Row],[Pan, tobacco and intoxicants]])</f>
        <v>322.20000000000005</v>
      </c>
    </row>
    <row r="19" spans="1:36" x14ac:dyDescent="0.3">
      <c r="A19" s="1" t="s">
        <v>33</v>
      </c>
      <c r="B19">
        <v>2013</v>
      </c>
      <c r="C19" s="1" t="s">
        <v>38</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s="1">
        <v>106.6</v>
      </c>
      <c r="V19">
        <v>108.3</v>
      </c>
      <c r="W19">
        <v>107.6</v>
      </c>
      <c r="X19">
        <v>106.4</v>
      </c>
      <c r="Y19">
        <v>105.1</v>
      </c>
      <c r="Z19">
        <v>105.4</v>
      </c>
      <c r="AA19">
        <v>107.4</v>
      </c>
      <c r="AB19">
        <v>102.8</v>
      </c>
      <c r="AC19">
        <v>105.8</v>
      </c>
      <c r="AD19">
        <v>109.3</v>
      </c>
      <c r="AE19">
        <f>SUM(All_India_Index_Upto_April23__1[[#This Row],[Cereals and products]:[Food and beverages]])</f>
        <v>1436</v>
      </c>
      <c r="AF19">
        <f>SUM(All_India_Index_Upto_April23__1[[#This Row],[Health]],All_India_Index_Upto_April23__1[[#This Row],[Personal care and effects]])</f>
        <v>209.2</v>
      </c>
      <c r="AG19">
        <f>SUM(All_India_Index_Upto_April23__1[[#This Row],[Housing]],All_India_Index_Upto_April23__1[[#This Row],[Household goods and services]],All_India_Index_Upto_April23__1[[#This Row],[Education]])</f>
        <v>321.60000000000002</v>
      </c>
      <c r="AH19" s="1">
        <f>SUM(All_India_Index_Upto_April23__1[[#This Row],[Clothing]:[Clothing and footwear]])</f>
        <v>326.89999999999998</v>
      </c>
      <c r="AI19" s="1">
        <f>SUM(All_India_Index_Upto_April23__1[[#This Row],[Transport and communication]],All_India_Index_Upto_April23__1[[#This Row],[Fuel and light]])</f>
        <v>213.39999999999998</v>
      </c>
      <c r="AJ19" s="1">
        <f>SUM(All_India_Index_Upto_April23__1[[#This Row],[Recreation and amusement]],All_India_Index_Upto_April23__1[[#This Row],[Miscellaneous]],All_India_Index_Upto_April23__1[[#This Row],[Pan, tobacco and intoxicants]])</f>
        <v>320.7</v>
      </c>
    </row>
    <row r="20" spans="1:36" x14ac:dyDescent="0.3">
      <c r="A20" s="1" t="s">
        <v>30</v>
      </c>
      <c r="B20">
        <v>2013</v>
      </c>
      <c r="C20" s="1" t="s">
        <v>39</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1">
        <v>107.7</v>
      </c>
      <c r="V20">
        <v>109.5</v>
      </c>
      <c r="W20">
        <v>108.3</v>
      </c>
      <c r="X20">
        <v>106.9</v>
      </c>
      <c r="Y20">
        <v>106.8</v>
      </c>
      <c r="Z20">
        <v>106.4</v>
      </c>
      <c r="AA20">
        <v>107.8</v>
      </c>
      <c r="AB20">
        <v>102.5</v>
      </c>
      <c r="AC20">
        <v>106.5</v>
      </c>
      <c r="AD20">
        <v>110.7</v>
      </c>
      <c r="AE20">
        <f>SUM(All_India_Index_Upto_April23__1[[#This Row],[Cereals and products]:[Food and beverages]])</f>
        <v>1445.8999999999996</v>
      </c>
      <c r="AF20">
        <f>SUM(All_India_Index_Upto_April23__1[[#This Row],[Health]],All_India_Index_Upto_April23__1[[#This Row],[Personal care and effects]])</f>
        <v>209.4</v>
      </c>
      <c r="AG20">
        <f>SUM(All_India_Index_Upto_April23__1[[#This Row],[Housing]],All_India_Index_Upto_April23__1[[#This Row],[Household goods and services]],All_India_Index_Upto_April23__1[[#This Row],[Education]])</f>
        <v>323.8</v>
      </c>
      <c r="AH20" s="1">
        <f>SUM(All_India_Index_Upto_April23__1[[#This Row],[Clothing]:[Clothing and footwear]])</f>
        <v>330.3</v>
      </c>
      <c r="AI20" s="1">
        <f>SUM(All_India_Index_Upto_April23__1[[#This Row],[Transport and communication]],All_India_Index_Upto_April23__1[[#This Row],[Fuel and light]])</f>
        <v>216.3</v>
      </c>
      <c r="AJ20" s="1">
        <f>SUM(All_India_Index_Upto_April23__1[[#This Row],[Recreation and amusement]],All_India_Index_Upto_April23__1[[#This Row],[Miscellaneous]],All_India_Index_Upto_April23__1[[#This Row],[Pan, tobacco and intoxicants]])</f>
        <v>322.7</v>
      </c>
    </row>
    <row r="21" spans="1:36" x14ac:dyDescent="0.3">
      <c r="A21" s="1" t="s">
        <v>32</v>
      </c>
      <c r="B21">
        <v>2013</v>
      </c>
      <c r="C21" s="1" t="s">
        <v>39</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s="1">
        <v>107.7</v>
      </c>
      <c r="V21">
        <v>108.6</v>
      </c>
      <c r="W21">
        <v>108.1</v>
      </c>
      <c r="X21">
        <v>107.1</v>
      </c>
      <c r="Y21">
        <v>107.3</v>
      </c>
      <c r="Z21">
        <v>105.9</v>
      </c>
      <c r="AA21">
        <v>110.1</v>
      </c>
      <c r="AB21">
        <v>103.2</v>
      </c>
      <c r="AC21">
        <v>107.3</v>
      </c>
      <c r="AD21">
        <v>111.4</v>
      </c>
      <c r="AE21">
        <f>SUM(All_India_Index_Upto_April23__1[[#This Row],[Cereals and products]:[Food and beverages]])</f>
        <v>1489.4</v>
      </c>
      <c r="AF21">
        <f>SUM(All_India_Index_Upto_April23__1[[#This Row],[Health]],All_India_Index_Upto_April23__1[[#This Row],[Personal care and effects]])</f>
        <v>210.3</v>
      </c>
      <c r="AG21">
        <f>SUM(All_India_Index_Upto_April23__1[[#This Row],[Housing]],All_India_Index_Upto_April23__1[[#This Row],[Household goods and services]],All_India_Index_Upto_April23__1[[#This Row],[Education]])</f>
        <v>325.89999999999998</v>
      </c>
      <c r="AH21" s="1">
        <f>SUM(All_India_Index_Upto_April23__1[[#This Row],[Clothing]:[Clothing and footwear]])</f>
        <v>327.10000000000002</v>
      </c>
      <c r="AI21" s="1">
        <f>SUM(All_India_Index_Upto_April23__1[[#This Row],[Transport and communication]],All_India_Index_Upto_April23__1[[#This Row],[Fuel and light]])</f>
        <v>215.89999999999998</v>
      </c>
      <c r="AJ21" s="1">
        <f>SUM(All_India_Index_Upto_April23__1[[#This Row],[Recreation and amusement]],All_India_Index_Upto_April23__1[[#This Row],[Miscellaneous]],All_India_Index_Upto_April23__1[[#This Row],[Pan, tobacco and intoxicants]])</f>
        <v>324.89999999999998</v>
      </c>
    </row>
    <row r="22" spans="1:36" x14ac:dyDescent="0.3">
      <c r="A22" s="1" t="s">
        <v>33</v>
      </c>
      <c r="B22">
        <v>2013</v>
      </c>
      <c r="C22" s="1" t="s">
        <v>39</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s="1">
        <v>107.7</v>
      </c>
      <c r="V22">
        <v>109.2</v>
      </c>
      <c r="W22">
        <v>108.2</v>
      </c>
      <c r="X22">
        <v>107</v>
      </c>
      <c r="Y22">
        <v>107.1</v>
      </c>
      <c r="Z22">
        <v>106.1</v>
      </c>
      <c r="AA22">
        <v>109.1</v>
      </c>
      <c r="AB22">
        <v>102.8</v>
      </c>
      <c r="AC22">
        <v>106.9</v>
      </c>
      <c r="AD22">
        <v>111</v>
      </c>
      <c r="AE22">
        <f>SUM(All_India_Index_Upto_April23__1[[#This Row],[Cereals and products]:[Food and beverages]])</f>
        <v>1461.3999999999999</v>
      </c>
      <c r="AF22">
        <f>SUM(All_India_Index_Upto_April23__1[[#This Row],[Health]],All_India_Index_Upto_April23__1[[#This Row],[Personal care and effects]])</f>
        <v>209.8</v>
      </c>
      <c r="AG22">
        <f>SUM(All_India_Index_Upto_April23__1[[#This Row],[Housing]],All_India_Index_Upto_April23__1[[#This Row],[Household goods and services]],All_India_Index_Upto_April23__1[[#This Row],[Education]])</f>
        <v>325</v>
      </c>
      <c r="AH22" s="1">
        <f>SUM(All_India_Index_Upto_April23__1[[#This Row],[Clothing]:[Clothing and footwear]])</f>
        <v>329</v>
      </c>
      <c r="AI22" s="1">
        <f>SUM(All_India_Index_Upto_April23__1[[#This Row],[Transport and communication]],All_India_Index_Upto_April23__1[[#This Row],[Fuel and light]])</f>
        <v>216.3</v>
      </c>
      <c r="AJ22" s="1">
        <f>SUM(All_India_Index_Upto_April23__1[[#This Row],[Recreation and amusement]],All_India_Index_Upto_April23__1[[#This Row],[Miscellaneous]],All_India_Index_Upto_April23__1[[#This Row],[Pan, tobacco and intoxicants]])</f>
        <v>323.3</v>
      </c>
    </row>
    <row r="23" spans="1:36" x14ac:dyDescent="0.3">
      <c r="A23" s="1" t="s">
        <v>30</v>
      </c>
      <c r="B23">
        <v>2013</v>
      </c>
      <c r="C23" s="1" t="s">
        <v>40</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1">
        <v>108.9</v>
      </c>
      <c r="V23">
        <v>109.9</v>
      </c>
      <c r="W23">
        <v>108.7</v>
      </c>
      <c r="X23">
        <v>107.5</v>
      </c>
      <c r="Y23">
        <v>107.8</v>
      </c>
      <c r="Z23">
        <v>106.8</v>
      </c>
      <c r="AA23">
        <v>108.7</v>
      </c>
      <c r="AB23">
        <v>105</v>
      </c>
      <c r="AC23">
        <v>107.5</v>
      </c>
      <c r="AD23">
        <v>112.1</v>
      </c>
      <c r="AE23">
        <f>SUM(All_India_Index_Upto_April23__1[[#This Row],[Cereals and products]:[Food and beverages]])</f>
        <v>1462.5</v>
      </c>
      <c r="AF23">
        <f>SUM(All_India_Index_Upto_April23__1[[#This Row],[Health]],All_India_Index_Upto_April23__1[[#This Row],[Personal care and effects]])</f>
        <v>212.5</v>
      </c>
      <c r="AG23">
        <f>SUM(All_India_Index_Upto_April23__1[[#This Row],[Housing]],All_India_Index_Upto_April23__1[[#This Row],[Household goods and services]],All_India_Index_Upto_April23__1[[#This Row],[Education]])</f>
        <v>326.3</v>
      </c>
      <c r="AH23" s="1">
        <f>SUM(All_India_Index_Upto_April23__1[[#This Row],[Clothing]:[Clothing and footwear]])</f>
        <v>332.6</v>
      </c>
      <c r="AI23" s="1">
        <f>SUM(All_India_Index_Upto_April23__1[[#This Row],[Transport and communication]],All_India_Index_Upto_April23__1[[#This Row],[Fuel and light]])</f>
        <v>217.7</v>
      </c>
      <c r="AJ23" s="1">
        <f>SUM(All_India_Index_Upto_April23__1[[#This Row],[Recreation and amusement]],All_India_Index_Upto_April23__1[[#This Row],[Miscellaneous]],All_India_Index_Upto_April23__1[[#This Row],[Pan, tobacco and intoxicants]])</f>
        <v>325</v>
      </c>
    </row>
    <row r="24" spans="1:36" x14ac:dyDescent="0.3">
      <c r="A24" s="1" t="s">
        <v>32</v>
      </c>
      <c r="B24">
        <v>2013</v>
      </c>
      <c r="C24" s="1" t="s">
        <v>40</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s="1">
        <v>108.9</v>
      </c>
      <c r="V24">
        <v>109.3</v>
      </c>
      <c r="W24">
        <v>108.7</v>
      </c>
      <c r="X24">
        <v>107.6</v>
      </c>
      <c r="Y24">
        <v>108.1</v>
      </c>
      <c r="Z24">
        <v>106.5</v>
      </c>
      <c r="AA24">
        <v>110.8</v>
      </c>
      <c r="AB24">
        <v>106</v>
      </c>
      <c r="AC24">
        <v>108.3</v>
      </c>
      <c r="AD24">
        <v>112.7</v>
      </c>
      <c r="AE24">
        <f>SUM(All_India_Index_Upto_April23__1[[#This Row],[Cereals and products]:[Food and beverages]])</f>
        <v>1506.1000000000001</v>
      </c>
      <c r="AF24">
        <f>SUM(All_India_Index_Upto_April23__1[[#This Row],[Health]],All_India_Index_Upto_April23__1[[#This Row],[Personal care and effects]])</f>
        <v>213.6</v>
      </c>
      <c r="AG24">
        <f>SUM(All_India_Index_Upto_April23__1[[#This Row],[Housing]],All_India_Index_Upto_April23__1[[#This Row],[Household goods and services]],All_India_Index_Upto_April23__1[[#This Row],[Education]])</f>
        <v>328.40000000000003</v>
      </c>
      <c r="AH24" s="1">
        <f>SUM(All_India_Index_Upto_April23__1[[#This Row],[Clothing]:[Clothing and footwear]])</f>
        <v>329.09999999999997</v>
      </c>
      <c r="AI24" s="1">
        <f>SUM(All_India_Index_Upto_April23__1[[#This Row],[Transport and communication]],All_India_Index_Upto_April23__1[[#This Row],[Fuel and light]])</f>
        <v>217.39999999999998</v>
      </c>
      <c r="AJ24" s="1">
        <f>SUM(All_India_Index_Upto_April23__1[[#This Row],[Recreation and amusement]],All_India_Index_Upto_April23__1[[#This Row],[Miscellaneous]],All_India_Index_Upto_April23__1[[#This Row],[Pan, tobacco and intoxicants]])</f>
        <v>327.20000000000005</v>
      </c>
    </row>
    <row r="25" spans="1:36" x14ac:dyDescent="0.3">
      <c r="A25" s="1" t="s">
        <v>33</v>
      </c>
      <c r="B25">
        <v>2013</v>
      </c>
      <c r="C25" s="1" t="s">
        <v>40</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s="1">
        <v>108.9</v>
      </c>
      <c r="V25">
        <v>109.7</v>
      </c>
      <c r="W25">
        <v>108.7</v>
      </c>
      <c r="X25">
        <v>107.5</v>
      </c>
      <c r="Y25">
        <v>108</v>
      </c>
      <c r="Z25">
        <v>106.6</v>
      </c>
      <c r="AA25">
        <v>109.9</v>
      </c>
      <c r="AB25">
        <v>105.4</v>
      </c>
      <c r="AC25">
        <v>107.9</v>
      </c>
      <c r="AD25">
        <v>112.4</v>
      </c>
      <c r="AE25">
        <f>SUM(All_India_Index_Upto_April23__1[[#This Row],[Cereals and products]:[Food and beverages]])</f>
        <v>1477.4</v>
      </c>
      <c r="AF25">
        <f>SUM(All_India_Index_Upto_April23__1[[#This Row],[Health]],All_India_Index_Upto_April23__1[[#This Row],[Personal care and effects]])</f>
        <v>212.9</v>
      </c>
      <c r="AG25">
        <f>SUM(All_India_Index_Upto_April23__1[[#This Row],[Housing]],All_India_Index_Upto_April23__1[[#This Row],[Household goods and services]],All_India_Index_Upto_April23__1[[#This Row],[Education]])</f>
        <v>327.5</v>
      </c>
      <c r="AH25" s="1">
        <f>SUM(All_India_Index_Upto_April23__1[[#This Row],[Clothing]:[Clothing and footwear]])</f>
        <v>331.1</v>
      </c>
      <c r="AI25" s="1">
        <f>SUM(All_India_Index_Upto_April23__1[[#This Row],[Transport and communication]],All_India_Index_Upto_April23__1[[#This Row],[Fuel and light]])</f>
        <v>217.7</v>
      </c>
      <c r="AJ25" s="1">
        <f>SUM(All_India_Index_Upto_April23__1[[#This Row],[Recreation and amusement]],All_India_Index_Upto_April23__1[[#This Row],[Miscellaneous]],All_India_Index_Upto_April23__1[[#This Row],[Pan, tobacco and intoxicants]])</f>
        <v>325.7</v>
      </c>
    </row>
    <row r="26" spans="1:36" x14ac:dyDescent="0.3">
      <c r="A26" s="1" t="s">
        <v>30</v>
      </c>
      <c r="B26">
        <v>2013</v>
      </c>
      <c r="C26" s="1" t="s">
        <v>41</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1">
        <v>109.7</v>
      </c>
      <c r="V26">
        <v>111.1</v>
      </c>
      <c r="W26">
        <v>109.6</v>
      </c>
      <c r="X26">
        <v>108.3</v>
      </c>
      <c r="Y26">
        <v>109.3</v>
      </c>
      <c r="Z26">
        <v>107.7</v>
      </c>
      <c r="AA26">
        <v>109.8</v>
      </c>
      <c r="AB26">
        <v>106.7</v>
      </c>
      <c r="AC26">
        <v>108.7</v>
      </c>
      <c r="AD26">
        <v>114.2</v>
      </c>
      <c r="AE26">
        <f>SUM(All_India_Index_Upto_April23__1[[#This Row],[Cereals and products]:[Food and beverages]])</f>
        <v>1488.5000000000002</v>
      </c>
      <c r="AF26">
        <f>SUM(All_India_Index_Upto_April23__1[[#This Row],[Health]],All_India_Index_Upto_April23__1[[#This Row],[Personal care and effects]])</f>
        <v>215</v>
      </c>
      <c r="AG26">
        <f>SUM(All_India_Index_Upto_April23__1[[#This Row],[Housing]],All_India_Index_Upto_April23__1[[#This Row],[Household goods and services]],All_India_Index_Upto_April23__1[[#This Row],[Education]])</f>
        <v>329.1</v>
      </c>
      <c r="AH26" s="1">
        <f>SUM(All_India_Index_Upto_April23__1[[#This Row],[Clothing]:[Clothing and footwear]])</f>
        <v>336.6</v>
      </c>
      <c r="AI26" s="1">
        <f>SUM(All_India_Index_Upto_April23__1[[#This Row],[Transport and communication]],All_India_Index_Upto_April23__1[[#This Row],[Fuel and light]])</f>
        <v>220.39999999999998</v>
      </c>
      <c r="AJ26" s="1">
        <f>SUM(All_India_Index_Upto_April23__1[[#This Row],[Recreation and amusement]],All_India_Index_Upto_April23__1[[#This Row],[Miscellaneous]],All_India_Index_Upto_April23__1[[#This Row],[Pan, tobacco and intoxicants]])</f>
        <v>328.1</v>
      </c>
    </row>
    <row r="27" spans="1:36" x14ac:dyDescent="0.3">
      <c r="A27" s="1" t="s">
        <v>32</v>
      </c>
      <c r="B27">
        <v>2013</v>
      </c>
      <c r="C27" s="1" t="s">
        <v>41</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s="1">
        <v>109.7</v>
      </c>
      <c r="V27">
        <v>109.5</v>
      </c>
      <c r="W27">
        <v>109.6</v>
      </c>
      <c r="X27">
        <v>107.9</v>
      </c>
      <c r="Y27">
        <v>110.4</v>
      </c>
      <c r="Z27">
        <v>107.4</v>
      </c>
      <c r="AA27">
        <v>111.2</v>
      </c>
      <c r="AB27">
        <v>106.9</v>
      </c>
      <c r="AC27">
        <v>109.4</v>
      </c>
      <c r="AD27">
        <v>113.2</v>
      </c>
      <c r="AE27">
        <f>SUM(All_India_Index_Upto_April23__1[[#This Row],[Cereals and products]:[Food and beverages]])</f>
        <v>1500.4</v>
      </c>
      <c r="AF27">
        <f>SUM(All_India_Index_Upto_April23__1[[#This Row],[Health]],All_India_Index_Upto_April23__1[[#This Row],[Personal care and effects]])</f>
        <v>214.8</v>
      </c>
      <c r="AG27">
        <f>SUM(All_India_Index_Upto_April23__1[[#This Row],[Housing]],All_India_Index_Upto_April23__1[[#This Row],[Household goods and services]],All_India_Index_Upto_April23__1[[#This Row],[Education]])</f>
        <v>330.5</v>
      </c>
      <c r="AH27" s="1">
        <f>SUM(All_India_Index_Upto_April23__1[[#This Row],[Clothing]:[Clothing and footwear]])</f>
        <v>331.5</v>
      </c>
      <c r="AI27" s="1">
        <f>SUM(All_India_Index_Upto_April23__1[[#This Row],[Transport and communication]],All_India_Index_Upto_April23__1[[#This Row],[Fuel and light]])</f>
        <v>219.9</v>
      </c>
      <c r="AJ27" s="1">
        <f>SUM(All_India_Index_Upto_April23__1[[#This Row],[Recreation and amusement]],All_India_Index_Upto_April23__1[[#This Row],[Miscellaneous]],All_India_Index_Upto_April23__1[[#This Row],[Pan, tobacco and intoxicants]])</f>
        <v>329.70000000000005</v>
      </c>
    </row>
    <row r="28" spans="1:36" x14ac:dyDescent="0.3">
      <c r="A28" s="1" t="s">
        <v>33</v>
      </c>
      <c r="B28">
        <v>2013</v>
      </c>
      <c r="C28" s="1" t="s">
        <v>41</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s="1">
        <v>109.7</v>
      </c>
      <c r="V28">
        <v>110.5</v>
      </c>
      <c r="W28">
        <v>109.6</v>
      </c>
      <c r="X28">
        <v>108.1</v>
      </c>
      <c r="Y28">
        <v>109.9</v>
      </c>
      <c r="Z28">
        <v>107.5</v>
      </c>
      <c r="AA28">
        <v>110.6</v>
      </c>
      <c r="AB28">
        <v>106.8</v>
      </c>
      <c r="AC28">
        <v>109</v>
      </c>
      <c r="AD28">
        <v>113.7</v>
      </c>
      <c r="AE28">
        <f>SUM(All_India_Index_Upto_April23__1[[#This Row],[Cereals and products]:[Food and beverages]])</f>
        <v>1491.6999999999998</v>
      </c>
      <c r="AF28">
        <f>SUM(All_India_Index_Upto_April23__1[[#This Row],[Health]],All_India_Index_Upto_April23__1[[#This Row],[Personal care and effects]])</f>
        <v>214.89999999999998</v>
      </c>
      <c r="AG28">
        <f>SUM(All_India_Index_Upto_April23__1[[#This Row],[Housing]],All_India_Index_Upto_April23__1[[#This Row],[Household goods and services]],All_India_Index_Upto_April23__1[[#This Row],[Education]])</f>
        <v>329.9</v>
      </c>
      <c r="AH28" s="1">
        <f>SUM(All_India_Index_Upto_April23__1[[#This Row],[Clothing]:[Clothing and footwear]])</f>
        <v>334.5</v>
      </c>
      <c r="AI28" s="1">
        <f>SUM(All_India_Index_Upto_April23__1[[#This Row],[Transport and communication]],All_India_Index_Upto_April23__1[[#This Row],[Fuel and light]])</f>
        <v>220.4</v>
      </c>
      <c r="AJ28" s="1">
        <f>SUM(All_India_Index_Upto_April23__1[[#This Row],[Recreation and amusement]],All_India_Index_Upto_April23__1[[#This Row],[Miscellaneous]],All_India_Index_Upto_April23__1[[#This Row],[Pan, tobacco and intoxicants]])</f>
        <v>328.5</v>
      </c>
    </row>
    <row r="29" spans="1:36" x14ac:dyDescent="0.3">
      <c r="A29" s="1" t="s">
        <v>30</v>
      </c>
      <c r="B29">
        <v>2013</v>
      </c>
      <c r="C29" s="1" t="s">
        <v>42</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1">
        <v>110.5</v>
      </c>
      <c r="V29">
        <v>111.6</v>
      </c>
      <c r="W29">
        <v>110.4</v>
      </c>
      <c r="X29">
        <v>108.9</v>
      </c>
      <c r="Y29">
        <v>109.3</v>
      </c>
      <c r="Z29">
        <v>108.3</v>
      </c>
      <c r="AA29">
        <v>110.2</v>
      </c>
      <c r="AB29">
        <v>107.5</v>
      </c>
      <c r="AC29">
        <v>109.1</v>
      </c>
      <c r="AD29">
        <v>115.5</v>
      </c>
      <c r="AE29">
        <f>SUM(All_India_Index_Upto_April23__1[[#This Row],[Cereals and products]:[Food and beverages]])</f>
        <v>1508</v>
      </c>
      <c r="AF29">
        <f>SUM(All_India_Index_Upto_April23__1[[#This Row],[Health]],All_India_Index_Upto_April23__1[[#This Row],[Personal care and effects]])</f>
        <v>216.4</v>
      </c>
      <c r="AG29">
        <f>SUM(All_India_Index_Upto_April23__1[[#This Row],[Housing]],All_India_Index_Upto_April23__1[[#This Row],[Household goods and services]],All_India_Index_Upto_April23__1[[#This Row],[Education]])</f>
        <v>331.1</v>
      </c>
      <c r="AH29" s="1">
        <f>SUM(All_India_Index_Upto_April23__1[[#This Row],[Clothing]:[Clothing and footwear]])</f>
        <v>339.29999999999995</v>
      </c>
      <c r="AI29" s="1">
        <f>SUM(All_India_Index_Upto_April23__1[[#This Row],[Transport and communication]],All_India_Index_Upto_April23__1[[#This Row],[Fuel and light]])</f>
        <v>220.89999999999998</v>
      </c>
      <c r="AJ29" s="1">
        <f>SUM(All_India_Index_Upto_April23__1[[#This Row],[Recreation and amusement]],All_India_Index_Upto_April23__1[[#This Row],[Miscellaneous]],All_India_Index_Upto_April23__1[[#This Row],[Pan, tobacco and intoxicants]])</f>
        <v>329.59999999999997</v>
      </c>
    </row>
    <row r="30" spans="1:36" x14ac:dyDescent="0.3">
      <c r="A30" s="1" t="s">
        <v>32</v>
      </c>
      <c r="B30">
        <v>2013</v>
      </c>
      <c r="C30" s="1" t="s">
        <v>42</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s="1">
        <v>110.5</v>
      </c>
      <c r="V30">
        <v>109.7</v>
      </c>
      <c r="W30">
        <v>110.2</v>
      </c>
      <c r="X30">
        <v>108.2</v>
      </c>
      <c r="Y30">
        <v>109.7</v>
      </c>
      <c r="Z30">
        <v>108</v>
      </c>
      <c r="AA30">
        <v>111.3</v>
      </c>
      <c r="AB30">
        <v>107.3</v>
      </c>
      <c r="AC30">
        <v>109.4</v>
      </c>
      <c r="AD30">
        <v>114</v>
      </c>
      <c r="AE30">
        <f>SUM(All_India_Index_Upto_April23__1[[#This Row],[Cereals and products]:[Food and beverages]])</f>
        <v>1517.1999999999998</v>
      </c>
      <c r="AF30">
        <f>SUM(All_India_Index_Upto_April23__1[[#This Row],[Health]],All_India_Index_Upto_April23__1[[#This Row],[Personal care and effects]])</f>
        <v>215.5</v>
      </c>
      <c r="AG30">
        <f>SUM(All_India_Index_Upto_April23__1[[#This Row],[Housing]],All_India_Index_Upto_April23__1[[#This Row],[Household goods and services]],All_India_Index_Upto_April23__1[[#This Row],[Education]])</f>
        <v>332</v>
      </c>
      <c r="AH30" s="1">
        <f>SUM(All_India_Index_Upto_April23__1[[#This Row],[Clothing]:[Clothing and footwear]])</f>
        <v>334.2</v>
      </c>
      <c r="AI30" s="1">
        <f>SUM(All_India_Index_Upto_April23__1[[#This Row],[Transport and communication]],All_India_Index_Upto_April23__1[[#This Row],[Fuel and light]])</f>
        <v>219.4</v>
      </c>
      <c r="AJ30" s="1">
        <f>SUM(All_India_Index_Upto_April23__1[[#This Row],[Recreation and amusement]],All_India_Index_Upto_April23__1[[#This Row],[Miscellaneous]],All_India_Index_Upto_April23__1[[#This Row],[Pan, tobacco and intoxicants]])</f>
        <v>330.9</v>
      </c>
    </row>
    <row r="31" spans="1:36" x14ac:dyDescent="0.3">
      <c r="A31" s="1" t="s">
        <v>33</v>
      </c>
      <c r="B31">
        <v>2013</v>
      </c>
      <c r="C31" s="1" t="s">
        <v>42</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s="1">
        <v>110.5</v>
      </c>
      <c r="V31">
        <v>110.9</v>
      </c>
      <c r="W31">
        <v>110.3</v>
      </c>
      <c r="X31">
        <v>108.6</v>
      </c>
      <c r="Y31">
        <v>109.5</v>
      </c>
      <c r="Z31">
        <v>108.1</v>
      </c>
      <c r="AA31">
        <v>110.8</v>
      </c>
      <c r="AB31">
        <v>107.4</v>
      </c>
      <c r="AC31">
        <v>109.2</v>
      </c>
      <c r="AD31">
        <v>114.8</v>
      </c>
      <c r="AE31">
        <f>SUM(All_India_Index_Upto_April23__1[[#This Row],[Cereals and products]:[Food and beverages]])</f>
        <v>1510.2000000000003</v>
      </c>
      <c r="AF31">
        <f>SUM(All_India_Index_Upto_April23__1[[#This Row],[Health]],All_India_Index_Upto_April23__1[[#This Row],[Personal care and effects]])</f>
        <v>216</v>
      </c>
      <c r="AG31">
        <f>SUM(All_India_Index_Upto_April23__1[[#This Row],[Housing]],All_India_Index_Upto_April23__1[[#This Row],[Household goods and services]],All_India_Index_Upto_April23__1[[#This Row],[Education]])</f>
        <v>331.6</v>
      </c>
      <c r="AH31" s="1">
        <f>SUM(All_India_Index_Upto_April23__1[[#This Row],[Clothing]:[Clothing and footwear]])</f>
        <v>337.2</v>
      </c>
      <c r="AI31" s="1">
        <f>SUM(All_India_Index_Upto_April23__1[[#This Row],[Transport and communication]],All_India_Index_Upto_April23__1[[#This Row],[Fuel and light]])</f>
        <v>220.4</v>
      </c>
      <c r="AJ31" s="1">
        <f>SUM(All_India_Index_Upto_April23__1[[#This Row],[Recreation and amusement]],All_India_Index_Upto_April23__1[[#This Row],[Miscellaneous]],All_India_Index_Upto_April23__1[[#This Row],[Pan, tobacco and intoxicants]])</f>
        <v>329.8</v>
      </c>
    </row>
    <row r="32" spans="1:36" x14ac:dyDescent="0.3">
      <c r="A32" s="1" t="s">
        <v>30</v>
      </c>
      <c r="B32">
        <v>2013</v>
      </c>
      <c r="C32" s="1" t="s">
        <v>43</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1">
        <v>111.1</v>
      </c>
      <c r="V32">
        <v>112.6</v>
      </c>
      <c r="W32">
        <v>111.3</v>
      </c>
      <c r="X32">
        <v>109.7</v>
      </c>
      <c r="Y32">
        <v>109.6</v>
      </c>
      <c r="Z32">
        <v>108.7</v>
      </c>
      <c r="AA32">
        <v>111</v>
      </c>
      <c r="AB32">
        <v>108.2</v>
      </c>
      <c r="AC32">
        <v>109.8</v>
      </c>
      <c r="AD32">
        <v>117.4</v>
      </c>
      <c r="AE32">
        <f>SUM(All_India_Index_Upto_April23__1[[#This Row],[Cereals and products]:[Food and beverages]])</f>
        <v>1536.8</v>
      </c>
      <c r="AF32">
        <f>SUM(All_India_Index_Upto_April23__1[[#This Row],[Health]],All_India_Index_Upto_April23__1[[#This Row],[Personal care and effects]])</f>
        <v>217.9</v>
      </c>
      <c r="AG32">
        <f>SUM(All_India_Index_Upto_April23__1[[#This Row],[Housing]],All_India_Index_Upto_April23__1[[#This Row],[Household goods and services]],All_India_Index_Upto_April23__1[[#This Row],[Education]])</f>
        <v>333.4</v>
      </c>
      <c r="AH32" s="1">
        <f>SUM(All_India_Index_Upto_April23__1[[#This Row],[Clothing]:[Clothing and footwear]])</f>
        <v>342.1</v>
      </c>
      <c r="AI32" s="1">
        <f>SUM(All_India_Index_Upto_April23__1[[#This Row],[Transport and communication]],All_India_Index_Upto_April23__1[[#This Row],[Fuel and light]])</f>
        <v>222.2</v>
      </c>
      <c r="AJ32" s="1">
        <f>SUM(All_India_Index_Upto_April23__1[[#This Row],[Recreation and amusement]],All_India_Index_Upto_April23__1[[#This Row],[Miscellaneous]],All_India_Index_Upto_April23__1[[#This Row],[Pan, tobacco and intoxicants]])</f>
        <v>331.3</v>
      </c>
    </row>
    <row r="33" spans="1:36" x14ac:dyDescent="0.3">
      <c r="A33" s="1" t="s">
        <v>32</v>
      </c>
      <c r="B33">
        <v>2013</v>
      </c>
      <c r="C33" s="1" t="s">
        <v>44</v>
      </c>
      <c r="D33">
        <v>119.8</v>
      </c>
      <c r="E33">
        <v>116.3</v>
      </c>
      <c r="F33">
        <v>122.6</v>
      </c>
      <c r="G33">
        <v>112</v>
      </c>
      <c r="H33">
        <v>103.2</v>
      </c>
      <c r="I33">
        <v>110</v>
      </c>
      <c r="J33">
        <v>192.8</v>
      </c>
      <c r="K33">
        <v>106.3</v>
      </c>
      <c r="L33">
        <v>99.5</v>
      </c>
      <c r="M33">
        <v>110.3</v>
      </c>
      <c r="N33">
        <v>111.8</v>
      </c>
      <c r="O33">
        <v>117.1</v>
      </c>
      <c r="P33">
        <v>122.9</v>
      </c>
      <c r="Q33">
        <v>114.1</v>
      </c>
      <c r="R33">
        <v>113.5</v>
      </c>
      <c r="S33">
        <v>110.3</v>
      </c>
      <c r="T33">
        <v>113</v>
      </c>
      <c r="U33" s="1">
        <v>111.1</v>
      </c>
      <c r="V33">
        <v>110</v>
      </c>
      <c r="W33">
        <v>110.9</v>
      </c>
      <c r="X33">
        <v>108.6</v>
      </c>
      <c r="Y33">
        <v>109.5</v>
      </c>
      <c r="Z33">
        <v>108.5</v>
      </c>
      <c r="AA33">
        <v>111.3</v>
      </c>
      <c r="AB33">
        <v>107.9</v>
      </c>
      <c r="AC33">
        <v>109.6</v>
      </c>
      <c r="AD33">
        <v>115</v>
      </c>
      <c r="AE33">
        <f>SUM(All_India_Index_Upto_April23__1[[#This Row],[Cereals and products]:[Food and beverages]])</f>
        <v>1544.6</v>
      </c>
      <c r="AF33">
        <f>SUM(All_India_Index_Upto_April23__1[[#This Row],[Health]],All_India_Index_Upto_April23__1[[#This Row],[Personal care and effects]])</f>
        <v>216.5</v>
      </c>
      <c r="AG33">
        <f>SUM(All_India_Index_Upto_April23__1[[#This Row],[Housing]],All_India_Index_Upto_April23__1[[#This Row],[Household goods and services]],All_India_Index_Upto_April23__1[[#This Row],[Education]])</f>
        <v>333.3</v>
      </c>
      <c r="AH33" s="1">
        <f>SUM(All_India_Index_Upto_April23__1[[#This Row],[Clothing]:[Clothing and footwear]])</f>
        <v>336.8</v>
      </c>
      <c r="AI33" s="1">
        <f>SUM(All_India_Index_Upto_April23__1[[#This Row],[Transport and communication]],All_India_Index_Upto_April23__1[[#This Row],[Fuel and light]])</f>
        <v>219.5</v>
      </c>
      <c r="AJ33" s="1">
        <f>SUM(All_India_Index_Upto_April23__1[[#This Row],[Recreation and amusement]],All_India_Index_Upto_April23__1[[#This Row],[Miscellaneous]],All_India_Index_Upto_April23__1[[#This Row],[Pan, tobacco and intoxicants]])</f>
        <v>332.2</v>
      </c>
    </row>
    <row r="34" spans="1:36" x14ac:dyDescent="0.3">
      <c r="A34" s="1" t="s">
        <v>33</v>
      </c>
      <c r="B34">
        <v>2013</v>
      </c>
      <c r="C34" s="1" t="s">
        <v>44</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s="1">
        <v>111.1</v>
      </c>
      <c r="V34">
        <v>111.6</v>
      </c>
      <c r="W34">
        <v>111.1</v>
      </c>
      <c r="X34">
        <v>109.3</v>
      </c>
      <c r="Y34">
        <v>109.5</v>
      </c>
      <c r="Z34">
        <v>108.6</v>
      </c>
      <c r="AA34">
        <v>111.2</v>
      </c>
      <c r="AB34">
        <v>108.1</v>
      </c>
      <c r="AC34">
        <v>109.7</v>
      </c>
      <c r="AD34">
        <v>116.3</v>
      </c>
      <c r="AE34">
        <f>SUM(All_India_Index_Upto_April23__1[[#This Row],[Cereals and products]:[Food and beverages]])</f>
        <v>1538.8</v>
      </c>
      <c r="AF34">
        <f>SUM(All_India_Index_Upto_April23__1[[#This Row],[Health]],All_India_Index_Upto_April23__1[[#This Row],[Personal care and effects]])</f>
        <v>217.39999999999998</v>
      </c>
      <c r="AG34">
        <f>SUM(All_India_Index_Upto_April23__1[[#This Row],[Housing]],All_India_Index_Upto_April23__1[[#This Row],[Household goods and services]],All_India_Index_Upto_April23__1[[#This Row],[Education]])</f>
        <v>333.4</v>
      </c>
      <c r="AH34" s="1">
        <f>SUM(All_India_Index_Upto_April23__1[[#This Row],[Clothing]:[Clothing and footwear]])</f>
        <v>339.90000000000003</v>
      </c>
      <c r="AI34" s="1">
        <f>SUM(All_India_Index_Upto_April23__1[[#This Row],[Transport and communication]],All_India_Index_Upto_April23__1[[#This Row],[Fuel and light]])</f>
        <v>221.1</v>
      </c>
      <c r="AJ34" s="1">
        <f>SUM(All_India_Index_Upto_April23__1[[#This Row],[Recreation and amusement]],All_India_Index_Upto_April23__1[[#This Row],[Miscellaneous]],All_India_Index_Upto_April23__1[[#This Row],[Pan, tobacco and intoxicants]])</f>
        <v>331.4</v>
      </c>
    </row>
    <row r="35" spans="1:36" x14ac:dyDescent="0.3">
      <c r="A35" s="1" t="s">
        <v>30</v>
      </c>
      <c r="B35">
        <v>2013</v>
      </c>
      <c r="C35" s="1" t="s">
        <v>45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1">
        <v>110.7</v>
      </c>
      <c r="V35">
        <v>112.8</v>
      </c>
      <c r="W35">
        <v>112.1</v>
      </c>
      <c r="X35">
        <v>110.1</v>
      </c>
      <c r="Y35">
        <v>109.9</v>
      </c>
      <c r="Z35">
        <v>109.2</v>
      </c>
      <c r="AA35">
        <v>111.6</v>
      </c>
      <c r="AB35">
        <v>108.1</v>
      </c>
      <c r="AC35">
        <v>110.1</v>
      </c>
      <c r="AD35">
        <v>115.5</v>
      </c>
      <c r="AE35">
        <f>SUM(All_India_Index_Upto_April23__1[[#This Row],[Cereals and products]:[Food and beverages]])</f>
        <v>1509</v>
      </c>
      <c r="AF35">
        <f>SUM(All_India_Index_Upto_April23__1[[#This Row],[Health]],All_India_Index_Upto_April23__1[[#This Row],[Personal care and effects]])</f>
        <v>218.2</v>
      </c>
      <c r="AG35">
        <f>SUM(All_India_Index_Upto_April23__1[[#This Row],[Housing]],All_India_Index_Upto_April23__1[[#This Row],[Household goods and services]],All_India_Index_Upto_April23__1[[#This Row],[Education]])</f>
        <v>334.4</v>
      </c>
      <c r="AH35" s="1">
        <f>SUM(All_India_Index_Upto_April23__1[[#This Row],[Clothing]:[Clothing and footwear]])</f>
        <v>345.3</v>
      </c>
      <c r="AI35" s="1">
        <f>SUM(All_India_Index_Upto_April23__1[[#This Row],[Transport and communication]],All_India_Index_Upto_April23__1[[#This Row],[Fuel and light]])</f>
        <v>222.7</v>
      </c>
      <c r="AJ35" s="1">
        <f>SUM(All_India_Index_Upto_April23__1[[#This Row],[Recreation and amusement]],All_India_Index_Upto_April23__1[[#This Row],[Miscellaneous]],All_India_Index_Upto_April23__1[[#This Row],[Pan, tobacco and intoxicants]])</f>
        <v>332.9</v>
      </c>
    </row>
    <row r="36" spans="1:36" x14ac:dyDescent="0.3">
      <c r="A36" s="1" t="s">
        <v>32</v>
      </c>
      <c r="B36">
        <v>2013</v>
      </c>
      <c r="C36" s="1" t="s">
        <v>45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s="1">
        <v>110.7</v>
      </c>
      <c r="V36">
        <v>110.4</v>
      </c>
      <c r="W36">
        <v>111.3</v>
      </c>
      <c r="X36">
        <v>109</v>
      </c>
      <c r="Y36">
        <v>109.7</v>
      </c>
      <c r="Z36">
        <v>108.9</v>
      </c>
      <c r="AA36">
        <v>111.4</v>
      </c>
      <c r="AB36">
        <v>107.7</v>
      </c>
      <c r="AC36">
        <v>109.8</v>
      </c>
      <c r="AD36">
        <v>113.3</v>
      </c>
      <c r="AE36">
        <f>SUM(All_India_Index_Upto_April23__1[[#This Row],[Cereals and products]:[Food and beverages]])</f>
        <v>1504.4</v>
      </c>
      <c r="AF36">
        <f>SUM(All_India_Index_Upto_April23__1[[#This Row],[Health]],All_India_Index_Upto_April23__1[[#This Row],[Personal care and effects]])</f>
        <v>216.7</v>
      </c>
      <c r="AG36">
        <f>SUM(All_India_Index_Upto_April23__1[[#This Row],[Housing]],All_India_Index_Upto_April23__1[[#This Row],[Household goods and services]],All_India_Index_Upto_April23__1[[#This Row],[Education]])</f>
        <v>333.4</v>
      </c>
      <c r="AH36" s="1">
        <f>SUM(All_India_Index_Upto_April23__1[[#This Row],[Clothing]:[Clothing and footwear]])</f>
        <v>338.8</v>
      </c>
      <c r="AI36" s="1">
        <f>SUM(All_India_Index_Upto_April23__1[[#This Row],[Transport and communication]],All_India_Index_Upto_April23__1[[#This Row],[Fuel and light]])</f>
        <v>220.10000000000002</v>
      </c>
      <c r="AJ36" s="1">
        <f>SUM(All_India_Index_Upto_April23__1[[#This Row],[Recreation and amusement]],All_India_Index_Upto_April23__1[[#This Row],[Miscellaneous]],All_India_Index_Upto_April23__1[[#This Row],[Pan, tobacco and intoxicants]])</f>
        <v>333.7</v>
      </c>
    </row>
    <row r="37" spans="1:36" x14ac:dyDescent="0.3">
      <c r="A37" s="1" t="s">
        <v>33</v>
      </c>
      <c r="B37">
        <v>2013</v>
      </c>
      <c r="C37" s="1" t="s">
        <v>45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s="1">
        <v>110.7</v>
      </c>
      <c r="V37">
        <v>111.9</v>
      </c>
      <c r="W37">
        <v>111.7</v>
      </c>
      <c r="X37">
        <v>109.7</v>
      </c>
      <c r="Y37">
        <v>109.8</v>
      </c>
      <c r="Z37">
        <v>109</v>
      </c>
      <c r="AA37">
        <v>111.5</v>
      </c>
      <c r="AB37">
        <v>107.9</v>
      </c>
      <c r="AC37">
        <v>110</v>
      </c>
      <c r="AD37">
        <v>114.5</v>
      </c>
      <c r="AE37">
        <f>SUM(All_India_Index_Upto_April23__1[[#This Row],[Cereals and products]:[Food and beverages]])</f>
        <v>1507.3000000000002</v>
      </c>
      <c r="AF37">
        <f>SUM(All_India_Index_Upto_April23__1[[#This Row],[Health]],All_India_Index_Upto_April23__1[[#This Row],[Personal care and effects]])</f>
        <v>217.60000000000002</v>
      </c>
      <c r="AG37">
        <f>SUM(All_India_Index_Upto_April23__1[[#This Row],[Housing]],All_India_Index_Upto_April23__1[[#This Row],[Household goods and services]],All_India_Index_Upto_April23__1[[#This Row],[Education]])</f>
        <v>333.9</v>
      </c>
      <c r="AH37" s="1">
        <f>SUM(All_India_Index_Upto_April23__1[[#This Row],[Clothing]:[Clothing and footwear]])</f>
        <v>342.7</v>
      </c>
      <c r="AI37" s="1">
        <f>SUM(All_India_Index_Upto_April23__1[[#This Row],[Transport and communication]],All_India_Index_Upto_April23__1[[#This Row],[Fuel and light]])</f>
        <v>221.7</v>
      </c>
      <c r="AJ37" s="1">
        <f>SUM(All_India_Index_Upto_April23__1[[#This Row],[Recreation and amusement]],All_India_Index_Upto_April23__1[[#This Row],[Miscellaneous]],All_India_Index_Upto_April23__1[[#This Row],[Pan, tobacco and intoxicants]])</f>
        <v>333</v>
      </c>
    </row>
    <row r="38" spans="1:36" x14ac:dyDescent="0.3">
      <c r="A38" s="1" t="s">
        <v>30</v>
      </c>
      <c r="B38">
        <v>2014</v>
      </c>
      <c r="C38" s="1"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1">
        <v>111.6</v>
      </c>
      <c r="V38">
        <v>113</v>
      </c>
      <c r="W38">
        <v>112.6</v>
      </c>
      <c r="X38">
        <v>110.6</v>
      </c>
      <c r="Y38">
        <v>110.5</v>
      </c>
      <c r="Z38">
        <v>109.6</v>
      </c>
      <c r="AA38">
        <v>111.8</v>
      </c>
      <c r="AB38">
        <v>108.3</v>
      </c>
      <c r="AC38">
        <v>110.6</v>
      </c>
      <c r="AD38">
        <v>114.2</v>
      </c>
      <c r="AE38">
        <f>SUM(All_India_Index_Upto_April23__1[[#This Row],[Cereals and products]:[Food and beverages]])</f>
        <v>1486.6000000000001</v>
      </c>
      <c r="AF38">
        <f>SUM(All_India_Index_Upto_April23__1[[#This Row],[Health]],All_India_Index_Upto_April23__1[[#This Row],[Personal care and effects]])</f>
        <v>218.89999999999998</v>
      </c>
      <c r="AG38">
        <f>SUM(All_India_Index_Upto_April23__1[[#This Row],[Housing]],All_India_Index_Upto_April23__1[[#This Row],[Household goods and services]],All_India_Index_Upto_April23__1[[#This Row],[Education]])</f>
        <v>336</v>
      </c>
      <c r="AH38" s="1">
        <f>SUM(All_India_Index_Upto_April23__1[[#This Row],[Clothing]:[Clothing and footwear]])</f>
        <v>347.2</v>
      </c>
      <c r="AI38" s="1">
        <f>SUM(All_India_Index_Upto_April23__1[[#This Row],[Transport and communication]],All_India_Index_Upto_April23__1[[#This Row],[Fuel and light]])</f>
        <v>223.5</v>
      </c>
      <c r="AJ38" s="1">
        <f>SUM(All_India_Index_Upto_April23__1[[#This Row],[Recreation and amusement]],All_India_Index_Upto_April23__1[[#This Row],[Miscellaneous]],All_India_Index_Upto_April23__1[[#This Row],[Pan, tobacco and intoxicants]])</f>
        <v>334.2</v>
      </c>
    </row>
    <row r="39" spans="1:36" x14ac:dyDescent="0.3">
      <c r="A39" s="1" t="s">
        <v>32</v>
      </c>
      <c r="B39">
        <v>2014</v>
      </c>
      <c r="C39" s="1"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s="1">
        <v>111.6</v>
      </c>
      <c r="V39">
        <v>111</v>
      </c>
      <c r="W39">
        <v>111.9</v>
      </c>
      <c r="X39">
        <v>109.7</v>
      </c>
      <c r="Y39">
        <v>110.8</v>
      </c>
      <c r="Z39">
        <v>109.8</v>
      </c>
      <c r="AA39">
        <v>111.5</v>
      </c>
      <c r="AB39">
        <v>108</v>
      </c>
      <c r="AC39">
        <v>110.5</v>
      </c>
      <c r="AD39">
        <v>112.9</v>
      </c>
      <c r="AE39">
        <f>SUM(All_India_Index_Upto_April23__1[[#This Row],[Cereals and products]:[Food and beverages]])</f>
        <v>1484.3</v>
      </c>
      <c r="AF39">
        <f>SUM(All_India_Index_Upto_April23__1[[#This Row],[Health]],All_India_Index_Upto_April23__1[[#This Row],[Personal care and effects]])</f>
        <v>217.7</v>
      </c>
      <c r="AG39">
        <f>SUM(All_India_Index_Upto_April23__1[[#This Row],[Housing]],All_India_Index_Upto_April23__1[[#This Row],[Household goods and services]],All_India_Index_Upto_April23__1[[#This Row],[Education]])</f>
        <v>335</v>
      </c>
      <c r="AH39" s="1">
        <f>SUM(All_India_Index_Upto_April23__1[[#This Row],[Clothing]:[Clothing and footwear]])</f>
        <v>340.4</v>
      </c>
      <c r="AI39" s="1">
        <f>SUM(All_India_Index_Upto_April23__1[[#This Row],[Transport and communication]],All_India_Index_Upto_April23__1[[#This Row],[Fuel and light]])</f>
        <v>221.8</v>
      </c>
      <c r="AJ39" s="1">
        <f>SUM(All_India_Index_Upto_April23__1[[#This Row],[Recreation and amusement]],All_India_Index_Upto_April23__1[[#This Row],[Miscellaneous]],All_India_Index_Upto_April23__1[[#This Row],[Pan, tobacco and intoxicants]])</f>
        <v>336</v>
      </c>
    </row>
    <row r="40" spans="1:36" x14ac:dyDescent="0.3">
      <c r="A40" s="1" t="s">
        <v>33</v>
      </c>
      <c r="B40">
        <v>2014</v>
      </c>
      <c r="C40" s="1"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s="1">
        <v>111.6</v>
      </c>
      <c r="V40">
        <v>112.2</v>
      </c>
      <c r="W40">
        <v>112.3</v>
      </c>
      <c r="X40">
        <v>110.3</v>
      </c>
      <c r="Y40">
        <v>110.7</v>
      </c>
      <c r="Z40">
        <v>109.7</v>
      </c>
      <c r="AA40">
        <v>111.6</v>
      </c>
      <c r="AB40">
        <v>108.2</v>
      </c>
      <c r="AC40">
        <v>110.6</v>
      </c>
      <c r="AD40">
        <v>113.6</v>
      </c>
      <c r="AE40">
        <f>SUM(All_India_Index_Upto_April23__1[[#This Row],[Cereals and products]:[Food and beverages]])</f>
        <v>1485.7999999999997</v>
      </c>
      <c r="AF40">
        <f>SUM(All_India_Index_Upto_April23__1[[#This Row],[Health]],All_India_Index_Upto_April23__1[[#This Row],[Personal care and effects]])</f>
        <v>218.5</v>
      </c>
      <c r="AG40">
        <f>SUM(All_India_Index_Upto_April23__1[[#This Row],[Housing]],All_India_Index_Upto_April23__1[[#This Row],[Household goods and services]],All_India_Index_Upto_April23__1[[#This Row],[Education]])</f>
        <v>335.5</v>
      </c>
      <c r="AH40" s="1">
        <f>SUM(All_India_Index_Upto_April23__1[[#This Row],[Clothing]:[Clothing and footwear]])</f>
        <v>344.4</v>
      </c>
      <c r="AI40" s="1">
        <f>SUM(All_India_Index_Upto_April23__1[[#This Row],[Transport and communication]],All_India_Index_Upto_April23__1[[#This Row],[Fuel and light]])</f>
        <v>222.9</v>
      </c>
      <c r="AJ40" s="1">
        <f>SUM(All_India_Index_Upto_April23__1[[#This Row],[Recreation and amusement]],All_India_Index_Upto_April23__1[[#This Row],[Miscellaneous]],All_India_Index_Upto_April23__1[[#This Row],[Pan, tobacco and intoxicants]])</f>
        <v>334.8</v>
      </c>
    </row>
    <row r="41" spans="1:36" x14ac:dyDescent="0.3">
      <c r="A41" s="1" t="s">
        <v>30</v>
      </c>
      <c r="B41">
        <v>2014</v>
      </c>
      <c r="C41" s="1" t="s">
        <v>34</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1">
        <v>112.5</v>
      </c>
      <c r="V41">
        <v>113.2</v>
      </c>
      <c r="W41">
        <v>112.9</v>
      </c>
      <c r="X41">
        <v>110.9</v>
      </c>
      <c r="Y41">
        <v>110.8</v>
      </c>
      <c r="Z41">
        <v>109.9</v>
      </c>
      <c r="AA41">
        <v>112</v>
      </c>
      <c r="AB41">
        <v>108.7</v>
      </c>
      <c r="AC41">
        <v>110.9</v>
      </c>
      <c r="AD41">
        <v>114</v>
      </c>
      <c r="AE41">
        <f>SUM(All_India_Index_Upto_April23__1[[#This Row],[Cereals and products]:[Food and beverages]])</f>
        <v>1482.2</v>
      </c>
      <c r="AF41">
        <f>SUM(All_India_Index_Upto_April23__1[[#This Row],[Health]],All_India_Index_Upto_April23__1[[#This Row],[Personal care and effects]])</f>
        <v>219.60000000000002</v>
      </c>
      <c r="AG41">
        <f>SUM(All_India_Index_Upto_April23__1[[#This Row],[Housing]],All_India_Index_Upto_April23__1[[#This Row],[Household goods and services]],All_India_Index_Upto_April23__1[[#This Row],[Education]])</f>
        <v>337.4</v>
      </c>
      <c r="AH41" s="1">
        <f>SUM(All_India_Index_Upto_April23__1[[#This Row],[Clothing]:[Clothing and footwear]])</f>
        <v>348.3</v>
      </c>
      <c r="AI41" s="1">
        <f>SUM(All_India_Index_Upto_April23__1[[#This Row],[Transport and communication]],All_India_Index_Upto_April23__1[[#This Row],[Fuel and light]])</f>
        <v>224</v>
      </c>
      <c r="AJ41" s="1">
        <f>SUM(All_India_Index_Upto_April23__1[[#This Row],[Recreation and amusement]],All_India_Index_Upto_April23__1[[#This Row],[Miscellaneous]],All_India_Index_Upto_April23__1[[#This Row],[Pan, tobacco and intoxicants]])</f>
        <v>335</v>
      </c>
    </row>
    <row r="42" spans="1:36" x14ac:dyDescent="0.3">
      <c r="A42" s="1" t="s">
        <v>32</v>
      </c>
      <c r="B42">
        <v>2014</v>
      </c>
      <c r="C42" s="1" t="s">
        <v>34</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s="1">
        <v>112.5</v>
      </c>
      <c r="V42">
        <v>111.1</v>
      </c>
      <c r="W42">
        <v>112.6</v>
      </c>
      <c r="X42">
        <v>110.4</v>
      </c>
      <c r="Y42">
        <v>111.3</v>
      </c>
      <c r="Z42">
        <v>110.3</v>
      </c>
      <c r="AA42">
        <v>111.6</v>
      </c>
      <c r="AB42">
        <v>108.7</v>
      </c>
      <c r="AC42">
        <v>111</v>
      </c>
      <c r="AD42">
        <v>113.1</v>
      </c>
      <c r="AE42">
        <f>SUM(All_India_Index_Upto_April23__1[[#This Row],[Cereals and products]:[Food and beverages]])</f>
        <v>1476</v>
      </c>
      <c r="AF42">
        <f>SUM(All_India_Index_Upto_April23__1[[#This Row],[Health]],All_India_Index_Upto_April23__1[[#This Row],[Personal care and effects]])</f>
        <v>219.10000000000002</v>
      </c>
      <c r="AG42">
        <f>SUM(All_India_Index_Upto_April23__1[[#This Row],[Housing]],All_India_Index_Upto_April23__1[[#This Row],[Household goods and services]],All_India_Index_Upto_April23__1[[#This Row],[Education]])</f>
        <v>336.7</v>
      </c>
      <c r="AH42" s="1">
        <f>SUM(All_India_Index_Upto_April23__1[[#This Row],[Clothing]:[Clothing and footwear]])</f>
        <v>341.7</v>
      </c>
      <c r="AI42" s="1">
        <f>SUM(All_India_Index_Upto_April23__1[[#This Row],[Transport and communication]],All_India_Index_Upto_April23__1[[#This Row],[Fuel and light]])</f>
        <v>222.39999999999998</v>
      </c>
      <c r="AJ42" s="1">
        <f>SUM(All_India_Index_Upto_April23__1[[#This Row],[Recreation and amusement]],All_India_Index_Upto_April23__1[[#This Row],[Miscellaneous]],All_India_Index_Upto_April23__1[[#This Row],[Pan, tobacco and intoxicants]])</f>
        <v>337.5</v>
      </c>
    </row>
    <row r="43" spans="1:36" x14ac:dyDescent="0.3">
      <c r="A43" s="1" t="s">
        <v>33</v>
      </c>
      <c r="B43">
        <v>2014</v>
      </c>
      <c r="C43" s="1" t="s">
        <v>34</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s="1">
        <v>112.5</v>
      </c>
      <c r="V43">
        <v>112.4</v>
      </c>
      <c r="W43">
        <v>112.8</v>
      </c>
      <c r="X43">
        <v>110.7</v>
      </c>
      <c r="Y43">
        <v>111.1</v>
      </c>
      <c r="Z43">
        <v>110.1</v>
      </c>
      <c r="AA43">
        <v>111.8</v>
      </c>
      <c r="AB43">
        <v>108.7</v>
      </c>
      <c r="AC43">
        <v>110.9</v>
      </c>
      <c r="AD43">
        <v>113.6</v>
      </c>
      <c r="AE43">
        <f>SUM(All_India_Index_Upto_April23__1[[#This Row],[Cereals and products]:[Food and beverages]])</f>
        <v>1480.1</v>
      </c>
      <c r="AF43">
        <f>SUM(All_India_Index_Upto_April23__1[[#This Row],[Health]],All_India_Index_Upto_April23__1[[#This Row],[Personal care and effects]])</f>
        <v>219.4</v>
      </c>
      <c r="AG43">
        <f>SUM(All_India_Index_Upto_April23__1[[#This Row],[Housing]],All_India_Index_Upto_April23__1[[#This Row],[Household goods and services]],All_India_Index_Upto_April23__1[[#This Row],[Education]])</f>
        <v>337.1</v>
      </c>
      <c r="AH43" s="1">
        <f>SUM(All_India_Index_Upto_April23__1[[#This Row],[Clothing]:[Clothing and footwear]])</f>
        <v>345.6</v>
      </c>
      <c r="AI43" s="1">
        <f>SUM(All_India_Index_Upto_April23__1[[#This Row],[Transport and communication]],All_India_Index_Upto_April23__1[[#This Row],[Fuel and light]])</f>
        <v>223.5</v>
      </c>
      <c r="AJ43" s="1">
        <f>SUM(All_India_Index_Upto_April23__1[[#This Row],[Recreation and amusement]],All_India_Index_Upto_April23__1[[#This Row],[Miscellaneous]],All_India_Index_Upto_April23__1[[#This Row],[Pan, tobacco and intoxicants]])</f>
        <v>335.7</v>
      </c>
    </row>
    <row r="44" spans="1:36" x14ac:dyDescent="0.3">
      <c r="A44" s="1" t="s">
        <v>30</v>
      </c>
      <c r="B44">
        <v>2014</v>
      </c>
      <c r="C44" s="1" t="s">
        <v>35</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1">
        <v>113.2</v>
      </c>
      <c r="V44">
        <v>113.4</v>
      </c>
      <c r="W44">
        <v>113.4</v>
      </c>
      <c r="X44">
        <v>111.4</v>
      </c>
      <c r="Y44">
        <v>111.2</v>
      </c>
      <c r="Z44">
        <v>110.2</v>
      </c>
      <c r="AA44">
        <v>112.4</v>
      </c>
      <c r="AB44">
        <v>108.9</v>
      </c>
      <c r="AC44">
        <v>111.3</v>
      </c>
      <c r="AD44">
        <v>114.6</v>
      </c>
      <c r="AE44">
        <f>SUM(All_India_Index_Upto_April23__1[[#This Row],[Cereals and products]:[Food and beverages]])</f>
        <v>1491.4</v>
      </c>
      <c r="AF44">
        <f>SUM(All_India_Index_Upto_April23__1[[#This Row],[Health]],All_India_Index_Upto_April23__1[[#This Row],[Personal care and effects]])</f>
        <v>220.3</v>
      </c>
      <c r="AG44">
        <f>SUM(All_India_Index_Upto_April23__1[[#This Row],[Housing]],All_India_Index_Upto_April23__1[[#This Row],[Household goods and services]],All_India_Index_Upto_April23__1[[#This Row],[Education]])</f>
        <v>339</v>
      </c>
      <c r="AH44" s="1">
        <f>SUM(All_India_Index_Upto_April23__1[[#This Row],[Clothing]:[Clothing and footwear]])</f>
        <v>349.6</v>
      </c>
      <c r="AI44" s="1">
        <f>SUM(All_India_Index_Upto_April23__1[[#This Row],[Transport and communication]],All_India_Index_Upto_April23__1[[#This Row],[Fuel and light]])</f>
        <v>224.60000000000002</v>
      </c>
      <c r="AJ44" s="1">
        <f>SUM(All_India_Index_Upto_April23__1[[#This Row],[Recreation and amusement]],All_India_Index_Upto_April23__1[[#This Row],[Miscellaneous]],All_India_Index_Upto_April23__1[[#This Row],[Pan, tobacco and intoxicants]])</f>
        <v>336.1</v>
      </c>
    </row>
    <row r="45" spans="1:36" x14ac:dyDescent="0.3">
      <c r="A45" s="1" t="s">
        <v>32</v>
      </c>
      <c r="B45">
        <v>2014</v>
      </c>
      <c r="C45" s="1" t="s">
        <v>35</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s="1">
        <v>113.2</v>
      </c>
      <c r="V45">
        <v>110.9</v>
      </c>
      <c r="W45">
        <v>113</v>
      </c>
      <c r="X45">
        <v>110.8</v>
      </c>
      <c r="Y45">
        <v>111.6</v>
      </c>
      <c r="Z45">
        <v>110.9</v>
      </c>
      <c r="AA45">
        <v>111.8</v>
      </c>
      <c r="AB45">
        <v>109.2</v>
      </c>
      <c r="AC45">
        <v>111.4</v>
      </c>
      <c r="AD45">
        <v>113.7</v>
      </c>
      <c r="AE45">
        <f>SUM(All_India_Index_Upto_April23__1[[#This Row],[Cereals and products]:[Food and beverages]])</f>
        <v>1483</v>
      </c>
      <c r="AF45">
        <f>SUM(All_India_Index_Upto_April23__1[[#This Row],[Health]],All_India_Index_Upto_April23__1[[#This Row],[Personal care and effects]])</f>
        <v>220</v>
      </c>
      <c r="AG45">
        <f>SUM(All_India_Index_Upto_April23__1[[#This Row],[Housing]],All_India_Index_Upto_April23__1[[#This Row],[Household goods and services]],All_India_Index_Upto_April23__1[[#This Row],[Education]])</f>
        <v>338</v>
      </c>
      <c r="AH45" s="1">
        <f>SUM(All_India_Index_Upto_April23__1[[#This Row],[Clothing]:[Clothing and footwear]])</f>
        <v>343.09999999999997</v>
      </c>
      <c r="AI45" s="1">
        <f>SUM(All_India_Index_Upto_April23__1[[#This Row],[Transport and communication]],All_India_Index_Upto_April23__1[[#This Row],[Fuel and light]])</f>
        <v>222.5</v>
      </c>
      <c r="AJ45" s="1">
        <f>SUM(All_India_Index_Upto_April23__1[[#This Row],[Recreation and amusement]],All_India_Index_Upto_April23__1[[#This Row],[Miscellaneous]],All_India_Index_Upto_April23__1[[#This Row],[Pan, tobacco and intoxicants]])</f>
        <v>339</v>
      </c>
    </row>
    <row r="46" spans="1:36" x14ac:dyDescent="0.3">
      <c r="A46" s="1" t="s">
        <v>33</v>
      </c>
      <c r="B46">
        <v>2014</v>
      </c>
      <c r="C46" s="1" t="s">
        <v>46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s="1">
        <v>113.2</v>
      </c>
      <c r="V46">
        <v>112.5</v>
      </c>
      <c r="W46">
        <v>113.2</v>
      </c>
      <c r="X46">
        <v>111.2</v>
      </c>
      <c r="Y46">
        <v>111.4</v>
      </c>
      <c r="Z46">
        <v>110.6</v>
      </c>
      <c r="AA46">
        <v>112</v>
      </c>
      <c r="AB46">
        <v>109</v>
      </c>
      <c r="AC46">
        <v>111.3</v>
      </c>
      <c r="AD46">
        <v>114.2</v>
      </c>
      <c r="AE46">
        <f>SUM(All_India_Index_Upto_April23__1[[#This Row],[Cereals and products]:[Food and beverages]])</f>
        <v>1488.2999999999997</v>
      </c>
      <c r="AF46">
        <f>SUM(All_India_Index_Upto_April23__1[[#This Row],[Health]],All_India_Index_Upto_April23__1[[#This Row],[Personal care and effects]])</f>
        <v>220.2</v>
      </c>
      <c r="AG46">
        <f>SUM(All_India_Index_Upto_April23__1[[#This Row],[Housing]],All_India_Index_Upto_April23__1[[#This Row],[Household goods and services]],All_India_Index_Upto_April23__1[[#This Row],[Education]])</f>
        <v>338.4</v>
      </c>
      <c r="AH46" s="1">
        <f>SUM(All_India_Index_Upto_April23__1[[#This Row],[Clothing]:[Clothing and footwear]])</f>
        <v>346.9</v>
      </c>
      <c r="AI46" s="1">
        <f>SUM(All_India_Index_Upto_April23__1[[#This Row],[Transport and communication]],All_India_Index_Upto_April23__1[[#This Row],[Fuel and light]])</f>
        <v>223.9</v>
      </c>
      <c r="AJ46" s="1">
        <f>SUM(All_India_Index_Upto_April23__1[[#This Row],[Recreation and amusement]],All_India_Index_Upto_April23__1[[#This Row],[Miscellaneous]],All_India_Index_Upto_April23__1[[#This Row],[Pan, tobacco and intoxicants]])</f>
        <v>337.09999999999997</v>
      </c>
    </row>
    <row r="47" spans="1:36" x14ac:dyDescent="0.3">
      <c r="A47" s="1" t="s">
        <v>30</v>
      </c>
      <c r="B47">
        <v>2014</v>
      </c>
      <c r="C47" s="1" t="s">
        <v>36</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1">
        <v>113.9</v>
      </c>
      <c r="V47">
        <v>113.4</v>
      </c>
      <c r="W47">
        <v>113.7</v>
      </c>
      <c r="X47">
        <v>111.8</v>
      </c>
      <c r="Y47">
        <v>111.2</v>
      </c>
      <c r="Z47">
        <v>110.5</v>
      </c>
      <c r="AA47">
        <v>113</v>
      </c>
      <c r="AB47">
        <v>108.9</v>
      </c>
      <c r="AC47">
        <v>111.5</v>
      </c>
      <c r="AD47">
        <v>115.4</v>
      </c>
      <c r="AE47">
        <f>SUM(All_India_Index_Upto_April23__1[[#This Row],[Cereals and products]:[Food and beverages]])</f>
        <v>1504.1000000000001</v>
      </c>
      <c r="AF47">
        <f>SUM(All_India_Index_Upto_April23__1[[#This Row],[Health]],All_India_Index_Upto_April23__1[[#This Row],[Personal care and effects]])</f>
        <v>220.7</v>
      </c>
      <c r="AG47">
        <f>SUM(All_India_Index_Upto_April23__1[[#This Row],[Housing]],All_India_Index_Upto_April23__1[[#This Row],[Household goods and services]],All_India_Index_Upto_April23__1[[#This Row],[Education]])</f>
        <v>340.6</v>
      </c>
      <c r="AH47" s="1">
        <f>SUM(All_India_Index_Upto_April23__1[[#This Row],[Clothing]:[Clothing and footwear]])</f>
        <v>352</v>
      </c>
      <c r="AI47" s="1">
        <f>SUM(All_India_Index_Upto_April23__1[[#This Row],[Transport and communication]],All_India_Index_Upto_April23__1[[#This Row],[Fuel and light]])</f>
        <v>224.60000000000002</v>
      </c>
      <c r="AJ47" s="1">
        <f>SUM(All_India_Index_Upto_April23__1[[#This Row],[Recreation and amusement]],All_India_Index_Upto_April23__1[[#This Row],[Miscellaneous]],All_India_Index_Upto_April23__1[[#This Row],[Pan, tobacco and intoxicants]])</f>
        <v>337.4</v>
      </c>
    </row>
    <row r="48" spans="1:36" x14ac:dyDescent="0.3">
      <c r="A48" s="1" t="s">
        <v>32</v>
      </c>
      <c r="B48">
        <v>2014</v>
      </c>
      <c r="C48" s="1" t="s">
        <v>36</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s="1">
        <v>113.9</v>
      </c>
      <c r="V48">
        <v>110.9</v>
      </c>
      <c r="W48">
        <v>113.4</v>
      </c>
      <c r="X48">
        <v>111</v>
      </c>
      <c r="Y48">
        <v>111.2</v>
      </c>
      <c r="Z48">
        <v>111.2</v>
      </c>
      <c r="AA48">
        <v>112.5</v>
      </c>
      <c r="AB48">
        <v>109.1</v>
      </c>
      <c r="AC48">
        <v>111.4</v>
      </c>
      <c r="AD48">
        <v>114.7</v>
      </c>
      <c r="AE48">
        <f>SUM(All_India_Index_Upto_April23__1[[#This Row],[Cereals and products]:[Food and beverages]])</f>
        <v>1504.0000000000002</v>
      </c>
      <c r="AF48">
        <f>SUM(All_India_Index_Upto_April23__1[[#This Row],[Health]],All_India_Index_Upto_April23__1[[#This Row],[Personal care and effects]])</f>
        <v>220.1</v>
      </c>
      <c r="AG48">
        <f>SUM(All_India_Index_Upto_April23__1[[#This Row],[Housing]],All_India_Index_Upto_April23__1[[#This Row],[Household goods and services]],All_India_Index_Upto_April23__1[[#This Row],[Education]])</f>
        <v>339.8</v>
      </c>
      <c r="AH48" s="1">
        <f>SUM(All_India_Index_Upto_April23__1[[#This Row],[Clothing]:[Clothing and footwear]])</f>
        <v>344.5</v>
      </c>
      <c r="AI48" s="1">
        <f>SUM(All_India_Index_Upto_April23__1[[#This Row],[Transport and communication]],All_India_Index_Upto_April23__1[[#This Row],[Fuel and light]])</f>
        <v>222.10000000000002</v>
      </c>
      <c r="AJ48" s="1">
        <f>SUM(All_India_Index_Upto_April23__1[[#This Row],[Recreation and amusement]],All_India_Index_Upto_April23__1[[#This Row],[Miscellaneous]],All_India_Index_Upto_April23__1[[#This Row],[Pan, tobacco and intoxicants]])</f>
        <v>340.20000000000005</v>
      </c>
    </row>
    <row r="49" spans="1:36" x14ac:dyDescent="0.3">
      <c r="A49" s="1" t="s">
        <v>33</v>
      </c>
      <c r="B49">
        <v>2014</v>
      </c>
      <c r="C49" s="1" t="s">
        <v>36</v>
      </c>
      <c r="D49">
        <v>120.9</v>
      </c>
      <c r="E49">
        <v>119.9</v>
      </c>
      <c r="F49">
        <v>116.2</v>
      </c>
      <c r="G49">
        <v>117</v>
      </c>
      <c r="H49">
        <v>107.3</v>
      </c>
      <c r="I49">
        <v>126.1</v>
      </c>
      <c r="J49">
        <v>120.7</v>
      </c>
      <c r="K49">
        <v>111</v>
      </c>
      <c r="L49">
        <v>101.8</v>
      </c>
      <c r="M49">
        <v>112.6</v>
      </c>
      <c r="N49">
        <v>113.2</v>
      </c>
      <c r="O49">
        <v>119.8</v>
      </c>
      <c r="P49">
        <v>117.6</v>
      </c>
      <c r="Q49">
        <v>116</v>
      </c>
      <c r="R49">
        <v>117.4</v>
      </c>
      <c r="S49">
        <v>114.6</v>
      </c>
      <c r="T49">
        <v>117</v>
      </c>
      <c r="U49" s="1">
        <v>113.9</v>
      </c>
      <c r="V49">
        <v>112.5</v>
      </c>
      <c r="W49">
        <v>113.6</v>
      </c>
      <c r="X49">
        <v>111.5</v>
      </c>
      <c r="Y49">
        <v>111.2</v>
      </c>
      <c r="Z49">
        <v>110.9</v>
      </c>
      <c r="AA49">
        <v>112.7</v>
      </c>
      <c r="AB49">
        <v>109</v>
      </c>
      <c r="AC49">
        <v>111.5</v>
      </c>
      <c r="AD49">
        <v>115.1</v>
      </c>
      <c r="AE49">
        <f>SUM(All_India_Index_Upto_April23__1[[#This Row],[Cereals and products]:[Food and beverages]])</f>
        <v>1504.1</v>
      </c>
      <c r="AF49">
        <f>SUM(All_India_Index_Upto_April23__1[[#This Row],[Health]],All_India_Index_Upto_April23__1[[#This Row],[Personal care and effects]])</f>
        <v>220.5</v>
      </c>
      <c r="AG49">
        <f>SUM(All_India_Index_Upto_April23__1[[#This Row],[Housing]],All_India_Index_Upto_April23__1[[#This Row],[Household goods and services]],All_India_Index_Upto_April23__1[[#This Row],[Education]])</f>
        <v>340.2</v>
      </c>
      <c r="AH49" s="1">
        <f>SUM(All_India_Index_Upto_April23__1[[#This Row],[Clothing]:[Clothing and footwear]])</f>
        <v>349</v>
      </c>
      <c r="AI49" s="1">
        <f>SUM(All_India_Index_Upto_April23__1[[#This Row],[Transport and communication]],All_India_Index_Upto_April23__1[[#This Row],[Fuel and light]])</f>
        <v>223.7</v>
      </c>
      <c r="AJ49" s="1">
        <f>SUM(All_India_Index_Upto_April23__1[[#This Row],[Recreation and amusement]],All_India_Index_Upto_April23__1[[#This Row],[Miscellaneous]],All_India_Index_Upto_April23__1[[#This Row],[Pan, tobacco and intoxicants]])</f>
        <v>338.4</v>
      </c>
    </row>
    <row r="50" spans="1:36" x14ac:dyDescent="0.3">
      <c r="A50" s="1" t="s">
        <v>30</v>
      </c>
      <c r="B50">
        <v>2014</v>
      </c>
      <c r="C50" s="1" t="s">
        <v>37</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1">
        <v>114.3</v>
      </c>
      <c r="V50">
        <v>113.4</v>
      </c>
      <c r="W50">
        <v>114.1</v>
      </c>
      <c r="X50">
        <v>112.1</v>
      </c>
      <c r="Y50">
        <v>111.4</v>
      </c>
      <c r="Z50">
        <v>110.9</v>
      </c>
      <c r="AA50">
        <v>113.1</v>
      </c>
      <c r="AB50">
        <v>108.9</v>
      </c>
      <c r="AC50">
        <v>111.8</v>
      </c>
      <c r="AD50">
        <v>116</v>
      </c>
      <c r="AE50">
        <f>SUM(All_India_Index_Upto_April23__1[[#This Row],[Cereals and products]:[Food and beverages]])</f>
        <v>1513.8999999999999</v>
      </c>
      <c r="AF50">
        <f>SUM(All_India_Index_Upto_April23__1[[#This Row],[Health]],All_India_Index_Upto_April23__1[[#This Row],[Personal care and effects]])</f>
        <v>221</v>
      </c>
      <c r="AG50">
        <f>SUM(All_India_Index_Upto_April23__1[[#This Row],[Housing]],All_India_Index_Upto_April23__1[[#This Row],[Household goods and services]],All_India_Index_Upto_April23__1[[#This Row],[Education]])</f>
        <v>341.5</v>
      </c>
      <c r="AH50" s="1">
        <f>SUM(All_India_Index_Upto_April23__1[[#This Row],[Clothing]:[Clothing and footwear]])</f>
        <v>354</v>
      </c>
      <c r="AI50" s="1">
        <f>SUM(All_India_Index_Upto_April23__1[[#This Row],[Transport and communication]],All_India_Index_Upto_April23__1[[#This Row],[Fuel and light]])</f>
        <v>224.8</v>
      </c>
      <c r="AJ50" s="1">
        <f>SUM(All_India_Index_Upto_April23__1[[#This Row],[Recreation and amusement]],All_India_Index_Upto_April23__1[[#This Row],[Miscellaneous]],All_India_Index_Upto_April23__1[[#This Row],[Pan, tobacco and intoxicants]])</f>
        <v>339</v>
      </c>
    </row>
    <row r="51" spans="1:36" x14ac:dyDescent="0.3">
      <c r="A51" s="1" t="s">
        <v>32</v>
      </c>
      <c r="B51">
        <v>2014</v>
      </c>
      <c r="C51" s="1" t="s">
        <v>37</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s="1">
        <v>114.3</v>
      </c>
      <c r="V51">
        <v>111.1</v>
      </c>
      <c r="W51">
        <v>114.1</v>
      </c>
      <c r="X51">
        <v>111.2</v>
      </c>
      <c r="Y51">
        <v>111.3</v>
      </c>
      <c r="Z51">
        <v>111.5</v>
      </c>
      <c r="AA51">
        <v>112.9</v>
      </c>
      <c r="AB51">
        <v>109.3</v>
      </c>
      <c r="AC51">
        <v>111.7</v>
      </c>
      <c r="AD51">
        <v>115.6</v>
      </c>
      <c r="AE51">
        <f>SUM(All_India_Index_Upto_April23__1[[#This Row],[Cereals and products]:[Food and beverages]])</f>
        <v>1525.3000000000002</v>
      </c>
      <c r="AF51">
        <f>SUM(All_India_Index_Upto_April23__1[[#This Row],[Health]],All_India_Index_Upto_April23__1[[#This Row],[Personal care and effects]])</f>
        <v>220.5</v>
      </c>
      <c r="AG51">
        <f>SUM(All_India_Index_Upto_April23__1[[#This Row],[Housing]],All_India_Index_Upto_April23__1[[#This Row],[Household goods and services]],All_India_Index_Upto_April23__1[[#This Row],[Education]])</f>
        <v>341.29999999999995</v>
      </c>
      <c r="AH51" s="1">
        <f>SUM(All_India_Index_Upto_April23__1[[#This Row],[Clothing]:[Clothing and footwear]])</f>
        <v>345.9</v>
      </c>
      <c r="AI51" s="1">
        <f>SUM(All_India_Index_Upto_April23__1[[#This Row],[Transport and communication]],All_India_Index_Upto_April23__1[[#This Row],[Fuel and light]])</f>
        <v>222.39999999999998</v>
      </c>
      <c r="AJ51" s="1">
        <f>SUM(All_India_Index_Upto_April23__1[[#This Row],[Recreation and amusement]],All_India_Index_Upto_April23__1[[#This Row],[Miscellaneous]],All_India_Index_Upto_April23__1[[#This Row],[Pan, tobacco and intoxicants]])</f>
        <v>341.5</v>
      </c>
    </row>
    <row r="52" spans="1:36" x14ac:dyDescent="0.3">
      <c r="A52" s="1" t="s">
        <v>33</v>
      </c>
      <c r="B52">
        <v>2014</v>
      </c>
      <c r="C52" s="1" t="s">
        <v>37</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s="1">
        <v>114.3</v>
      </c>
      <c r="V52">
        <v>112.5</v>
      </c>
      <c r="W52">
        <v>114.1</v>
      </c>
      <c r="X52">
        <v>111.8</v>
      </c>
      <c r="Y52">
        <v>111.3</v>
      </c>
      <c r="Z52">
        <v>111.2</v>
      </c>
      <c r="AA52">
        <v>113</v>
      </c>
      <c r="AB52">
        <v>109.1</v>
      </c>
      <c r="AC52">
        <v>111.8</v>
      </c>
      <c r="AD52">
        <v>115.8</v>
      </c>
      <c r="AE52">
        <f>SUM(All_India_Index_Upto_April23__1[[#This Row],[Cereals and products]:[Food and beverages]])</f>
        <v>1518.5000000000005</v>
      </c>
      <c r="AF52">
        <f>SUM(All_India_Index_Upto_April23__1[[#This Row],[Health]],All_India_Index_Upto_April23__1[[#This Row],[Personal care and effects]])</f>
        <v>220.89999999999998</v>
      </c>
      <c r="AG52">
        <f>SUM(All_India_Index_Upto_April23__1[[#This Row],[Housing]],All_India_Index_Upto_April23__1[[#This Row],[Household goods and services]],All_India_Index_Upto_April23__1[[#This Row],[Education]])</f>
        <v>341.4</v>
      </c>
      <c r="AH52" s="1">
        <f>SUM(All_India_Index_Upto_April23__1[[#This Row],[Clothing]:[Clothing and footwear]])</f>
        <v>350.79999999999995</v>
      </c>
      <c r="AI52" s="1">
        <f>SUM(All_India_Index_Upto_April23__1[[#This Row],[Transport and communication]],All_India_Index_Upto_April23__1[[#This Row],[Fuel and light]])</f>
        <v>223.8</v>
      </c>
      <c r="AJ52" s="1">
        <f>SUM(All_India_Index_Upto_April23__1[[#This Row],[Recreation and amusement]],All_India_Index_Upto_April23__1[[#This Row],[Miscellaneous]],All_India_Index_Upto_April23__1[[#This Row],[Pan, tobacco and intoxicants]])</f>
        <v>339.8</v>
      </c>
    </row>
    <row r="53" spans="1:36" x14ac:dyDescent="0.3">
      <c r="A53" s="1" t="s">
        <v>30</v>
      </c>
      <c r="B53">
        <v>2014</v>
      </c>
      <c r="C53" s="1" t="s">
        <v>38</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1">
        <v>113.9</v>
      </c>
      <c r="V53">
        <v>114.4</v>
      </c>
      <c r="W53">
        <v>114.9</v>
      </c>
      <c r="X53">
        <v>112.8</v>
      </c>
      <c r="Y53">
        <v>112.2</v>
      </c>
      <c r="Z53">
        <v>111.4</v>
      </c>
      <c r="AA53">
        <v>114.3</v>
      </c>
      <c r="AB53">
        <v>108</v>
      </c>
      <c r="AC53">
        <v>112.3</v>
      </c>
      <c r="AD53">
        <v>117</v>
      </c>
      <c r="AE53">
        <f>SUM(All_India_Index_Upto_April23__1[[#This Row],[Cereals and products]:[Food and beverages]])</f>
        <v>1525.6999999999998</v>
      </c>
      <c r="AF53">
        <f>SUM(All_India_Index_Upto_April23__1[[#This Row],[Health]],All_India_Index_Upto_April23__1[[#This Row],[Personal care and effects]])</f>
        <v>220.8</v>
      </c>
      <c r="AG53">
        <f>SUM(All_India_Index_Upto_April23__1[[#This Row],[Housing]],All_India_Index_Upto_April23__1[[#This Row],[Household goods and services]],All_India_Index_Upto_April23__1[[#This Row],[Education]])</f>
        <v>343.1</v>
      </c>
      <c r="AH53" s="1">
        <f>SUM(All_India_Index_Upto_April23__1[[#This Row],[Clothing]:[Clothing and footwear]])</f>
        <v>356.3</v>
      </c>
      <c r="AI53" s="1">
        <f>SUM(All_India_Index_Upto_April23__1[[#This Row],[Transport and communication]],All_India_Index_Upto_April23__1[[#This Row],[Fuel and light]])</f>
        <v>226.60000000000002</v>
      </c>
      <c r="AJ53" s="1">
        <f>SUM(All_India_Index_Upto_April23__1[[#This Row],[Recreation and amusement]],All_India_Index_Upto_April23__1[[#This Row],[Miscellaneous]],All_India_Index_Upto_April23__1[[#This Row],[Pan, tobacco and intoxicants]])</f>
        <v>341</v>
      </c>
    </row>
    <row r="54" spans="1:36" x14ac:dyDescent="0.3">
      <c r="A54" s="1" t="s">
        <v>32</v>
      </c>
      <c r="B54">
        <v>2014</v>
      </c>
      <c r="C54" s="1" t="s">
        <v>38</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s="1">
        <v>113.9</v>
      </c>
      <c r="V54">
        <v>111.2</v>
      </c>
      <c r="W54">
        <v>114.3</v>
      </c>
      <c r="X54">
        <v>111.4</v>
      </c>
      <c r="Y54">
        <v>111.5</v>
      </c>
      <c r="Z54">
        <v>111.8</v>
      </c>
      <c r="AA54">
        <v>115.1</v>
      </c>
      <c r="AB54">
        <v>108.7</v>
      </c>
      <c r="AC54">
        <v>112.2</v>
      </c>
      <c r="AD54">
        <v>116.4</v>
      </c>
      <c r="AE54">
        <f>SUM(All_India_Index_Upto_April23__1[[#This Row],[Cereals and products]:[Food and beverages]])</f>
        <v>1547</v>
      </c>
      <c r="AF54">
        <f>SUM(All_India_Index_Upto_April23__1[[#This Row],[Health]],All_India_Index_Upto_April23__1[[#This Row],[Personal care and effects]])</f>
        <v>220.10000000000002</v>
      </c>
      <c r="AG54">
        <f>SUM(All_India_Index_Upto_April23__1[[#This Row],[Housing]],All_India_Index_Upto_April23__1[[#This Row],[Household goods and services]],All_India_Index_Upto_April23__1[[#This Row],[Education]])</f>
        <v>343.29999999999995</v>
      </c>
      <c r="AH54" s="1">
        <f>SUM(All_India_Index_Upto_April23__1[[#This Row],[Clothing]:[Clothing and footwear]])</f>
        <v>347.3</v>
      </c>
      <c r="AI54" s="1">
        <f>SUM(All_India_Index_Upto_April23__1[[#This Row],[Transport and communication]],All_India_Index_Upto_April23__1[[#This Row],[Fuel and light]])</f>
        <v>222.7</v>
      </c>
      <c r="AJ54" s="1">
        <f>SUM(All_India_Index_Upto_April23__1[[#This Row],[Recreation and amusement]],All_India_Index_Upto_April23__1[[#This Row],[Miscellaneous]],All_India_Index_Upto_April23__1[[#This Row],[Pan, tobacco and intoxicants]])</f>
        <v>343</v>
      </c>
    </row>
    <row r="55" spans="1:36" x14ac:dyDescent="0.3">
      <c r="A55" s="1" t="s">
        <v>33</v>
      </c>
      <c r="B55">
        <v>2014</v>
      </c>
      <c r="C55" s="1" t="s">
        <v>38</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s="1">
        <v>113.9</v>
      </c>
      <c r="V55">
        <v>113.2</v>
      </c>
      <c r="W55">
        <v>114.6</v>
      </c>
      <c r="X55">
        <v>112.3</v>
      </c>
      <c r="Y55">
        <v>111.8</v>
      </c>
      <c r="Z55">
        <v>111.6</v>
      </c>
      <c r="AA55">
        <v>114.8</v>
      </c>
      <c r="AB55">
        <v>108.3</v>
      </c>
      <c r="AC55">
        <v>112.3</v>
      </c>
      <c r="AD55">
        <v>116.7</v>
      </c>
      <c r="AE55">
        <f>SUM(All_India_Index_Upto_April23__1[[#This Row],[Cereals and products]:[Food and beverages]])</f>
        <v>1533.7000000000003</v>
      </c>
      <c r="AF55">
        <f>SUM(All_India_Index_Upto_April23__1[[#This Row],[Health]],All_India_Index_Upto_April23__1[[#This Row],[Personal care and effects]])</f>
        <v>220.6</v>
      </c>
      <c r="AG55">
        <f>SUM(All_India_Index_Upto_April23__1[[#This Row],[Housing]],All_India_Index_Upto_April23__1[[#This Row],[Household goods and services]],All_India_Index_Upto_April23__1[[#This Row],[Education]])</f>
        <v>343.3</v>
      </c>
      <c r="AH55" s="1">
        <f>SUM(All_India_Index_Upto_April23__1[[#This Row],[Clothing]:[Clothing and footwear]])</f>
        <v>352.7</v>
      </c>
      <c r="AI55" s="1">
        <f>SUM(All_India_Index_Upto_April23__1[[#This Row],[Transport and communication]],All_India_Index_Upto_April23__1[[#This Row],[Fuel and light]])</f>
        <v>225</v>
      </c>
      <c r="AJ55" s="1">
        <f>SUM(All_India_Index_Upto_April23__1[[#This Row],[Recreation and amusement]],All_India_Index_Upto_April23__1[[#This Row],[Miscellaneous]],All_India_Index_Upto_April23__1[[#This Row],[Pan, tobacco and intoxicants]])</f>
        <v>341.7</v>
      </c>
    </row>
    <row r="56" spans="1:36" x14ac:dyDescent="0.3">
      <c r="A56" s="1" t="s">
        <v>30</v>
      </c>
      <c r="B56">
        <v>2014</v>
      </c>
      <c r="C56" s="1" t="s">
        <v>39</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1">
        <v>114.8</v>
      </c>
      <c r="V56">
        <v>115.3</v>
      </c>
      <c r="W56">
        <v>115.4</v>
      </c>
      <c r="X56">
        <v>113.4</v>
      </c>
      <c r="Y56">
        <v>113.2</v>
      </c>
      <c r="Z56">
        <v>111.8</v>
      </c>
      <c r="AA56">
        <v>115.5</v>
      </c>
      <c r="AB56">
        <v>108.8</v>
      </c>
      <c r="AC56">
        <v>113.1</v>
      </c>
      <c r="AD56">
        <v>119.5</v>
      </c>
      <c r="AE56">
        <f>SUM(All_India_Index_Upto_April23__1[[#This Row],[Cereals and products]:[Food and beverages]])</f>
        <v>1563.2</v>
      </c>
      <c r="AF56">
        <f>SUM(All_India_Index_Upto_April23__1[[#This Row],[Health]],All_India_Index_Upto_April23__1[[#This Row],[Personal care and effects]])</f>
        <v>222.2</v>
      </c>
      <c r="AG56">
        <f>SUM(All_India_Index_Upto_April23__1[[#This Row],[Housing]],All_India_Index_Upto_April23__1[[#This Row],[Household goods and services]],All_India_Index_Upto_April23__1[[#This Row],[Education]])</f>
        <v>345.7</v>
      </c>
      <c r="AH56" s="1">
        <f>SUM(All_India_Index_Upto_April23__1[[#This Row],[Clothing]:[Clothing and footwear]])</f>
        <v>359.3</v>
      </c>
      <c r="AI56" s="1">
        <f>SUM(All_India_Index_Upto_April23__1[[#This Row],[Transport and communication]],All_India_Index_Upto_April23__1[[#This Row],[Fuel and light]])</f>
        <v>228.5</v>
      </c>
      <c r="AJ56" s="1">
        <f>SUM(All_India_Index_Upto_April23__1[[#This Row],[Recreation and amusement]],All_India_Index_Upto_April23__1[[#This Row],[Miscellaneous]],All_India_Index_Upto_April23__1[[#This Row],[Pan, tobacco and intoxicants]])</f>
        <v>342.9</v>
      </c>
    </row>
    <row r="57" spans="1:36" x14ac:dyDescent="0.3">
      <c r="A57" s="1" t="s">
        <v>32</v>
      </c>
      <c r="B57">
        <v>2014</v>
      </c>
      <c r="C57" s="1" t="s">
        <v>39</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s="1">
        <v>114.8</v>
      </c>
      <c r="V57">
        <v>111.6</v>
      </c>
      <c r="W57">
        <v>114.9</v>
      </c>
      <c r="X57">
        <v>111.5</v>
      </c>
      <c r="Y57">
        <v>113</v>
      </c>
      <c r="Z57">
        <v>112.4</v>
      </c>
      <c r="AA57">
        <v>117.8</v>
      </c>
      <c r="AB57">
        <v>109.7</v>
      </c>
      <c r="AC57">
        <v>113.5</v>
      </c>
      <c r="AD57">
        <v>118.9</v>
      </c>
      <c r="AE57">
        <f>SUM(All_India_Index_Upto_April23__1[[#This Row],[Cereals and products]:[Food and beverages]])</f>
        <v>1599.5</v>
      </c>
      <c r="AF57">
        <f>SUM(All_India_Index_Upto_April23__1[[#This Row],[Health]],All_India_Index_Upto_April23__1[[#This Row],[Personal care and effects]])</f>
        <v>221.2</v>
      </c>
      <c r="AG57">
        <f>SUM(All_India_Index_Upto_April23__1[[#This Row],[Housing]],All_India_Index_Upto_April23__1[[#This Row],[Household goods and services]],All_India_Index_Upto_April23__1[[#This Row],[Education]])</f>
        <v>347.5</v>
      </c>
      <c r="AH57" s="1">
        <f>SUM(All_India_Index_Upto_April23__1[[#This Row],[Clothing]:[Clothing and footwear]])</f>
        <v>349</v>
      </c>
      <c r="AI57" s="1">
        <f>SUM(All_India_Index_Upto_April23__1[[#This Row],[Transport and communication]],All_India_Index_Upto_April23__1[[#This Row],[Fuel and light]])</f>
        <v>224.6</v>
      </c>
      <c r="AJ57" s="1">
        <f>SUM(All_India_Index_Upto_April23__1[[#This Row],[Recreation and amusement]],All_India_Index_Upto_April23__1[[#This Row],[Miscellaneous]],All_India_Index_Upto_April23__1[[#This Row],[Pan, tobacco and intoxicants]])</f>
        <v>346.9</v>
      </c>
    </row>
    <row r="58" spans="1:36" x14ac:dyDescent="0.3">
      <c r="A58" s="1" t="s">
        <v>33</v>
      </c>
      <c r="B58">
        <v>2014</v>
      </c>
      <c r="C58" s="1" t="s">
        <v>39</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s="1">
        <v>114.8</v>
      </c>
      <c r="V58">
        <v>113.9</v>
      </c>
      <c r="W58">
        <v>115.2</v>
      </c>
      <c r="X58">
        <v>112.7</v>
      </c>
      <c r="Y58">
        <v>113.1</v>
      </c>
      <c r="Z58">
        <v>112.1</v>
      </c>
      <c r="AA58">
        <v>116.8</v>
      </c>
      <c r="AB58">
        <v>109.2</v>
      </c>
      <c r="AC58">
        <v>113.3</v>
      </c>
      <c r="AD58">
        <v>119.2</v>
      </c>
      <c r="AE58">
        <f>SUM(All_India_Index_Upto_April23__1[[#This Row],[Cereals and products]:[Food and beverages]])</f>
        <v>1576.3</v>
      </c>
      <c r="AF58">
        <f>SUM(All_India_Index_Upto_April23__1[[#This Row],[Health]],All_India_Index_Upto_April23__1[[#This Row],[Personal care and effects]])</f>
        <v>221.9</v>
      </c>
      <c r="AG58">
        <f>SUM(All_India_Index_Upto_April23__1[[#This Row],[Housing]],All_India_Index_Upto_April23__1[[#This Row],[Household goods and services]],All_India_Index_Upto_April23__1[[#This Row],[Education]])</f>
        <v>346.8</v>
      </c>
      <c r="AH58" s="1">
        <f>SUM(All_India_Index_Upto_April23__1[[#This Row],[Clothing]:[Clothing and footwear]])</f>
        <v>355</v>
      </c>
      <c r="AI58" s="1">
        <f>SUM(All_India_Index_Upto_April23__1[[#This Row],[Transport and communication]],All_India_Index_Upto_April23__1[[#This Row],[Fuel and light]])</f>
        <v>227</v>
      </c>
      <c r="AJ58" s="1">
        <f>SUM(All_India_Index_Upto_April23__1[[#This Row],[Recreation and amusement]],All_India_Index_Upto_April23__1[[#This Row],[Miscellaneous]],All_India_Index_Upto_April23__1[[#This Row],[Pan, tobacco and intoxicants]])</f>
        <v>344.2</v>
      </c>
    </row>
    <row r="59" spans="1:36" x14ac:dyDescent="0.3">
      <c r="A59" s="1" t="s">
        <v>30</v>
      </c>
      <c r="B59">
        <v>2014</v>
      </c>
      <c r="C59" s="1" t="s">
        <v>40</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1">
        <v>115.5</v>
      </c>
      <c r="V59">
        <v>115.4</v>
      </c>
      <c r="W59">
        <v>115.9</v>
      </c>
      <c r="X59">
        <v>114</v>
      </c>
      <c r="Y59">
        <v>113.2</v>
      </c>
      <c r="Z59">
        <v>112.2</v>
      </c>
      <c r="AA59">
        <v>116.2</v>
      </c>
      <c r="AB59">
        <v>109.4</v>
      </c>
      <c r="AC59">
        <v>113.5</v>
      </c>
      <c r="AD59">
        <v>120.7</v>
      </c>
      <c r="AE59">
        <f>SUM(All_India_Index_Upto_April23__1[[#This Row],[Cereals and products]:[Food and beverages]])</f>
        <v>1582.2999999999997</v>
      </c>
      <c r="AF59">
        <f>SUM(All_India_Index_Upto_April23__1[[#This Row],[Health]],All_India_Index_Upto_April23__1[[#This Row],[Personal care and effects]])</f>
        <v>223.4</v>
      </c>
      <c r="AG59">
        <f>SUM(All_India_Index_Upto_April23__1[[#This Row],[Housing]],All_India_Index_Upto_April23__1[[#This Row],[Household goods and services]],All_India_Index_Upto_April23__1[[#This Row],[Education]])</f>
        <v>347.6</v>
      </c>
      <c r="AH59" s="1">
        <f>SUM(All_India_Index_Upto_April23__1[[#This Row],[Clothing]:[Clothing and footwear]])</f>
        <v>360.4</v>
      </c>
      <c r="AI59" s="1">
        <f>SUM(All_India_Index_Upto_April23__1[[#This Row],[Transport and communication]],All_India_Index_Upto_April23__1[[#This Row],[Fuel and light]])</f>
        <v>228.60000000000002</v>
      </c>
      <c r="AJ59" s="1">
        <f>SUM(All_India_Index_Upto_April23__1[[#This Row],[Recreation and amusement]],All_India_Index_Upto_April23__1[[#This Row],[Miscellaneous]],All_India_Index_Upto_April23__1[[#This Row],[Pan, tobacco and intoxicants]])</f>
        <v>344.5</v>
      </c>
    </row>
    <row r="60" spans="1:36" x14ac:dyDescent="0.3">
      <c r="A60" s="1" t="s">
        <v>32</v>
      </c>
      <c r="B60">
        <v>2014</v>
      </c>
      <c r="C60" s="1" t="s">
        <v>40</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s="1">
        <v>115.5</v>
      </c>
      <c r="V60">
        <v>111.8</v>
      </c>
      <c r="W60">
        <v>115.3</v>
      </c>
      <c r="X60">
        <v>112.2</v>
      </c>
      <c r="Y60">
        <v>112.5</v>
      </c>
      <c r="Z60">
        <v>112.9</v>
      </c>
      <c r="AA60">
        <v>119.2</v>
      </c>
      <c r="AB60">
        <v>110.5</v>
      </c>
      <c r="AC60">
        <v>113.9</v>
      </c>
      <c r="AD60">
        <v>119.9</v>
      </c>
      <c r="AE60">
        <f>SUM(All_India_Index_Upto_April23__1[[#This Row],[Cereals and products]:[Food and beverages]])</f>
        <v>1617</v>
      </c>
      <c r="AF60">
        <f>SUM(All_India_Index_Upto_April23__1[[#This Row],[Health]],All_India_Index_Upto_April23__1[[#This Row],[Personal care and effects]])</f>
        <v>222.7</v>
      </c>
      <c r="AG60">
        <f>SUM(All_India_Index_Upto_April23__1[[#This Row],[Housing]],All_India_Index_Upto_April23__1[[#This Row],[Household goods and services]],All_India_Index_Upto_April23__1[[#This Row],[Education]])</f>
        <v>350</v>
      </c>
      <c r="AH60" s="1">
        <f>SUM(All_India_Index_Upto_April23__1[[#This Row],[Clothing]:[Clothing and footwear]])</f>
        <v>350.6</v>
      </c>
      <c r="AI60" s="1">
        <f>SUM(All_India_Index_Upto_April23__1[[#This Row],[Transport and communication]],All_India_Index_Upto_April23__1[[#This Row],[Fuel and light]])</f>
        <v>224.3</v>
      </c>
      <c r="AJ60" s="1">
        <f>SUM(All_India_Index_Upto_April23__1[[#This Row],[Recreation and amusement]],All_India_Index_Upto_April23__1[[#This Row],[Miscellaneous]],All_India_Index_Upto_April23__1[[#This Row],[Pan, tobacco and intoxicants]])</f>
        <v>349.8</v>
      </c>
    </row>
    <row r="61" spans="1:36" x14ac:dyDescent="0.3">
      <c r="A61" s="1" t="s">
        <v>33</v>
      </c>
      <c r="B61">
        <v>2014</v>
      </c>
      <c r="C61" s="1" t="s">
        <v>40</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s="1">
        <v>115.5</v>
      </c>
      <c r="V61">
        <v>114</v>
      </c>
      <c r="W61">
        <v>115.6</v>
      </c>
      <c r="X61">
        <v>113.3</v>
      </c>
      <c r="Y61">
        <v>112.8</v>
      </c>
      <c r="Z61">
        <v>112.6</v>
      </c>
      <c r="AA61">
        <v>118</v>
      </c>
      <c r="AB61">
        <v>109.9</v>
      </c>
      <c r="AC61">
        <v>113.7</v>
      </c>
      <c r="AD61">
        <v>120.3</v>
      </c>
      <c r="AE61">
        <f>SUM(All_India_Index_Upto_April23__1[[#This Row],[Cereals and products]:[Food and beverages]])</f>
        <v>1594.4999999999998</v>
      </c>
      <c r="AF61">
        <f>SUM(All_India_Index_Upto_April23__1[[#This Row],[Health]],All_India_Index_Upto_April23__1[[#This Row],[Personal care and effects]])</f>
        <v>223.2</v>
      </c>
      <c r="AG61">
        <f>SUM(All_India_Index_Upto_April23__1[[#This Row],[Housing]],All_India_Index_Upto_April23__1[[#This Row],[Household goods and services]],All_India_Index_Upto_April23__1[[#This Row],[Education]])</f>
        <v>349.1</v>
      </c>
      <c r="AH61" s="1">
        <f>SUM(All_India_Index_Upto_April23__1[[#This Row],[Clothing]:[Clothing and footwear]])</f>
        <v>356.4</v>
      </c>
      <c r="AI61" s="1">
        <f>SUM(All_India_Index_Upto_April23__1[[#This Row],[Transport and communication]],All_India_Index_Upto_April23__1[[#This Row],[Fuel and light]])</f>
        <v>226.8</v>
      </c>
      <c r="AJ61" s="1">
        <f>SUM(All_India_Index_Upto_April23__1[[#This Row],[Recreation and amusement]],All_India_Index_Upto_April23__1[[#This Row],[Miscellaneous]],All_India_Index_Upto_April23__1[[#This Row],[Pan, tobacco and intoxicants]])</f>
        <v>346.20000000000005</v>
      </c>
    </row>
    <row r="62" spans="1:36" x14ac:dyDescent="0.3">
      <c r="A62" s="1" t="s">
        <v>30</v>
      </c>
      <c r="B62">
        <v>2014</v>
      </c>
      <c r="C62" s="1" t="s">
        <v>41</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1">
        <v>116.1</v>
      </c>
      <c r="V62">
        <v>115.8</v>
      </c>
      <c r="W62">
        <v>116.7</v>
      </c>
      <c r="X62">
        <v>114.5</v>
      </c>
      <c r="Y62">
        <v>112.8</v>
      </c>
      <c r="Z62">
        <v>112.6</v>
      </c>
      <c r="AA62">
        <v>116.6</v>
      </c>
      <c r="AB62">
        <v>109.1</v>
      </c>
      <c r="AC62">
        <v>113.7</v>
      </c>
      <c r="AD62">
        <v>120.9</v>
      </c>
      <c r="AE62">
        <f>SUM(All_India_Index_Upto_April23__1[[#This Row],[Cereals and products]:[Food and beverages]])</f>
        <v>1583.2</v>
      </c>
      <c r="AF62">
        <f>SUM(All_India_Index_Upto_April23__1[[#This Row],[Health]],All_India_Index_Upto_April23__1[[#This Row],[Personal care and effects]])</f>
        <v>223.6</v>
      </c>
      <c r="AG62">
        <f>SUM(All_India_Index_Upto_April23__1[[#This Row],[Housing]],All_India_Index_Upto_April23__1[[#This Row],[Household goods and services]],All_India_Index_Upto_April23__1[[#This Row],[Education]])</f>
        <v>349.4</v>
      </c>
      <c r="AH62" s="1">
        <f>SUM(All_India_Index_Upto_April23__1[[#This Row],[Clothing]:[Clothing and footwear]])</f>
        <v>362.2</v>
      </c>
      <c r="AI62" s="1">
        <f>SUM(All_India_Index_Upto_April23__1[[#This Row],[Transport and communication]],All_India_Index_Upto_April23__1[[#This Row],[Fuel and light]])</f>
        <v>228.6</v>
      </c>
      <c r="AJ62" s="1">
        <f>SUM(All_India_Index_Upto_April23__1[[#This Row],[Recreation and amusement]],All_India_Index_Upto_April23__1[[#This Row],[Miscellaneous]],All_India_Index_Upto_April23__1[[#This Row],[Pan, tobacco and intoxicants]])</f>
        <v>345.8</v>
      </c>
    </row>
    <row r="63" spans="1:36" x14ac:dyDescent="0.3">
      <c r="A63" s="1" t="s">
        <v>32</v>
      </c>
      <c r="B63">
        <v>2014</v>
      </c>
      <c r="C63" s="1" t="s">
        <v>41</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s="1">
        <v>116.1</v>
      </c>
      <c r="V63">
        <v>111.8</v>
      </c>
      <c r="W63">
        <v>115.5</v>
      </c>
      <c r="X63">
        <v>112.3</v>
      </c>
      <c r="Y63">
        <v>111.2</v>
      </c>
      <c r="Z63">
        <v>113.4</v>
      </c>
      <c r="AA63">
        <v>120</v>
      </c>
      <c r="AB63">
        <v>110</v>
      </c>
      <c r="AC63">
        <v>113.6</v>
      </c>
      <c r="AD63">
        <v>119.2</v>
      </c>
      <c r="AE63">
        <f>SUM(All_India_Index_Upto_April23__1[[#This Row],[Cereals and products]:[Food and beverages]])</f>
        <v>1593.7000000000003</v>
      </c>
      <c r="AF63">
        <f>SUM(All_India_Index_Upto_April23__1[[#This Row],[Health]],All_India_Index_Upto_April23__1[[#This Row],[Personal care and effects]])</f>
        <v>222.3</v>
      </c>
      <c r="AG63">
        <f>SUM(All_India_Index_Upto_April23__1[[#This Row],[Housing]],All_India_Index_Upto_April23__1[[#This Row],[Household goods and services]],All_India_Index_Upto_April23__1[[#This Row],[Education]])</f>
        <v>351.6</v>
      </c>
      <c r="AH63" s="1">
        <f>SUM(All_India_Index_Upto_April23__1[[#This Row],[Clothing]:[Clothing and footwear]])</f>
        <v>352.1</v>
      </c>
      <c r="AI63" s="1">
        <f>SUM(All_India_Index_Upto_April23__1[[#This Row],[Transport and communication]],All_India_Index_Upto_April23__1[[#This Row],[Fuel and light]])</f>
        <v>223</v>
      </c>
      <c r="AJ63" s="1">
        <f>SUM(All_India_Index_Upto_April23__1[[#This Row],[Recreation and amusement]],All_India_Index_Upto_April23__1[[#This Row],[Miscellaneous]],All_India_Index_Upto_April23__1[[#This Row],[Pan, tobacco and intoxicants]])</f>
        <v>351.3</v>
      </c>
    </row>
    <row r="64" spans="1:36" x14ac:dyDescent="0.3">
      <c r="A64" s="1" t="s">
        <v>33</v>
      </c>
      <c r="B64">
        <v>2014</v>
      </c>
      <c r="C64" s="1" t="s">
        <v>41</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s="1">
        <v>116.1</v>
      </c>
      <c r="V64">
        <v>114.3</v>
      </c>
      <c r="W64">
        <v>116.1</v>
      </c>
      <c r="X64">
        <v>113.7</v>
      </c>
      <c r="Y64">
        <v>112</v>
      </c>
      <c r="Z64">
        <v>113.1</v>
      </c>
      <c r="AA64">
        <v>118.6</v>
      </c>
      <c r="AB64">
        <v>109.5</v>
      </c>
      <c r="AC64">
        <v>113.7</v>
      </c>
      <c r="AD64">
        <v>120.1</v>
      </c>
      <c r="AE64">
        <f>SUM(All_India_Index_Upto_April23__1[[#This Row],[Cereals and products]:[Food and beverages]])</f>
        <v>1586.0999999999997</v>
      </c>
      <c r="AF64">
        <f>SUM(All_India_Index_Upto_April23__1[[#This Row],[Health]],All_India_Index_Upto_April23__1[[#This Row],[Personal care and effects]])</f>
        <v>223.2</v>
      </c>
      <c r="AG64">
        <f>SUM(All_India_Index_Upto_April23__1[[#This Row],[Housing]],All_India_Index_Upto_April23__1[[#This Row],[Household goods and services]],All_India_Index_Upto_April23__1[[#This Row],[Education]])</f>
        <v>350.79999999999995</v>
      </c>
      <c r="AH64" s="1">
        <f>SUM(All_India_Index_Upto_April23__1[[#This Row],[Clothing]:[Clothing and footwear]])</f>
        <v>358</v>
      </c>
      <c r="AI64" s="1">
        <f>SUM(All_India_Index_Upto_April23__1[[#This Row],[Transport and communication]],All_India_Index_Upto_April23__1[[#This Row],[Fuel and light]])</f>
        <v>226.3</v>
      </c>
      <c r="AJ64" s="1">
        <f>SUM(All_India_Index_Upto_April23__1[[#This Row],[Recreation and amusement]],All_India_Index_Upto_April23__1[[#This Row],[Miscellaneous]],All_India_Index_Upto_April23__1[[#This Row],[Pan, tobacco and intoxicants]])</f>
        <v>347.6</v>
      </c>
    </row>
    <row r="65" spans="1:36" x14ac:dyDescent="0.3">
      <c r="A65" s="1" t="s">
        <v>30</v>
      </c>
      <c r="B65">
        <v>2014</v>
      </c>
      <c r="C65" s="1" t="s">
        <v>42</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1">
        <v>116.7</v>
      </c>
      <c r="V65">
        <v>116.4</v>
      </c>
      <c r="W65">
        <v>117.5</v>
      </c>
      <c r="X65">
        <v>115.3</v>
      </c>
      <c r="Y65">
        <v>112.6</v>
      </c>
      <c r="Z65">
        <v>113</v>
      </c>
      <c r="AA65">
        <v>116.9</v>
      </c>
      <c r="AB65">
        <v>109.3</v>
      </c>
      <c r="AC65">
        <v>114</v>
      </c>
      <c r="AD65">
        <v>121</v>
      </c>
      <c r="AE65">
        <f>SUM(All_India_Index_Upto_April23__1[[#This Row],[Cereals and products]:[Food and beverages]])</f>
        <v>1581.1999999999998</v>
      </c>
      <c r="AF65">
        <f>SUM(All_India_Index_Upto_April23__1[[#This Row],[Health]],All_India_Index_Upto_April23__1[[#This Row],[Personal care and effects]])</f>
        <v>224.6</v>
      </c>
      <c r="AG65">
        <f>SUM(All_India_Index_Upto_April23__1[[#This Row],[Housing]],All_India_Index_Upto_April23__1[[#This Row],[Household goods and services]],All_India_Index_Upto_April23__1[[#This Row],[Education]])</f>
        <v>351.1</v>
      </c>
      <c r="AH65" s="1">
        <f>SUM(All_India_Index_Upto_April23__1[[#This Row],[Clothing]:[Clothing and footwear]])</f>
        <v>365.3</v>
      </c>
      <c r="AI65" s="1">
        <f>SUM(All_India_Index_Upto_April23__1[[#This Row],[Transport and communication]],All_India_Index_Upto_April23__1[[#This Row],[Fuel and light]])</f>
        <v>229</v>
      </c>
      <c r="AJ65" s="1">
        <f>SUM(All_India_Index_Upto_April23__1[[#This Row],[Recreation and amusement]],All_India_Index_Upto_April23__1[[#This Row],[Miscellaneous]],All_India_Index_Upto_April23__1[[#This Row],[Pan, tobacco and intoxicants]])</f>
        <v>347</v>
      </c>
    </row>
    <row r="66" spans="1:36" x14ac:dyDescent="0.3">
      <c r="A66" s="1" t="s">
        <v>32</v>
      </c>
      <c r="B66">
        <v>2014</v>
      </c>
      <c r="C66" s="1" t="s">
        <v>42</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s="1">
        <v>116.7</v>
      </c>
      <c r="V66">
        <v>112</v>
      </c>
      <c r="W66">
        <v>115.8</v>
      </c>
      <c r="X66">
        <v>112.6</v>
      </c>
      <c r="Y66">
        <v>111</v>
      </c>
      <c r="Z66">
        <v>113.6</v>
      </c>
      <c r="AA66">
        <v>120.2</v>
      </c>
      <c r="AB66">
        <v>110.1</v>
      </c>
      <c r="AC66">
        <v>113.7</v>
      </c>
      <c r="AD66">
        <v>119.1</v>
      </c>
      <c r="AE66">
        <f>SUM(All_India_Index_Upto_April23__1[[#This Row],[Cereals and products]:[Food and beverages]])</f>
        <v>1587.5</v>
      </c>
      <c r="AF66">
        <f>SUM(All_India_Index_Upto_April23__1[[#This Row],[Health]],All_India_Index_Upto_April23__1[[#This Row],[Personal care and effects]])</f>
        <v>222.7</v>
      </c>
      <c r="AG66">
        <f>SUM(All_India_Index_Upto_April23__1[[#This Row],[Housing]],All_India_Index_Upto_April23__1[[#This Row],[Household goods and services]],All_India_Index_Upto_April23__1[[#This Row],[Education]])</f>
        <v>352.7</v>
      </c>
      <c r="AH66" s="1">
        <f>SUM(All_India_Index_Upto_April23__1[[#This Row],[Clothing]:[Clothing and footwear]])</f>
        <v>353.4</v>
      </c>
      <c r="AI66" s="1">
        <f>SUM(All_India_Index_Upto_April23__1[[#This Row],[Transport and communication]],All_India_Index_Upto_April23__1[[#This Row],[Fuel and light]])</f>
        <v>223</v>
      </c>
      <c r="AJ66" s="1">
        <f>SUM(All_India_Index_Upto_April23__1[[#This Row],[Recreation and amusement]],All_India_Index_Upto_April23__1[[#This Row],[Miscellaneous]],All_India_Index_Upto_April23__1[[#This Row],[Pan, tobacco and intoxicants]])</f>
        <v>351.6</v>
      </c>
    </row>
    <row r="67" spans="1:36" x14ac:dyDescent="0.3">
      <c r="A67" s="1" t="s">
        <v>33</v>
      </c>
      <c r="B67">
        <v>2014</v>
      </c>
      <c r="C67" s="1" t="s">
        <v>42</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s="1">
        <v>116.7</v>
      </c>
      <c r="V67">
        <v>114.7</v>
      </c>
      <c r="W67">
        <v>116.7</v>
      </c>
      <c r="X67">
        <v>114.3</v>
      </c>
      <c r="Y67">
        <v>111.8</v>
      </c>
      <c r="Z67">
        <v>113.3</v>
      </c>
      <c r="AA67">
        <v>118.8</v>
      </c>
      <c r="AB67">
        <v>109.6</v>
      </c>
      <c r="AC67">
        <v>113.9</v>
      </c>
      <c r="AD67">
        <v>120.1</v>
      </c>
      <c r="AE67">
        <f>SUM(All_India_Index_Upto_April23__1[[#This Row],[Cereals and products]:[Food and beverages]])</f>
        <v>1582.7</v>
      </c>
      <c r="AF67">
        <f>SUM(All_India_Index_Upto_April23__1[[#This Row],[Health]],All_India_Index_Upto_April23__1[[#This Row],[Personal care and effects]])</f>
        <v>223.89999999999998</v>
      </c>
      <c r="AG67">
        <f>SUM(All_India_Index_Upto_April23__1[[#This Row],[Housing]],All_India_Index_Upto_April23__1[[#This Row],[Household goods and services]],All_India_Index_Upto_April23__1[[#This Row],[Education]])</f>
        <v>352.2</v>
      </c>
      <c r="AH67" s="1">
        <f>SUM(All_India_Index_Upto_April23__1[[#This Row],[Clothing]:[Clothing and footwear]])</f>
        <v>360.6</v>
      </c>
      <c r="AI67" s="1">
        <f>SUM(All_India_Index_Upto_April23__1[[#This Row],[Transport and communication]],All_India_Index_Upto_April23__1[[#This Row],[Fuel and light]])</f>
        <v>226.5</v>
      </c>
      <c r="AJ67" s="1">
        <f>SUM(All_India_Index_Upto_April23__1[[#This Row],[Recreation and amusement]],All_India_Index_Upto_April23__1[[#This Row],[Miscellaneous]],All_India_Index_Upto_April23__1[[#This Row],[Pan, tobacco and intoxicants]])</f>
        <v>348.29999999999995</v>
      </c>
    </row>
    <row r="68" spans="1:36" x14ac:dyDescent="0.3">
      <c r="A68" s="1" t="s">
        <v>30</v>
      </c>
      <c r="B68">
        <v>2014</v>
      </c>
      <c r="C68" s="1" t="s">
        <v>44</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1">
        <v>117.1</v>
      </c>
      <c r="V68">
        <v>117.3</v>
      </c>
      <c r="W68">
        <v>118.1</v>
      </c>
      <c r="X68">
        <v>115.9</v>
      </c>
      <c r="Y68">
        <v>112</v>
      </c>
      <c r="Z68">
        <v>113.3</v>
      </c>
      <c r="AA68">
        <v>117.2</v>
      </c>
      <c r="AB68">
        <v>108.8</v>
      </c>
      <c r="AC68">
        <v>114.1</v>
      </c>
      <c r="AD68">
        <v>121.1</v>
      </c>
      <c r="AE68">
        <f>SUM(All_India_Index_Upto_April23__1[[#This Row],[Cereals and products]:[Food and beverages]])</f>
        <v>1582</v>
      </c>
      <c r="AF68">
        <f>SUM(All_India_Index_Upto_April23__1[[#This Row],[Health]],All_India_Index_Upto_April23__1[[#This Row],[Personal care and effects]])</f>
        <v>224.7</v>
      </c>
      <c r="AG68">
        <f>SUM(All_India_Index_Upto_April23__1[[#This Row],[Housing]],All_India_Index_Upto_April23__1[[#This Row],[Household goods and services]],All_India_Index_Upto_April23__1[[#This Row],[Education]])</f>
        <v>352.4</v>
      </c>
      <c r="AH68" s="1">
        <f>SUM(All_India_Index_Upto_April23__1[[#This Row],[Clothing]:[Clothing and footwear]])</f>
        <v>366.70000000000005</v>
      </c>
      <c r="AI68" s="1">
        <f>SUM(All_India_Index_Upto_April23__1[[#This Row],[Transport and communication]],All_India_Index_Upto_April23__1[[#This Row],[Fuel and light]])</f>
        <v>229.3</v>
      </c>
      <c r="AJ68" s="1">
        <f>SUM(All_India_Index_Upto_April23__1[[#This Row],[Recreation and amusement]],All_India_Index_Upto_April23__1[[#This Row],[Miscellaneous]],All_India_Index_Upto_April23__1[[#This Row],[Pan, tobacco and intoxicants]])</f>
        <v>348.2</v>
      </c>
    </row>
    <row r="69" spans="1:36" x14ac:dyDescent="0.3">
      <c r="A69" s="1" t="s">
        <v>32</v>
      </c>
      <c r="B69">
        <v>2014</v>
      </c>
      <c r="C69" s="1" t="s">
        <v>44</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s="1">
        <v>117.1</v>
      </c>
      <c r="V69">
        <v>112.6</v>
      </c>
      <c r="W69">
        <v>116.4</v>
      </c>
      <c r="X69">
        <v>113</v>
      </c>
      <c r="Y69">
        <v>109.7</v>
      </c>
      <c r="Z69">
        <v>114</v>
      </c>
      <c r="AA69">
        <v>120.3</v>
      </c>
      <c r="AB69">
        <v>109.6</v>
      </c>
      <c r="AC69">
        <v>113.4</v>
      </c>
      <c r="AD69">
        <v>119</v>
      </c>
      <c r="AE69">
        <f>SUM(All_India_Index_Upto_April23__1[[#This Row],[Cereals and products]:[Food and beverages]])</f>
        <v>1587.8</v>
      </c>
      <c r="AF69">
        <f>SUM(All_India_Index_Upto_April23__1[[#This Row],[Health]],All_India_Index_Upto_April23__1[[#This Row],[Personal care and effects]])</f>
        <v>222.6</v>
      </c>
      <c r="AG69">
        <f>SUM(All_India_Index_Upto_April23__1[[#This Row],[Housing]],All_India_Index_Upto_April23__1[[#This Row],[Household goods and services]],All_India_Index_Upto_April23__1[[#This Row],[Education]])</f>
        <v>353.8</v>
      </c>
      <c r="AH69" s="1">
        <f>SUM(All_India_Index_Upto_April23__1[[#This Row],[Clothing]:[Clothing and footwear]])</f>
        <v>355.2</v>
      </c>
      <c r="AI69" s="1">
        <f>SUM(All_India_Index_Upto_April23__1[[#This Row],[Transport and communication]],All_India_Index_Upto_April23__1[[#This Row],[Fuel and light]])</f>
        <v>222.3</v>
      </c>
      <c r="AJ69" s="1">
        <f>SUM(All_India_Index_Upto_April23__1[[#This Row],[Recreation and amusement]],All_India_Index_Upto_April23__1[[#This Row],[Miscellaneous]],All_India_Index_Upto_April23__1[[#This Row],[Pan, tobacco and intoxicants]])</f>
        <v>353.2</v>
      </c>
    </row>
    <row r="70" spans="1:36" x14ac:dyDescent="0.3">
      <c r="A70" s="1" t="s">
        <v>33</v>
      </c>
      <c r="B70">
        <v>2014</v>
      </c>
      <c r="C70" s="1" t="s">
        <v>44</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s="1">
        <v>117.1</v>
      </c>
      <c r="V70">
        <v>115.5</v>
      </c>
      <c r="W70">
        <v>117.3</v>
      </c>
      <c r="X70">
        <v>114.8</v>
      </c>
      <c r="Y70">
        <v>110.8</v>
      </c>
      <c r="Z70">
        <v>113.7</v>
      </c>
      <c r="AA70">
        <v>119</v>
      </c>
      <c r="AB70">
        <v>109.1</v>
      </c>
      <c r="AC70">
        <v>113.8</v>
      </c>
      <c r="AD70">
        <v>120.1</v>
      </c>
      <c r="AE70">
        <f>SUM(All_India_Index_Upto_April23__1[[#This Row],[Cereals and products]:[Food and beverages]])</f>
        <v>1583.2</v>
      </c>
      <c r="AF70">
        <f>SUM(All_India_Index_Upto_April23__1[[#This Row],[Health]],All_India_Index_Upto_April23__1[[#This Row],[Personal care and effects]])</f>
        <v>223.89999999999998</v>
      </c>
      <c r="AG70">
        <f>SUM(All_India_Index_Upto_April23__1[[#This Row],[Housing]],All_India_Index_Upto_April23__1[[#This Row],[Household goods and services]],All_India_Index_Upto_April23__1[[#This Row],[Education]])</f>
        <v>353.4</v>
      </c>
      <c r="AH70" s="1">
        <f>SUM(All_India_Index_Upto_April23__1[[#This Row],[Clothing]:[Clothing and footwear]])</f>
        <v>362.1</v>
      </c>
      <c r="AI70" s="1">
        <f>SUM(All_India_Index_Upto_April23__1[[#This Row],[Transport and communication]],All_India_Index_Upto_April23__1[[#This Row],[Fuel and light]])</f>
        <v>226.3</v>
      </c>
      <c r="AJ70" s="1">
        <f>SUM(All_India_Index_Upto_April23__1[[#This Row],[Recreation and amusement]],All_India_Index_Upto_April23__1[[#This Row],[Miscellaneous]],All_India_Index_Upto_April23__1[[#This Row],[Pan, tobacco and intoxicants]])</f>
        <v>349.6</v>
      </c>
    </row>
    <row r="71" spans="1:36" x14ac:dyDescent="0.3">
      <c r="A71" s="1" t="s">
        <v>30</v>
      </c>
      <c r="B71">
        <v>2014</v>
      </c>
      <c r="C71" s="1" t="s">
        <v>45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1">
        <v>116.5</v>
      </c>
      <c r="V71">
        <v>117.4</v>
      </c>
      <c r="W71">
        <v>118.2</v>
      </c>
      <c r="X71">
        <v>116.2</v>
      </c>
      <c r="Y71">
        <v>111.5</v>
      </c>
      <c r="Z71">
        <v>113.3</v>
      </c>
      <c r="AA71">
        <v>117.7</v>
      </c>
      <c r="AB71">
        <v>109.4</v>
      </c>
      <c r="AC71">
        <v>114.2</v>
      </c>
      <c r="AD71">
        <v>120.3</v>
      </c>
      <c r="AE71">
        <f>SUM(All_India_Index_Upto_April23__1[[#This Row],[Cereals and products]:[Food and beverages]])</f>
        <v>1569.6</v>
      </c>
      <c r="AF71">
        <f>SUM(All_India_Index_Upto_April23__1[[#This Row],[Health]],All_India_Index_Upto_April23__1[[#This Row],[Personal care and effects]])</f>
        <v>225.60000000000002</v>
      </c>
      <c r="AG71">
        <f>SUM(All_India_Index_Upto_April23__1[[#This Row],[Housing]],All_India_Index_Upto_April23__1[[#This Row],[Household goods and services]],All_India_Index_Upto_April23__1[[#This Row],[Education]])</f>
        <v>352.4</v>
      </c>
      <c r="AH71" s="1">
        <f>SUM(All_India_Index_Upto_April23__1[[#This Row],[Clothing]:[Clothing and footwear]])</f>
        <v>367.7</v>
      </c>
      <c r="AI71" s="1">
        <f>SUM(All_India_Index_Upto_April23__1[[#This Row],[Transport and communication]],All_India_Index_Upto_April23__1[[#This Row],[Fuel and light]])</f>
        <v>228.9</v>
      </c>
      <c r="AJ71" s="1">
        <f>SUM(All_India_Index_Upto_April23__1[[#This Row],[Recreation and amusement]],All_India_Index_Upto_April23__1[[#This Row],[Miscellaneous]],All_India_Index_Upto_April23__1[[#This Row],[Pan, tobacco and intoxicants]])</f>
        <v>349.2</v>
      </c>
    </row>
    <row r="72" spans="1:36" x14ac:dyDescent="0.3">
      <c r="A72" s="1" t="s">
        <v>32</v>
      </c>
      <c r="B72">
        <v>2014</v>
      </c>
      <c r="C72" s="1" t="s">
        <v>45</v>
      </c>
      <c r="D72">
        <v>124</v>
      </c>
      <c r="E72">
        <v>124.7</v>
      </c>
      <c r="F72">
        <v>126.3</v>
      </c>
      <c r="G72">
        <v>124.9</v>
      </c>
      <c r="H72">
        <v>103</v>
      </c>
      <c r="I72">
        <v>122.3</v>
      </c>
      <c r="J72">
        <v>141</v>
      </c>
      <c r="K72">
        <v>120.1</v>
      </c>
      <c r="L72">
        <v>97.8</v>
      </c>
      <c r="M72">
        <v>125.4</v>
      </c>
      <c r="N72">
        <v>116.1</v>
      </c>
      <c r="O72">
        <v>127.6</v>
      </c>
      <c r="P72">
        <v>124</v>
      </c>
      <c r="Q72">
        <v>126.4</v>
      </c>
      <c r="R72">
        <v>120.7</v>
      </c>
      <c r="S72">
        <v>115.8</v>
      </c>
      <c r="T72">
        <v>120</v>
      </c>
      <c r="U72" s="1">
        <v>116.5</v>
      </c>
      <c r="V72">
        <v>113</v>
      </c>
      <c r="W72">
        <v>116.8</v>
      </c>
      <c r="X72">
        <v>113.2</v>
      </c>
      <c r="Y72">
        <v>108.8</v>
      </c>
      <c r="Z72">
        <v>114.3</v>
      </c>
      <c r="AA72">
        <v>120.7</v>
      </c>
      <c r="AB72">
        <v>110.4</v>
      </c>
      <c r="AC72">
        <v>113.4</v>
      </c>
      <c r="AD72">
        <v>118.4</v>
      </c>
      <c r="AE72">
        <f>SUM(All_India_Index_Upto_April23__1[[#This Row],[Cereals and products]:[Food and beverages]])</f>
        <v>1577.1999999999998</v>
      </c>
      <c r="AF72">
        <f>SUM(All_India_Index_Upto_April23__1[[#This Row],[Health]],All_India_Index_Upto_April23__1[[#This Row],[Personal care and effects]])</f>
        <v>223.60000000000002</v>
      </c>
      <c r="AG72">
        <f>SUM(All_India_Index_Upto_April23__1[[#This Row],[Housing]],All_India_Index_Upto_April23__1[[#This Row],[Household goods and services]],All_India_Index_Upto_April23__1[[#This Row],[Education]])</f>
        <v>354</v>
      </c>
      <c r="AH72" s="1">
        <f>SUM(All_India_Index_Upto_April23__1[[#This Row],[Clothing]:[Clothing and footwear]])</f>
        <v>356.5</v>
      </c>
      <c r="AI72" s="1">
        <f>SUM(All_India_Index_Upto_April23__1[[#This Row],[Transport and communication]],All_India_Index_Upto_April23__1[[#This Row],[Fuel and light]])</f>
        <v>221.8</v>
      </c>
      <c r="AJ72" s="1">
        <f>SUM(All_India_Index_Upto_April23__1[[#This Row],[Recreation and amusement]],All_India_Index_Upto_April23__1[[#This Row],[Miscellaneous]],All_India_Index_Upto_April23__1[[#This Row],[Pan, tobacco and intoxicants]])</f>
        <v>354.1</v>
      </c>
    </row>
    <row r="73" spans="1:36" x14ac:dyDescent="0.3">
      <c r="A73" s="1" t="s">
        <v>33</v>
      </c>
      <c r="B73">
        <v>2014</v>
      </c>
      <c r="C73" s="1" t="s">
        <v>45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s="1">
        <v>116.5</v>
      </c>
      <c r="V73">
        <v>115.7</v>
      </c>
      <c r="W73">
        <v>117.5</v>
      </c>
      <c r="X73">
        <v>115.1</v>
      </c>
      <c r="Y73">
        <v>110.1</v>
      </c>
      <c r="Z73">
        <v>113.9</v>
      </c>
      <c r="AA73">
        <v>119.5</v>
      </c>
      <c r="AB73">
        <v>109.8</v>
      </c>
      <c r="AC73">
        <v>113.8</v>
      </c>
      <c r="AD73">
        <v>119.4</v>
      </c>
      <c r="AE73">
        <f>SUM(All_India_Index_Upto_April23__1[[#This Row],[Cereals and products]:[Food and beverages]])</f>
        <v>1571.6999999999998</v>
      </c>
      <c r="AF73">
        <f>SUM(All_India_Index_Upto_April23__1[[#This Row],[Health]],All_India_Index_Upto_April23__1[[#This Row],[Personal care and effects]])</f>
        <v>224.89999999999998</v>
      </c>
      <c r="AG73">
        <f>SUM(All_India_Index_Upto_April23__1[[#This Row],[Housing]],All_India_Index_Upto_April23__1[[#This Row],[Household goods and services]],All_India_Index_Upto_April23__1[[#This Row],[Education]])</f>
        <v>353.5</v>
      </c>
      <c r="AH73" s="1">
        <f>SUM(All_India_Index_Upto_April23__1[[#This Row],[Clothing]:[Clothing and footwear]])</f>
        <v>363.2</v>
      </c>
      <c r="AI73" s="1">
        <f>SUM(All_India_Index_Upto_April23__1[[#This Row],[Transport and communication]],All_India_Index_Upto_April23__1[[#This Row],[Fuel and light]])</f>
        <v>225.8</v>
      </c>
      <c r="AJ73" s="1">
        <f>SUM(All_India_Index_Upto_April23__1[[#This Row],[Recreation and amusement]],All_India_Index_Upto_April23__1[[#This Row],[Miscellaneous]],All_India_Index_Upto_April23__1[[#This Row],[Pan, tobacco and intoxicants]])</f>
        <v>350.7</v>
      </c>
    </row>
    <row r="74" spans="1:36" x14ac:dyDescent="0.3">
      <c r="A74" s="1" t="s">
        <v>30</v>
      </c>
      <c r="B74">
        <v>2015</v>
      </c>
      <c r="C74" s="1"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1">
        <v>117.3</v>
      </c>
      <c r="V74">
        <v>118.4</v>
      </c>
      <c r="W74">
        <v>118.9</v>
      </c>
      <c r="X74">
        <v>116.6</v>
      </c>
      <c r="Y74">
        <v>111</v>
      </c>
      <c r="Z74">
        <v>114</v>
      </c>
      <c r="AA74">
        <v>118.2</v>
      </c>
      <c r="AB74">
        <v>110.2</v>
      </c>
      <c r="AC74">
        <v>114.5</v>
      </c>
      <c r="AD74">
        <v>120.3</v>
      </c>
      <c r="AE74">
        <f>SUM(All_India_Index_Upto_April23__1[[#This Row],[Cereals and products]:[Food and beverages]])</f>
        <v>1568.1</v>
      </c>
      <c r="AF74">
        <f>SUM(All_India_Index_Upto_April23__1[[#This Row],[Health]],All_India_Index_Upto_April23__1[[#This Row],[Personal care and effects]])</f>
        <v>226.8</v>
      </c>
      <c r="AG74">
        <f>SUM(All_India_Index_Upto_April23__1[[#This Row],[Housing]],All_India_Index_Upto_April23__1[[#This Row],[Household goods and services]],All_India_Index_Upto_April23__1[[#This Row],[Education]])</f>
        <v>354.4</v>
      </c>
      <c r="AH74" s="1">
        <f>SUM(All_India_Index_Upto_April23__1[[#This Row],[Clothing]:[Clothing and footwear]])</f>
        <v>370</v>
      </c>
      <c r="AI74" s="1">
        <f>SUM(All_India_Index_Upto_April23__1[[#This Row],[Transport and communication]],All_India_Index_Upto_April23__1[[#This Row],[Fuel and light]])</f>
        <v>229.4</v>
      </c>
      <c r="AJ74" s="1">
        <f>SUM(All_India_Index_Upto_April23__1[[#This Row],[Recreation and amusement]],All_India_Index_Upto_April23__1[[#This Row],[Miscellaneous]],All_India_Index_Upto_April23__1[[#This Row],[Pan, tobacco and intoxicants]])</f>
        <v>351.2</v>
      </c>
    </row>
    <row r="75" spans="1:36" x14ac:dyDescent="0.3">
      <c r="A75" s="1" t="s">
        <v>32</v>
      </c>
      <c r="B75">
        <v>2015</v>
      </c>
      <c r="C75" s="1"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s="1">
        <v>117.3</v>
      </c>
      <c r="V75">
        <v>113.4</v>
      </c>
      <c r="W75">
        <v>117.2</v>
      </c>
      <c r="X75">
        <v>113.7</v>
      </c>
      <c r="Y75">
        <v>107.9</v>
      </c>
      <c r="Z75">
        <v>114.6</v>
      </c>
      <c r="AA75">
        <v>120.8</v>
      </c>
      <c r="AB75">
        <v>111.4</v>
      </c>
      <c r="AC75">
        <v>113.4</v>
      </c>
      <c r="AD75">
        <v>118.5</v>
      </c>
      <c r="AE75">
        <f>SUM(All_India_Index_Upto_April23__1[[#This Row],[Cereals and products]:[Food and beverages]])</f>
        <v>1574.8999999999999</v>
      </c>
      <c r="AF75">
        <f>SUM(All_India_Index_Upto_April23__1[[#This Row],[Health]],All_India_Index_Upto_April23__1[[#This Row],[Personal care and effects]])</f>
        <v>225.10000000000002</v>
      </c>
      <c r="AG75">
        <f>SUM(All_India_Index_Upto_April23__1[[#This Row],[Housing]],All_India_Index_Upto_April23__1[[#This Row],[Household goods and services]],All_India_Index_Upto_April23__1[[#This Row],[Education]])</f>
        <v>355.3</v>
      </c>
      <c r="AH75" s="1">
        <f>SUM(All_India_Index_Upto_April23__1[[#This Row],[Clothing]:[Clothing and footwear]])</f>
        <v>357.3</v>
      </c>
      <c r="AI75" s="1">
        <f>SUM(All_India_Index_Upto_April23__1[[#This Row],[Transport and communication]],All_India_Index_Upto_April23__1[[#This Row],[Fuel and light]])</f>
        <v>221.3</v>
      </c>
      <c r="AJ75" s="1">
        <f>SUM(All_India_Index_Upto_April23__1[[#This Row],[Recreation and amusement]],All_India_Index_Upto_April23__1[[#This Row],[Miscellaneous]],All_India_Index_Upto_April23__1[[#This Row],[Pan, tobacco and intoxicants]])</f>
        <v>355.4</v>
      </c>
    </row>
    <row r="76" spans="1:36" x14ac:dyDescent="0.3">
      <c r="A76" s="1" t="s">
        <v>33</v>
      </c>
      <c r="B76">
        <v>2015</v>
      </c>
      <c r="C76" s="1"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s="1">
        <v>117.3</v>
      </c>
      <c r="V76">
        <v>116.5</v>
      </c>
      <c r="W76">
        <v>118.1</v>
      </c>
      <c r="X76">
        <v>115.5</v>
      </c>
      <c r="Y76">
        <v>109.4</v>
      </c>
      <c r="Z76">
        <v>114.3</v>
      </c>
      <c r="AA76">
        <v>119.7</v>
      </c>
      <c r="AB76">
        <v>110.7</v>
      </c>
      <c r="AC76">
        <v>114</v>
      </c>
      <c r="AD76">
        <v>119.5</v>
      </c>
      <c r="AE76">
        <f>SUM(All_India_Index_Upto_April23__1[[#This Row],[Cereals and products]:[Food and beverages]])</f>
        <v>1569.3</v>
      </c>
      <c r="AF76">
        <f>SUM(All_India_Index_Upto_April23__1[[#This Row],[Health]],All_India_Index_Upto_April23__1[[#This Row],[Personal care and effects]])</f>
        <v>226.2</v>
      </c>
      <c r="AG76">
        <f>SUM(All_India_Index_Upto_April23__1[[#This Row],[Housing]],All_India_Index_Upto_April23__1[[#This Row],[Household goods and services]],All_India_Index_Upto_April23__1[[#This Row],[Education]])</f>
        <v>355.09999999999997</v>
      </c>
      <c r="AH76" s="1">
        <f>SUM(All_India_Index_Upto_April23__1[[#This Row],[Clothing]:[Clothing and footwear]])</f>
        <v>364.9</v>
      </c>
      <c r="AI76" s="1">
        <f>SUM(All_India_Index_Upto_April23__1[[#This Row],[Transport and communication]],All_India_Index_Upto_April23__1[[#This Row],[Fuel and light]])</f>
        <v>225.9</v>
      </c>
      <c r="AJ76" s="1">
        <f>SUM(All_India_Index_Upto_April23__1[[#This Row],[Recreation and amusement]],All_India_Index_Upto_April23__1[[#This Row],[Miscellaneous]],All_India_Index_Upto_April23__1[[#This Row],[Pan, tobacco and intoxicants]])</f>
        <v>352.3</v>
      </c>
    </row>
    <row r="77" spans="1:36" x14ac:dyDescent="0.3">
      <c r="A77" s="1" t="s">
        <v>30</v>
      </c>
      <c r="B77">
        <v>2015</v>
      </c>
      <c r="C77" s="1" t="s">
        <v>34</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1">
        <v>118.1</v>
      </c>
      <c r="V77">
        <v>120</v>
      </c>
      <c r="W77">
        <v>119.6</v>
      </c>
      <c r="X77">
        <v>117.7</v>
      </c>
      <c r="Y77">
        <v>110.9</v>
      </c>
      <c r="Z77">
        <v>114.8</v>
      </c>
      <c r="AA77">
        <v>118.7</v>
      </c>
      <c r="AB77">
        <v>110.8</v>
      </c>
      <c r="AC77">
        <v>115</v>
      </c>
      <c r="AD77">
        <v>120.6</v>
      </c>
      <c r="AE77">
        <f>SUM(All_India_Index_Upto_April23__1[[#This Row],[Cereals and products]:[Food and beverages]])</f>
        <v>1570.5999999999997</v>
      </c>
      <c r="AF77">
        <f>SUM(All_India_Index_Upto_April23__1[[#This Row],[Health]],All_India_Index_Upto_April23__1[[#This Row],[Personal care and effects]])</f>
        <v>228.5</v>
      </c>
      <c r="AG77">
        <f>SUM(All_India_Index_Upto_April23__1[[#This Row],[Housing]],All_India_Index_Upto_April23__1[[#This Row],[Household goods and services]],All_India_Index_Upto_April23__1[[#This Row],[Education]])</f>
        <v>356.4</v>
      </c>
      <c r="AH77" s="1">
        <f>SUM(All_India_Index_Upto_April23__1[[#This Row],[Clothing]:[Clothing and footwear]])</f>
        <v>373.1</v>
      </c>
      <c r="AI77" s="1">
        <f>SUM(All_India_Index_Upto_April23__1[[#This Row],[Transport and communication]],All_India_Index_Upto_April23__1[[#This Row],[Fuel and light]])</f>
        <v>230.9</v>
      </c>
      <c r="AJ77" s="1">
        <f>SUM(All_India_Index_Upto_April23__1[[#This Row],[Recreation and amusement]],All_India_Index_Upto_April23__1[[#This Row],[Miscellaneous]],All_India_Index_Upto_April23__1[[#This Row],[Pan, tobacco and intoxicants]])</f>
        <v>354</v>
      </c>
    </row>
    <row r="78" spans="1:36" x14ac:dyDescent="0.3">
      <c r="A78" s="1" t="s">
        <v>32</v>
      </c>
      <c r="B78">
        <v>2015</v>
      </c>
      <c r="C78" s="1" t="s">
        <v>34</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s="1">
        <v>118.1</v>
      </c>
      <c r="V78">
        <v>114</v>
      </c>
      <c r="W78">
        <v>117.7</v>
      </c>
      <c r="X78">
        <v>114.1</v>
      </c>
      <c r="Y78">
        <v>106.8</v>
      </c>
      <c r="Z78">
        <v>114.9</v>
      </c>
      <c r="AA78">
        <v>120.4</v>
      </c>
      <c r="AB78">
        <v>111.7</v>
      </c>
      <c r="AC78">
        <v>113.2</v>
      </c>
      <c r="AD78">
        <v>118.7</v>
      </c>
      <c r="AE78">
        <f>SUM(All_India_Index_Upto_April23__1[[#This Row],[Cereals and products]:[Food and beverages]])</f>
        <v>1571.1000000000001</v>
      </c>
      <c r="AF78">
        <f>SUM(All_India_Index_Upto_April23__1[[#This Row],[Health]],All_India_Index_Upto_April23__1[[#This Row],[Personal care and effects]])</f>
        <v>225.8</v>
      </c>
      <c r="AG78">
        <f>SUM(All_India_Index_Upto_April23__1[[#This Row],[Housing]],All_India_Index_Upto_April23__1[[#This Row],[Household goods and services]],All_India_Index_Upto_April23__1[[#This Row],[Education]])</f>
        <v>356.20000000000005</v>
      </c>
      <c r="AH78" s="1">
        <f>SUM(All_India_Index_Upto_April23__1[[#This Row],[Clothing]:[Clothing and footwear]])</f>
        <v>358.4</v>
      </c>
      <c r="AI78" s="1">
        <f>SUM(All_India_Index_Upto_April23__1[[#This Row],[Transport and communication]],All_India_Index_Upto_April23__1[[#This Row],[Fuel and light]])</f>
        <v>220.8</v>
      </c>
      <c r="AJ78" s="1">
        <f>SUM(All_India_Index_Upto_April23__1[[#This Row],[Recreation and amusement]],All_India_Index_Upto_April23__1[[#This Row],[Miscellaneous]],All_India_Index_Upto_April23__1[[#This Row],[Pan, tobacco and intoxicants]])</f>
        <v>356.20000000000005</v>
      </c>
    </row>
    <row r="79" spans="1:36" x14ac:dyDescent="0.3">
      <c r="A79" s="1" t="s">
        <v>33</v>
      </c>
      <c r="B79">
        <v>2015</v>
      </c>
      <c r="C79" s="1" t="s">
        <v>34</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s="1">
        <v>118.1</v>
      </c>
      <c r="V79">
        <v>117.7</v>
      </c>
      <c r="W79">
        <v>118.7</v>
      </c>
      <c r="X79">
        <v>116.3</v>
      </c>
      <c r="Y79">
        <v>108.7</v>
      </c>
      <c r="Z79">
        <v>114.9</v>
      </c>
      <c r="AA79">
        <v>119.7</v>
      </c>
      <c r="AB79">
        <v>111.2</v>
      </c>
      <c r="AC79">
        <v>114.1</v>
      </c>
      <c r="AD79">
        <v>119.7</v>
      </c>
      <c r="AE79">
        <f>SUM(All_India_Index_Upto_April23__1[[#This Row],[Cereals and products]:[Food and beverages]])</f>
        <v>1569.3999999999996</v>
      </c>
      <c r="AF79">
        <f>SUM(All_India_Index_Upto_April23__1[[#This Row],[Health]],All_India_Index_Upto_April23__1[[#This Row],[Personal care and effects]])</f>
        <v>227.5</v>
      </c>
      <c r="AG79">
        <f>SUM(All_India_Index_Upto_April23__1[[#This Row],[Housing]],All_India_Index_Upto_April23__1[[#This Row],[Household goods and services]],All_India_Index_Upto_April23__1[[#This Row],[Education]])</f>
        <v>356.5</v>
      </c>
      <c r="AH79" s="1">
        <f>SUM(All_India_Index_Upto_April23__1[[#This Row],[Clothing]:[Clothing and footwear]])</f>
        <v>367.2</v>
      </c>
      <c r="AI79" s="1">
        <f>SUM(All_India_Index_Upto_April23__1[[#This Row],[Transport and communication]],All_India_Index_Upto_April23__1[[#This Row],[Fuel and light]])</f>
        <v>226.4</v>
      </c>
      <c r="AJ79" s="1">
        <f>SUM(All_India_Index_Upto_April23__1[[#This Row],[Recreation and amusement]],All_India_Index_Upto_April23__1[[#This Row],[Miscellaneous]],All_India_Index_Upto_April23__1[[#This Row],[Pan, tobacco and intoxicants]])</f>
        <v>354.2</v>
      </c>
    </row>
    <row r="80" spans="1:36" x14ac:dyDescent="0.3">
      <c r="A80" s="1" t="s">
        <v>30</v>
      </c>
      <c r="B80">
        <v>2015</v>
      </c>
      <c r="C80" s="1" t="s">
        <v>35</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1">
        <v>118.6</v>
      </c>
      <c r="V80">
        <v>120.6</v>
      </c>
      <c r="W80">
        <v>120.2</v>
      </c>
      <c r="X80">
        <v>118.2</v>
      </c>
      <c r="Y80">
        <v>111.6</v>
      </c>
      <c r="Z80">
        <v>115.5</v>
      </c>
      <c r="AA80">
        <v>119.4</v>
      </c>
      <c r="AB80">
        <v>110.8</v>
      </c>
      <c r="AC80">
        <v>115.5</v>
      </c>
      <c r="AD80">
        <v>121.1</v>
      </c>
      <c r="AE80">
        <f>SUM(All_India_Index_Upto_April23__1[[#This Row],[Cereals and products]:[Food and beverages]])</f>
        <v>1571.5</v>
      </c>
      <c r="AF80">
        <f>SUM(All_India_Index_Upto_April23__1[[#This Row],[Health]],All_India_Index_Upto_April23__1[[#This Row],[Personal care and effects]])</f>
        <v>229</v>
      </c>
      <c r="AG80">
        <f>SUM(All_India_Index_Upto_April23__1[[#This Row],[Housing]],All_India_Index_Upto_April23__1[[#This Row],[Household goods and services]],All_India_Index_Upto_April23__1[[#This Row],[Education]])</f>
        <v>358.20000000000005</v>
      </c>
      <c r="AH80" s="1">
        <f>SUM(All_India_Index_Upto_April23__1[[#This Row],[Clothing]:[Clothing and footwear]])</f>
        <v>374.4</v>
      </c>
      <c r="AI80" s="1">
        <f>SUM(All_India_Index_Upto_April23__1[[#This Row],[Transport and communication]],All_India_Index_Upto_April23__1[[#This Row],[Fuel and light]])</f>
        <v>232.2</v>
      </c>
      <c r="AJ80" s="1">
        <f>SUM(All_India_Index_Upto_April23__1[[#This Row],[Recreation and amusement]],All_India_Index_Upto_April23__1[[#This Row],[Miscellaneous]],All_India_Index_Upto_April23__1[[#This Row],[Pan, tobacco and intoxicants]])</f>
        <v>355.7</v>
      </c>
    </row>
    <row r="81" spans="1:36" x14ac:dyDescent="0.3">
      <c r="A81" s="1" t="s">
        <v>32</v>
      </c>
      <c r="B81">
        <v>2015</v>
      </c>
      <c r="C81" s="1" t="s">
        <v>35</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s="1">
        <v>118.6</v>
      </c>
      <c r="V81">
        <v>114.4</v>
      </c>
      <c r="W81">
        <v>118</v>
      </c>
      <c r="X81">
        <v>114.3</v>
      </c>
      <c r="Y81">
        <v>108.4</v>
      </c>
      <c r="Z81">
        <v>115.4</v>
      </c>
      <c r="AA81">
        <v>120.6</v>
      </c>
      <c r="AB81">
        <v>111.3</v>
      </c>
      <c r="AC81">
        <v>113.8</v>
      </c>
      <c r="AD81">
        <v>119.1</v>
      </c>
      <c r="AE81">
        <f>SUM(All_India_Index_Upto_April23__1[[#This Row],[Cereals and products]:[Food and beverages]])</f>
        <v>1568.0000000000002</v>
      </c>
      <c r="AF81">
        <f>SUM(All_India_Index_Upto_April23__1[[#This Row],[Health]],All_India_Index_Upto_April23__1[[#This Row],[Personal care and effects]])</f>
        <v>225.6</v>
      </c>
      <c r="AG81">
        <f>SUM(All_India_Index_Upto_April23__1[[#This Row],[Housing]],All_India_Index_Upto_April23__1[[#This Row],[Household goods and services]],All_India_Index_Upto_April23__1[[#This Row],[Education]])</f>
        <v>357.2</v>
      </c>
      <c r="AH81" s="1">
        <f>SUM(All_India_Index_Upto_April23__1[[#This Row],[Clothing]:[Clothing and footwear]])</f>
        <v>359.5</v>
      </c>
      <c r="AI81" s="1">
        <f>SUM(All_India_Index_Upto_April23__1[[#This Row],[Transport and communication]],All_India_Index_Upto_April23__1[[#This Row],[Fuel and light]])</f>
        <v>222.8</v>
      </c>
      <c r="AJ81" s="1">
        <f>SUM(All_India_Index_Upto_April23__1[[#This Row],[Recreation and amusement]],All_India_Index_Upto_April23__1[[#This Row],[Miscellaneous]],All_India_Index_Upto_April23__1[[#This Row],[Pan, tobacco and intoxicants]])</f>
        <v>358</v>
      </c>
    </row>
    <row r="82" spans="1:36" x14ac:dyDescent="0.3">
      <c r="A82" s="1" t="s">
        <v>33</v>
      </c>
      <c r="B82">
        <v>2015</v>
      </c>
      <c r="C82" s="1" t="s">
        <v>35</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s="1">
        <v>118.6</v>
      </c>
      <c r="V82">
        <v>118.3</v>
      </c>
      <c r="W82">
        <v>119.2</v>
      </c>
      <c r="X82">
        <v>116.7</v>
      </c>
      <c r="Y82">
        <v>109.9</v>
      </c>
      <c r="Z82">
        <v>115.4</v>
      </c>
      <c r="AA82">
        <v>120.1</v>
      </c>
      <c r="AB82">
        <v>111</v>
      </c>
      <c r="AC82">
        <v>114.7</v>
      </c>
      <c r="AD82">
        <v>120.2</v>
      </c>
      <c r="AE82">
        <f>SUM(All_India_Index_Upto_April23__1[[#This Row],[Cereals and products]:[Food and beverages]])</f>
        <v>1569.1</v>
      </c>
      <c r="AF82">
        <f>SUM(All_India_Index_Upto_April23__1[[#This Row],[Health]],All_India_Index_Upto_April23__1[[#This Row],[Personal care and effects]])</f>
        <v>227.7</v>
      </c>
      <c r="AG82">
        <f>SUM(All_India_Index_Upto_April23__1[[#This Row],[Housing]],All_India_Index_Upto_April23__1[[#This Row],[Household goods and services]],All_India_Index_Upto_April23__1[[#This Row],[Education]])</f>
        <v>357.9</v>
      </c>
      <c r="AH82" s="1">
        <f>SUM(All_India_Index_Upto_April23__1[[#This Row],[Clothing]:[Clothing and footwear]])</f>
        <v>368.4</v>
      </c>
      <c r="AI82" s="1">
        <f>SUM(All_India_Index_Upto_April23__1[[#This Row],[Transport and communication]],All_India_Index_Upto_April23__1[[#This Row],[Fuel and light]])</f>
        <v>228.2</v>
      </c>
      <c r="AJ82" s="1">
        <f>SUM(All_India_Index_Upto_April23__1[[#This Row],[Recreation and amusement]],All_India_Index_Upto_April23__1[[#This Row],[Miscellaneous]],All_India_Index_Upto_April23__1[[#This Row],[Pan, tobacco and intoxicants]])</f>
        <v>355.90000000000003</v>
      </c>
    </row>
    <row r="83" spans="1:36" x14ac:dyDescent="0.3">
      <c r="A83" s="1" t="s">
        <v>30</v>
      </c>
      <c r="B83">
        <v>2015</v>
      </c>
      <c r="C83" s="1" t="s">
        <v>36</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1">
        <v>119.2</v>
      </c>
      <c r="V83">
        <v>121.2</v>
      </c>
      <c r="W83">
        <v>120.9</v>
      </c>
      <c r="X83">
        <v>118.6</v>
      </c>
      <c r="Y83">
        <v>111.9</v>
      </c>
      <c r="Z83">
        <v>116.2</v>
      </c>
      <c r="AA83">
        <v>119.9</v>
      </c>
      <c r="AB83">
        <v>111.6</v>
      </c>
      <c r="AC83">
        <v>116</v>
      </c>
      <c r="AD83">
        <v>121.5</v>
      </c>
      <c r="AE83">
        <f>SUM(All_India_Index_Upto_April23__1[[#This Row],[Cereals and products]:[Food and beverages]])</f>
        <v>1577.2</v>
      </c>
      <c r="AF83">
        <f>SUM(All_India_Index_Upto_April23__1[[#This Row],[Health]],All_India_Index_Upto_April23__1[[#This Row],[Personal care and effects]])</f>
        <v>230.2</v>
      </c>
      <c r="AG83">
        <f>SUM(All_India_Index_Upto_April23__1[[#This Row],[Housing]],All_India_Index_Upto_April23__1[[#This Row],[Household goods and services]],All_India_Index_Upto_April23__1[[#This Row],[Education]])</f>
        <v>360</v>
      </c>
      <c r="AH83" s="1">
        <f>SUM(All_India_Index_Upto_April23__1[[#This Row],[Clothing]:[Clothing and footwear]])</f>
        <v>375.7</v>
      </c>
      <c r="AI83" s="1">
        <f>SUM(All_India_Index_Upto_April23__1[[#This Row],[Transport and communication]],All_India_Index_Upto_April23__1[[#This Row],[Fuel and light]])</f>
        <v>233.10000000000002</v>
      </c>
      <c r="AJ83" s="1">
        <f>SUM(All_India_Index_Upto_April23__1[[#This Row],[Recreation and amusement]],All_India_Index_Upto_April23__1[[#This Row],[Miscellaneous]],All_India_Index_Upto_April23__1[[#This Row],[Pan, tobacco and intoxicants]])</f>
        <v>357.9</v>
      </c>
    </row>
    <row r="84" spans="1:36" x14ac:dyDescent="0.3">
      <c r="A84" s="1" t="s">
        <v>32</v>
      </c>
      <c r="B84">
        <v>2015</v>
      </c>
      <c r="C84" s="1" t="s">
        <v>36</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s="1">
        <v>119.2</v>
      </c>
      <c r="V84">
        <v>114.7</v>
      </c>
      <c r="W84">
        <v>118.4</v>
      </c>
      <c r="X84">
        <v>114.6</v>
      </c>
      <c r="Y84">
        <v>108.4</v>
      </c>
      <c r="Z84">
        <v>115.6</v>
      </c>
      <c r="AA84">
        <v>121.7</v>
      </c>
      <c r="AB84">
        <v>111.8</v>
      </c>
      <c r="AC84">
        <v>114.2</v>
      </c>
      <c r="AD84">
        <v>119.7</v>
      </c>
      <c r="AE84">
        <f>SUM(All_India_Index_Upto_April23__1[[#This Row],[Cereals and products]:[Food and beverages]])</f>
        <v>1576.1</v>
      </c>
      <c r="AF84">
        <f>SUM(All_India_Index_Upto_April23__1[[#This Row],[Health]],All_India_Index_Upto_April23__1[[#This Row],[Personal care and effects]])</f>
        <v>226.39999999999998</v>
      </c>
      <c r="AG84">
        <f>SUM(All_India_Index_Upto_April23__1[[#This Row],[Housing]],All_India_Index_Upto_April23__1[[#This Row],[Household goods and services]],All_India_Index_Upto_April23__1[[#This Row],[Education]])</f>
        <v>359.3</v>
      </c>
      <c r="AH84" s="1">
        <f>SUM(All_India_Index_Upto_April23__1[[#This Row],[Clothing]:[Clothing and footwear]])</f>
        <v>360.6</v>
      </c>
      <c r="AI84" s="1">
        <f>SUM(All_India_Index_Upto_April23__1[[#This Row],[Transport and communication]],All_India_Index_Upto_April23__1[[#This Row],[Fuel and light]])</f>
        <v>223.10000000000002</v>
      </c>
      <c r="AJ84" s="1">
        <f>SUM(All_India_Index_Upto_April23__1[[#This Row],[Recreation and amusement]],All_India_Index_Upto_April23__1[[#This Row],[Miscellaneous]],All_India_Index_Upto_April23__1[[#This Row],[Pan, tobacco and intoxicants]])</f>
        <v>359.9</v>
      </c>
    </row>
    <row r="85" spans="1:36" x14ac:dyDescent="0.3">
      <c r="A85" s="1" t="s">
        <v>33</v>
      </c>
      <c r="B85">
        <v>2015</v>
      </c>
      <c r="C85" s="1" t="s">
        <v>36</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s="1">
        <v>119.2</v>
      </c>
      <c r="V85">
        <v>118.7</v>
      </c>
      <c r="W85">
        <v>119.7</v>
      </c>
      <c r="X85">
        <v>117.1</v>
      </c>
      <c r="Y85">
        <v>110.1</v>
      </c>
      <c r="Z85">
        <v>115.9</v>
      </c>
      <c r="AA85">
        <v>121</v>
      </c>
      <c r="AB85">
        <v>111.7</v>
      </c>
      <c r="AC85">
        <v>115.1</v>
      </c>
      <c r="AD85">
        <v>120.7</v>
      </c>
      <c r="AE85">
        <f>SUM(All_India_Index_Upto_April23__1[[#This Row],[Cereals and products]:[Food and beverages]])</f>
        <v>1575.7</v>
      </c>
      <c r="AF85">
        <f>SUM(All_India_Index_Upto_April23__1[[#This Row],[Health]],All_India_Index_Upto_April23__1[[#This Row],[Personal care and effects]])</f>
        <v>228.8</v>
      </c>
      <c r="AG85">
        <f>SUM(All_India_Index_Upto_April23__1[[#This Row],[Housing]],All_India_Index_Upto_April23__1[[#This Row],[Household goods and services]],All_India_Index_Upto_April23__1[[#This Row],[Education]])</f>
        <v>359.9</v>
      </c>
      <c r="AH85" s="1">
        <f>SUM(All_India_Index_Upto_April23__1[[#This Row],[Clothing]:[Clothing and footwear]])</f>
        <v>369.6</v>
      </c>
      <c r="AI85" s="1">
        <f>SUM(All_India_Index_Upto_April23__1[[#This Row],[Transport and communication]],All_India_Index_Upto_April23__1[[#This Row],[Fuel and light]])</f>
        <v>228.8</v>
      </c>
      <c r="AJ85" s="1">
        <f>SUM(All_India_Index_Upto_April23__1[[#This Row],[Recreation and amusement]],All_India_Index_Upto_April23__1[[#This Row],[Miscellaneous]],All_India_Index_Upto_April23__1[[#This Row],[Pan, tobacco and intoxicants]])</f>
        <v>357.9</v>
      </c>
    </row>
    <row r="86" spans="1:36" x14ac:dyDescent="0.3">
      <c r="A86" s="1" t="s">
        <v>30</v>
      </c>
      <c r="B86">
        <v>2015</v>
      </c>
      <c r="C86" s="1" t="s">
        <v>37</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1">
        <v>119.6</v>
      </c>
      <c r="V86">
        <v>121.9</v>
      </c>
      <c r="W86">
        <v>121.5</v>
      </c>
      <c r="X86">
        <v>119.4</v>
      </c>
      <c r="Y86">
        <v>113.3</v>
      </c>
      <c r="Z86">
        <v>116.7</v>
      </c>
      <c r="AA86">
        <v>120.5</v>
      </c>
      <c r="AB86">
        <v>112.3</v>
      </c>
      <c r="AC86">
        <v>116.9</v>
      </c>
      <c r="AD86">
        <v>122.4</v>
      </c>
      <c r="AE86">
        <f>SUM(All_India_Index_Upto_April23__1[[#This Row],[Cereals and products]:[Food and beverages]])</f>
        <v>1587.7</v>
      </c>
      <c r="AF86">
        <f>SUM(All_India_Index_Upto_April23__1[[#This Row],[Health]],All_India_Index_Upto_April23__1[[#This Row],[Personal care and effects]])</f>
        <v>231.7</v>
      </c>
      <c r="AG86">
        <f>SUM(All_India_Index_Upto_April23__1[[#This Row],[Housing]],All_India_Index_Upto_April23__1[[#This Row],[Household goods and services]],All_India_Index_Upto_April23__1[[#This Row],[Education]])</f>
        <v>361.6</v>
      </c>
      <c r="AH86" s="1">
        <f>SUM(All_India_Index_Upto_April23__1[[#This Row],[Clothing]:[Clothing and footwear]])</f>
        <v>378.2</v>
      </c>
      <c r="AI86" s="1">
        <f>SUM(All_India_Index_Upto_April23__1[[#This Row],[Transport and communication]],All_India_Index_Upto_April23__1[[#This Row],[Fuel and light]])</f>
        <v>235.2</v>
      </c>
      <c r="AJ86" s="1">
        <f>SUM(All_India_Index_Upto_April23__1[[#This Row],[Recreation and amusement]],All_India_Index_Upto_April23__1[[#This Row],[Miscellaneous]],All_India_Index_Upto_April23__1[[#This Row],[Pan, tobacco and intoxicants]])</f>
        <v>360.3</v>
      </c>
    </row>
    <row r="87" spans="1:36" x14ac:dyDescent="0.3">
      <c r="A87" s="1" t="s">
        <v>32</v>
      </c>
      <c r="B87">
        <v>2015</v>
      </c>
      <c r="C87" s="1" t="s">
        <v>37</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s="1">
        <v>119.6</v>
      </c>
      <c r="V87">
        <v>114.9</v>
      </c>
      <c r="W87">
        <v>118.7</v>
      </c>
      <c r="X87">
        <v>114.9</v>
      </c>
      <c r="Y87">
        <v>110.8</v>
      </c>
      <c r="Z87">
        <v>116</v>
      </c>
      <c r="AA87">
        <v>122</v>
      </c>
      <c r="AB87">
        <v>112.4</v>
      </c>
      <c r="AC87">
        <v>115.2</v>
      </c>
      <c r="AD87">
        <v>120.7</v>
      </c>
      <c r="AE87">
        <f>SUM(All_India_Index_Upto_April23__1[[#This Row],[Cereals and products]:[Food and beverages]])</f>
        <v>1598.9</v>
      </c>
      <c r="AF87">
        <f>SUM(All_India_Index_Upto_April23__1[[#This Row],[Health]],All_India_Index_Upto_April23__1[[#This Row],[Personal care and effects]])</f>
        <v>227.3</v>
      </c>
      <c r="AG87">
        <f>SUM(All_India_Index_Upto_April23__1[[#This Row],[Housing]],All_India_Index_Upto_April23__1[[#This Row],[Household goods and services]],All_India_Index_Upto_April23__1[[#This Row],[Education]])</f>
        <v>360.3</v>
      </c>
      <c r="AH87" s="1">
        <f>SUM(All_India_Index_Upto_April23__1[[#This Row],[Clothing]:[Clothing and footwear]])</f>
        <v>361.4</v>
      </c>
      <c r="AI87" s="1">
        <f>SUM(All_India_Index_Upto_April23__1[[#This Row],[Transport and communication]],All_India_Index_Upto_April23__1[[#This Row],[Fuel and light]])</f>
        <v>225.7</v>
      </c>
      <c r="AJ87" s="1">
        <f>SUM(All_India_Index_Upto_April23__1[[#This Row],[Recreation and amusement]],All_India_Index_Upto_April23__1[[#This Row],[Miscellaneous]],All_India_Index_Upto_April23__1[[#This Row],[Pan, tobacco and intoxicants]])</f>
        <v>362.5</v>
      </c>
    </row>
    <row r="88" spans="1:36" x14ac:dyDescent="0.3">
      <c r="A88" s="1" t="s">
        <v>33</v>
      </c>
      <c r="B88">
        <v>2015</v>
      </c>
      <c r="C88" s="1" t="s">
        <v>37</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s="1">
        <v>119.6</v>
      </c>
      <c r="V88">
        <v>119.2</v>
      </c>
      <c r="W88">
        <v>120.2</v>
      </c>
      <c r="X88">
        <v>117.7</v>
      </c>
      <c r="Y88">
        <v>112</v>
      </c>
      <c r="Z88">
        <v>116.3</v>
      </c>
      <c r="AA88">
        <v>121.4</v>
      </c>
      <c r="AB88">
        <v>112.3</v>
      </c>
      <c r="AC88">
        <v>116.1</v>
      </c>
      <c r="AD88">
        <v>121.6</v>
      </c>
      <c r="AE88">
        <f>SUM(All_India_Index_Upto_April23__1[[#This Row],[Cereals and products]:[Food and beverages]])</f>
        <v>1590.4</v>
      </c>
      <c r="AF88">
        <f>SUM(All_India_Index_Upto_April23__1[[#This Row],[Health]],All_India_Index_Upto_April23__1[[#This Row],[Personal care and effects]])</f>
        <v>230</v>
      </c>
      <c r="AG88">
        <f>SUM(All_India_Index_Upto_April23__1[[#This Row],[Housing]],All_India_Index_Upto_April23__1[[#This Row],[Household goods and services]],All_India_Index_Upto_April23__1[[#This Row],[Education]])</f>
        <v>361.20000000000005</v>
      </c>
      <c r="AH88" s="1">
        <f>SUM(All_India_Index_Upto_April23__1[[#This Row],[Clothing]:[Clothing and footwear]])</f>
        <v>371.4</v>
      </c>
      <c r="AI88" s="1">
        <f>SUM(All_India_Index_Upto_April23__1[[#This Row],[Transport and communication]],All_India_Index_Upto_April23__1[[#This Row],[Fuel and light]])</f>
        <v>231.2</v>
      </c>
      <c r="AJ88" s="1">
        <f>SUM(All_India_Index_Upto_April23__1[[#This Row],[Recreation and amusement]],All_India_Index_Upto_April23__1[[#This Row],[Miscellaneous]],All_India_Index_Upto_April23__1[[#This Row],[Pan, tobacco and intoxicants]])</f>
        <v>360.29999999999995</v>
      </c>
    </row>
    <row r="89" spans="1:36" x14ac:dyDescent="0.3">
      <c r="A89" s="1" t="s">
        <v>30</v>
      </c>
      <c r="B89">
        <v>2015</v>
      </c>
      <c r="C89" s="1" t="s">
        <v>38</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1">
        <v>119</v>
      </c>
      <c r="V89">
        <v>122.6</v>
      </c>
      <c r="W89">
        <v>122.8</v>
      </c>
      <c r="X89">
        <v>120.4</v>
      </c>
      <c r="Y89">
        <v>114.2</v>
      </c>
      <c r="Z89">
        <v>117.9</v>
      </c>
      <c r="AA89">
        <v>122</v>
      </c>
      <c r="AB89">
        <v>113</v>
      </c>
      <c r="AC89">
        <v>117.9</v>
      </c>
      <c r="AD89">
        <v>124.1</v>
      </c>
      <c r="AE89">
        <f>SUM(All_India_Index_Upto_April23__1[[#This Row],[Cereals and products]:[Food and beverages]])</f>
        <v>1617.8999999999999</v>
      </c>
      <c r="AF89">
        <f>SUM(All_India_Index_Upto_April23__1[[#This Row],[Health]],All_India_Index_Upto_April23__1[[#This Row],[Personal care and effects]])</f>
        <v>233.4</v>
      </c>
      <c r="AG89">
        <f>SUM(All_India_Index_Upto_April23__1[[#This Row],[Housing]],All_India_Index_Upto_April23__1[[#This Row],[Household goods and services]],All_India_Index_Upto_April23__1[[#This Row],[Education]])</f>
        <v>363.8</v>
      </c>
      <c r="AH89" s="1">
        <f>SUM(All_India_Index_Upto_April23__1[[#This Row],[Clothing]:[Clothing and footwear]])</f>
        <v>381.5</v>
      </c>
      <c r="AI89" s="1">
        <f>SUM(All_India_Index_Upto_April23__1[[#This Row],[Transport and communication]],All_India_Index_Upto_April23__1[[#This Row],[Fuel and light]])</f>
        <v>236.8</v>
      </c>
      <c r="AJ89" s="1">
        <f>SUM(All_India_Index_Upto_April23__1[[#This Row],[Recreation and amusement]],All_India_Index_Upto_April23__1[[#This Row],[Miscellaneous]],All_India_Index_Upto_April23__1[[#This Row],[Pan, tobacco and intoxicants]])</f>
        <v>364</v>
      </c>
    </row>
    <row r="90" spans="1:36" x14ac:dyDescent="0.3">
      <c r="A90" s="1" t="s">
        <v>32</v>
      </c>
      <c r="B90">
        <v>2015</v>
      </c>
      <c r="C90" s="1" t="s">
        <v>38</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s="1">
        <v>119</v>
      </c>
      <c r="V90">
        <v>115.1</v>
      </c>
      <c r="W90">
        <v>119.2</v>
      </c>
      <c r="X90">
        <v>115.4</v>
      </c>
      <c r="Y90">
        <v>111.7</v>
      </c>
      <c r="Z90">
        <v>116.2</v>
      </c>
      <c r="AA90">
        <v>123.8</v>
      </c>
      <c r="AB90">
        <v>112.5</v>
      </c>
      <c r="AC90">
        <v>116</v>
      </c>
      <c r="AD90">
        <v>121.7</v>
      </c>
      <c r="AE90">
        <f>SUM(All_India_Index_Upto_April23__1[[#This Row],[Cereals and products]:[Food and beverages]])</f>
        <v>1636.6</v>
      </c>
      <c r="AF90">
        <f>SUM(All_India_Index_Upto_April23__1[[#This Row],[Health]],All_India_Index_Upto_April23__1[[#This Row],[Personal care and effects]])</f>
        <v>227.9</v>
      </c>
      <c r="AG90">
        <f>SUM(All_India_Index_Upto_April23__1[[#This Row],[Housing]],All_India_Index_Upto_April23__1[[#This Row],[Household goods and services]],All_India_Index_Upto_April23__1[[#This Row],[Education]])</f>
        <v>362</v>
      </c>
      <c r="AH90" s="1">
        <f>SUM(All_India_Index_Upto_April23__1[[#This Row],[Clothing]:[Clothing and footwear]])</f>
        <v>363.1</v>
      </c>
      <c r="AI90" s="1">
        <f>SUM(All_India_Index_Upto_April23__1[[#This Row],[Transport and communication]],All_India_Index_Upto_April23__1[[#This Row],[Fuel and light]])</f>
        <v>226.8</v>
      </c>
      <c r="AJ90" s="1">
        <f>SUM(All_India_Index_Upto_April23__1[[#This Row],[Recreation and amusement]],All_India_Index_Upto_April23__1[[#This Row],[Miscellaneous]],All_India_Index_Upto_April23__1[[#This Row],[Pan, tobacco and intoxicants]])</f>
        <v>364.29999999999995</v>
      </c>
    </row>
    <row r="91" spans="1:36" x14ac:dyDescent="0.3">
      <c r="A91" s="1" t="s">
        <v>33</v>
      </c>
      <c r="B91">
        <v>2015</v>
      </c>
      <c r="C91" s="1" t="s">
        <v>38</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s="1">
        <v>119</v>
      </c>
      <c r="V91">
        <v>119.8</v>
      </c>
      <c r="W91">
        <v>121.1</v>
      </c>
      <c r="X91">
        <v>118.5</v>
      </c>
      <c r="Y91">
        <v>112.9</v>
      </c>
      <c r="Z91">
        <v>116.9</v>
      </c>
      <c r="AA91">
        <v>123.1</v>
      </c>
      <c r="AB91">
        <v>112.8</v>
      </c>
      <c r="AC91">
        <v>117</v>
      </c>
      <c r="AD91">
        <v>123</v>
      </c>
      <c r="AE91">
        <f>SUM(All_India_Index_Upto_April23__1[[#This Row],[Cereals and products]:[Food and beverages]])</f>
        <v>1623.5</v>
      </c>
      <c r="AF91">
        <f>SUM(All_India_Index_Upto_April23__1[[#This Row],[Health]],All_India_Index_Upto_April23__1[[#This Row],[Personal care and effects]])</f>
        <v>231.3</v>
      </c>
      <c r="AG91">
        <f>SUM(All_India_Index_Upto_April23__1[[#This Row],[Housing]],All_India_Index_Upto_April23__1[[#This Row],[Household goods and services]],All_India_Index_Upto_April23__1[[#This Row],[Education]])</f>
        <v>363.2</v>
      </c>
      <c r="AH91" s="1">
        <f>SUM(All_India_Index_Upto_April23__1[[#This Row],[Clothing]:[Clothing and footwear]])</f>
        <v>374.1</v>
      </c>
      <c r="AI91" s="1">
        <f>SUM(All_India_Index_Upto_April23__1[[#This Row],[Transport and communication]],All_India_Index_Upto_April23__1[[#This Row],[Fuel and light]])</f>
        <v>232.7</v>
      </c>
      <c r="AJ91" s="1">
        <f>SUM(All_India_Index_Upto_April23__1[[#This Row],[Recreation and amusement]],All_India_Index_Upto_April23__1[[#This Row],[Miscellaneous]],All_India_Index_Upto_April23__1[[#This Row],[Pan, tobacco and intoxicants]])</f>
        <v>363.1</v>
      </c>
    </row>
    <row r="92" spans="1:36" x14ac:dyDescent="0.3">
      <c r="A92" s="1" t="s">
        <v>30</v>
      </c>
      <c r="B92">
        <v>2015</v>
      </c>
      <c r="C92" s="1" t="s">
        <v>39</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1">
        <v>119.9</v>
      </c>
      <c r="V92">
        <v>123</v>
      </c>
      <c r="W92">
        <v>123</v>
      </c>
      <c r="X92">
        <v>120.8</v>
      </c>
      <c r="Y92">
        <v>114.1</v>
      </c>
      <c r="Z92">
        <v>118</v>
      </c>
      <c r="AA92">
        <v>122.9</v>
      </c>
      <c r="AB92">
        <v>112.7</v>
      </c>
      <c r="AC92">
        <v>118.1</v>
      </c>
      <c r="AD92">
        <v>124.7</v>
      </c>
      <c r="AE92">
        <f>SUM(All_India_Index_Upto_April23__1[[#This Row],[Cereals and products]:[Food and beverages]])</f>
        <v>1625.3</v>
      </c>
      <c r="AF92">
        <f>SUM(All_India_Index_Upto_April23__1[[#This Row],[Health]],All_India_Index_Upto_April23__1[[#This Row],[Personal care and effects]])</f>
        <v>233.5</v>
      </c>
      <c r="AG92">
        <f>SUM(All_India_Index_Upto_April23__1[[#This Row],[Housing]],All_India_Index_Upto_April23__1[[#This Row],[Household goods and services]],All_India_Index_Upto_April23__1[[#This Row],[Education]])</f>
        <v>365.8</v>
      </c>
      <c r="AH92" s="1">
        <f>SUM(All_India_Index_Upto_April23__1[[#This Row],[Clothing]:[Clothing and footwear]])</f>
        <v>382.6</v>
      </c>
      <c r="AI92" s="1">
        <f>SUM(All_India_Index_Upto_April23__1[[#This Row],[Transport and communication]],All_India_Index_Upto_April23__1[[#This Row],[Fuel and light]])</f>
        <v>237.1</v>
      </c>
      <c r="AJ92" s="1">
        <f>SUM(All_India_Index_Upto_April23__1[[#This Row],[Recreation and amusement]],All_India_Index_Upto_April23__1[[#This Row],[Miscellaneous]],All_India_Index_Upto_April23__1[[#This Row],[Pan, tobacco and intoxicants]])</f>
        <v>365.5</v>
      </c>
    </row>
    <row r="93" spans="1:36" x14ac:dyDescent="0.3">
      <c r="A93" s="1" t="s">
        <v>32</v>
      </c>
      <c r="B93">
        <v>2015</v>
      </c>
      <c r="C93" s="1" t="s">
        <v>39</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s="1">
        <v>119.9</v>
      </c>
      <c r="V93">
        <v>115.3</v>
      </c>
      <c r="W93">
        <v>119.5</v>
      </c>
      <c r="X93">
        <v>116</v>
      </c>
      <c r="Y93">
        <v>111.5</v>
      </c>
      <c r="Z93">
        <v>116.6</v>
      </c>
      <c r="AA93">
        <v>125.4</v>
      </c>
      <c r="AB93">
        <v>111.7</v>
      </c>
      <c r="AC93">
        <v>116.3</v>
      </c>
      <c r="AD93">
        <v>122.4</v>
      </c>
      <c r="AE93">
        <f>SUM(All_India_Index_Upto_April23__1[[#This Row],[Cereals and products]:[Food and beverages]])</f>
        <v>1642.8999999999999</v>
      </c>
      <c r="AF93">
        <f>SUM(All_India_Index_Upto_April23__1[[#This Row],[Health]],All_India_Index_Upto_April23__1[[#This Row],[Personal care and effects]])</f>
        <v>227.7</v>
      </c>
      <c r="AG93">
        <f>SUM(All_India_Index_Upto_April23__1[[#This Row],[Housing]],All_India_Index_Upto_April23__1[[#This Row],[Household goods and services]],All_India_Index_Upto_April23__1[[#This Row],[Education]])</f>
        <v>364.8</v>
      </c>
      <c r="AH93" s="1">
        <f>SUM(All_India_Index_Upto_April23__1[[#This Row],[Clothing]:[Clothing and footwear]])</f>
        <v>364.1</v>
      </c>
      <c r="AI93" s="1">
        <f>SUM(All_India_Index_Upto_April23__1[[#This Row],[Transport and communication]],All_India_Index_Upto_April23__1[[#This Row],[Fuel and light]])</f>
        <v>226.8</v>
      </c>
      <c r="AJ93" s="1">
        <f>SUM(All_India_Index_Upto_April23__1[[#This Row],[Recreation and amusement]],All_India_Index_Upto_April23__1[[#This Row],[Miscellaneous]],All_India_Index_Upto_April23__1[[#This Row],[Pan, tobacco and intoxicants]])</f>
        <v>366</v>
      </c>
    </row>
    <row r="94" spans="1:36" x14ac:dyDescent="0.3">
      <c r="A94" s="1" t="s">
        <v>33</v>
      </c>
      <c r="B94">
        <v>2015</v>
      </c>
      <c r="C94" s="1" t="s">
        <v>39</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s="1">
        <v>119.9</v>
      </c>
      <c r="V94">
        <v>120.1</v>
      </c>
      <c r="W94">
        <v>121.3</v>
      </c>
      <c r="X94">
        <v>119</v>
      </c>
      <c r="Y94">
        <v>112.7</v>
      </c>
      <c r="Z94">
        <v>117.2</v>
      </c>
      <c r="AA94">
        <v>124.4</v>
      </c>
      <c r="AB94">
        <v>112.3</v>
      </c>
      <c r="AC94">
        <v>117.2</v>
      </c>
      <c r="AD94">
        <v>123.6</v>
      </c>
      <c r="AE94">
        <f>SUM(All_India_Index_Upto_April23__1[[#This Row],[Cereals and products]:[Food and beverages]])</f>
        <v>1630.6000000000001</v>
      </c>
      <c r="AF94">
        <f>SUM(All_India_Index_Upto_April23__1[[#This Row],[Health]],All_India_Index_Upto_April23__1[[#This Row],[Personal care and effects]])</f>
        <v>231.3</v>
      </c>
      <c r="AG94">
        <f>SUM(All_India_Index_Upto_April23__1[[#This Row],[Housing]],All_India_Index_Upto_April23__1[[#This Row],[Household goods and services]],All_India_Index_Upto_April23__1[[#This Row],[Education]])</f>
        <v>365.6</v>
      </c>
      <c r="AH94" s="1">
        <f>SUM(All_India_Index_Upto_April23__1[[#This Row],[Clothing]:[Clothing and footwear]])</f>
        <v>375.1</v>
      </c>
      <c r="AI94" s="1">
        <f>SUM(All_India_Index_Upto_April23__1[[#This Row],[Transport and communication]],All_India_Index_Upto_April23__1[[#This Row],[Fuel and light]])</f>
        <v>232.8</v>
      </c>
      <c r="AJ94" s="1">
        <f>SUM(All_India_Index_Upto_April23__1[[#This Row],[Recreation and amusement]],All_India_Index_Upto_April23__1[[#This Row],[Miscellaneous]],All_India_Index_Upto_April23__1[[#This Row],[Pan, tobacco and intoxicants]])</f>
        <v>364.8</v>
      </c>
    </row>
    <row r="95" spans="1:36" x14ac:dyDescent="0.3">
      <c r="A95" s="1" t="s">
        <v>30</v>
      </c>
      <c r="B95">
        <v>2015</v>
      </c>
      <c r="C95" s="1" t="s">
        <v>40</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1">
        <v>120.9</v>
      </c>
      <c r="V95">
        <v>123.8</v>
      </c>
      <c r="W95">
        <v>123.7</v>
      </c>
      <c r="X95">
        <v>121.1</v>
      </c>
      <c r="Y95">
        <v>113.6</v>
      </c>
      <c r="Z95">
        <v>118.5</v>
      </c>
      <c r="AA95">
        <v>123.6</v>
      </c>
      <c r="AB95">
        <v>112.5</v>
      </c>
      <c r="AC95">
        <v>118.2</v>
      </c>
      <c r="AD95">
        <v>126.1</v>
      </c>
      <c r="AE95">
        <f>SUM(All_India_Index_Upto_April23__1[[#This Row],[Cereals and products]:[Food and beverages]])</f>
        <v>1646.6</v>
      </c>
      <c r="AF95">
        <f>SUM(All_India_Index_Upto_April23__1[[#This Row],[Health]],All_India_Index_Upto_April23__1[[#This Row],[Personal care and effects]])</f>
        <v>233.6</v>
      </c>
      <c r="AG95">
        <f>SUM(All_India_Index_Upto_April23__1[[#This Row],[Housing]],All_India_Index_Upto_April23__1[[#This Row],[Household goods and services]],All_India_Index_Upto_April23__1[[#This Row],[Education]])</f>
        <v>368.20000000000005</v>
      </c>
      <c r="AH95" s="1">
        <f>SUM(All_India_Index_Upto_April23__1[[#This Row],[Clothing]:[Clothing and footwear]])</f>
        <v>384.8</v>
      </c>
      <c r="AI95" s="1">
        <f>SUM(All_India_Index_Upto_April23__1[[#This Row],[Transport and communication]],All_India_Index_Upto_April23__1[[#This Row],[Fuel and light]])</f>
        <v>237.39999999999998</v>
      </c>
      <c r="AJ95" s="1">
        <f>SUM(All_India_Index_Upto_April23__1[[#This Row],[Recreation and amusement]],All_India_Index_Upto_April23__1[[#This Row],[Miscellaneous]],All_India_Index_Upto_April23__1[[#This Row],[Pan, tobacco and intoxicants]])</f>
        <v>366.79999999999995</v>
      </c>
    </row>
    <row r="96" spans="1:36" x14ac:dyDescent="0.3">
      <c r="A96" s="1" t="s">
        <v>32</v>
      </c>
      <c r="B96">
        <v>2015</v>
      </c>
      <c r="C96" s="1" t="s">
        <v>40</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s="1">
        <v>120.9</v>
      </c>
      <c r="V96">
        <v>115.3</v>
      </c>
      <c r="W96">
        <v>120</v>
      </c>
      <c r="X96">
        <v>116.6</v>
      </c>
      <c r="Y96">
        <v>109.9</v>
      </c>
      <c r="Z96">
        <v>117.2</v>
      </c>
      <c r="AA96">
        <v>126.2</v>
      </c>
      <c r="AB96">
        <v>112</v>
      </c>
      <c r="AC96">
        <v>116.2</v>
      </c>
      <c r="AD96">
        <v>123.2</v>
      </c>
      <c r="AE96">
        <f>SUM(All_India_Index_Upto_April23__1[[#This Row],[Cereals and products]:[Food and beverages]])</f>
        <v>1658.8999999999999</v>
      </c>
      <c r="AF96">
        <f>SUM(All_India_Index_Upto_April23__1[[#This Row],[Health]],All_India_Index_Upto_April23__1[[#This Row],[Personal care and effects]])</f>
        <v>228.6</v>
      </c>
      <c r="AG96">
        <f>SUM(All_India_Index_Upto_April23__1[[#This Row],[Housing]],All_India_Index_Upto_April23__1[[#This Row],[Household goods and services]],All_India_Index_Upto_April23__1[[#This Row],[Education]])</f>
        <v>367.1</v>
      </c>
      <c r="AH96" s="1">
        <f>SUM(All_India_Index_Upto_April23__1[[#This Row],[Clothing]:[Clothing and footwear]])</f>
        <v>364.8</v>
      </c>
      <c r="AI96" s="1">
        <f>SUM(All_India_Index_Upto_April23__1[[#This Row],[Transport and communication]],All_India_Index_Upto_April23__1[[#This Row],[Fuel and light]])</f>
        <v>225.2</v>
      </c>
      <c r="AJ96" s="1">
        <f>SUM(All_India_Index_Upto_April23__1[[#This Row],[Recreation and amusement]],All_India_Index_Upto_April23__1[[#This Row],[Miscellaneous]],All_India_Index_Upto_April23__1[[#This Row],[Pan, tobacco and intoxicants]])</f>
        <v>367.6</v>
      </c>
    </row>
    <row r="97" spans="1:36" x14ac:dyDescent="0.3">
      <c r="A97" s="1" t="s">
        <v>33</v>
      </c>
      <c r="B97">
        <v>2015</v>
      </c>
      <c r="C97" s="1" t="s">
        <v>40</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s="1">
        <v>120.9</v>
      </c>
      <c r="V97">
        <v>120.6</v>
      </c>
      <c r="W97">
        <v>122</v>
      </c>
      <c r="X97">
        <v>119.4</v>
      </c>
      <c r="Y97">
        <v>111.7</v>
      </c>
      <c r="Z97">
        <v>117.8</v>
      </c>
      <c r="AA97">
        <v>125.1</v>
      </c>
      <c r="AB97">
        <v>112.3</v>
      </c>
      <c r="AC97">
        <v>117.2</v>
      </c>
      <c r="AD97">
        <v>124.8</v>
      </c>
      <c r="AE97">
        <f>SUM(All_India_Index_Upto_April23__1[[#This Row],[Cereals and products]:[Food and beverages]])</f>
        <v>1649.6</v>
      </c>
      <c r="AF97">
        <f>SUM(All_India_Index_Upto_April23__1[[#This Row],[Health]],All_India_Index_Upto_April23__1[[#This Row],[Personal care and effects]])</f>
        <v>231.7</v>
      </c>
      <c r="AG97">
        <f>SUM(All_India_Index_Upto_April23__1[[#This Row],[Housing]],All_India_Index_Upto_April23__1[[#This Row],[Household goods and services]],All_India_Index_Upto_April23__1[[#This Row],[Education]])</f>
        <v>368</v>
      </c>
      <c r="AH97" s="1">
        <f>SUM(All_India_Index_Upto_April23__1[[#This Row],[Clothing]:[Clothing and footwear]])</f>
        <v>376.70000000000005</v>
      </c>
      <c r="AI97" s="1">
        <f>SUM(All_India_Index_Upto_April23__1[[#This Row],[Transport and communication]],All_India_Index_Upto_April23__1[[#This Row],[Fuel and light]])</f>
        <v>232.3</v>
      </c>
      <c r="AJ97" s="1">
        <f>SUM(All_India_Index_Upto_April23__1[[#This Row],[Recreation and amusement]],All_India_Index_Upto_April23__1[[#This Row],[Miscellaneous]],All_India_Index_Upto_April23__1[[#This Row],[Pan, tobacco and intoxicants]])</f>
        <v>366.2</v>
      </c>
    </row>
    <row r="98" spans="1:36" x14ac:dyDescent="0.3">
      <c r="A98" s="1" t="s">
        <v>30</v>
      </c>
      <c r="B98">
        <v>2015</v>
      </c>
      <c r="C98" s="1" t="s">
        <v>41</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1">
        <v>121.6</v>
      </c>
      <c r="V98">
        <v>123.7</v>
      </c>
      <c r="W98">
        <v>124.5</v>
      </c>
      <c r="X98">
        <v>121.4</v>
      </c>
      <c r="Y98">
        <v>113.8</v>
      </c>
      <c r="Z98">
        <v>119.6</v>
      </c>
      <c r="AA98">
        <v>124.5</v>
      </c>
      <c r="AB98">
        <v>113.7</v>
      </c>
      <c r="AC98">
        <v>118.8</v>
      </c>
      <c r="AD98">
        <v>127</v>
      </c>
      <c r="AE98">
        <f>SUM(All_India_Index_Upto_April23__1[[#This Row],[Cereals and products]:[Food and beverages]])</f>
        <v>1657.6000000000001</v>
      </c>
      <c r="AF98">
        <f>SUM(All_India_Index_Upto_April23__1[[#This Row],[Health]],All_India_Index_Upto_April23__1[[#This Row],[Personal care and effects]])</f>
        <v>235.10000000000002</v>
      </c>
      <c r="AG98">
        <f>SUM(All_India_Index_Upto_April23__1[[#This Row],[Housing]],All_India_Index_Upto_April23__1[[#This Row],[Household goods and services]],All_India_Index_Upto_April23__1[[#This Row],[Education]])</f>
        <v>370.6</v>
      </c>
      <c r="AH98" s="1">
        <f>SUM(All_India_Index_Upto_April23__1[[#This Row],[Clothing]:[Clothing and footwear]])</f>
        <v>387.1</v>
      </c>
      <c r="AI98" s="1">
        <f>SUM(All_India_Index_Upto_April23__1[[#This Row],[Transport and communication]],All_India_Index_Upto_April23__1[[#This Row],[Fuel and light]])</f>
        <v>237.5</v>
      </c>
      <c r="AJ98" s="1">
        <f>SUM(All_India_Index_Upto_April23__1[[#This Row],[Recreation and amusement]],All_India_Index_Upto_April23__1[[#This Row],[Miscellaneous]],All_India_Index_Upto_April23__1[[#This Row],[Pan, tobacco and intoxicants]])</f>
        <v>369.4</v>
      </c>
    </row>
    <row r="99" spans="1:36" x14ac:dyDescent="0.3">
      <c r="A99" s="1" t="s">
        <v>32</v>
      </c>
      <c r="B99">
        <v>2015</v>
      </c>
      <c r="C99" s="1" t="s">
        <v>41</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s="1">
        <v>121.6</v>
      </c>
      <c r="V99">
        <v>115.1</v>
      </c>
      <c r="W99">
        <v>120.4</v>
      </c>
      <c r="X99">
        <v>117.1</v>
      </c>
      <c r="Y99">
        <v>109.1</v>
      </c>
      <c r="Z99">
        <v>117.3</v>
      </c>
      <c r="AA99">
        <v>126.5</v>
      </c>
      <c r="AB99">
        <v>112.9</v>
      </c>
      <c r="AC99">
        <v>116.2</v>
      </c>
      <c r="AD99">
        <v>123.5</v>
      </c>
      <c r="AE99">
        <f>SUM(All_India_Index_Upto_April23__1[[#This Row],[Cereals and products]:[Food and beverages]])</f>
        <v>1664.8</v>
      </c>
      <c r="AF99">
        <f>SUM(All_India_Index_Upto_April23__1[[#This Row],[Health]],All_India_Index_Upto_April23__1[[#This Row],[Personal care and effects]])</f>
        <v>230</v>
      </c>
      <c r="AG99">
        <f>SUM(All_India_Index_Upto_April23__1[[#This Row],[Housing]],All_India_Index_Upto_April23__1[[#This Row],[Household goods and services]],All_India_Index_Upto_April23__1[[#This Row],[Education]])</f>
        <v>368.5</v>
      </c>
      <c r="AH99" s="1">
        <f>SUM(All_India_Index_Upto_April23__1[[#This Row],[Clothing]:[Clothing and footwear]])</f>
        <v>365.8</v>
      </c>
      <c r="AI99" s="1">
        <f>SUM(All_India_Index_Upto_April23__1[[#This Row],[Transport and communication]],All_India_Index_Upto_April23__1[[#This Row],[Fuel and light]])</f>
        <v>224.2</v>
      </c>
      <c r="AJ99" s="1">
        <f>SUM(All_India_Index_Upto_April23__1[[#This Row],[Recreation and amusement]],All_India_Index_Upto_April23__1[[#This Row],[Miscellaneous]],All_India_Index_Upto_April23__1[[#This Row],[Pan, tobacco and intoxicants]])</f>
        <v>368.2</v>
      </c>
    </row>
    <row r="100" spans="1:36" x14ac:dyDescent="0.3">
      <c r="A100" s="1" t="s">
        <v>33</v>
      </c>
      <c r="B100">
        <v>2015</v>
      </c>
      <c r="C100" s="1" t="s">
        <v>41</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s="1">
        <v>121.6</v>
      </c>
      <c r="V100">
        <v>120.4</v>
      </c>
      <c r="W100">
        <v>122.6</v>
      </c>
      <c r="X100">
        <v>119.8</v>
      </c>
      <c r="Y100">
        <v>111.3</v>
      </c>
      <c r="Z100">
        <v>118.3</v>
      </c>
      <c r="AA100">
        <v>125.7</v>
      </c>
      <c r="AB100">
        <v>113.4</v>
      </c>
      <c r="AC100">
        <v>117.5</v>
      </c>
      <c r="AD100">
        <v>125.4</v>
      </c>
      <c r="AE100">
        <f>SUM(All_India_Index_Upto_April23__1[[#This Row],[Cereals and products]:[Food and beverages]])</f>
        <v>1658.3000000000002</v>
      </c>
      <c r="AF100">
        <f>SUM(All_India_Index_Upto_April23__1[[#This Row],[Health]],All_India_Index_Upto_April23__1[[#This Row],[Personal care and effects]])</f>
        <v>233.2</v>
      </c>
      <c r="AG100">
        <f>SUM(All_India_Index_Upto_April23__1[[#This Row],[Housing]],All_India_Index_Upto_April23__1[[#This Row],[Household goods and services]],All_India_Index_Upto_April23__1[[#This Row],[Education]])</f>
        <v>369.9</v>
      </c>
      <c r="AH100" s="1">
        <f>SUM(All_India_Index_Upto_April23__1[[#This Row],[Clothing]:[Clothing and footwear]])</f>
        <v>378.5</v>
      </c>
      <c r="AI100" s="1">
        <f>SUM(All_India_Index_Upto_April23__1[[#This Row],[Transport and communication]],All_India_Index_Upto_April23__1[[#This Row],[Fuel and light]])</f>
        <v>231.7</v>
      </c>
      <c r="AJ100" s="1">
        <f>SUM(All_India_Index_Upto_April23__1[[#This Row],[Recreation and amusement]],All_India_Index_Upto_April23__1[[#This Row],[Miscellaneous]],All_India_Index_Upto_April23__1[[#This Row],[Pan, tobacco and intoxicants]])</f>
        <v>367.8</v>
      </c>
    </row>
    <row r="101" spans="1:36" x14ac:dyDescent="0.3">
      <c r="A101" s="1" t="s">
        <v>30</v>
      </c>
      <c r="B101">
        <v>2015</v>
      </c>
      <c r="C101" s="1" t="s">
        <v>42</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1">
        <v>122.4</v>
      </c>
      <c r="V101">
        <v>124.4</v>
      </c>
      <c r="W101">
        <v>125.1</v>
      </c>
      <c r="X101">
        <v>122</v>
      </c>
      <c r="Y101">
        <v>113.8</v>
      </c>
      <c r="Z101">
        <v>120.1</v>
      </c>
      <c r="AA101">
        <v>125.1</v>
      </c>
      <c r="AB101">
        <v>114.2</v>
      </c>
      <c r="AC101">
        <v>119.2</v>
      </c>
      <c r="AD101">
        <v>127.7</v>
      </c>
      <c r="AE101">
        <f>SUM(All_India_Index_Upto_April23__1[[#This Row],[Cereals and products]:[Food and beverages]])</f>
        <v>1674.6</v>
      </c>
      <c r="AF101">
        <f>SUM(All_India_Index_Upto_April23__1[[#This Row],[Health]],All_India_Index_Upto_April23__1[[#This Row],[Personal care and effects]])</f>
        <v>236.2</v>
      </c>
      <c r="AG101">
        <f>SUM(All_India_Index_Upto_April23__1[[#This Row],[Housing]],All_India_Index_Upto_April23__1[[#This Row],[Household goods and services]],All_India_Index_Upto_April23__1[[#This Row],[Education]])</f>
        <v>372.6</v>
      </c>
      <c r="AH101" s="1">
        <f>SUM(All_India_Index_Upto_April23__1[[#This Row],[Clothing]:[Clothing and footwear]])</f>
        <v>389</v>
      </c>
      <c r="AI101" s="1">
        <f>SUM(All_India_Index_Upto_April23__1[[#This Row],[Transport and communication]],All_India_Index_Upto_April23__1[[#This Row],[Fuel and light]])</f>
        <v>238.2</v>
      </c>
      <c r="AJ101" s="1">
        <f>SUM(All_India_Index_Upto_April23__1[[#This Row],[Recreation and amusement]],All_India_Index_Upto_April23__1[[#This Row],[Miscellaneous]],All_India_Index_Upto_April23__1[[#This Row],[Pan, tobacco and intoxicants]])</f>
        <v>370.8</v>
      </c>
    </row>
    <row r="102" spans="1:36" x14ac:dyDescent="0.3">
      <c r="A102" s="1" t="s">
        <v>32</v>
      </c>
      <c r="B102">
        <v>2015</v>
      </c>
      <c r="C102" s="1" t="s">
        <v>42</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s="1">
        <v>122.4</v>
      </c>
      <c r="V102">
        <v>114.9</v>
      </c>
      <c r="W102">
        <v>120.7</v>
      </c>
      <c r="X102">
        <v>117.7</v>
      </c>
      <c r="Y102">
        <v>109.3</v>
      </c>
      <c r="Z102">
        <v>117.7</v>
      </c>
      <c r="AA102">
        <v>126.5</v>
      </c>
      <c r="AB102">
        <v>113.5</v>
      </c>
      <c r="AC102">
        <v>116.5</v>
      </c>
      <c r="AD102">
        <v>124.2</v>
      </c>
      <c r="AE102">
        <f>SUM(All_India_Index_Upto_April23__1[[#This Row],[Cereals and products]:[Food and beverages]])</f>
        <v>1692.8000000000002</v>
      </c>
      <c r="AF102">
        <f>SUM(All_India_Index_Upto_April23__1[[#This Row],[Health]],All_India_Index_Upto_April23__1[[#This Row],[Personal care and effects]])</f>
        <v>231.2</v>
      </c>
      <c r="AG102">
        <f>SUM(All_India_Index_Upto_April23__1[[#This Row],[Housing]],All_India_Index_Upto_April23__1[[#This Row],[Household goods and services]],All_India_Index_Upto_April23__1[[#This Row],[Education]])</f>
        <v>369.6</v>
      </c>
      <c r="AH102" s="1">
        <f>SUM(All_India_Index_Upto_April23__1[[#This Row],[Clothing]:[Clothing and footwear]])</f>
        <v>366.79999999999995</v>
      </c>
      <c r="AI102" s="1">
        <f>SUM(All_India_Index_Upto_April23__1[[#This Row],[Transport and communication]],All_India_Index_Upto_April23__1[[#This Row],[Fuel and light]])</f>
        <v>224.2</v>
      </c>
      <c r="AJ102" s="1">
        <f>SUM(All_India_Index_Upto_April23__1[[#This Row],[Recreation and amusement]],All_India_Index_Upto_April23__1[[#This Row],[Miscellaneous]],All_India_Index_Upto_April23__1[[#This Row],[Pan, tobacco and intoxicants]])</f>
        <v>369.5</v>
      </c>
    </row>
    <row r="103" spans="1:36" x14ac:dyDescent="0.3">
      <c r="A103" s="1" t="s">
        <v>33</v>
      </c>
      <c r="B103">
        <v>2015</v>
      </c>
      <c r="C103" s="1" t="s">
        <v>42</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s="1">
        <v>122.4</v>
      </c>
      <c r="V103">
        <v>120.8</v>
      </c>
      <c r="W103">
        <v>123</v>
      </c>
      <c r="X103">
        <v>120.4</v>
      </c>
      <c r="Y103">
        <v>111.4</v>
      </c>
      <c r="Z103">
        <v>118.7</v>
      </c>
      <c r="AA103">
        <v>125.9</v>
      </c>
      <c r="AB103">
        <v>113.9</v>
      </c>
      <c r="AC103">
        <v>117.9</v>
      </c>
      <c r="AD103">
        <v>126.1</v>
      </c>
      <c r="AE103">
        <f>SUM(All_India_Index_Upto_April23__1[[#This Row],[Cereals and products]:[Food and beverages]])</f>
        <v>1678.9999999999998</v>
      </c>
      <c r="AF103">
        <f>SUM(All_India_Index_Upto_April23__1[[#This Row],[Health]],All_India_Index_Upto_April23__1[[#This Row],[Personal care and effects]])</f>
        <v>234.3</v>
      </c>
      <c r="AG103">
        <f>SUM(All_India_Index_Upto_April23__1[[#This Row],[Housing]],All_India_Index_Upto_April23__1[[#This Row],[Household goods and services]],All_India_Index_Upto_April23__1[[#This Row],[Education]])</f>
        <v>371.3</v>
      </c>
      <c r="AH103" s="1">
        <f>SUM(All_India_Index_Upto_April23__1[[#This Row],[Clothing]:[Clothing and footwear]])</f>
        <v>380.1</v>
      </c>
      <c r="AI103" s="1">
        <f>SUM(All_India_Index_Upto_April23__1[[#This Row],[Transport and communication]],All_India_Index_Upto_April23__1[[#This Row],[Fuel and light]])</f>
        <v>232.2</v>
      </c>
      <c r="AJ103" s="1">
        <f>SUM(All_India_Index_Upto_April23__1[[#This Row],[Recreation and amusement]],All_India_Index_Upto_April23__1[[#This Row],[Miscellaneous]],All_India_Index_Upto_April23__1[[#This Row],[Pan, tobacco and intoxicants]])</f>
        <v>369.1</v>
      </c>
    </row>
    <row r="104" spans="1:36" x14ac:dyDescent="0.3">
      <c r="A104" s="1" t="s">
        <v>30</v>
      </c>
      <c r="B104">
        <v>2015</v>
      </c>
      <c r="C104" s="1"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1">
        <v>122.9</v>
      </c>
      <c r="V104">
        <v>125.6</v>
      </c>
      <c r="W104">
        <v>125.6</v>
      </c>
      <c r="X104">
        <v>122.6</v>
      </c>
      <c r="Y104">
        <v>114</v>
      </c>
      <c r="Z104">
        <v>120.9</v>
      </c>
      <c r="AA104">
        <v>125.8</v>
      </c>
      <c r="AB104">
        <v>114.2</v>
      </c>
      <c r="AC104">
        <v>119.6</v>
      </c>
      <c r="AD104">
        <v>128.30000000000001</v>
      </c>
      <c r="AE104">
        <f>SUM(All_India_Index_Upto_April23__1[[#This Row],[Cereals and products]:[Food and beverages]])</f>
        <v>1686.3</v>
      </c>
      <c r="AF104">
        <f>SUM(All_India_Index_Upto_April23__1[[#This Row],[Health]],All_India_Index_Upto_April23__1[[#This Row],[Personal care and effects]])</f>
        <v>236.8</v>
      </c>
      <c r="AG104">
        <f>SUM(All_India_Index_Upto_April23__1[[#This Row],[Housing]],All_India_Index_Upto_April23__1[[#This Row],[Household goods and services]],All_India_Index_Upto_April23__1[[#This Row],[Education]])</f>
        <v>374.3</v>
      </c>
      <c r="AH104" s="1">
        <f>SUM(All_India_Index_Upto_April23__1[[#This Row],[Clothing]:[Clothing and footwear]])</f>
        <v>391.79999999999995</v>
      </c>
      <c r="AI104" s="1">
        <f>SUM(All_India_Index_Upto_April23__1[[#This Row],[Transport and communication]],All_India_Index_Upto_April23__1[[#This Row],[Fuel and light]])</f>
        <v>239.6</v>
      </c>
      <c r="AJ104" s="1">
        <f>SUM(All_India_Index_Upto_April23__1[[#This Row],[Recreation and amusement]],All_India_Index_Upto_April23__1[[#This Row],[Miscellaneous]],All_India_Index_Upto_April23__1[[#This Row],[Pan, tobacco and intoxicants]])</f>
        <v>372.7</v>
      </c>
    </row>
    <row r="105" spans="1:36" x14ac:dyDescent="0.3">
      <c r="A105" s="1" t="s">
        <v>32</v>
      </c>
      <c r="B105">
        <v>2015</v>
      </c>
      <c r="C105" s="1" t="s">
        <v>44</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s="1">
        <v>122.9</v>
      </c>
      <c r="V105">
        <v>115.1</v>
      </c>
      <c r="W105">
        <v>121</v>
      </c>
      <c r="X105">
        <v>118.1</v>
      </c>
      <c r="Y105">
        <v>109.3</v>
      </c>
      <c r="Z105">
        <v>117.9</v>
      </c>
      <c r="AA105">
        <v>126.6</v>
      </c>
      <c r="AB105">
        <v>113.3</v>
      </c>
      <c r="AC105">
        <v>116.6</v>
      </c>
      <c r="AD105">
        <v>124.6</v>
      </c>
      <c r="AE105">
        <f>SUM(All_India_Index_Upto_April23__1[[#This Row],[Cereals and products]:[Food and beverages]])</f>
        <v>1708.4999999999998</v>
      </c>
      <c r="AF105">
        <f>SUM(All_India_Index_Upto_April23__1[[#This Row],[Health]],All_India_Index_Upto_April23__1[[#This Row],[Personal care and effects]])</f>
        <v>231.39999999999998</v>
      </c>
      <c r="AG105">
        <f>SUM(All_India_Index_Upto_April23__1[[#This Row],[Housing]],All_India_Index_Upto_April23__1[[#This Row],[Household goods and services]],All_India_Index_Upto_April23__1[[#This Row],[Education]])</f>
        <v>370.5</v>
      </c>
      <c r="AH105" s="1">
        <f>SUM(All_India_Index_Upto_April23__1[[#This Row],[Clothing]:[Clothing and footwear]])</f>
        <v>368.5</v>
      </c>
      <c r="AI105" s="1">
        <f>SUM(All_India_Index_Upto_April23__1[[#This Row],[Transport and communication]],All_India_Index_Upto_April23__1[[#This Row],[Fuel and light]])</f>
        <v>224.39999999999998</v>
      </c>
      <c r="AJ105" s="1">
        <f>SUM(All_India_Index_Upto_April23__1[[#This Row],[Recreation and amusement]],All_India_Index_Upto_April23__1[[#This Row],[Miscellaneous]],All_India_Index_Upto_April23__1[[#This Row],[Pan, tobacco and intoxicants]])</f>
        <v>372.1</v>
      </c>
    </row>
    <row r="106" spans="1:36" x14ac:dyDescent="0.3">
      <c r="A106" s="1" t="s">
        <v>33</v>
      </c>
      <c r="B106">
        <v>2015</v>
      </c>
      <c r="C106" s="1"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s="1">
        <v>122.9</v>
      </c>
      <c r="V106">
        <v>121.6</v>
      </c>
      <c r="W106">
        <v>123.4</v>
      </c>
      <c r="X106">
        <v>120.9</v>
      </c>
      <c r="Y106">
        <v>111.5</v>
      </c>
      <c r="Z106">
        <v>119.2</v>
      </c>
      <c r="AA106">
        <v>126.3</v>
      </c>
      <c r="AB106">
        <v>113.8</v>
      </c>
      <c r="AC106">
        <v>118.1</v>
      </c>
      <c r="AD106">
        <v>126.6</v>
      </c>
      <c r="AE106">
        <f>SUM(All_India_Index_Upto_April23__1[[#This Row],[Cereals and products]:[Food and beverages]])</f>
        <v>1692.1</v>
      </c>
      <c r="AF106">
        <f>SUM(All_India_Index_Upto_April23__1[[#This Row],[Health]],All_India_Index_Upto_April23__1[[#This Row],[Personal care and effects]])</f>
        <v>234.7</v>
      </c>
      <c r="AG106">
        <f>SUM(All_India_Index_Upto_April23__1[[#This Row],[Housing]],All_India_Index_Upto_April23__1[[#This Row],[Household goods and services]],All_India_Index_Upto_April23__1[[#This Row],[Education]])</f>
        <v>372.6</v>
      </c>
      <c r="AH106" s="1">
        <f>SUM(All_India_Index_Upto_April23__1[[#This Row],[Clothing]:[Clothing and footwear]])</f>
        <v>382.4</v>
      </c>
      <c r="AI106" s="1">
        <f>SUM(All_India_Index_Upto_April23__1[[#This Row],[Transport and communication]],All_India_Index_Upto_April23__1[[#This Row],[Fuel and light]])</f>
        <v>233.1</v>
      </c>
      <c r="AJ106" s="1">
        <f>SUM(All_India_Index_Upto_April23__1[[#This Row],[Recreation and amusement]],All_India_Index_Upto_April23__1[[#This Row],[Miscellaneous]],All_India_Index_Upto_April23__1[[#This Row],[Pan, tobacco and intoxicants]])</f>
        <v>370.9</v>
      </c>
    </row>
    <row r="107" spans="1:36" x14ac:dyDescent="0.3">
      <c r="A107" s="1" t="s">
        <v>30</v>
      </c>
      <c r="B107">
        <v>2015</v>
      </c>
      <c r="C107" s="1" t="s">
        <v>45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1">
        <v>122.4</v>
      </c>
      <c r="V107">
        <v>125.7</v>
      </c>
      <c r="W107">
        <v>126</v>
      </c>
      <c r="X107">
        <v>123.1</v>
      </c>
      <c r="Y107">
        <v>114</v>
      </c>
      <c r="Z107">
        <v>121.6</v>
      </c>
      <c r="AA107">
        <v>125.6</v>
      </c>
      <c r="AB107">
        <v>114.1</v>
      </c>
      <c r="AC107">
        <v>119.8</v>
      </c>
      <c r="AD107">
        <v>127.9</v>
      </c>
      <c r="AE107">
        <f>SUM(All_India_Index_Upto_April23__1[[#This Row],[Cereals and products]:[Food and beverages]])</f>
        <v>1682.3000000000002</v>
      </c>
      <c r="AF107">
        <f>SUM(All_India_Index_Upto_April23__1[[#This Row],[Health]],All_India_Index_Upto_April23__1[[#This Row],[Personal care and effects]])</f>
        <v>237.2</v>
      </c>
      <c r="AG107">
        <f>SUM(All_India_Index_Upto_April23__1[[#This Row],[Housing]],All_India_Index_Upto_April23__1[[#This Row],[Household goods and services]],All_India_Index_Upto_April23__1[[#This Row],[Education]])</f>
        <v>374</v>
      </c>
      <c r="AH107" s="1">
        <f>SUM(All_India_Index_Upto_April23__1[[#This Row],[Clothing]:[Clothing and footwear]])</f>
        <v>392.9</v>
      </c>
      <c r="AI107" s="1">
        <f>SUM(All_India_Index_Upto_April23__1[[#This Row],[Transport and communication]],All_India_Index_Upto_April23__1[[#This Row],[Fuel and light]])</f>
        <v>239.7</v>
      </c>
      <c r="AJ107" s="1">
        <f>SUM(All_India_Index_Upto_April23__1[[#This Row],[Recreation and amusement]],All_India_Index_Upto_April23__1[[#This Row],[Miscellaneous]],All_India_Index_Upto_April23__1[[#This Row],[Pan, tobacco and intoxicants]])</f>
        <v>374.5</v>
      </c>
    </row>
    <row r="108" spans="1:36" x14ac:dyDescent="0.3">
      <c r="A108" s="1" t="s">
        <v>32</v>
      </c>
      <c r="B108">
        <v>2015</v>
      </c>
      <c r="C108" s="1" t="s">
        <v>45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s="1">
        <v>122.4</v>
      </c>
      <c r="V108">
        <v>116</v>
      </c>
      <c r="W108">
        <v>121</v>
      </c>
      <c r="X108">
        <v>118.6</v>
      </c>
      <c r="Y108">
        <v>109.3</v>
      </c>
      <c r="Z108">
        <v>118.1</v>
      </c>
      <c r="AA108">
        <v>126.6</v>
      </c>
      <c r="AB108">
        <v>113.2</v>
      </c>
      <c r="AC108">
        <v>116.7</v>
      </c>
      <c r="AD108">
        <v>124</v>
      </c>
      <c r="AE108">
        <f>SUM(All_India_Index_Upto_April23__1[[#This Row],[Cereals and products]:[Food and beverages]])</f>
        <v>1698.8</v>
      </c>
      <c r="AF108">
        <f>SUM(All_India_Index_Upto_April23__1[[#This Row],[Health]],All_India_Index_Upto_April23__1[[#This Row],[Personal care and effects]])</f>
        <v>231.8</v>
      </c>
      <c r="AG108">
        <f>SUM(All_India_Index_Upto_April23__1[[#This Row],[Housing]],All_India_Index_Upto_April23__1[[#This Row],[Household goods and services]],All_India_Index_Upto_April23__1[[#This Row],[Education]])</f>
        <v>370</v>
      </c>
      <c r="AH108" s="1">
        <f>SUM(All_India_Index_Upto_April23__1[[#This Row],[Clothing]:[Clothing and footwear]])</f>
        <v>369.4</v>
      </c>
      <c r="AI108" s="1">
        <f>SUM(All_India_Index_Upto_April23__1[[#This Row],[Transport and communication]],All_India_Index_Upto_April23__1[[#This Row],[Fuel and light]])</f>
        <v>225.3</v>
      </c>
      <c r="AJ108" s="1">
        <f>SUM(All_India_Index_Upto_April23__1[[#This Row],[Recreation and amusement]],All_India_Index_Upto_April23__1[[#This Row],[Miscellaneous]],All_India_Index_Upto_April23__1[[#This Row],[Pan, tobacco and intoxicants]])</f>
        <v>373</v>
      </c>
    </row>
    <row r="109" spans="1:36" x14ac:dyDescent="0.3">
      <c r="A109" s="1" t="s">
        <v>33</v>
      </c>
      <c r="B109">
        <v>2015</v>
      </c>
      <c r="C109" s="1" t="s">
        <v>45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s="1">
        <v>122.4</v>
      </c>
      <c r="V109">
        <v>122</v>
      </c>
      <c r="W109">
        <v>123.6</v>
      </c>
      <c r="X109">
        <v>121.4</v>
      </c>
      <c r="Y109">
        <v>111.5</v>
      </c>
      <c r="Z109">
        <v>119.6</v>
      </c>
      <c r="AA109">
        <v>126.2</v>
      </c>
      <c r="AB109">
        <v>113.7</v>
      </c>
      <c r="AC109">
        <v>118.3</v>
      </c>
      <c r="AD109">
        <v>126.1</v>
      </c>
      <c r="AE109">
        <f>SUM(All_India_Index_Upto_April23__1[[#This Row],[Cereals and products]:[Food and beverages]])</f>
        <v>1686.1000000000001</v>
      </c>
      <c r="AF109">
        <f>SUM(All_India_Index_Upto_April23__1[[#This Row],[Health]],All_India_Index_Upto_April23__1[[#This Row],[Personal care and effects]])</f>
        <v>235.10000000000002</v>
      </c>
      <c r="AG109">
        <f>SUM(All_India_Index_Upto_April23__1[[#This Row],[Housing]],All_India_Index_Upto_April23__1[[#This Row],[Household goods and services]],All_India_Index_Upto_April23__1[[#This Row],[Education]])</f>
        <v>372.2</v>
      </c>
      <c r="AH109" s="1">
        <f>SUM(All_India_Index_Upto_April23__1[[#This Row],[Clothing]:[Clothing and footwear]])</f>
        <v>383.5</v>
      </c>
      <c r="AI109" s="1">
        <f>SUM(All_India_Index_Upto_April23__1[[#This Row],[Transport and communication]],All_India_Index_Upto_April23__1[[#This Row],[Fuel and light]])</f>
        <v>233.5</v>
      </c>
      <c r="AJ109" s="1">
        <f>SUM(All_India_Index_Upto_April23__1[[#This Row],[Recreation and amusement]],All_India_Index_Upto_April23__1[[#This Row],[Miscellaneous]],All_India_Index_Upto_April23__1[[#This Row],[Pan, tobacco and intoxicants]])</f>
        <v>372.4</v>
      </c>
    </row>
    <row r="110" spans="1:36" x14ac:dyDescent="0.3">
      <c r="A110" s="1" t="s">
        <v>30</v>
      </c>
      <c r="B110">
        <v>2016</v>
      </c>
      <c r="C110" s="1"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1">
        <v>123.4</v>
      </c>
      <c r="V110">
        <v>126.2</v>
      </c>
      <c r="W110">
        <v>126.6</v>
      </c>
      <c r="X110">
        <v>123.7</v>
      </c>
      <c r="Y110">
        <v>113.6</v>
      </c>
      <c r="Z110">
        <v>121.4</v>
      </c>
      <c r="AA110">
        <v>126.2</v>
      </c>
      <c r="AB110">
        <v>114.9</v>
      </c>
      <c r="AC110">
        <v>120.1</v>
      </c>
      <c r="AD110">
        <v>128.1</v>
      </c>
      <c r="AE110">
        <f>SUM(All_India_Index_Upto_April23__1[[#This Row],[Cereals and products]:[Food and beverages]])</f>
        <v>1690.1000000000001</v>
      </c>
      <c r="AF110">
        <f>SUM(All_India_Index_Upto_April23__1[[#This Row],[Health]],All_India_Index_Upto_April23__1[[#This Row],[Personal care and effects]])</f>
        <v>238.60000000000002</v>
      </c>
      <c r="AG110">
        <f>SUM(All_India_Index_Upto_April23__1[[#This Row],[Housing]],All_India_Index_Upto_April23__1[[#This Row],[Household goods and services]],All_India_Index_Upto_April23__1[[#This Row],[Education]])</f>
        <v>376.2</v>
      </c>
      <c r="AH110" s="1">
        <f>SUM(All_India_Index_Upto_April23__1[[#This Row],[Clothing]:[Clothing and footwear]])</f>
        <v>394.70000000000005</v>
      </c>
      <c r="AI110" s="1">
        <f>SUM(All_India_Index_Upto_April23__1[[#This Row],[Transport and communication]],All_India_Index_Upto_April23__1[[#This Row],[Fuel and light]])</f>
        <v>239.8</v>
      </c>
      <c r="AJ110" s="1">
        <f>SUM(All_India_Index_Upto_April23__1[[#This Row],[Recreation and amusement]],All_India_Index_Upto_April23__1[[#This Row],[Miscellaneous]],All_India_Index_Upto_April23__1[[#This Row],[Pan, tobacco and intoxicants]])</f>
        <v>375.1</v>
      </c>
    </row>
    <row r="111" spans="1:36" x14ac:dyDescent="0.3">
      <c r="A111" s="1" t="s">
        <v>32</v>
      </c>
      <c r="B111">
        <v>2016</v>
      </c>
      <c r="C111" s="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s="1">
        <v>123.4</v>
      </c>
      <c r="V111">
        <v>116.9</v>
      </c>
      <c r="W111">
        <v>121.6</v>
      </c>
      <c r="X111">
        <v>119.1</v>
      </c>
      <c r="Y111">
        <v>108.9</v>
      </c>
      <c r="Z111">
        <v>118.5</v>
      </c>
      <c r="AA111">
        <v>126.4</v>
      </c>
      <c r="AB111">
        <v>114</v>
      </c>
      <c r="AC111">
        <v>116.8</v>
      </c>
      <c r="AD111">
        <v>124.2</v>
      </c>
      <c r="AE111">
        <f>SUM(All_India_Index_Upto_April23__1[[#This Row],[Cereals and products]:[Food and beverages]])</f>
        <v>1701.4</v>
      </c>
      <c r="AF111">
        <f>SUM(All_India_Index_Upto_April23__1[[#This Row],[Health]],All_India_Index_Upto_April23__1[[#This Row],[Personal care and effects]])</f>
        <v>233.1</v>
      </c>
      <c r="AG111">
        <f>SUM(All_India_Index_Upto_April23__1[[#This Row],[Housing]],All_India_Index_Upto_April23__1[[#This Row],[Household goods and services]],All_India_Index_Upto_April23__1[[#This Row],[Education]])</f>
        <v>371.4</v>
      </c>
      <c r="AH111" s="1">
        <f>SUM(All_India_Index_Upto_April23__1[[#This Row],[Clothing]:[Clothing and footwear]])</f>
        <v>370.5</v>
      </c>
      <c r="AI111" s="1">
        <f>SUM(All_India_Index_Upto_April23__1[[#This Row],[Transport and communication]],All_India_Index_Upto_April23__1[[#This Row],[Fuel and light]])</f>
        <v>225.8</v>
      </c>
      <c r="AJ111" s="1">
        <f>SUM(All_India_Index_Upto_April23__1[[#This Row],[Recreation and amusement]],All_India_Index_Upto_April23__1[[#This Row],[Miscellaneous]],All_India_Index_Upto_April23__1[[#This Row],[Pan, tobacco and intoxicants]])</f>
        <v>374.8</v>
      </c>
    </row>
    <row r="112" spans="1:36" x14ac:dyDescent="0.3">
      <c r="A112" s="1" t="s">
        <v>33</v>
      </c>
      <c r="B112">
        <v>2016</v>
      </c>
      <c r="C112" s="1"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s="1">
        <v>123.4</v>
      </c>
      <c r="V112">
        <v>122.7</v>
      </c>
      <c r="W112">
        <v>124.2</v>
      </c>
      <c r="X112">
        <v>122</v>
      </c>
      <c r="Y112">
        <v>111.1</v>
      </c>
      <c r="Z112">
        <v>119.8</v>
      </c>
      <c r="AA112">
        <v>126.3</v>
      </c>
      <c r="AB112">
        <v>114.5</v>
      </c>
      <c r="AC112">
        <v>118.5</v>
      </c>
      <c r="AD112">
        <v>126.3</v>
      </c>
      <c r="AE112">
        <f>SUM(All_India_Index_Upto_April23__1[[#This Row],[Cereals and products]:[Food and beverages]])</f>
        <v>1691.7</v>
      </c>
      <c r="AF112">
        <f>SUM(All_India_Index_Upto_April23__1[[#This Row],[Health]],All_India_Index_Upto_April23__1[[#This Row],[Personal care and effects]])</f>
        <v>236.5</v>
      </c>
      <c r="AG112">
        <f>SUM(All_India_Index_Upto_April23__1[[#This Row],[Housing]],All_India_Index_Upto_April23__1[[#This Row],[Household goods and services]],All_India_Index_Upto_April23__1[[#This Row],[Education]])</f>
        <v>373.90000000000003</v>
      </c>
      <c r="AH112" s="1">
        <f>SUM(All_India_Index_Upto_April23__1[[#This Row],[Clothing]:[Clothing and footwear]])</f>
        <v>384.9</v>
      </c>
      <c r="AI112" s="1">
        <f>SUM(All_India_Index_Upto_April23__1[[#This Row],[Transport and communication]],All_India_Index_Upto_April23__1[[#This Row],[Fuel and light]])</f>
        <v>233.8</v>
      </c>
      <c r="AJ112" s="1">
        <f>SUM(All_India_Index_Upto_April23__1[[#This Row],[Recreation and amusement]],All_India_Index_Upto_April23__1[[#This Row],[Miscellaneous]],All_India_Index_Upto_April23__1[[#This Row],[Pan, tobacco and intoxicants]])</f>
        <v>373.5</v>
      </c>
    </row>
    <row r="113" spans="1:36" x14ac:dyDescent="0.3">
      <c r="A113" s="1" t="s">
        <v>30</v>
      </c>
      <c r="B113">
        <v>2016</v>
      </c>
      <c r="C113" s="1" t="s">
        <v>34</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1">
        <v>124.4</v>
      </c>
      <c r="V113">
        <v>127.5</v>
      </c>
      <c r="W113">
        <v>127.1</v>
      </c>
      <c r="X113">
        <v>124.3</v>
      </c>
      <c r="Y113">
        <v>113.9</v>
      </c>
      <c r="Z113">
        <v>122.3</v>
      </c>
      <c r="AA113">
        <v>127.1</v>
      </c>
      <c r="AB113">
        <v>116.8</v>
      </c>
      <c r="AC113">
        <v>120.9</v>
      </c>
      <c r="AD113">
        <v>127.9</v>
      </c>
      <c r="AE113">
        <f>SUM(All_India_Index_Upto_April23__1[[#This Row],[Cereals and products]:[Food and beverages]])</f>
        <v>1682.6</v>
      </c>
      <c r="AF113">
        <f>SUM(All_India_Index_Upto_April23__1[[#This Row],[Health]],All_India_Index_Upto_April23__1[[#This Row],[Personal care and effects]])</f>
        <v>241.1</v>
      </c>
      <c r="AG113">
        <f>SUM(All_India_Index_Upto_April23__1[[#This Row],[Housing]],All_India_Index_Upto_April23__1[[#This Row],[Household goods and services]],All_India_Index_Upto_April23__1[[#This Row],[Education]])</f>
        <v>378.6</v>
      </c>
      <c r="AH113" s="1">
        <f>SUM(All_India_Index_Upto_April23__1[[#This Row],[Clothing]:[Clothing and footwear]])</f>
        <v>397.1</v>
      </c>
      <c r="AI113" s="1">
        <f>SUM(All_India_Index_Upto_April23__1[[#This Row],[Transport and communication]],All_India_Index_Upto_April23__1[[#This Row],[Fuel and light]])</f>
        <v>241.4</v>
      </c>
      <c r="AJ113" s="1">
        <f>SUM(All_India_Index_Upto_April23__1[[#This Row],[Recreation and amusement]],All_India_Index_Upto_April23__1[[#This Row],[Miscellaneous]],All_India_Index_Upto_April23__1[[#This Row],[Pan, tobacco and intoxicants]])</f>
        <v>377.6</v>
      </c>
    </row>
    <row r="114" spans="1:36" x14ac:dyDescent="0.3">
      <c r="A114" s="1" t="s">
        <v>32</v>
      </c>
      <c r="B114">
        <v>2016</v>
      </c>
      <c r="C114" s="1" t="s">
        <v>34</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s="1">
        <v>124.4</v>
      </c>
      <c r="V114">
        <v>116</v>
      </c>
      <c r="W114">
        <v>121.8</v>
      </c>
      <c r="X114">
        <v>119.5</v>
      </c>
      <c r="Y114">
        <v>109.1</v>
      </c>
      <c r="Z114">
        <v>118.8</v>
      </c>
      <c r="AA114">
        <v>126.3</v>
      </c>
      <c r="AB114">
        <v>116.2</v>
      </c>
      <c r="AC114">
        <v>117.2</v>
      </c>
      <c r="AD114">
        <v>123.8</v>
      </c>
      <c r="AE114">
        <f>SUM(All_India_Index_Upto_April23__1[[#This Row],[Cereals and products]:[Food and beverages]])</f>
        <v>1676.1</v>
      </c>
      <c r="AF114">
        <f>SUM(All_India_Index_Upto_April23__1[[#This Row],[Health]],All_India_Index_Upto_April23__1[[#This Row],[Personal care and effects]])</f>
        <v>235.7</v>
      </c>
      <c r="AG114">
        <f>SUM(All_India_Index_Upto_April23__1[[#This Row],[Housing]],All_India_Index_Upto_April23__1[[#This Row],[Household goods and services]],All_India_Index_Upto_April23__1[[#This Row],[Education]])</f>
        <v>372.5</v>
      </c>
      <c r="AH114" s="1">
        <f>SUM(All_India_Index_Upto_April23__1[[#This Row],[Clothing]:[Clothing and footwear]])</f>
        <v>371.6</v>
      </c>
      <c r="AI114" s="1">
        <f>SUM(All_India_Index_Upto_April23__1[[#This Row],[Transport and communication]],All_India_Index_Upto_April23__1[[#This Row],[Fuel and light]])</f>
        <v>225.1</v>
      </c>
      <c r="AJ114" s="1">
        <f>SUM(All_India_Index_Upto_April23__1[[#This Row],[Recreation and amusement]],All_India_Index_Upto_April23__1[[#This Row],[Miscellaneous]],All_India_Index_Upto_April23__1[[#This Row],[Pan, tobacco and intoxicants]])</f>
        <v>376</v>
      </c>
    </row>
    <row r="115" spans="1:36" x14ac:dyDescent="0.3">
      <c r="A115" s="1" t="s">
        <v>33</v>
      </c>
      <c r="B115">
        <v>2016</v>
      </c>
      <c r="C115" s="1" t="s">
        <v>34</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s="1">
        <v>124.4</v>
      </c>
      <c r="V115">
        <v>123.1</v>
      </c>
      <c r="W115">
        <v>124.6</v>
      </c>
      <c r="X115">
        <v>122.5</v>
      </c>
      <c r="Y115">
        <v>111.4</v>
      </c>
      <c r="Z115">
        <v>120.3</v>
      </c>
      <c r="AA115">
        <v>126.6</v>
      </c>
      <c r="AB115">
        <v>116.6</v>
      </c>
      <c r="AC115">
        <v>119.1</v>
      </c>
      <c r="AD115">
        <v>126</v>
      </c>
      <c r="AE115">
        <f>SUM(All_India_Index_Upto_April23__1[[#This Row],[Cereals and products]:[Food and beverages]])</f>
        <v>1678.1</v>
      </c>
      <c r="AF115">
        <f>SUM(All_India_Index_Upto_April23__1[[#This Row],[Health]],All_India_Index_Upto_April23__1[[#This Row],[Personal care and effects]])</f>
        <v>239.1</v>
      </c>
      <c r="AG115">
        <f>SUM(All_India_Index_Upto_April23__1[[#This Row],[Housing]],All_India_Index_Upto_April23__1[[#This Row],[Household goods and services]],All_India_Index_Upto_April23__1[[#This Row],[Education]])</f>
        <v>375.6</v>
      </c>
      <c r="AH115" s="1">
        <f>SUM(All_India_Index_Upto_April23__1[[#This Row],[Clothing]:[Clothing and footwear]])</f>
        <v>386.9</v>
      </c>
      <c r="AI115" s="1">
        <f>SUM(All_India_Index_Upto_April23__1[[#This Row],[Transport and communication]],All_India_Index_Upto_April23__1[[#This Row],[Fuel and light]])</f>
        <v>234.5</v>
      </c>
      <c r="AJ115" s="1">
        <f>SUM(All_India_Index_Upto_April23__1[[#This Row],[Recreation and amusement]],All_India_Index_Upto_April23__1[[#This Row],[Miscellaneous]],All_India_Index_Upto_April23__1[[#This Row],[Pan, tobacco and intoxicants]])</f>
        <v>375.29999999999995</v>
      </c>
    </row>
    <row r="116" spans="1:36" x14ac:dyDescent="0.3">
      <c r="A116" s="1" t="s">
        <v>30</v>
      </c>
      <c r="B116">
        <v>2016</v>
      </c>
      <c r="C116" s="1" t="s">
        <v>35</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1">
        <v>124.9</v>
      </c>
      <c r="V116">
        <v>127</v>
      </c>
      <c r="W116">
        <v>127.7</v>
      </c>
      <c r="X116">
        <v>124.8</v>
      </c>
      <c r="Y116">
        <v>113.6</v>
      </c>
      <c r="Z116">
        <v>122.5</v>
      </c>
      <c r="AA116">
        <v>127.5</v>
      </c>
      <c r="AB116">
        <v>117.4</v>
      </c>
      <c r="AC116">
        <v>121.1</v>
      </c>
      <c r="AD116">
        <v>128</v>
      </c>
      <c r="AE116">
        <f>SUM(All_India_Index_Upto_April23__1[[#This Row],[Cereals and products]:[Food and beverages]])</f>
        <v>1682.7000000000003</v>
      </c>
      <c r="AF116">
        <f>SUM(All_India_Index_Upto_April23__1[[#This Row],[Health]],All_India_Index_Upto_April23__1[[#This Row],[Personal care and effects]])</f>
        <v>242.2</v>
      </c>
      <c r="AG116">
        <f>SUM(All_India_Index_Upto_April23__1[[#This Row],[Housing]],All_India_Index_Upto_April23__1[[#This Row],[Household goods and services]],All_India_Index_Upto_April23__1[[#This Row],[Education]])</f>
        <v>380.1</v>
      </c>
      <c r="AH116" s="1">
        <f>SUM(All_India_Index_Upto_April23__1[[#This Row],[Clothing]:[Clothing and footwear]])</f>
        <v>398.40000000000003</v>
      </c>
      <c r="AI116" s="1">
        <f>SUM(All_India_Index_Upto_April23__1[[#This Row],[Transport and communication]],All_India_Index_Upto_April23__1[[#This Row],[Fuel and light]])</f>
        <v>240.6</v>
      </c>
      <c r="AJ116" s="1">
        <f>SUM(All_India_Index_Upto_April23__1[[#This Row],[Recreation and amusement]],All_India_Index_Upto_April23__1[[#This Row],[Miscellaneous]],All_India_Index_Upto_April23__1[[#This Row],[Pan, tobacco and intoxicants]])</f>
        <v>378.6</v>
      </c>
    </row>
    <row r="117" spans="1:36" x14ac:dyDescent="0.3">
      <c r="A117" s="1" t="s">
        <v>32</v>
      </c>
      <c r="B117">
        <v>2016</v>
      </c>
      <c r="C117" s="1" t="s">
        <v>35</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s="1">
        <v>124.9</v>
      </c>
      <c r="V117">
        <v>114.8</v>
      </c>
      <c r="W117">
        <v>122.3</v>
      </c>
      <c r="X117">
        <v>119.7</v>
      </c>
      <c r="Y117">
        <v>108.5</v>
      </c>
      <c r="Z117">
        <v>119.1</v>
      </c>
      <c r="AA117">
        <v>126.4</v>
      </c>
      <c r="AB117">
        <v>117.1</v>
      </c>
      <c r="AC117">
        <v>117.3</v>
      </c>
      <c r="AD117">
        <v>123.8</v>
      </c>
      <c r="AE117">
        <f>SUM(All_India_Index_Upto_April23__1[[#This Row],[Cereals and products]:[Food and beverages]])</f>
        <v>1667.6000000000001</v>
      </c>
      <c r="AF117">
        <f>SUM(All_India_Index_Upto_April23__1[[#This Row],[Health]],All_India_Index_Upto_April23__1[[#This Row],[Personal care and effects]])</f>
        <v>236.8</v>
      </c>
      <c r="AG117">
        <f>SUM(All_India_Index_Upto_April23__1[[#This Row],[Housing]],All_India_Index_Upto_April23__1[[#This Row],[Household goods and services]],All_India_Index_Upto_April23__1[[#This Row],[Education]])</f>
        <v>373.6</v>
      </c>
      <c r="AH117" s="1">
        <f>SUM(All_India_Index_Upto_April23__1[[#This Row],[Clothing]:[Clothing and footwear]])</f>
        <v>372.2</v>
      </c>
      <c r="AI117" s="1">
        <f>SUM(All_India_Index_Upto_April23__1[[#This Row],[Transport and communication]],All_India_Index_Upto_April23__1[[#This Row],[Fuel and light]])</f>
        <v>223.3</v>
      </c>
      <c r="AJ117" s="1">
        <f>SUM(All_India_Index_Upto_April23__1[[#This Row],[Recreation and amusement]],All_India_Index_Upto_April23__1[[#This Row],[Miscellaneous]],All_India_Index_Upto_April23__1[[#This Row],[Pan, tobacco and intoxicants]])</f>
        <v>377</v>
      </c>
    </row>
    <row r="118" spans="1:36" x14ac:dyDescent="0.3">
      <c r="A118" s="1" t="s">
        <v>33</v>
      </c>
      <c r="B118">
        <v>2016</v>
      </c>
      <c r="C118" s="1" t="s">
        <v>35</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s="1">
        <v>124.9</v>
      </c>
      <c r="V118">
        <v>122.4</v>
      </c>
      <c r="W118">
        <v>125.1</v>
      </c>
      <c r="X118">
        <v>122.9</v>
      </c>
      <c r="Y118">
        <v>110.9</v>
      </c>
      <c r="Z118">
        <v>120.6</v>
      </c>
      <c r="AA118">
        <v>126.9</v>
      </c>
      <c r="AB118">
        <v>117.3</v>
      </c>
      <c r="AC118">
        <v>119.3</v>
      </c>
      <c r="AD118">
        <v>126</v>
      </c>
      <c r="AE118">
        <f>SUM(All_India_Index_Upto_April23__1[[#This Row],[Cereals and products]:[Food and beverages]])</f>
        <v>1675.2</v>
      </c>
      <c r="AF118">
        <f>SUM(All_India_Index_Upto_April23__1[[#This Row],[Health]],All_India_Index_Upto_April23__1[[#This Row],[Personal care and effects]])</f>
        <v>240.2</v>
      </c>
      <c r="AG118">
        <f>SUM(All_India_Index_Upto_April23__1[[#This Row],[Housing]],All_India_Index_Upto_April23__1[[#This Row],[Household goods and services]],All_India_Index_Upto_April23__1[[#This Row],[Education]])</f>
        <v>376.9</v>
      </c>
      <c r="AH118" s="1">
        <f>SUM(All_India_Index_Upto_April23__1[[#This Row],[Clothing]:[Clothing and footwear]])</f>
        <v>387.9</v>
      </c>
      <c r="AI118" s="1">
        <f>SUM(All_India_Index_Upto_April23__1[[#This Row],[Transport and communication]],All_India_Index_Upto_April23__1[[#This Row],[Fuel and light]])</f>
        <v>233.3</v>
      </c>
      <c r="AJ118" s="1">
        <f>SUM(All_India_Index_Upto_April23__1[[#This Row],[Recreation and amusement]],All_India_Index_Upto_April23__1[[#This Row],[Miscellaneous]],All_India_Index_Upto_April23__1[[#This Row],[Pan, tobacco and intoxicants]])</f>
        <v>376.4</v>
      </c>
    </row>
    <row r="119" spans="1:36" x14ac:dyDescent="0.3">
      <c r="A119" s="1" t="s">
        <v>30</v>
      </c>
      <c r="B119">
        <v>2016</v>
      </c>
      <c r="C119" s="1" t="s">
        <v>36</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1">
        <v>125.6</v>
      </c>
      <c r="V119">
        <v>127</v>
      </c>
      <c r="W119">
        <v>128</v>
      </c>
      <c r="X119">
        <v>125.2</v>
      </c>
      <c r="Y119">
        <v>114.4</v>
      </c>
      <c r="Z119">
        <v>123.2</v>
      </c>
      <c r="AA119">
        <v>127.9</v>
      </c>
      <c r="AB119">
        <v>118.4</v>
      </c>
      <c r="AC119">
        <v>121.7</v>
      </c>
      <c r="AD119">
        <v>129</v>
      </c>
      <c r="AE119">
        <f>SUM(All_India_Index_Upto_April23__1[[#This Row],[Cereals and products]:[Food and beverages]])</f>
        <v>1701.6000000000004</v>
      </c>
      <c r="AF119">
        <f>SUM(All_India_Index_Upto_April23__1[[#This Row],[Health]],All_India_Index_Upto_April23__1[[#This Row],[Personal care and effects]])</f>
        <v>243.60000000000002</v>
      </c>
      <c r="AG119">
        <f>SUM(All_India_Index_Upto_April23__1[[#This Row],[Housing]],All_India_Index_Upto_April23__1[[#This Row],[Household goods and services]],All_India_Index_Upto_April23__1[[#This Row],[Education]])</f>
        <v>381.5</v>
      </c>
      <c r="AH119" s="1">
        <f>SUM(All_India_Index_Upto_April23__1[[#This Row],[Clothing]:[Clothing and footwear]])</f>
        <v>400</v>
      </c>
      <c r="AI119" s="1">
        <f>SUM(All_India_Index_Upto_April23__1[[#This Row],[Transport and communication]],All_India_Index_Upto_April23__1[[#This Row],[Fuel and light]])</f>
        <v>241.4</v>
      </c>
      <c r="AJ119" s="1">
        <f>SUM(All_India_Index_Upto_April23__1[[#This Row],[Recreation and amusement]],All_India_Index_Upto_April23__1[[#This Row],[Miscellaneous]],All_India_Index_Upto_April23__1[[#This Row],[Pan, tobacco and intoxicants]])</f>
        <v>380.4</v>
      </c>
    </row>
    <row r="120" spans="1:36" x14ac:dyDescent="0.3">
      <c r="A120" s="1" t="s">
        <v>32</v>
      </c>
      <c r="B120">
        <v>2016</v>
      </c>
      <c r="C120" s="1" t="s">
        <v>36</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s="1">
        <v>125.6</v>
      </c>
      <c r="V120">
        <v>114.6</v>
      </c>
      <c r="W120">
        <v>122.8</v>
      </c>
      <c r="X120">
        <v>120</v>
      </c>
      <c r="Y120">
        <v>110</v>
      </c>
      <c r="Z120">
        <v>119.5</v>
      </c>
      <c r="AA120">
        <v>127.6</v>
      </c>
      <c r="AB120">
        <v>117.6</v>
      </c>
      <c r="AC120">
        <v>118.2</v>
      </c>
      <c r="AD120">
        <v>125.3</v>
      </c>
      <c r="AE120">
        <f>SUM(All_India_Index_Upto_April23__1[[#This Row],[Cereals and products]:[Food and beverages]])</f>
        <v>1706.3</v>
      </c>
      <c r="AF120">
        <f>SUM(All_India_Index_Upto_April23__1[[#This Row],[Health]],All_India_Index_Upto_April23__1[[#This Row],[Personal care and effects]])</f>
        <v>237.6</v>
      </c>
      <c r="AG120">
        <f>SUM(All_India_Index_Upto_April23__1[[#This Row],[Housing]],All_India_Index_Upto_April23__1[[#This Row],[Household goods and services]],All_India_Index_Upto_April23__1[[#This Row],[Education]])</f>
        <v>376</v>
      </c>
      <c r="AH120" s="1">
        <f>SUM(All_India_Index_Upto_April23__1[[#This Row],[Clothing]:[Clothing and footwear]])</f>
        <v>373.1</v>
      </c>
      <c r="AI120" s="1">
        <f>SUM(All_India_Index_Upto_April23__1[[#This Row],[Transport and communication]],All_India_Index_Upto_April23__1[[#This Row],[Fuel and light]])</f>
        <v>224.6</v>
      </c>
      <c r="AJ120" s="1">
        <f>SUM(All_India_Index_Upto_April23__1[[#This Row],[Recreation and amusement]],All_India_Index_Upto_April23__1[[#This Row],[Miscellaneous]],All_India_Index_Upto_April23__1[[#This Row],[Pan, tobacco and intoxicants]])</f>
        <v>379.2</v>
      </c>
    </row>
    <row r="121" spans="1:36" x14ac:dyDescent="0.3">
      <c r="A121" s="1" t="s">
        <v>33</v>
      </c>
      <c r="B121">
        <v>2016</v>
      </c>
      <c r="C121" s="1" t="s">
        <v>36</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s="1">
        <v>125.6</v>
      </c>
      <c r="V121">
        <v>122.3</v>
      </c>
      <c r="W121">
        <v>125.5</v>
      </c>
      <c r="X121">
        <v>123.2</v>
      </c>
      <c r="Y121">
        <v>112.1</v>
      </c>
      <c r="Z121">
        <v>121.1</v>
      </c>
      <c r="AA121">
        <v>127.7</v>
      </c>
      <c r="AB121">
        <v>118.1</v>
      </c>
      <c r="AC121">
        <v>120</v>
      </c>
      <c r="AD121">
        <v>127.3</v>
      </c>
      <c r="AE121">
        <f>SUM(All_India_Index_Upto_April23__1[[#This Row],[Cereals and products]:[Food and beverages]])</f>
        <v>1701.3</v>
      </c>
      <c r="AF121">
        <f>SUM(All_India_Index_Upto_April23__1[[#This Row],[Health]],All_India_Index_Upto_April23__1[[#This Row],[Personal care and effects]])</f>
        <v>241.3</v>
      </c>
      <c r="AG121">
        <f>SUM(All_India_Index_Upto_April23__1[[#This Row],[Housing]],All_India_Index_Upto_April23__1[[#This Row],[Household goods and services]],All_India_Index_Upto_April23__1[[#This Row],[Education]])</f>
        <v>378.8</v>
      </c>
      <c r="AH121" s="1">
        <f>SUM(All_India_Index_Upto_April23__1[[#This Row],[Clothing]:[Clothing and footwear]])</f>
        <v>389.20000000000005</v>
      </c>
      <c r="AI121" s="1">
        <f>SUM(All_India_Index_Upto_April23__1[[#This Row],[Transport and communication]],All_India_Index_Upto_April23__1[[#This Row],[Fuel and light]])</f>
        <v>234.39999999999998</v>
      </c>
      <c r="AJ121" s="1">
        <f>SUM(All_India_Index_Upto_April23__1[[#This Row],[Recreation and amusement]],All_India_Index_Upto_April23__1[[#This Row],[Miscellaneous]],All_India_Index_Upto_April23__1[[#This Row],[Pan, tobacco and intoxicants]])</f>
        <v>378.2</v>
      </c>
    </row>
    <row r="122" spans="1:36" x14ac:dyDescent="0.3">
      <c r="A122" s="1" t="s">
        <v>30</v>
      </c>
      <c r="B122">
        <v>2016</v>
      </c>
      <c r="C122" s="1" t="s">
        <v>37</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1">
        <v>126</v>
      </c>
      <c r="V122">
        <v>127.4</v>
      </c>
      <c r="W122">
        <v>128.5</v>
      </c>
      <c r="X122">
        <v>125.8</v>
      </c>
      <c r="Y122">
        <v>115.1</v>
      </c>
      <c r="Z122">
        <v>123.6</v>
      </c>
      <c r="AA122">
        <v>129.1</v>
      </c>
      <c r="AB122">
        <v>119.7</v>
      </c>
      <c r="AC122">
        <v>122.5</v>
      </c>
      <c r="AD122">
        <v>130.30000000000001</v>
      </c>
      <c r="AE122">
        <f>SUM(All_India_Index_Upto_April23__1[[#This Row],[Cereals and products]:[Food and beverages]])</f>
        <v>1723.6999999999998</v>
      </c>
      <c r="AF122">
        <f>SUM(All_India_Index_Upto_April23__1[[#This Row],[Health]],All_India_Index_Upto_April23__1[[#This Row],[Personal care and effects]])</f>
        <v>245.5</v>
      </c>
      <c r="AG122">
        <f>SUM(All_India_Index_Upto_April23__1[[#This Row],[Housing]],All_India_Index_Upto_April23__1[[#This Row],[Household goods and services]],All_India_Index_Upto_April23__1[[#This Row],[Education]])</f>
        <v>383.6</v>
      </c>
      <c r="AH122" s="1">
        <f>SUM(All_India_Index_Upto_April23__1[[#This Row],[Clothing]:[Clothing and footwear]])</f>
        <v>401.3</v>
      </c>
      <c r="AI122" s="1">
        <f>SUM(All_India_Index_Upto_April23__1[[#This Row],[Transport and communication]],All_India_Index_Upto_April23__1[[#This Row],[Fuel and light]])</f>
        <v>242.5</v>
      </c>
      <c r="AJ122" s="1">
        <f>SUM(All_India_Index_Upto_April23__1[[#This Row],[Recreation and amusement]],All_India_Index_Upto_April23__1[[#This Row],[Miscellaneous]],All_India_Index_Upto_April23__1[[#This Row],[Pan, tobacco and intoxicants]])</f>
        <v>382.1</v>
      </c>
    </row>
    <row r="123" spans="1:36" x14ac:dyDescent="0.3">
      <c r="A123" s="1" t="s">
        <v>32</v>
      </c>
      <c r="B123">
        <v>2016</v>
      </c>
      <c r="C123" s="1" t="s">
        <v>37</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s="1">
        <v>126</v>
      </c>
      <c r="V123">
        <v>115</v>
      </c>
      <c r="W123">
        <v>123.2</v>
      </c>
      <c r="X123">
        <v>120.3</v>
      </c>
      <c r="Y123">
        <v>110.7</v>
      </c>
      <c r="Z123">
        <v>119.8</v>
      </c>
      <c r="AA123">
        <v>128</v>
      </c>
      <c r="AB123">
        <v>118.5</v>
      </c>
      <c r="AC123">
        <v>118.7</v>
      </c>
      <c r="AD123">
        <v>126.6</v>
      </c>
      <c r="AE123">
        <f>SUM(All_India_Index_Upto_April23__1[[#This Row],[Cereals and products]:[Food and beverages]])</f>
        <v>1746.7999999999997</v>
      </c>
      <c r="AF123">
        <f>SUM(All_India_Index_Upto_April23__1[[#This Row],[Health]],All_India_Index_Upto_April23__1[[#This Row],[Personal care and effects]])</f>
        <v>238.8</v>
      </c>
      <c r="AG123">
        <f>SUM(All_India_Index_Upto_April23__1[[#This Row],[Housing]],All_India_Index_Upto_April23__1[[#This Row],[Household goods and services]],All_India_Index_Upto_April23__1[[#This Row],[Education]])</f>
        <v>377.2</v>
      </c>
      <c r="AH123" s="1">
        <f>SUM(All_India_Index_Upto_April23__1[[#This Row],[Clothing]:[Clothing and footwear]])</f>
        <v>374.1</v>
      </c>
      <c r="AI123" s="1">
        <f>SUM(All_India_Index_Upto_April23__1[[#This Row],[Transport and communication]],All_India_Index_Upto_April23__1[[#This Row],[Fuel and light]])</f>
        <v>225.7</v>
      </c>
      <c r="AJ123" s="1">
        <f>SUM(All_India_Index_Upto_April23__1[[#This Row],[Recreation and amusement]],All_India_Index_Upto_April23__1[[#This Row],[Miscellaneous]],All_India_Index_Upto_April23__1[[#This Row],[Pan, tobacco and intoxicants]])</f>
        <v>380.7</v>
      </c>
    </row>
    <row r="124" spans="1:36" x14ac:dyDescent="0.3">
      <c r="A124" s="1" t="s">
        <v>33</v>
      </c>
      <c r="B124">
        <v>2016</v>
      </c>
      <c r="C124" s="1" t="s">
        <v>37</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s="1">
        <v>126</v>
      </c>
      <c r="V124">
        <v>122.7</v>
      </c>
      <c r="W124">
        <v>126</v>
      </c>
      <c r="X124">
        <v>123.7</v>
      </c>
      <c r="Y124">
        <v>112.8</v>
      </c>
      <c r="Z124">
        <v>121.5</v>
      </c>
      <c r="AA124">
        <v>128.5</v>
      </c>
      <c r="AB124">
        <v>119.2</v>
      </c>
      <c r="AC124">
        <v>120.7</v>
      </c>
      <c r="AD124">
        <v>128.6</v>
      </c>
      <c r="AE124">
        <f>SUM(All_India_Index_Upto_April23__1[[#This Row],[Cereals and products]:[Food and beverages]])</f>
        <v>1730.4</v>
      </c>
      <c r="AF124">
        <f>SUM(All_India_Index_Upto_April23__1[[#This Row],[Health]],All_India_Index_Upto_April23__1[[#This Row],[Personal care and effects]])</f>
        <v>242.9</v>
      </c>
      <c r="AG124">
        <f>SUM(All_India_Index_Upto_April23__1[[#This Row],[Housing]],All_India_Index_Upto_April23__1[[#This Row],[Household goods and services]],All_India_Index_Upto_April23__1[[#This Row],[Education]])</f>
        <v>380.5</v>
      </c>
      <c r="AH124" s="1">
        <f>SUM(All_India_Index_Upto_April23__1[[#This Row],[Clothing]:[Clothing and footwear]])</f>
        <v>390.4</v>
      </c>
      <c r="AI124" s="1">
        <f>SUM(All_India_Index_Upto_April23__1[[#This Row],[Transport and communication]],All_India_Index_Upto_April23__1[[#This Row],[Fuel and light]])</f>
        <v>235.5</v>
      </c>
      <c r="AJ124" s="1">
        <f>SUM(All_India_Index_Upto_April23__1[[#This Row],[Recreation and amusement]],All_India_Index_Upto_April23__1[[#This Row],[Miscellaneous]],All_India_Index_Upto_April23__1[[#This Row],[Pan, tobacco and intoxicants]])</f>
        <v>379.9</v>
      </c>
    </row>
    <row r="125" spans="1:36" x14ac:dyDescent="0.3">
      <c r="A125" s="1" t="s">
        <v>30</v>
      </c>
      <c r="B125">
        <v>2016</v>
      </c>
      <c r="C125" s="1" t="s">
        <v>38</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1">
        <v>125.5</v>
      </c>
      <c r="V125">
        <v>128</v>
      </c>
      <c r="W125">
        <v>129.30000000000001</v>
      </c>
      <c r="X125">
        <v>126.2</v>
      </c>
      <c r="Y125">
        <v>116.3</v>
      </c>
      <c r="Z125">
        <v>124.1</v>
      </c>
      <c r="AA125">
        <v>130.19999999999999</v>
      </c>
      <c r="AB125">
        <v>119.9</v>
      </c>
      <c r="AC125">
        <v>123.3</v>
      </c>
      <c r="AD125">
        <v>131.9</v>
      </c>
      <c r="AE125">
        <f>SUM(All_India_Index_Upto_April23__1[[#This Row],[Cereals and products]:[Food and beverages]])</f>
        <v>1748.6</v>
      </c>
      <c r="AF125">
        <f>SUM(All_India_Index_Upto_April23__1[[#This Row],[Health]],All_India_Index_Upto_April23__1[[#This Row],[Personal care and effects]])</f>
        <v>246.10000000000002</v>
      </c>
      <c r="AG125">
        <f>SUM(All_India_Index_Upto_April23__1[[#This Row],[Housing]],All_India_Index_Upto_April23__1[[#This Row],[Household goods and services]],All_India_Index_Upto_April23__1[[#This Row],[Education]])</f>
        <v>385</v>
      </c>
      <c r="AH125" s="1">
        <f>SUM(All_India_Index_Upto_April23__1[[#This Row],[Clothing]:[Clothing and footwear]])</f>
        <v>403.5</v>
      </c>
      <c r="AI125" s="1">
        <f>SUM(All_India_Index_Upto_April23__1[[#This Row],[Transport and communication]],All_India_Index_Upto_April23__1[[#This Row],[Fuel and light]])</f>
        <v>244.3</v>
      </c>
      <c r="AJ125" s="1">
        <f>SUM(All_India_Index_Upto_April23__1[[#This Row],[Recreation and amusement]],All_India_Index_Upto_April23__1[[#This Row],[Miscellaneous]],All_India_Index_Upto_April23__1[[#This Row],[Pan, tobacco and intoxicants]])</f>
        <v>384.59999999999997</v>
      </c>
    </row>
    <row r="126" spans="1:36" x14ac:dyDescent="0.3">
      <c r="A126" s="1" t="s">
        <v>32</v>
      </c>
      <c r="B126">
        <v>2016</v>
      </c>
      <c r="C126" s="1" t="s">
        <v>38</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s="1">
        <v>125.5</v>
      </c>
      <c r="V126">
        <v>115.5</v>
      </c>
      <c r="W126">
        <v>123.2</v>
      </c>
      <c r="X126">
        <v>120.6</v>
      </c>
      <c r="Y126">
        <v>112.3</v>
      </c>
      <c r="Z126">
        <v>119.9</v>
      </c>
      <c r="AA126">
        <v>129.30000000000001</v>
      </c>
      <c r="AB126">
        <v>118.8</v>
      </c>
      <c r="AC126">
        <v>119.6</v>
      </c>
      <c r="AD126">
        <v>128.1</v>
      </c>
      <c r="AE126">
        <f>SUM(All_India_Index_Upto_April23__1[[#This Row],[Cereals and products]:[Food and beverages]])</f>
        <v>1787.0000000000002</v>
      </c>
      <c r="AF126">
        <f>SUM(All_India_Index_Upto_April23__1[[#This Row],[Health]],All_India_Index_Upto_April23__1[[#This Row],[Personal care and effects]])</f>
        <v>239.39999999999998</v>
      </c>
      <c r="AG126">
        <f>SUM(All_India_Index_Upto_April23__1[[#This Row],[Housing]],All_India_Index_Upto_April23__1[[#This Row],[Household goods and services]],All_India_Index_Upto_April23__1[[#This Row],[Education]])</f>
        <v>378</v>
      </c>
      <c r="AH126" s="1">
        <f>SUM(All_India_Index_Upto_April23__1[[#This Row],[Clothing]:[Clothing and footwear]])</f>
        <v>375.29999999999995</v>
      </c>
      <c r="AI126" s="1">
        <f>SUM(All_India_Index_Upto_April23__1[[#This Row],[Transport and communication]],All_India_Index_Upto_April23__1[[#This Row],[Fuel and light]])</f>
        <v>227.8</v>
      </c>
      <c r="AJ126" s="1">
        <f>SUM(All_India_Index_Upto_April23__1[[#This Row],[Recreation and amusement]],All_India_Index_Upto_April23__1[[#This Row],[Miscellaneous]],All_India_Index_Upto_April23__1[[#This Row],[Pan, tobacco and intoxicants]])</f>
        <v>382.2</v>
      </c>
    </row>
    <row r="127" spans="1:36" x14ac:dyDescent="0.3">
      <c r="A127" s="1" t="s">
        <v>33</v>
      </c>
      <c r="B127">
        <v>2016</v>
      </c>
      <c r="C127" s="1" t="s">
        <v>38</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s="1">
        <v>125.5</v>
      </c>
      <c r="V127">
        <v>123.3</v>
      </c>
      <c r="W127">
        <v>126.4</v>
      </c>
      <c r="X127">
        <v>124.1</v>
      </c>
      <c r="Y127">
        <v>114.2</v>
      </c>
      <c r="Z127">
        <v>121.7</v>
      </c>
      <c r="AA127">
        <v>129.69999999999999</v>
      </c>
      <c r="AB127">
        <v>119.4</v>
      </c>
      <c r="AC127">
        <v>121.5</v>
      </c>
      <c r="AD127">
        <v>130.1</v>
      </c>
      <c r="AE127">
        <f>SUM(All_India_Index_Upto_April23__1[[#This Row],[Cereals and products]:[Food and beverages]])</f>
        <v>1760.6</v>
      </c>
      <c r="AF127">
        <f>SUM(All_India_Index_Upto_April23__1[[#This Row],[Health]],All_India_Index_Upto_April23__1[[#This Row],[Personal care and effects]])</f>
        <v>243.5</v>
      </c>
      <c r="AG127">
        <f>SUM(All_India_Index_Upto_April23__1[[#This Row],[Housing]],All_India_Index_Upto_April23__1[[#This Row],[Household goods and services]],All_India_Index_Upto_April23__1[[#This Row],[Education]])</f>
        <v>381.6</v>
      </c>
      <c r="AH127" s="1">
        <f>SUM(All_India_Index_Upto_April23__1[[#This Row],[Clothing]:[Clothing and footwear]])</f>
        <v>392.1</v>
      </c>
      <c r="AI127" s="1">
        <f>SUM(All_India_Index_Upto_April23__1[[#This Row],[Transport and communication]],All_India_Index_Upto_April23__1[[#This Row],[Fuel and light]])</f>
        <v>237.5</v>
      </c>
      <c r="AJ127" s="1">
        <f>SUM(All_India_Index_Upto_April23__1[[#This Row],[Recreation and amusement]],All_India_Index_Upto_April23__1[[#This Row],[Miscellaneous]],All_India_Index_Upto_April23__1[[#This Row],[Pan, tobacco and intoxicants]])</f>
        <v>381.9</v>
      </c>
    </row>
    <row r="128" spans="1:36" x14ac:dyDescent="0.3">
      <c r="A128" s="1" t="s">
        <v>30</v>
      </c>
      <c r="B128">
        <v>2016</v>
      </c>
      <c r="C128" s="1" t="s">
        <v>39</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1">
        <v>126.4</v>
      </c>
      <c r="V128">
        <v>128.19999999999999</v>
      </c>
      <c r="W128">
        <v>130</v>
      </c>
      <c r="X128">
        <v>126.7</v>
      </c>
      <c r="Y128">
        <v>116.4</v>
      </c>
      <c r="Z128">
        <v>125.2</v>
      </c>
      <c r="AA128">
        <v>130.80000000000001</v>
      </c>
      <c r="AB128">
        <v>120.9</v>
      </c>
      <c r="AC128">
        <v>123.8</v>
      </c>
      <c r="AD128">
        <v>133</v>
      </c>
      <c r="AE128">
        <f>SUM(All_India_Index_Upto_April23__1[[#This Row],[Cereals and products]:[Food and beverages]])</f>
        <v>1770.2999999999997</v>
      </c>
      <c r="AF128">
        <f>SUM(All_India_Index_Upto_April23__1[[#This Row],[Health]],All_India_Index_Upto_April23__1[[#This Row],[Personal care and effects]])</f>
        <v>247.60000000000002</v>
      </c>
      <c r="AG128">
        <f>SUM(All_India_Index_Upto_April23__1[[#This Row],[Housing]],All_India_Index_Upto_April23__1[[#This Row],[Household goods and services]],All_India_Index_Upto_April23__1[[#This Row],[Education]])</f>
        <v>387.2</v>
      </c>
      <c r="AH128" s="1">
        <f>SUM(All_India_Index_Upto_April23__1[[#This Row],[Clothing]:[Clothing and footwear]])</f>
        <v>405.9</v>
      </c>
      <c r="AI128" s="1">
        <f>SUM(All_India_Index_Upto_April23__1[[#This Row],[Transport and communication]],All_India_Index_Upto_April23__1[[#This Row],[Fuel and light]])</f>
        <v>244.6</v>
      </c>
      <c r="AJ128" s="1">
        <f>SUM(All_India_Index_Upto_April23__1[[#This Row],[Recreation and amusement]],All_India_Index_Upto_April23__1[[#This Row],[Miscellaneous]],All_India_Index_Upto_April23__1[[#This Row],[Pan, tobacco and intoxicants]])</f>
        <v>387</v>
      </c>
    </row>
    <row r="129" spans="1:36" x14ac:dyDescent="0.3">
      <c r="A129" s="1" t="s">
        <v>32</v>
      </c>
      <c r="B129">
        <v>2016</v>
      </c>
      <c r="C129" s="1" t="s">
        <v>39</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s="1">
        <v>126.4</v>
      </c>
      <c r="V129">
        <v>115.5</v>
      </c>
      <c r="W129">
        <v>123.5</v>
      </c>
      <c r="X129">
        <v>120.9</v>
      </c>
      <c r="Y129">
        <v>111.7</v>
      </c>
      <c r="Z129">
        <v>120.3</v>
      </c>
      <c r="AA129">
        <v>130.80000000000001</v>
      </c>
      <c r="AB129">
        <v>120</v>
      </c>
      <c r="AC129">
        <v>119.9</v>
      </c>
      <c r="AD129">
        <v>129</v>
      </c>
      <c r="AE129">
        <f>SUM(All_India_Index_Upto_April23__1[[#This Row],[Cereals and products]:[Food and beverages]])</f>
        <v>1811.5000000000002</v>
      </c>
      <c r="AF129">
        <f>SUM(All_India_Index_Upto_April23__1[[#This Row],[Health]],All_India_Index_Upto_April23__1[[#This Row],[Personal care and effects]])</f>
        <v>240.9</v>
      </c>
      <c r="AG129">
        <f>SUM(All_India_Index_Upto_April23__1[[#This Row],[Housing]],All_India_Index_Upto_April23__1[[#This Row],[Household goods and services]],All_India_Index_Upto_April23__1[[#This Row],[Education]])</f>
        <v>380.70000000000005</v>
      </c>
      <c r="AH129" s="1">
        <f>SUM(All_India_Index_Upto_April23__1[[#This Row],[Clothing]:[Clothing and footwear]])</f>
        <v>375.9</v>
      </c>
      <c r="AI129" s="1">
        <f>SUM(All_India_Index_Upto_April23__1[[#This Row],[Transport and communication]],All_India_Index_Upto_April23__1[[#This Row],[Fuel and light]])</f>
        <v>227.2</v>
      </c>
      <c r="AJ129" s="1">
        <f>SUM(All_India_Index_Upto_April23__1[[#This Row],[Recreation and amusement]],All_India_Index_Upto_April23__1[[#This Row],[Miscellaneous]],All_India_Index_Upto_April23__1[[#This Row],[Pan, tobacco and intoxicants]])</f>
        <v>383.1</v>
      </c>
    </row>
    <row r="130" spans="1:36" x14ac:dyDescent="0.3">
      <c r="A130" s="1" t="s">
        <v>33</v>
      </c>
      <c r="B130">
        <v>2016</v>
      </c>
      <c r="C130" s="1" t="s">
        <v>39</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s="1">
        <v>126.4</v>
      </c>
      <c r="V130">
        <v>123.4</v>
      </c>
      <c r="W130">
        <v>126.9</v>
      </c>
      <c r="X130">
        <v>124.5</v>
      </c>
      <c r="Y130">
        <v>113.9</v>
      </c>
      <c r="Z130">
        <v>122.4</v>
      </c>
      <c r="AA130">
        <v>130.80000000000001</v>
      </c>
      <c r="AB130">
        <v>120.5</v>
      </c>
      <c r="AC130">
        <v>121.9</v>
      </c>
      <c r="AD130">
        <v>131.1</v>
      </c>
      <c r="AE130">
        <f>SUM(All_India_Index_Upto_April23__1[[#This Row],[Cereals and products]:[Food and beverages]])</f>
        <v>1783.5</v>
      </c>
      <c r="AF130">
        <f>SUM(All_India_Index_Upto_April23__1[[#This Row],[Health]],All_India_Index_Upto_April23__1[[#This Row],[Personal care and effects]])</f>
        <v>245</v>
      </c>
      <c r="AG130">
        <f>SUM(All_India_Index_Upto_April23__1[[#This Row],[Housing]],All_India_Index_Upto_April23__1[[#This Row],[Household goods and services]],All_India_Index_Upto_April23__1[[#This Row],[Education]])</f>
        <v>384.1</v>
      </c>
      <c r="AH130" s="1">
        <f>SUM(All_India_Index_Upto_April23__1[[#This Row],[Clothing]:[Clothing and footwear]])</f>
        <v>393.8</v>
      </c>
      <c r="AI130" s="1">
        <f>SUM(All_India_Index_Upto_April23__1[[#This Row],[Transport and communication]],All_India_Index_Upto_April23__1[[#This Row],[Fuel and light]])</f>
        <v>237.3</v>
      </c>
      <c r="AJ130" s="1">
        <f>SUM(All_India_Index_Upto_April23__1[[#This Row],[Recreation and amusement]],All_India_Index_Upto_April23__1[[#This Row],[Miscellaneous]],All_India_Index_Upto_April23__1[[#This Row],[Pan, tobacco and intoxicants]])</f>
        <v>383.6</v>
      </c>
    </row>
    <row r="131" spans="1:36" x14ac:dyDescent="0.3">
      <c r="A131" s="1" t="s">
        <v>30</v>
      </c>
      <c r="B131">
        <v>2016</v>
      </c>
      <c r="C131" s="1" t="s">
        <v>40</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1">
        <v>127.3</v>
      </c>
      <c r="V131">
        <v>129.1</v>
      </c>
      <c r="W131">
        <v>130.6</v>
      </c>
      <c r="X131">
        <v>127</v>
      </c>
      <c r="Y131">
        <v>116</v>
      </c>
      <c r="Z131">
        <v>125.5</v>
      </c>
      <c r="AA131">
        <v>131.9</v>
      </c>
      <c r="AB131">
        <v>122</v>
      </c>
      <c r="AC131">
        <v>124.2</v>
      </c>
      <c r="AD131">
        <v>133.5</v>
      </c>
      <c r="AE131">
        <f>SUM(All_India_Index_Upto_April23__1[[#This Row],[Cereals and products]:[Food and beverages]])</f>
        <v>1777.4999999999998</v>
      </c>
      <c r="AF131">
        <f>SUM(All_India_Index_Upto_April23__1[[#This Row],[Health]],All_India_Index_Upto_April23__1[[#This Row],[Personal care and effects]])</f>
        <v>249</v>
      </c>
      <c r="AG131">
        <f>SUM(All_India_Index_Upto_April23__1[[#This Row],[Housing]],All_India_Index_Upto_April23__1[[#This Row],[Household goods and services]],All_India_Index_Upto_April23__1[[#This Row],[Education]])</f>
        <v>389.79999999999995</v>
      </c>
      <c r="AH131" s="1">
        <f>SUM(All_India_Index_Upto_April23__1[[#This Row],[Clothing]:[Clothing and footwear]])</f>
        <v>407.9</v>
      </c>
      <c r="AI131" s="1">
        <f>SUM(All_India_Index_Upto_April23__1[[#This Row],[Transport and communication]],All_India_Index_Upto_April23__1[[#This Row],[Fuel and light]])</f>
        <v>245.1</v>
      </c>
      <c r="AJ131" s="1">
        <f>SUM(All_India_Index_Upto_April23__1[[#This Row],[Recreation and amusement]],All_India_Index_Upto_April23__1[[#This Row],[Miscellaneous]],All_India_Index_Upto_April23__1[[#This Row],[Pan, tobacco and intoxicants]])</f>
        <v>388.6</v>
      </c>
    </row>
    <row r="132" spans="1:36" x14ac:dyDescent="0.3">
      <c r="A132" s="1" t="s">
        <v>32</v>
      </c>
      <c r="B132">
        <v>2016</v>
      </c>
      <c r="C132" s="1" t="s">
        <v>40</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s="1">
        <v>127.3</v>
      </c>
      <c r="V132">
        <v>114.7</v>
      </c>
      <c r="W132">
        <v>123.9</v>
      </c>
      <c r="X132">
        <v>121.2</v>
      </c>
      <c r="Y132">
        <v>110.4</v>
      </c>
      <c r="Z132">
        <v>120.6</v>
      </c>
      <c r="AA132">
        <v>131.5</v>
      </c>
      <c r="AB132">
        <v>120.9</v>
      </c>
      <c r="AC132">
        <v>119.9</v>
      </c>
      <c r="AD132">
        <v>128.4</v>
      </c>
      <c r="AE132">
        <f>SUM(All_India_Index_Upto_April23__1[[#This Row],[Cereals and products]:[Food and beverages]])</f>
        <v>1783.9999999999995</v>
      </c>
      <c r="AF132">
        <f>SUM(All_India_Index_Upto_April23__1[[#This Row],[Health]],All_India_Index_Upto_April23__1[[#This Row],[Personal care and effects]])</f>
        <v>242.10000000000002</v>
      </c>
      <c r="AG132">
        <f>SUM(All_India_Index_Upto_April23__1[[#This Row],[Housing]],All_India_Index_Upto_April23__1[[#This Row],[Household goods and services]],All_India_Index_Upto_April23__1[[#This Row],[Education]])</f>
        <v>382.7</v>
      </c>
      <c r="AH132" s="1">
        <f>SUM(All_India_Index_Upto_April23__1[[#This Row],[Clothing]:[Clothing and footwear]])</f>
        <v>377</v>
      </c>
      <c r="AI132" s="1">
        <f>SUM(All_India_Index_Upto_April23__1[[#This Row],[Transport and communication]],All_India_Index_Upto_April23__1[[#This Row],[Fuel and light]])</f>
        <v>225.10000000000002</v>
      </c>
      <c r="AJ132" s="1">
        <f>SUM(All_India_Index_Upto_April23__1[[#This Row],[Recreation and amusement]],All_India_Index_Upto_April23__1[[#This Row],[Miscellaneous]],All_India_Index_Upto_April23__1[[#This Row],[Pan, tobacco and intoxicants]])</f>
        <v>384.1</v>
      </c>
    </row>
    <row r="133" spans="1:36" x14ac:dyDescent="0.3">
      <c r="A133" s="1" t="s">
        <v>33</v>
      </c>
      <c r="B133">
        <v>2016</v>
      </c>
      <c r="C133" s="1" t="s">
        <v>40</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s="1">
        <v>127.3</v>
      </c>
      <c r="V133">
        <v>123.6</v>
      </c>
      <c r="W133">
        <v>127.4</v>
      </c>
      <c r="X133">
        <v>124.8</v>
      </c>
      <c r="Y133">
        <v>113.1</v>
      </c>
      <c r="Z133">
        <v>122.7</v>
      </c>
      <c r="AA133">
        <v>131.69999999999999</v>
      </c>
      <c r="AB133">
        <v>121.5</v>
      </c>
      <c r="AC133">
        <v>122.1</v>
      </c>
      <c r="AD133">
        <v>131.1</v>
      </c>
      <c r="AE133">
        <f>SUM(All_India_Index_Upto_April23__1[[#This Row],[Cereals and products]:[Food and beverages]])</f>
        <v>1777.9</v>
      </c>
      <c r="AF133">
        <f>SUM(All_India_Index_Upto_April23__1[[#This Row],[Health]],All_India_Index_Upto_April23__1[[#This Row],[Personal care and effects]])</f>
        <v>246.3</v>
      </c>
      <c r="AG133">
        <f>SUM(All_India_Index_Upto_April23__1[[#This Row],[Housing]],All_India_Index_Upto_April23__1[[#This Row],[Household goods and services]],All_India_Index_Upto_April23__1[[#This Row],[Education]])</f>
        <v>386.4</v>
      </c>
      <c r="AH133" s="1">
        <f>SUM(All_India_Index_Upto_April23__1[[#This Row],[Clothing]:[Clothing and footwear]])</f>
        <v>395.49999999999994</v>
      </c>
      <c r="AI133" s="1">
        <f>SUM(All_India_Index_Upto_April23__1[[#This Row],[Transport and communication]],All_India_Index_Upto_April23__1[[#This Row],[Fuel and light]])</f>
        <v>236.7</v>
      </c>
      <c r="AJ133" s="1">
        <f>SUM(All_India_Index_Upto_April23__1[[#This Row],[Recreation and amusement]],All_India_Index_Upto_April23__1[[#This Row],[Miscellaneous]],All_India_Index_Upto_April23__1[[#This Row],[Pan, tobacco and intoxicants]])</f>
        <v>385</v>
      </c>
    </row>
    <row r="134" spans="1:36" x14ac:dyDescent="0.3">
      <c r="A134" s="1" t="s">
        <v>30</v>
      </c>
      <c r="B134">
        <v>2016</v>
      </c>
      <c r="C134" s="1" t="s">
        <v>41</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1">
        <v>127.9</v>
      </c>
      <c r="V134">
        <v>129.69999999999999</v>
      </c>
      <c r="W134">
        <v>131.1</v>
      </c>
      <c r="X134">
        <v>127.8</v>
      </c>
      <c r="Y134">
        <v>117</v>
      </c>
      <c r="Z134">
        <v>125.7</v>
      </c>
      <c r="AA134">
        <v>132.19999999999999</v>
      </c>
      <c r="AB134">
        <v>122.8</v>
      </c>
      <c r="AC134">
        <v>124.9</v>
      </c>
      <c r="AD134">
        <v>133.4</v>
      </c>
      <c r="AE134">
        <f>SUM(All_India_Index_Upto_April23__1[[#This Row],[Cereals and products]:[Food and beverages]])</f>
        <v>1770.7</v>
      </c>
      <c r="AF134">
        <f>SUM(All_India_Index_Upto_April23__1[[#This Row],[Health]],All_India_Index_Upto_April23__1[[#This Row],[Personal care and effects]])</f>
        <v>250.6</v>
      </c>
      <c r="AG134">
        <f>SUM(All_India_Index_Upto_April23__1[[#This Row],[Housing]],All_India_Index_Upto_April23__1[[#This Row],[Household goods and services]],All_India_Index_Upto_April23__1[[#This Row],[Education]])</f>
        <v>391.2</v>
      </c>
      <c r="AH134" s="1">
        <f>SUM(All_India_Index_Upto_April23__1[[#This Row],[Clothing]:[Clothing and footwear]])</f>
        <v>409.8</v>
      </c>
      <c r="AI134" s="1">
        <f>SUM(All_India_Index_Upto_April23__1[[#This Row],[Transport and communication]],All_India_Index_Upto_April23__1[[#This Row],[Fuel and light]])</f>
        <v>246.7</v>
      </c>
      <c r="AJ134" s="1">
        <f>SUM(All_India_Index_Upto_April23__1[[#This Row],[Recreation and amusement]],All_India_Index_Upto_April23__1[[#This Row],[Miscellaneous]],All_India_Index_Upto_April23__1[[#This Row],[Pan, tobacco and intoxicants]])</f>
        <v>390.5</v>
      </c>
    </row>
    <row r="135" spans="1:36" x14ac:dyDescent="0.3">
      <c r="A135" s="1" t="s">
        <v>32</v>
      </c>
      <c r="B135">
        <v>2016</v>
      </c>
      <c r="C135" s="1" t="s">
        <v>41</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s="1">
        <v>127.9</v>
      </c>
      <c r="V135">
        <v>114.8</v>
      </c>
      <c r="W135">
        <v>124.3</v>
      </c>
      <c r="X135">
        <v>121.4</v>
      </c>
      <c r="Y135">
        <v>111.8</v>
      </c>
      <c r="Z135">
        <v>120.8</v>
      </c>
      <c r="AA135">
        <v>131.6</v>
      </c>
      <c r="AB135">
        <v>121.2</v>
      </c>
      <c r="AC135">
        <v>120.5</v>
      </c>
      <c r="AD135">
        <v>128</v>
      </c>
      <c r="AE135">
        <f>SUM(All_India_Index_Upto_April23__1[[#This Row],[Cereals and products]:[Food and beverages]])</f>
        <v>1756.3999999999996</v>
      </c>
      <c r="AF135">
        <f>SUM(All_India_Index_Upto_April23__1[[#This Row],[Health]],All_India_Index_Upto_April23__1[[#This Row],[Personal care and effects]])</f>
        <v>242.60000000000002</v>
      </c>
      <c r="AG135">
        <f>SUM(All_India_Index_Upto_April23__1[[#This Row],[Housing]],All_India_Index_Upto_April23__1[[#This Row],[Household goods and services]],All_India_Index_Upto_April23__1[[#This Row],[Education]])</f>
        <v>383.79999999999995</v>
      </c>
      <c r="AH135" s="1">
        <f>SUM(All_India_Index_Upto_April23__1[[#This Row],[Clothing]:[Clothing and footwear]])</f>
        <v>378</v>
      </c>
      <c r="AI135" s="1">
        <f>SUM(All_India_Index_Upto_April23__1[[#This Row],[Transport and communication]],All_India_Index_Upto_April23__1[[#This Row],[Fuel and light]])</f>
        <v>226.6</v>
      </c>
      <c r="AJ135" s="1">
        <f>SUM(All_India_Index_Upto_April23__1[[#This Row],[Recreation and amusement]],All_India_Index_Upto_April23__1[[#This Row],[Miscellaneous]],All_India_Index_Upto_April23__1[[#This Row],[Pan, tobacco and intoxicants]])</f>
        <v>385.20000000000005</v>
      </c>
    </row>
    <row r="136" spans="1:36" x14ac:dyDescent="0.3">
      <c r="A136" s="1" t="s">
        <v>33</v>
      </c>
      <c r="B136">
        <v>2016</v>
      </c>
      <c r="C136" s="1" t="s">
        <v>41</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s="1">
        <v>127.9</v>
      </c>
      <c r="V136">
        <v>124.1</v>
      </c>
      <c r="W136">
        <v>127.9</v>
      </c>
      <c r="X136">
        <v>125.4</v>
      </c>
      <c r="Y136">
        <v>114.3</v>
      </c>
      <c r="Z136">
        <v>122.9</v>
      </c>
      <c r="AA136">
        <v>131.80000000000001</v>
      </c>
      <c r="AB136">
        <v>122.1</v>
      </c>
      <c r="AC136">
        <v>122.8</v>
      </c>
      <c r="AD136">
        <v>130.9</v>
      </c>
      <c r="AE136">
        <f>SUM(All_India_Index_Upto_April23__1[[#This Row],[Cereals and products]:[Food and beverages]])</f>
        <v>1763.6999999999998</v>
      </c>
      <c r="AF136">
        <f>SUM(All_India_Index_Upto_April23__1[[#This Row],[Health]],All_India_Index_Upto_April23__1[[#This Row],[Personal care and effects]])</f>
        <v>247.5</v>
      </c>
      <c r="AG136">
        <f>SUM(All_India_Index_Upto_April23__1[[#This Row],[Housing]],All_India_Index_Upto_April23__1[[#This Row],[Household goods and services]],All_India_Index_Upto_April23__1[[#This Row],[Education]])</f>
        <v>387.6</v>
      </c>
      <c r="AH136" s="1">
        <f>SUM(All_India_Index_Upto_April23__1[[#This Row],[Clothing]:[Clothing and footwear]])</f>
        <v>397</v>
      </c>
      <c r="AI136" s="1">
        <f>SUM(All_India_Index_Upto_April23__1[[#This Row],[Transport and communication]],All_India_Index_Upto_April23__1[[#This Row],[Fuel and light]])</f>
        <v>238.39999999999998</v>
      </c>
      <c r="AJ136" s="1">
        <f>SUM(All_India_Index_Upto_April23__1[[#This Row],[Recreation and amusement]],All_India_Index_Upto_April23__1[[#This Row],[Miscellaneous]],All_India_Index_Upto_April23__1[[#This Row],[Pan, tobacco and intoxicants]])</f>
        <v>386.7</v>
      </c>
    </row>
    <row r="137" spans="1:36" x14ac:dyDescent="0.3">
      <c r="A137" s="1" t="s">
        <v>30</v>
      </c>
      <c r="B137">
        <v>2016</v>
      </c>
      <c r="C137" s="1" t="s">
        <v>42</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1">
        <v>128.69999999999999</v>
      </c>
      <c r="V137">
        <v>129.80000000000001</v>
      </c>
      <c r="W137">
        <v>131.80000000000001</v>
      </c>
      <c r="X137">
        <v>128.69999999999999</v>
      </c>
      <c r="Y137">
        <v>117.8</v>
      </c>
      <c r="Z137">
        <v>126.5</v>
      </c>
      <c r="AA137">
        <v>133</v>
      </c>
      <c r="AB137">
        <v>123</v>
      </c>
      <c r="AC137">
        <v>125.7</v>
      </c>
      <c r="AD137">
        <v>133.80000000000001</v>
      </c>
      <c r="AE137">
        <f>SUM(All_India_Index_Upto_April23__1[[#This Row],[Cereals and products]:[Food and beverages]])</f>
        <v>1771.8000000000002</v>
      </c>
      <c r="AF137">
        <f>SUM(All_India_Index_Upto_April23__1[[#This Row],[Health]],All_India_Index_Upto_April23__1[[#This Row],[Personal care and effects]])</f>
        <v>251.7</v>
      </c>
      <c r="AG137">
        <f>SUM(All_India_Index_Upto_April23__1[[#This Row],[Housing]],All_India_Index_Upto_April23__1[[#This Row],[Household goods and services]],All_India_Index_Upto_April23__1[[#This Row],[Education]])</f>
        <v>393.5</v>
      </c>
      <c r="AH137" s="1">
        <f>SUM(All_India_Index_Upto_April23__1[[#This Row],[Clothing]:[Clothing and footwear]])</f>
        <v>412.7</v>
      </c>
      <c r="AI137" s="1">
        <f>SUM(All_India_Index_Upto_April23__1[[#This Row],[Transport and communication]],All_India_Index_Upto_April23__1[[#This Row],[Fuel and light]])</f>
        <v>247.60000000000002</v>
      </c>
      <c r="AJ137" s="1">
        <f>SUM(All_India_Index_Upto_April23__1[[#This Row],[Recreation and amusement]],All_India_Index_Upto_April23__1[[#This Row],[Miscellaneous]],All_India_Index_Upto_April23__1[[#This Row],[Pan, tobacco and intoxicants]])</f>
        <v>393.1</v>
      </c>
    </row>
    <row r="138" spans="1:36" x14ac:dyDescent="0.3">
      <c r="A138" s="1" t="s">
        <v>32</v>
      </c>
      <c r="B138">
        <v>2016</v>
      </c>
      <c r="C138" s="1" t="s">
        <v>42</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s="1">
        <v>128.69999999999999</v>
      </c>
      <c r="V138">
        <v>115.2</v>
      </c>
      <c r="W138">
        <v>124.5</v>
      </c>
      <c r="X138">
        <v>121.8</v>
      </c>
      <c r="Y138">
        <v>112.8</v>
      </c>
      <c r="Z138">
        <v>121.2</v>
      </c>
      <c r="AA138">
        <v>131.9</v>
      </c>
      <c r="AB138">
        <v>120.8</v>
      </c>
      <c r="AC138">
        <v>120.9</v>
      </c>
      <c r="AD138">
        <v>128.6</v>
      </c>
      <c r="AE138">
        <f>SUM(All_India_Index_Upto_April23__1[[#This Row],[Cereals and products]:[Food and beverages]])</f>
        <v>1762.8999999999999</v>
      </c>
      <c r="AF138">
        <f>SUM(All_India_Index_Upto_April23__1[[#This Row],[Health]],All_India_Index_Upto_April23__1[[#This Row],[Personal care and effects]])</f>
        <v>242.6</v>
      </c>
      <c r="AG138">
        <f>SUM(All_India_Index_Upto_April23__1[[#This Row],[Housing]],All_India_Index_Upto_April23__1[[#This Row],[Household goods and services]],All_India_Index_Upto_April23__1[[#This Row],[Education]])</f>
        <v>385.1</v>
      </c>
      <c r="AH138" s="1">
        <f>SUM(All_India_Index_Upto_April23__1[[#This Row],[Clothing]:[Clothing and footwear]])</f>
        <v>379</v>
      </c>
      <c r="AI138" s="1">
        <f>SUM(All_India_Index_Upto_April23__1[[#This Row],[Transport and communication]],All_India_Index_Upto_April23__1[[#This Row],[Fuel and light]])</f>
        <v>228</v>
      </c>
      <c r="AJ138" s="1">
        <f>SUM(All_India_Index_Upto_April23__1[[#This Row],[Recreation and amusement]],All_India_Index_Upto_April23__1[[#This Row],[Miscellaneous]],All_India_Index_Upto_April23__1[[#This Row],[Pan, tobacco and intoxicants]])</f>
        <v>386.40000000000003</v>
      </c>
    </row>
    <row r="139" spans="1:36" x14ac:dyDescent="0.3">
      <c r="A139" s="1" t="s">
        <v>33</v>
      </c>
      <c r="B139">
        <v>2016</v>
      </c>
      <c r="C139" s="1" t="s">
        <v>42</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s="1">
        <v>128.69999999999999</v>
      </c>
      <c r="V139">
        <v>124.3</v>
      </c>
      <c r="W139">
        <v>128.4</v>
      </c>
      <c r="X139">
        <v>126.1</v>
      </c>
      <c r="Y139">
        <v>115.2</v>
      </c>
      <c r="Z139">
        <v>123.5</v>
      </c>
      <c r="AA139">
        <v>132.4</v>
      </c>
      <c r="AB139">
        <v>122.1</v>
      </c>
      <c r="AC139">
        <v>123.4</v>
      </c>
      <c r="AD139">
        <v>131.4</v>
      </c>
      <c r="AE139">
        <f>SUM(All_India_Index_Upto_April23__1[[#This Row],[Cereals and products]:[Food and beverages]])</f>
        <v>1766.7999999999995</v>
      </c>
      <c r="AF139">
        <f>SUM(All_India_Index_Upto_April23__1[[#This Row],[Health]],All_India_Index_Upto_April23__1[[#This Row],[Personal care and effects]])</f>
        <v>248.2</v>
      </c>
      <c r="AG139">
        <f>SUM(All_India_Index_Upto_April23__1[[#This Row],[Housing]],All_India_Index_Upto_April23__1[[#This Row],[Household goods and services]],All_India_Index_Upto_April23__1[[#This Row],[Education]])</f>
        <v>389.5</v>
      </c>
      <c r="AH139" s="1">
        <f>SUM(All_India_Index_Upto_April23__1[[#This Row],[Clothing]:[Clothing and footwear]])</f>
        <v>399.1</v>
      </c>
      <c r="AI139" s="1">
        <f>SUM(All_India_Index_Upto_April23__1[[#This Row],[Transport and communication]],All_India_Index_Upto_April23__1[[#This Row],[Fuel and light]])</f>
        <v>239.5</v>
      </c>
      <c r="AJ139" s="1">
        <f>SUM(All_India_Index_Upto_April23__1[[#This Row],[Recreation and amusement]],All_India_Index_Upto_April23__1[[#This Row],[Miscellaneous]],All_India_Index_Upto_April23__1[[#This Row],[Pan, tobacco and intoxicants]])</f>
        <v>388.70000000000005</v>
      </c>
    </row>
    <row r="140" spans="1:36" x14ac:dyDescent="0.3">
      <c r="A140" s="1" t="s">
        <v>30</v>
      </c>
      <c r="B140">
        <v>2016</v>
      </c>
      <c r="C140" s="1"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1">
        <v>129.1</v>
      </c>
      <c r="V140">
        <v>130.30000000000001</v>
      </c>
      <c r="W140">
        <v>132.1</v>
      </c>
      <c r="X140">
        <v>129.1</v>
      </c>
      <c r="Y140">
        <v>118.2</v>
      </c>
      <c r="Z140">
        <v>126.9</v>
      </c>
      <c r="AA140">
        <v>133.69999999999999</v>
      </c>
      <c r="AB140">
        <v>123.5</v>
      </c>
      <c r="AC140">
        <v>126.1</v>
      </c>
      <c r="AD140">
        <v>133.6</v>
      </c>
      <c r="AE140">
        <f>SUM(All_India_Index_Upto_April23__1[[#This Row],[Cereals and products]:[Food and beverages]])</f>
        <v>1764.6</v>
      </c>
      <c r="AF140">
        <f>SUM(All_India_Index_Upto_April23__1[[#This Row],[Health]],All_India_Index_Upto_April23__1[[#This Row],[Personal care and effects]])</f>
        <v>252.6</v>
      </c>
      <c r="AG140">
        <f>SUM(All_India_Index_Upto_April23__1[[#This Row],[Housing]],All_India_Index_Upto_April23__1[[#This Row],[Household goods and services]],All_India_Index_Upto_April23__1[[#This Row],[Education]])</f>
        <v>394.9</v>
      </c>
      <c r="AH140" s="1">
        <f>SUM(All_India_Index_Upto_April23__1[[#This Row],[Clothing]:[Clothing and footwear]])</f>
        <v>413.59999999999997</v>
      </c>
      <c r="AI140" s="1">
        <f>SUM(All_India_Index_Upto_April23__1[[#This Row],[Transport and communication]],All_India_Index_Upto_April23__1[[#This Row],[Fuel and light]])</f>
        <v>248.5</v>
      </c>
      <c r="AJ140" s="1">
        <f>SUM(All_India_Index_Upto_April23__1[[#This Row],[Recreation and amusement]],All_India_Index_Upto_April23__1[[#This Row],[Miscellaneous]],All_India_Index_Upto_April23__1[[#This Row],[Pan, tobacco and intoxicants]])</f>
        <v>394.2</v>
      </c>
    </row>
    <row r="141" spans="1:36" x14ac:dyDescent="0.3">
      <c r="A141" s="1" t="s">
        <v>32</v>
      </c>
      <c r="B141">
        <v>2016</v>
      </c>
      <c r="C141" s="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s="1">
        <v>129.1</v>
      </c>
      <c r="V141">
        <v>116.2</v>
      </c>
      <c r="W141">
        <v>124.7</v>
      </c>
      <c r="X141">
        <v>122.1</v>
      </c>
      <c r="Y141">
        <v>113.4</v>
      </c>
      <c r="Z141">
        <v>121.7</v>
      </c>
      <c r="AA141">
        <v>132.1</v>
      </c>
      <c r="AB141">
        <v>121.3</v>
      </c>
      <c r="AC141">
        <v>121.3</v>
      </c>
      <c r="AD141">
        <v>128.5</v>
      </c>
      <c r="AE141">
        <f>SUM(All_India_Index_Upto_April23__1[[#This Row],[Cereals and products]:[Food and beverages]])</f>
        <v>1755.2</v>
      </c>
      <c r="AF141">
        <f>SUM(All_India_Index_Upto_April23__1[[#This Row],[Health]],All_India_Index_Upto_April23__1[[#This Row],[Personal care and effects]])</f>
        <v>243.39999999999998</v>
      </c>
      <c r="AG141">
        <f>SUM(All_India_Index_Upto_April23__1[[#This Row],[Housing]],All_India_Index_Upto_April23__1[[#This Row],[Household goods and services]],All_India_Index_Upto_April23__1[[#This Row],[Education]])</f>
        <v>385.9</v>
      </c>
      <c r="AH141" s="1">
        <f>SUM(All_India_Index_Upto_April23__1[[#This Row],[Clothing]:[Clothing and footwear]])</f>
        <v>380.2</v>
      </c>
      <c r="AI141" s="1">
        <f>SUM(All_India_Index_Upto_April23__1[[#This Row],[Transport and communication]],All_India_Index_Upto_April23__1[[#This Row],[Fuel and light]])</f>
        <v>229.60000000000002</v>
      </c>
      <c r="AJ141" s="1">
        <f>SUM(All_India_Index_Upto_April23__1[[#This Row],[Recreation and amusement]],All_India_Index_Upto_April23__1[[#This Row],[Miscellaneous]],All_India_Index_Upto_April23__1[[#This Row],[Pan, tobacco and intoxicants]])</f>
        <v>387.3</v>
      </c>
    </row>
    <row r="142" spans="1:36" x14ac:dyDescent="0.3">
      <c r="A142" s="1" t="s">
        <v>33</v>
      </c>
      <c r="B142">
        <v>2016</v>
      </c>
      <c r="C142" s="1" t="s">
        <v>44</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s="1">
        <v>129.1</v>
      </c>
      <c r="V142">
        <v>125</v>
      </c>
      <c r="W142">
        <v>128.6</v>
      </c>
      <c r="X142">
        <v>126.4</v>
      </c>
      <c r="Y142">
        <v>115.7</v>
      </c>
      <c r="Z142">
        <v>124</v>
      </c>
      <c r="AA142">
        <v>132.80000000000001</v>
      </c>
      <c r="AB142">
        <v>122.6</v>
      </c>
      <c r="AC142">
        <v>123.8</v>
      </c>
      <c r="AD142">
        <v>131.19999999999999</v>
      </c>
      <c r="AE142">
        <f>SUM(All_India_Index_Upto_April23__1[[#This Row],[Cereals and products]:[Food and beverages]])</f>
        <v>1759.8</v>
      </c>
      <c r="AF142">
        <f>SUM(All_India_Index_Upto_April23__1[[#This Row],[Health]],All_India_Index_Upto_April23__1[[#This Row],[Personal care and effects]])</f>
        <v>249</v>
      </c>
      <c r="AG142">
        <f>SUM(All_India_Index_Upto_April23__1[[#This Row],[Housing]],All_India_Index_Upto_April23__1[[#This Row],[Household goods and services]],All_India_Index_Upto_April23__1[[#This Row],[Education]])</f>
        <v>390.5</v>
      </c>
      <c r="AH142" s="1">
        <f>SUM(All_India_Index_Upto_April23__1[[#This Row],[Clothing]:[Clothing and footwear]])</f>
        <v>400.1</v>
      </c>
      <c r="AI142" s="1">
        <f>SUM(All_India_Index_Upto_April23__1[[#This Row],[Transport and communication]],All_India_Index_Upto_April23__1[[#This Row],[Fuel and light]])</f>
        <v>240.7</v>
      </c>
      <c r="AJ142" s="1">
        <f>SUM(All_India_Index_Upto_April23__1[[#This Row],[Recreation and amusement]],All_India_Index_Upto_April23__1[[#This Row],[Miscellaneous]],All_India_Index_Upto_April23__1[[#This Row],[Pan, tobacco and intoxicants]])</f>
        <v>389.8</v>
      </c>
    </row>
    <row r="143" spans="1:36" x14ac:dyDescent="0.3">
      <c r="A143" s="1" t="s">
        <v>30</v>
      </c>
      <c r="B143">
        <v>2016</v>
      </c>
      <c r="C143" s="1" t="s">
        <v>45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1">
        <v>128.5</v>
      </c>
      <c r="V143">
        <v>132</v>
      </c>
      <c r="W143">
        <v>132.9</v>
      </c>
      <c r="X143">
        <v>129.69999999999999</v>
      </c>
      <c r="Y143">
        <v>118.6</v>
      </c>
      <c r="Z143">
        <v>127.3</v>
      </c>
      <c r="AA143">
        <v>134.19999999999999</v>
      </c>
      <c r="AB143">
        <v>121.9</v>
      </c>
      <c r="AC143">
        <v>126.3</v>
      </c>
      <c r="AD143">
        <v>132.80000000000001</v>
      </c>
      <c r="AE143">
        <f>SUM(All_India_Index_Upto_April23__1[[#This Row],[Cereals and products]:[Food and beverages]])</f>
        <v>1749.1</v>
      </c>
      <c r="AF143">
        <f>SUM(All_India_Index_Upto_April23__1[[#This Row],[Health]],All_India_Index_Upto_April23__1[[#This Row],[Personal care and effects]])</f>
        <v>251.6</v>
      </c>
      <c r="AG143">
        <f>SUM(All_India_Index_Upto_April23__1[[#This Row],[Housing]],All_India_Index_Upto_April23__1[[#This Row],[Household goods and services]],All_India_Index_Upto_April23__1[[#This Row],[Education]])</f>
        <v>395.59999999999997</v>
      </c>
      <c r="AH143" s="1">
        <f>SUM(All_India_Index_Upto_April23__1[[#This Row],[Clothing]:[Clothing and footwear]])</f>
        <v>415.3</v>
      </c>
      <c r="AI143" s="1">
        <f>SUM(All_India_Index_Upto_April23__1[[#This Row],[Transport and communication]],All_India_Index_Upto_April23__1[[#This Row],[Fuel and light]])</f>
        <v>250.6</v>
      </c>
      <c r="AJ143" s="1">
        <f>SUM(All_India_Index_Upto_April23__1[[#This Row],[Recreation and amusement]],All_India_Index_Upto_April23__1[[#This Row],[Miscellaneous]],All_India_Index_Upto_April23__1[[#This Row],[Pan, tobacco and intoxicants]])</f>
        <v>396</v>
      </c>
    </row>
    <row r="144" spans="1:36" x14ac:dyDescent="0.3">
      <c r="A144" s="1" t="s">
        <v>32</v>
      </c>
      <c r="B144">
        <v>2016</v>
      </c>
      <c r="C144" s="1" t="s">
        <v>45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s="1">
        <v>128.5</v>
      </c>
      <c r="V144">
        <v>117.8</v>
      </c>
      <c r="W144">
        <v>125</v>
      </c>
      <c r="X144">
        <v>122.3</v>
      </c>
      <c r="Y144">
        <v>113.7</v>
      </c>
      <c r="Z144">
        <v>121.8</v>
      </c>
      <c r="AA144">
        <v>132.30000000000001</v>
      </c>
      <c r="AB144">
        <v>119.9</v>
      </c>
      <c r="AC144">
        <v>121.4</v>
      </c>
      <c r="AD144">
        <v>127.6</v>
      </c>
      <c r="AE144">
        <f>SUM(All_India_Index_Upto_April23__1[[#This Row],[Cereals and products]:[Food and beverages]])</f>
        <v>1729.8</v>
      </c>
      <c r="AF144">
        <f>SUM(All_India_Index_Upto_April23__1[[#This Row],[Health]],All_India_Index_Upto_April23__1[[#This Row],[Personal care and effects]])</f>
        <v>242.2</v>
      </c>
      <c r="AG144">
        <f>SUM(All_India_Index_Upto_April23__1[[#This Row],[Housing]],All_India_Index_Upto_April23__1[[#This Row],[Household goods and services]],All_India_Index_Upto_April23__1[[#This Row],[Education]])</f>
        <v>385.8</v>
      </c>
      <c r="AH144" s="1">
        <f>SUM(All_India_Index_Upto_April23__1[[#This Row],[Clothing]:[Clothing and footwear]])</f>
        <v>381</v>
      </c>
      <c r="AI144" s="1">
        <f>SUM(All_India_Index_Upto_April23__1[[#This Row],[Transport and communication]],All_India_Index_Upto_April23__1[[#This Row],[Fuel and light]])</f>
        <v>231.5</v>
      </c>
      <c r="AJ144" s="1">
        <f>SUM(All_India_Index_Upto_April23__1[[#This Row],[Recreation and amusement]],All_India_Index_Upto_April23__1[[#This Row],[Miscellaneous]],All_India_Index_Upto_April23__1[[#This Row],[Pan, tobacco and intoxicants]])</f>
        <v>388.2</v>
      </c>
    </row>
    <row r="145" spans="1:36" x14ac:dyDescent="0.3">
      <c r="A145" s="1" t="s">
        <v>33</v>
      </c>
      <c r="B145">
        <v>2016</v>
      </c>
      <c r="C145" s="1"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s="1">
        <v>128.5</v>
      </c>
      <c r="V145">
        <v>126.6</v>
      </c>
      <c r="W145">
        <v>129.19999999999999</v>
      </c>
      <c r="X145">
        <v>126.9</v>
      </c>
      <c r="Y145">
        <v>116</v>
      </c>
      <c r="Z145">
        <v>124.2</v>
      </c>
      <c r="AA145">
        <v>133.1</v>
      </c>
      <c r="AB145">
        <v>121.1</v>
      </c>
      <c r="AC145">
        <v>123.9</v>
      </c>
      <c r="AD145">
        <v>130.4</v>
      </c>
      <c r="AE145">
        <f>SUM(All_India_Index_Upto_April23__1[[#This Row],[Cereals and products]:[Food and beverages]])</f>
        <v>1740.7</v>
      </c>
      <c r="AF145">
        <f>SUM(All_India_Index_Upto_April23__1[[#This Row],[Health]],All_India_Index_Upto_April23__1[[#This Row],[Personal care and effects]])</f>
        <v>248</v>
      </c>
      <c r="AG145">
        <f>SUM(All_India_Index_Upto_April23__1[[#This Row],[Housing]],All_India_Index_Upto_April23__1[[#This Row],[Household goods and services]],All_India_Index_Upto_April23__1[[#This Row],[Education]])</f>
        <v>390.79999999999995</v>
      </c>
      <c r="AH145" s="1">
        <f>SUM(All_India_Index_Upto_April23__1[[#This Row],[Clothing]:[Clothing and footwear]])</f>
        <v>401.5</v>
      </c>
      <c r="AI145" s="1">
        <f>SUM(All_India_Index_Upto_April23__1[[#This Row],[Transport and communication]],All_India_Index_Upto_April23__1[[#This Row],[Fuel and light]])</f>
        <v>242.6</v>
      </c>
      <c r="AJ145" s="1">
        <f>SUM(All_India_Index_Upto_April23__1[[#This Row],[Recreation and amusement]],All_India_Index_Upto_April23__1[[#This Row],[Miscellaneous]],All_India_Index_Upto_April23__1[[#This Row],[Pan, tobacco and intoxicants]])</f>
        <v>391.20000000000005</v>
      </c>
    </row>
    <row r="146" spans="1:36" x14ac:dyDescent="0.3">
      <c r="A146" s="1" t="s">
        <v>30</v>
      </c>
      <c r="B146">
        <v>2017</v>
      </c>
      <c r="C146" s="1"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1">
        <v>129.6</v>
      </c>
      <c r="V146">
        <v>132.1</v>
      </c>
      <c r="W146">
        <v>133.19999999999999</v>
      </c>
      <c r="X146">
        <v>129.9</v>
      </c>
      <c r="Y146">
        <v>119.1</v>
      </c>
      <c r="Z146">
        <v>127</v>
      </c>
      <c r="AA146">
        <v>134.6</v>
      </c>
      <c r="AB146">
        <v>122.3</v>
      </c>
      <c r="AC146">
        <v>126.6</v>
      </c>
      <c r="AD146">
        <v>132.4</v>
      </c>
      <c r="AE146">
        <f>SUM(All_India_Index_Upto_April23__1[[#This Row],[Cereals and products]:[Food and beverages]])</f>
        <v>1737.3000000000002</v>
      </c>
      <c r="AF146">
        <f>SUM(All_India_Index_Upto_April23__1[[#This Row],[Health]],All_India_Index_Upto_April23__1[[#This Row],[Personal care and effects]])</f>
        <v>252.2</v>
      </c>
      <c r="AG146">
        <f>SUM(All_India_Index_Upto_April23__1[[#This Row],[Housing]],All_India_Index_Upto_April23__1[[#This Row],[Household goods and services]],All_India_Index_Upto_April23__1[[#This Row],[Education]])</f>
        <v>397.4</v>
      </c>
      <c r="AH146" s="1">
        <f>SUM(All_India_Index_Upto_April23__1[[#This Row],[Clothing]:[Clothing and footwear]])</f>
        <v>416.5</v>
      </c>
      <c r="AI146" s="1">
        <f>SUM(All_India_Index_Upto_April23__1[[#This Row],[Transport and communication]],All_India_Index_Upto_April23__1[[#This Row],[Fuel and light]])</f>
        <v>251.2</v>
      </c>
      <c r="AJ146" s="1">
        <f>SUM(All_India_Index_Upto_April23__1[[#This Row],[Recreation and amusement]],All_India_Index_Upto_April23__1[[#This Row],[Miscellaneous]],All_India_Index_Upto_April23__1[[#This Row],[Pan, tobacco and intoxicants]])</f>
        <v>396.7</v>
      </c>
    </row>
    <row r="147" spans="1:36" x14ac:dyDescent="0.3">
      <c r="A147" s="1" t="s">
        <v>32</v>
      </c>
      <c r="B147">
        <v>2017</v>
      </c>
      <c r="C147" s="1"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s="1">
        <v>129.6</v>
      </c>
      <c r="V147">
        <v>118</v>
      </c>
      <c r="W147">
        <v>125.1</v>
      </c>
      <c r="X147">
        <v>122.6</v>
      </c>
      <c r="Y147">
        <v>115.2</v>
      </c>
      <c r="Z147">
        <v>122</v>
      </c>
      <c r="AA147">
        <v>132.4</v>
      </c>
      <c r="AB147">
        <v>120.9</v>
      </c>
      <c r="AC147">
        <v>122.1</v>
      </c>
      <c r="AD147">
        <v>127.8</v>
      </c>
      <c r="AE147">
        <f>SUM(All_India_Index_Upto_April23__1[[#This Row],[Cereals and products]:[Food and beverages]])</f>
        <v>1713.2</v>
      </c>
      <c r="AF147">
        <f>SUM(All_India_Index_Upto_April23__1[[#This Row],[Health]],All_India_Index_Upto_April23__1[[#This Row],[Personal care and effects]])</f>
        <v>243.5</v>
      </c>
      <c r="AG147">
        <f>SUM(All_India_Index_Upto_April23__1[[#This Row],[Housing]],All_India_Index_Upto_April23__1[[#This Row],[Household goods and services]],All_India_Index_Upto_April23__1[[#This Row],[Education]])</f>
        <v>387.1</v>
      </c>
      <c r="AH147" s="1">
        <f>SUM(All_India_Index_Upto_April23__1[[#This Row],[Clothing]:[Clothing and footwear]])</f>
        <v>381.5</v>
      </c>
      <c r="AI147" s="1">
        <f>SUM(All_India_Index_Upto_April23__1[[#This Row],[Transport and communication]],All_India_Index_Upto_April23__1[[#This Row],[Fuel and light]])</f>
        <v>233.2</v>
      </c>
      <c r="AJ147" s="1">
        <f>SUM(All_India_Index_Upto_April23__1[[#This Row],[Recreation and amusement]],All_India_Index_Upto_April23__1[[#This Row],[Miscellaneous]],All_India_Index_Upto_April23__1[[#This Row],[Pan, tobacco and intoxicants]])</f>
        <v>389.7</v>
      </c>
    </row>
    <row r="148" spans="1:36" x14ac:dyDescent="0.3">
      <c r="A148" s="1" t="s">
        <v>33</v>
      </c>
      <c r="B148">
        <v>2017</v>
      </c>
      <c r="C148" s="1"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s="1">
        <v>129.6</v>
      </c>
      <c r="V148">
        <v>126.8</v>
      </c>
      <c r="W148">
        <v>129.4</v>
      </c>
      <c r="X148">
        <v>127.1</v>
      </c>
      <c r="Y148">
        <v>117</v>
      </c>
      <c r="Z148">
        <v>124.2</v>
      </c>
      <c r="AA148">
        <v>133.30000000000001</v>
      </c>
      <c r="AB148">
        <v>121.7</v>
      </c>
      <c r="AC148">
        <v>124.4</v>
      </c>
      <c r="AD148">
        <v>130.30000000000001</v>
      </c>
      <c r="AE148">
        <f>SUM(All_India_Index_Upto_April23__1[[#This Row],[Cereals and products]:[Food and beverages]])</f>
        <v>1727.2999999999995</v>
      </c>
      <c r="AF148">
        <f>SUM(All_India_Index_Upto_April23__1[[#This Row],[Health]],All_India_Index_Upto_April23__1[[#This Row],[Personal care and effects]])</f>
        <v>248.8</v>
      </c>
      <c r="AG148">
        <f>SUM(All_India_Index_Upto_April23__1[[#This Row],[Housing]],All_India_Index_Upto_April23__1[[#This Row],[Household goods and services]],All_India_Index_Upto_April23__1[[#This Row],[Education]])</f>
        <v>392.3</v>
      </c>
      <c r="AH148" s="1">
        <f>SUM(All_India_Index_Upto_April23__1[[#This Row],[Clothing]:[Clothing and footwear]])</f>
        <v>402.4</v>
      </c>
      <c r="AI148" s="1">
        <f>SUM(All_India_Index_Upto_April23__1[[#This Row],[Transport and communication]],All_India_Index_Upto_April23__1[[#This Row],[Fuel and light]])</f>
        <v>243.8</v>
      </c>
      <c r="AJ148" s="1">
        <f>SUM(All_India_Index_Upto_April23__1[[#This Row],[Recreation and amusement]],All_India_Index_Upto_April23__1[[#This Row],[Miscellaneous]],All_India_Index_Upto_April23__1[[#This Row],[Pan, tobacco and intoxicants]])</f>
        <v>392.40000000000003</v>
      </c>
    </row>
    <row r="149" spans="1:36" x14ac:dyDescent="0.3">
      <c r="A149" s="1" t="s">
        <v>30</v>
      </c>
      <c r="B149">
        <v>2017</v>
      </c>
      <c r="C149" s="1" t="s">
        <v>34</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1">
        <v>130.5</v>
      </c>
      <c r="V149">
        <v>133.19999999999999</v>
      </c>
      <c r="W149">
        <v>133.6</v>
      </c>
      <c r="X149">
        <v>130.1</v>
      </c>
      <c r="Y149">
        <v>119.5</v>
      </c>
      <c r="Z149">
        <v>127.7</v>
      </c>
      <c r="AA149">
        <v>134.9</v>
      </c>
      <c r="AB149">
        <v>123.2</v>
      </c>
      <c r="AC149">
        <v>127</v>
      </c>
      <c r="AD149">
        <v>132.6</v>
      </c>
      <c r="AE149">
        <f>SUM(All_India_Index_Upto_April23__1[[#This Row],[Cereals and products]:[Food and beverages]])</f>
        <v>1734.5000000000002</v>
      </c>
      <c r="AF149">
        <f>SUM(All_India_Index_Upto_April23__1[[#This Row],[Health]],All_India_Index_Upto_April23__1[[#This Row],[Personal care and effects]])</f>
        <v>253.3</v>
      </c>
      <c r="AG149">
        <f>SUM(All_India_Index_Upto_April23__1[[#This Row],[Housing]],All_India_Index_Upto_April23__1[[#This Row],[Household goods and services]],All_India_Index_Upto_April23__1[[#This Row],[Education]])</f>
        <v>399</v>
      </c>
      <c r="AH149" s="1">
        <f>SUM(All_India_Index_Upto_April23__1[[#This Row],[Clothing]:[Clothing and footwear]])</f>
        <v>416.90000000000003</v>
      </c>
      <c r="AI149" s="1">
        <f>SUM(All_India_Index_Upto_April23__1[[#This Row],[Transport and communication]],All_India_Index_Upto_April23__1[[#This Row],[Fuel and light]])</f>
        <v>252.7</v>
      </c>
      <c r="AJ149" s="1">
        <f>SUM(All_India_Index_Upto_April23__1[[#This Row],[Recreation and amusement]],All_India_Index_Upto_April23__1[[#This Row],[Miscellaneous]],All_India_Index_Upto_April23__1[[#This Row],[Pan, tobacco and intoxicants]])</f>
        <v>398.4</v>
      </c>
    </row>
    <row r="150" spans="1:36" x14ac:dyDescent="0.3">
      <c r="A150" s="1" t="s">
        <v>32</v>
      </c>
      <c r="B150">
        <v>2017</v>
      </c>
      <c r="C150" s="1" t="s">
        <v>34</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s="1">
        <v>130.5</v>
      </c>
      <c r="V150">
        <v>119.2</v>
      </c>
      <c r="W150">
        <v>125.3</v>
      </c>
      <c r="X150">
        <v>122.9</v>
      </c>
      <c r="Y150">
        <v>115.5</v>
      </c>
      <c r="Z150">
        <v>122.2</v>
      </c>
      <c r="AA150">
        <v>132.4</v>
      </c>
      <c r="AB150">
        <v>121.7</v>
      </c>
      <c r="AC150">
        <v>122.4</v>
      </c>
      <c r="AD150">
        <v>128.19999999999999</v>
      </c>
      <c r="AE150">
        <f>SUM(All_India_Index_Upto_April23__1[[#This Row],[Cereals and products]:[Food and beverages]])</f>
        <v>1705.3000000000002</v>
      </c>
      <c r="AF150">
        <f>SUM(All_India_Index_Upto_April23__1[[#This Row],[Health]],All_India_Index_Upto_April23__1[[#This Row],[Personal care and effects]])</f>
        <v>244.60000000000002</v>
      </c>
      <c r="AG150">
        <f>SUM(All_India_Index_Upto_April23__1[[#This Row],[Housing]],All_India_Index_Upto_April23__1[[#This Row],[Household goods and services]],All_India_Index_Upto_April23__1[[#This Row],[Education]])</f>
        <v>388.20000000000005</v>
      </c>
      <c r="AH150" s="1">
        <f>SUM(All_India_Index_Upto_April23__1[[#This Row],[Clothing]:[Clothing and footwear]])</f>
        <v>382.3</v>
      </c>
      <c r="AI150" s="1">
        <f>SUM(All_India_Index_Upto_April23__1[[#This Row],[Transport and communication]],All_India_Index_Upto_April23__1[[#This Row],[Fuel and light]])</f>
        <v>234.7</v>
      </c>
      <c r="AJ150" s="1">
        <f>SUM(All_India_Index_Upto_April23__1[[#This Row],[Recreation and amusement]],All_India_Index_Upto_April23__1[[#This Row],[Miscellaneous]],All_India_Index_Upto_April23__1[[#This Row],[Pan, tobacco and intoxicants]])</f>
        <v>390.90000000000003</v>
      </c>
    </row>
    <row r="151" spans="1:36" x14ac:dyDescent="0.3">
      <c r="A151" s="1" t="s">
        <v>33</v>
      </c>
      <c r="B151">
        <v>2017</v>
      </c>
      <c r="C151" s="1" t="s">
        <v>34</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s="1">
        <v>130.5</v>
      </c>
      <c r="V151">
        <v>127.9</v>
      </c>
      <c r="W151">
        <v>129.69999999999999</v>
      </c>
      <c r="X151">
        <v>127.4</v>
      </c>
      <c r="Y151">
        <v>117.4</v>
      </c>
      <c r="Z151">
        <v>124.6</v>
      </c>
      <c r="AA151">
        <v>133.4</v>
      </c>
      <c r="AB151">
        <v>122.6</v>
      </c>
      <c r="AC151">
        <v>124.8</v>
      </c>
      <c r="AD151">
        <v>130.6</v>
      </c>
      <c r="AE151">
        <f>SUM(All_India_Index_Upto_April23__1[[#This Row],[Cereals and products]:[Food and beverages]])</f>
        <v>1722.3000000000002</v>
      </c>
      <c r="AF151">
        <f>SUM(All_India_Index_Upto_April23__1[[#This Row],[Health]],All_India_Index_Upto_April23__1[[#This Row],[Personal care and effects]])</f>
        <v>250</v>
      </c>
      <c r="AG151">
        <f>SUM(All_India_Index_Upto_April23__1[[#This Row],[Housing]],All_India_Index_Upto_April23__1[[#This Row],[Household goods and services]],All_India_Index_Upto_April23__1[[#This Row],[Education]])</f>
        <v>393.6</v>
      </c>
      <c r="AH151" s="1">
        <f>SUM(All_India_Index_Upto_April23__1[[#This Row],[Clothing]:[Clothing and footwear]])</f>
        <v>403</v>
      </c>
      <c r="AI151" s="1">
        <f>SUM(All_India_Index_Upto_April23__1[[#This Row],[Transport and communication]],All_India_Index_Upto_April23__1[[#This Row],[Fuel and light]])</f>
        <v>245.3</v>
      </c>
      <c r="AJ151" s="1">
        <f>SUM(All_India_Index_Upto_April23__1[[#This Row],[Recreation and amusement]],All_India_Index_Upto_April23__1[[#This Row],[Miscellaneous]],All_India_Index_Upto_April23__1[[#This Row],[Pan, tobacco and intoxicants]])</f>
        <v>393.79999999999995</v>
      </c>
    </row>
    <row r="152" spans="1:36" x14ac:dyDescent="0.3">
      <c r="A152" s="1" t="s">
        <v>30</v>
      </c>
      <c r="B152">
        <v>2017</v>
      </c>
      <c r="C152" s="1" t="s">
        <v>35</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1">
        <v>131.1</v>
      </c>
      <c r="V152">
        <v>134.19999999999999</v>
      </c>
      <c r="W152">
        <v>134.1</v>
      </c>
      <c r="X152">
        <v>130.6</v>
      </c>
      <c r="Y152">
        <v>119.8</v>
      </c>
      <c r="Z152">
        <v>128.30000000000001</v>
      </c>
      <c r="AA152">
        <v>135.19999999999999</v>
      </c>
      <c r="AB152">
        <v>123.3</v>
      </c>
      <c r="AC152">
        <v>127.4</v>
      </c>
      <c r="AD152">
        <v>132.80000000000001</v>
      </c>
      <c r="AE152">
        <f>SUM(All_India_Index_Upto_April23__1[[#This Row],[Cereals and products]:[Food and beverages]])</f>
        <v>1728.5000000000002</v>
      </c>
      <c r="AF152">
        <f>SUM(All_India_Index_Upto_April23__1[[#This Row],[Health]],All_India_Index_Upto_April23__1[[#This Row],[Personal care and effects]])</f>
        <v>253.89999999999998</v>
      </c>
      <c r="AG152">
        <f>SUM(All_India_Index_Upto_April23__1[[#This Row],[Housing]],All_India_Index_Upto_April23__1[[#This Row],[Household goods and services]],All_India_Index_Upto_April23__1[[#This Row],[Education]])</f>
        <v>400.4</v>
      </c>
      <c r="AH152" s="1">
        <f>SUM(All_India_Index_Upto_April23__1[[#This Row],[Clothing]:[Clothing and footwear]])</f>
        <v>418.59999999999997</v>
      </c>
      <c r="AI152" s="1">
        <f>SUM(All_India_Index_Upto_April23__1[[#This Row],[Transport and communication]],All_India_Index_Upto_April23__1[[#This Row],[Fuel and light]])</f>
        <v>254</v>
      </c>
      <c r="AJ152" s="1">
        <f>SUM(All_India_Index_Upto_April23__1[[#This Row],[Recreation and amusement]],All_India_Index_Upto_April23__1[[#This Row],[Miscellaneous]],All_India_Index_Upto_April23__1[[#This Row],[Pan, tobacco and intoxicants]])</f>
        <v>399.9</v>
      </c>
    </row>
    <row r="153" spans="1:36" x14ac:dyDescent="0.3">
      <c r="A153" s="1" t="s">
        <v>32</v>
      </c>
      <c r="B153">
        <v>2017</v>
      </c>
      <c r="C153" s="1" t="s">
        <v>35</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s="1">
        <v>131.1</v>
      </c>
      <c r="V153">
        <v>120.8</v>
      </c>
      <c r="W153">
        <v>125.6</v>
      </c>
      <c r="X153">
        <v>123.1</v>
      </c>
      <c r="Y153">
        <v>115.6</v>
      </c>
      <c r="Z153">
        <v>122.4</v>
      </c>
      <c r="AA153">
        <v>132.80000000000001</v>
      </c>
      <c r="AB153">
        <v>121.7</v>
      </c>
      <c r="AC153">
        <v>122.6</v>
      </c>
      <c r="AD153">
        <v>128.69999999999999</v>
      </c>
      <c r="AE153">
        <f>SUM(All_India_Index_Upto_April23__1[[#This Row],[Cereals and products]:[Food and beverages]])</f>
        <v>1705.6999999999998</v>
      </c>
      <c r="AF153">
        <f>SUM(All_India_Index_Upto_April23__1[[#This Row],[Health]],All_India_Index_Upto_April23__1[[#This Row],[Personal care and effects]])</f>
        <v>244.8</v>
      </c>
      <c r="AG153">
        <f>SUM(All_India_Index_Upto_April23__1[[#This Row],[Housing]],All_India_Index_Upto_April23__1[[#This Row],[Household goods and services]],All_India_Index_Upto_April23__1[[#This Row],[Education]])</f>
        <v>389.5</v>
      </c>
      <c r="AH153" s="1">
        <f>SUM(All_India_Index_Upto_April23__1[[#This Row],[Clothing]:[Clothing and footwear]])</f>
        <v>383.20000000000005</v>
      </c>
      <c r="AI153" s="1">
        <f>SUM(All_India_Index_Upto_April23__1[[#This Row],[Transport and communication]],All_India_Index_Upto_April23__1[[#This Row],[Fuel and light]])</f>
        <v>236.39999999999998</v>
      </c>
      <c r="AJ153" s="1">
        <f>SUM(All_India_Index_Upto_April23__1[[#This Row],[Recreation and amusement]],All_India_Index_Upto_April23__1[[#This Row],[Miscellaneous]],All_India_Index_Upto_April23__1[[#This Row],[Pan, tobacco and intoxicants]])</f>
        <v>392.5</v>
      </c>
    </row>
    <row r="154" spans="1:36" x14ac:dyDescent="0.3">
      <c r="A154" s="1" t="s">
        <v>33</v>
      </c>
      <c r="B154">
        <v>2017</v>
      </c>
      <c r="C154" s="1" t="s">
        <v>35</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s="1">
        <v>131.1</v>
      </c>
      <c r="V154">
        <v>129.1</v>
      </c>
      <c r="W154">
        <v>130.1</v>
      </c>
      <c r="X154">
        <v>127.8</v>
      </c>
      <c r="Y154">
        <v>117.6</v>
      </c>
      <c r="Z154">
        <v>125</v>
      </c>
      <c r="AA154">
        <v>133.80000000000001</v>
      </c>
      <c r="AB154">
        <v>122.6</v>
      </c>
      <c r="AC154">
        <v>125.1</v>
      </c>
      <c r="AD154">
        <v>130.9</v>
      </c>
      <c r="AE154">
        <f>SUM(All_India_Index_Upto_April23__1[[#This Row],[Cereals and products]:[Food and beverages]])</f>
        <v>1718.9</v>
      </c>
      <c r="AF154">
        <f>SUM(All_India_Index_Upto_April23__1[[#This Row],[Health]],All_India_Index_Upto_April23__1[[#This Row],[Personal care and effects]])</f>
        <v>250.39999999999998</v>
      </c>
      <c r="AG154">
        <f>SUM(All_India_Index_Upto_April23__1[[#This Row],[Housing]],All_India_Index_Upto_April23__1[[#This Row],[Household goods and services]],All_India_Index_Upto_April23__1[[#This Row],[Education]])</f>
        <v>395</v>
      </c>
      <c r="AH154" s="1">
        <f>SUM(All_India_Index_Upto_April23__1[[#This Row],[Clothing]:[Clothing and footwear]])</f>
        <v>404.29999999999995</v>
      </c>
      <c r="AI154" s="1">
        <f>SUM(All_India_Index_Upto_April23__1[[#This Row],[Transport and communication]],All_India_Index_Upto_April23__1[[#This Row],[Fuel and light]])</f>
        <v>246.7</v>
      </c>
      <c r="AJ154" s="1">
        <f>SUM(All_India_Index_Upto_April23__1[[#This Row],[Recreation and amusement]],All_India_Index_Upto_April23__1[[#This Row],[Miscellaneous]],All_India_Index_Upto_April23__1[[#This Row],[Pan, tobacco and intoxicants]])</f>
        <v>395.2</v>
      </c>
    </row>
    <row r="155" spans="1:36" x14ac:dyDescent="0.3">
      <c r="A155" s="1" t="s">
        <v>30</v>
      </c>
      <c r="B155">
        <v>2017</v>
      </c>
      <c r="C155" s="1" t="s">
        <v>36</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1">
        <v>131.69999999999999</v>
      </c>
      <c r="V155">
        <v>135</v>
      </c>
      <c r="W155">
        <v>134.30000000000001</v>
      </c>
      <c r="X155">
        <v>131</v>
      </c>
      <c r="Y155">
        <v>119.2</v>
      </c>
      <c r="Z155">
        <v>128.30000000000001</v>
      </c>
      <c r="AA155">
        <v>135.69999999999999</v>
      </c>
      <c r="AB155">
        <v>123.7</v>
      </c>
      <c r="AC155">
        <v>127.5</v>
      </c>
      <c r="AD155">
        <v>132.9</v>
      </c>
      <c r="AE155">
        <f>SUM(All_India_Index_Upto_April23__1[[#This Row],[Cereals and products]:[Food and beverages]])</f>
        <v>1726.3</v>
      </c>
      <c r="AF155">
        <f>SUM(All_India_Index_Upto_April23__1[[#This Row],[Health]],All_India_Index_Upto_April23__1[[#This Row],[Personal care and effects]])</f>
        <v>254.7</v>
      </c>
      <c r="AG155">
        <f>SUM(All_India_Index_Upto_April23__1[[#This Row],[Housing]],All_India_Index_Upto_April23__1[[#This Row],[Household goods and services]],All_India_Index_Upto_April23__1[[#This Row],[Education]])</f>
        <v>401.7</v>
      </c>
      <c r="AH155" s="1">
        <f>SUM(All_India_Index_Upto_April23__1[[#This Row],[Clothing]:[Clothing and footwear]])</f>
        <v>420.80000000000007</v>
      </c>
      <c r="AI155" s="1">
        <f>SUM(All_India_Index_Upto_April23__1[[#This Row],[Transport and communication]],All_India_Index_Upto_April23__1[[#This Row],[Fuel and light]])</f>
        <v>254.2</v>
      </c>
      <c r="AJ155" s="1">
        <f>SUM(All_India_Index_Upto_April23__1[[#This Row],[Recreation and amusement]],All_India_Index_Upto_April23__1[[#This Row],[Miscellaneous]],All_India_Index_Upto_April23__1[[#This Row],[Pan, tobacco and intoxicants]])</f>
        <v>400.20000000000005</v>
      </c>
    </row>
    <row r="156" spans="1:36" x14ac:dyDescent="0.3">
      <c r="A156" s="1" t="s">
        <v>32</v>
      </c>
      <c r="B156">
        <v>2017</v>
      </c>
      <c r="C156" s="1" t="s">
        <v>36</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s="1">
        <v>131.69999999999999</v>
      </c>
      <c r="V156">
        <v>121.4</v>
      </c>
      <c r="W156">
        <v>126</v>
      </c>
      <c r="X156">
        <v>123.4</v>
      </c>
      <c r="Y156">
        <v>114.3</v>
      </c>
      <c r="Z156">
        <v>122.6</v>
      </c>
      <c r="AA156">
        <v>133.6</v>
      </c>
      <c r="AB156">
        <v>122.2</v>
      </c>
      <c r="AC156">
        <v>122.5</v>
      </c>
      <c r="AD156">
        <v>129.1</v>
      </c>
      <c r="AE156">
        <f>SUM(All_India_Index_Upto_April23__1[[#This Row],[Cereals and products]:[Food and beverages]])</f>
        <v>1708.1</v>
      </c>
      <c r="AF156">
        <f>SUM(All_India_Index_Upto_April23__1[[#This Row],[Health]],All_India_Index_Upto_April23__1[[#This Row],[Personal care and effects]])</f>
        <v>245.60000000000002</v>
      </c>
      <c r="AG156">
        <f>SUM(All_India_Index_Upto_April23__1[[#This Row],[Housing]],All_India_Index_Upto_April23__1[[#This Row],[Household goods and services]],All_India_Index_Upto_April23__1[[#This Row],[Education]])</f>
        <v>391.29999999999995</v>
      </c>
      <c r="AH156" s="1">
        <f>SUM(All_India_Index_Upto_April23__1[[#This Row],[Clothing]:[Clothing and footwear]])</f>
        <v>384.2</v>
      </c>
      <c r="AI156" s="1">
        <f>SUM(All_India_Index_Upto_April23__1[[#This Row],[Transport and communication]],All_India_Index_Upto_April23__1[[#This Row],[Fuel and light]])</f>
        <v>235.7</v>
      </c>
      <c r="AJ156" s="1">
        <f>SUM(All_India_Index_Upto_April23__1[[#This Row],[Recreation and amusement]],All_India_Index_Upto_April23__1[[#This Row],[Miscellaneous]],All_India_Index_Upto_April23__1[[#This Row],[Pan, tobacco and intoxicants]])</f>
        <v>393.1</v>
      </c>
    </row>
    <row r="157" spans="1:36" x14ac:dyDescent="0.3">
      <c r="A157" s="1" t="s">
        <v>33</v>
      </c>
      <c r="B157">
        <v>2017</v>
      </c>
      <c r="C157" s="1" t="s">
        <v>36</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s="1">
        <v>131.69999999999999</v>
      </c>
      <c r="V157">
        <v>129.80000000000001</v>
      </c>
      <c r="W157">
        <v>130.4</v>
      </c>
      <c r="X157">
        <v>128.1</v>
      </c>
      <c r="Y157">
        <v>116.6</v>
      </c>
      <c r="Z157">
        <v>125.1</v>
      </c>
      <c r="AA157">
        <v>134.5</v>
      </c>
      <c r="AB157">
        <v>123.1</v>
      </c>
      <c r="AC157">
        <v>125.1</v>
      </c>
      <c r="AD157">
        <v>131.1</v>
      </c>
      <c r="AE157">
        <f>SUM(All_India_Index_Upto_April23__1[[#This Row],[Cereals and products]:[Food and beverages]])</f>
        <v>1718.4</v>
      </c>
      <c r="AF157">
        <f>SUM(All_India_Index_Upto_April23__1[[#This Row],[Health]],All_India_Index_Upto_April23__1[[#This Row],[Personal care and effects]])</f>
        <v>251.2</v>
      </c>
      <c r="AG157">
        <f>SUM(All_India_Index_Upto_April23__1[[#This Row],[Housing]],All_India_Index_Upto_April23__1[[#This Row],[Household goods and services]],All_India_Index_Upto_April23__1[[#This Row],[Education]])</f>
        <v>396.6</v>
      </c>
      <c r="AH157" s="1">
        <f>SUM(All_India_Index_Upto_April23__1[[#This Row],[Clothing]:[Clothing and footwear]])</f>
        <v>406.1</v>
      </c>
      <c r="AI157" s="1">
        <f>SUM(All_India_Index_Upto_April23__1[[#This Row],[Transport and communication]],All_India_Index_Upto_April23__1[[#This Row],[Fuel and light]])</f>
        <v>246.4</v>
      </c>
      <c r="AJ157" s="1">
        <f>SUM(All_India_Index_Upto_April23__1[[#This Row],[Recreation and amusement]],All_India_Index_Upto_April23__1[[#This Row],[Miscellaneous]],All_India_Index_Upto_April23__1[[#This Row],[Pan, tobacco and intoxicants]])</f>
        <v>395.6</v>
      </c>
    </row>
    <row r="158" spans="1:36" x14ac:dyDescent="0.3">
      <c r="A158" s="1" t="s">
        <v>30</v>
      </c>
      <c r="B158">
        <v>2017</v>
      </c>
      <c r="C158" s="1" t="s">
        <v>37</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1">
        <v>132.1</v>
      </c>
      <c r="V158">
        <v>135</v>
      </c>
      <c r="W158">
        <v>134.9</v>
      </c>
      <c r="X158">
        <v>131.4</v>
      </c>
      <c r="Y158">
        <v>119.4</v>
      </c>
      <c r="Z158">
        <v>129.4</v>
      </c>
      <c r="AA158">
        <v>136.30000000000001</v>
      </c>
      <c r="AB158">
        <v>123.7</v>
      </c>
      <c r="AC158">
        <v>127.9</v>
      </c>
      <c r="AD158">
        <v>133.30000000000001</v>
      </c>
      <c r="AE158">
        <f>SUM(All_India_Index_Upto_April23__1[[#This Row],[Cereals and products]:[Food and beverages]])</f>
        <v>1727.4999999999995</v>
      </c>
      <c r="AF158">
        <f>SUM(All_India_Index_Upto_April23__1[[#This Row],[Health]],All_India_Index_Upto_April23__1[[#This Row],[Personal care and effects]])</f>
        <v>255.10000000000002</v>
      </c>
      <c r="AG158">
        <f>SUM(All_India_Index_Upto_April23__1[[#This Row],[Housing]],All_India_Index_Upto_April23__1[[#This Row],[Household goods and services]],All_India_Index_Upto_April23__1[[#This Row],[Education]])</f>
        <v>403.3</v>
      </c>
      <c r="AH158" s="1">
        <f>SUM(All_India_Index_Upto_April23__1[[#This Row],[Clothing]:[Clothing and footwear]])</f>
        <v>421.6</v>
      </c>
      <c r="AI158" s="1">
        <f>SUM(All_India_Index_Upto_April23__1[[#This Row],[Transport and communication]],All_India_Index_Upto_April23__1[[#This Row],[Fuel and light]])</f>
        <v>254.4</v>
      </c>
      <c r="AJ158" s="1">
        <f>SUM(All_India_Index_Upto_April23__1[[#This Row],[Recreation and amusement]],All_India_Index_Upto_April23__1[[#This Row],[Miscellaneous]],All_India_Index_Upto_April23__1[[#This Row],[Pan, tobacco and intoxicants]])</f>
        <v>402.8</v>
      </c>
    </row>
    <row r="159" spans="1:36" x14ac:dyDescent="0.3">
      <c r="A159" s="1" t="s">
        <v>32</v>
      </c>
      <c r="B159">
        <v>2017</v>
      </c>
      <c r="C159" s="1" t="s">
        <v>37</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s="1">
        <v>132.1</v>
      </c>
      <c r="V159">
        <v>120.1</v>
      </c>
      <c r="W159">
        <v>126.5</v>
      </c>
      <c r="X159">
        <v>123.6</v>
      </c>
      <c r="Y159">
        <v>114.3</v>
      </c>
      <c r="Z159">
        <v>122.8</v>
      </c>
      <c r="AA159">
        <v>133.80000000000001</v>
      </c>
      <c r="AB159">
        <v>122</v>
      </c>
      <c r="AC159">
        <v>122.6</v>
      </c>
      <c r="AD159">
        <v>129.30000000000001</v>
      </c>
      <c r="AE159">
        <f>SUM(All_India_Index_Upto_April23__1[[#This Row],[Cereals and products]:[Food and beverages]])</f>
        <v>1709.6</v>
      </c>
      <c r="AF159">
        <f>SUM(All_India_Index_Upto_April23__1[[#This Row],[Health]],All_India_Index_Upto_April23__1[[#This Row],[Personal care and effects]])</f>
        <v>245.6</v>
      </c>
      <c r="AG159">
        <f>SUM(All_India_Index_Upto_April23__1[[#This Row],[Housing]],All_India_Index_Upto_April23__1[[#This Row],[Household goods and services]],All_India_Index_Upto_April23__1[[#This Row],[Education]])</f>
        <v>392.40000000000003</v>
      </c>
      <c r="AH159" s="1">
        <f>SUM(All_India_Index_Upto_April23__1[[#This Row],[Clothing]:[Clothing and footwear]])</f>
        <v>384.9</v>
      </c>
      <c r="AI159" s="1">
        <f>SUM(All_India_Index_Upto_April23__1[[#This Row],[Transport and communication]],All_India_Index_Upto_April23__1[[#This Row],[Fuel and light]])</f>
        <v>234.39999999999998</v>
      </c>
      <c r="AJ159" s="1">
        <f>SUM(All_India_Index_Upto_April23__1[[#This Row],[Recreation and amusement]],All_India_Index_Upto_April23__1[[#This Row],[Miscellaneous]],All_India_Index_Upto_April23__1[[#This Row],[Pan, tobacco and intoxicants]])</f>
        <v>393.7</v>
      </c>
    </row>
    <row r="160" spans="1:36" x14ac:dyDescent="0.3">
      <c r="A160" s="1" t="s">
        <v>33</v>
      </c>
      <c r="B160">
        <v>2017</v>
      </c>
      <c r="C160" s="1" t="s">
        <v>37</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s="1">
        <v>132.1</v>
      </c>
      <c r="V160">
        <v>129.4</v>
      </c>
      <c r="W160">
        <v>130.9</v>
      </c>
      <c r="X160">
        <v>128.4</v>
      </c>
      <c r="Y160">
        <v>116.7</v>
      </c>
      <c r="Z160">
        <v>125.7</v>
      </c>
      <c r="AA160">
        <v>134.80000000000001</v>
      </c>
      <c r="AB160">
        <v>123</v>
      </c>
      <c r="AC160">
        <v>125.3</v>
      </c>
      <c r="AD160">
        <v>131.4</v>
      </c>
      <c r="AE160">
        <f>SUM(All_India_Index_Upto_April23__1[[#This Row],[Cereals and products]:[Food and beverages]])</f>
        <v>1719.6000000000001</v>
      </c>
      <c r="AF160">
        <f>SUM(All_India_Index_Upto_April23__1[[#This Row],[Health]],All_India_Index_Upto_April23__1[[#This Row],[Personal care and effects]])</f>
        <v>251.4</v>
      </c>
      <c r="AG160">
        <f>SUM(All_India_Index_Upto_April23__1[[#This Row],[Housing]],All_India_Index_Upto_April23__1[[#This Row],[Household goods and services]],All_India_Index_Upto_April23__1[[#This Row],[Education]])</f>
        <v>397.8</v>
      </c>
      <c r="AH160" s="1">
        <f>SUM(All_India_Index_Upto_April23__1[[#This Row],[Clothing]:[Clothing and footwear]])</f>
        <v>406.8</v>
      </c>
      <c r="AI160" s="1">
        <f>SUM(All_India_Index_Upto_April23__1[[#This Row],[Transport and communication]],All_India_Index_Upto_April23__1[[#This Row],[Fuel and light]])</f>
        <v>246.10000000000002</v>
      </c>
      <c r="AJ160" s="1">
        <f>SUM(All_India_Index_Upto_April23__1[[#This Row],[Recreation and amusement]],All_India_Index_Upto_April23__1[[#This Row],[Miscellaneous]],All_India_Index_Upto_April23__1[[#This Row],[Pan, tobacco and intoxicants]])</f>
        <v>397.2</v>
      </c>
    </row>
    <row r="161" spans="1:36" x14ac:dyDescent="0.3">
      <c r="A161" s="1" t="s">
        <v>30</v>
      </c>
      <c r="B161">
        <v>2017</v>
      </c>
      <c r="C161" s="1" t="s">
        <v>38</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1">
        <v>131.4</v>
      </c>
      <c r="V161">
        <v>134.80000000000001</v>
      </c>
      <c r="W161">
        <v>135.19999999999999</v>
      </c>
      <c r="X161">
        <v>131.30000000000001</v>
      </c>
      <c r="Y161">
        <v>119.4</v>
      </c>
      <c r="Z161">
        <v>129.80000000000001</v>
      </c>
      <c r="AA161">
        <v>136.9</v>
      </c>
      <c r="AB161">
        <v>124.1</v>
      </c>
      <c r="AC161">
        <v>128.1</v>
      </c>
      <c r="AD161">
        <v>133.9</v>
      </c>
      <c r="AE161">
        <f>SUM(All_India_Index_Upto_April23__1[[#This Row],[Cereals and products]:[Food and beverages]])</f>
        <v>1738.8000000000002</v>
      </c>
      <c r="AF161">
        <f>SUM(All_India_Index_Upto_April23__1[[#This Row],[Health]],All_India_Index_Upto_April23__1[[#This Row],[Personal care and effects]])</f>
        <v>255.4</v>
      </c>
      <c r="AG161">
        <f>SUM(All_India_Index_Upto_April23__1[[#This Row],[Housing]],All_India_Index_Upto_April23__1[[#This Row],[Household goods and services]],All_India_Index_Upto_April23__1[[#This Row],[Education]])</f>
        <v>403.5</v>
      </c>
      <c r="AH161" s="1">
        <f>SUM(All_India_Index_Upto_April23__1[[#This Row],[Clothing]:[Clothing and footwear]])</f>
        <v>423.09999999999997</v>
      </c>
      <c r="AI161" s="1">
        <f>SUM(All_India_Index_Upto_April23__1[[#This Row],[Transport and communication]],All_India_Index_Upto_April23__1[[#This Row],[Fuel and light]])</f>
        <v>254.20000000000002</v>
      </c>
      <c r="AJ161" s="1">
        <f>SUM(All_India_Index_Upto_April23__1[[#This Row],[Recreation and amusement]],All_India_Index_Upto_April23__1[[#This Row],[Miscellaneous]],All_India_Index_Upto_April23__1[[#This Row],[Pan, tobacco and intoxicants]])</f>
        <v>403.7</v>
      </c>
    </row>
    <row r="162" spans="1:36" x14ac:dyDescent="0.3">
      <c r="A162" s="1" t="s">
        <v>32</v>
      </c>
      <c r="B162">
        <v>2017</v>
      </c>
      <c r="C162" s="1" t="s">
        <v>38</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s="1">
        <v>131.4</v>
      </c>
      <c r="V162">
        <v>119</v>
      </c>
      <c r="W162">
        <v>126.8</v>
      </c>
      <c r="X162">
        <v>123.8</v>
      </c>
      <c r="Y162">
        <v>113.9</v>
      </c>
      <c r="Z162">
        <v>122.9</v>
      </c>
      <c r="AA162">
        <v>134.30000000000001</v>
      </c>
      <c r="AB162">
        <v>122.5</v>
      </c>
      <c r="AC162">
        <v>122.7</v>
      </c>
      <c r="AD162">
        <v>129.9</v>
      </c>
      <c r="AE162">
        <f>SUM(All_India_Index_Upto_April23__1[[#This Row],[Cereals and products]:[Food and beverages]])</f>
        <v>1731.0000000000002</v>
      </c>
      <c r="AF162">
        <f>SUM(All_India_Index_Upto_April23__1[[#This Row],[Health]],All_India_Index_Upto_April23__1[[#This Row],[Personal care and effects]])</f>
        <v>246.3</v>
      </c>
      <c r="AG162">
        <f>SUM(All_India_Index_Upto_April23__1[[#This Row],[Housing]],All_India_Index_Upto_April23__1[[#This Row],[Household goods and services]],All_India_Index_Upto_April23__1[[#This Row],[Education]])</f>
        <v>392.5</v>
      </c>
      <c r="AH162" s="1">
        <f>SUM(All_India_Index_Upto_April23__1[[#This Row],[Clothing]:[Clothing and footwear]])</f>
        <v>384.9</v>
      </c>
      <c r="AI162" s="1">
        <f>SUM(All_India_Index_Upto_April23__1[[#This Row],[Transport and communication]],All_India_Index_Upto_April23__1[[#This Row],[Fuel and light]])</f>
        <v>232.9</v>
      </c>
      <c r="AJ162" s="1">
        <f>SUM(All_India_Index_Upto_April23__1[[#This Row],[Recreation and amusement]],All_India_Index_Upto_April23__1[[#This Row],[Miscellaneous]],All_India_Index_Upto_April23__1[[#This Row],[Pan, tobacco and intoxicants]])</f>
        <v>394.20000000000005</v>
      </c>
    </row>
    <row r="163" spans="1:36" x14ac:dyDescent="0.3">
      <c r="A163" s="1" t="s">
        <v>33</v>
      </c>
      <c r="B163">
        <v>2017</v>
      </c>
      <c r="C163" s="1" t="s">
        <v>38</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s="1">
        <v>131.4</v>
      </c>
      <c r="V163">
        <v>128.80000000000001</v>
      </c>
      <c r="W163">
        <v>131.19999999999999</v>
      </c>
      <c r="X163">
        <v>128.5</v>
      </c>
      <c r="Y163">
        <v>116.5</v>
      </c>
      <c r="Z163">
        <v>125.9</v>
      </c>
      <c r="AA163">
        <v>135.4</v>
      </c>
      <c r="AB163">
        <v>123.4</v>
      </c>
      <c r="AC163">
        <v>125.5</v>
      </c>
      <c r="AD163">
        <v>132</v>
      </c>
      <c r="AE163">
        <f>SUM(All_India_Index_Upto_April23__1[[#This Row],[Cereals and products]:[Food and beverages]])</f>
        <v>1734.7</v>
      </c>
      <c r="AF163">
        <f>SUM(All_India_Index_Upto_April23__1[[#This Row],[Health]],All_India_Index_Upto_April23__1[[#This Row],[Personal care and effects]])</f>
        <v>251.9</v>
      </c>
      <c r="AG163">
        <f>SUM(All_India_Index_Upto_April23__1[[#This Row],[Housing]],All_India_Index_Upto_April23__1[[#This Row],[Household goods and services]],All_India_Index_Upto_April23__1[[#This Row],[Education]])</f>
        <v>398</v>
      </c>
      <c r="AH163" s="1">
        <f>SUM(All_India_Index_Upto_April23__1[[#This Row],[Clothing]:[Clothing and footwear]])</f>
        <v>407.7</v>
      </c>
      <c r="AI163" s="1">
        <f>SUM(All_India_Index_Upto_April23__1[[#This Row],[Transport and communication]],All_India_Index_Upto_April23__1[[#This Row],[Fuel and light]])</f>
        <v>245.3</v>
      </c>
      <c r="AJ163" s="1">
        <f>SUM(All_India_Index_Upto_April23__1[[#This Row],[Recreation and amusement]],All_India_Index_Upto_April23__1[[#This Row],[Miscellaneous]],All_India_Index_Upto_April23__1[[#This Row],[Pan, tobacco and intoxicants]])</f>
        <v>397.9</v>
      </c>
    </row>
    <row r="164" spans="1:36" x14ac:dyDescent="0.3">
      <c r="A164" s="1" t="s">
        <v>30</v>
      </c>
      <c r="B164">
        <v>2017</v>
      </c>
      <c r="C164" s="1" t="s">
        <v>39</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1">
        <v>132.6</v>
      </c>
      <c r="V164">
        <v>135.30000000000001</v>
      </c>
      <c r="W164">
        <v>136.1</v>
      </c>
      <c r="X164">
        <v>132.1</v>
      </c>
      <c r="Y164">
        <v>119.1</v>
      </c>
      <c r="Z164">
        <v>130.6</v>
      </c>
      <c r="AA164">
        <v>138.6</v>
      </c>
      <c r="AB164">
        <v>124.4</v>
      </c>
      <c r="AC164">
        <v>128.6</v>
      </c>
      <c r="AD164">
        <v>136.19999999999999</v>
      </c>
      <c r="AE164">
        <f>SUM(All_India_Index_Upto_April23__1[[#This Row],[Cereals and products]:[Food and beverages]])</f>
        <v>1772.9</v>
      </c>
      <c r="AF164">
        <f>SUM(All_India_Index_Upto_April23__1[[#This Row],[Health]],All_India_Index_Upto_April23__1[[#This Row],[Personal care and effects]])</f>
        <v>256.5</v>
      </c>
      <c r="AG164">
        <f>SUM(All_India_Index_Upto_April23__1[[#This Row],[Housing]],All_India_Index_Upto_April23__1[[#This Row],[Household goods and services]],All_India_Index_Upto_April23__1[[#This Row],[Education]])</f>
        <v>407.29999999999995</v>
      </c>
      <c r="AH164" s="1">
        <f>SUM(All_India_Index_Upto_April23__1[[#This Row],[Clothing]:[Clothing and footwear]])</f>
        <v>425.9</v>
      </c>
      <c r="AI164" s="1">
        <f>SUM(All_India_Index_Upto_April23__1[[#This Row],[Transport and communication]],All_India_Index_Upto_April23__1[[#This Row],[Fuel and light]])</f>
        <v>254.4</v>
      </c>
      <c r="AJ164" s="1">
        <f>SUM(All_India_Index_Upto_April23__1[[#This Row],[Recreation and amusement]],All_India_Index_Upto_April23__1[[#This Row],[Miscellaneous]],All_India_Index_Upto_April23__1[[#This Row],[Pan, tobacco and intoxicants]])</f>
        <v>406.6</v>
      </c>
    </row>
    <row r="165" spans="1:36" x14ac:dyDescent="0.3">
      <c r="A165" s="1" t="s">
        <v>32</v>
      </c>
      <c r="B165">
        <v>2017</v>
      </c>
      <c r="C165" s="1" t="s">
        <v>39</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s="1">
        <v>132.6</v>
      </c>
      <c r="V165">
        <v>119.7</v>
      </c>
      <c r="W165">
        <v>127.2</v>
      </c>
      <c r="X165">
        <v>125</v>
      </c>
      <c r="Y165">
        <v>113.2</v>
      </c>
      <c r="Z165">
        <v>123.5</v>
      </c>
      <c r="AA165">
        <v>135.5</v>
      </c>
      <c r="AB165">
        <v>122.4</v>
      </c>
      <c r="AC165">
        <v>123</v>
      </c>
      <c r="AD165">
        <v>131.80000000000001</v>
      </c>
      <c r="AE165">
        <f>SUM(All_India_Index_Upto_April23__1[[#This Row],[Cereals and products]:[Food and beverages]])</f>
        <v>1768.1</v>
      </c>
      <c r="AF165">
        <f>SUM(All_India_Index_Upto_April23__1[[#This Row],[Health]],All_India_Index_Upto_April23__1[[#This Row],[Personal care and effects]])</f>
        <v>247.4</v>
      </c>
      <c r="AG165">
        <f>SUM(All_India_Index_Upto_April23__1[[#This Row],[Housing]],All_India_Index_Upto_April23__1[[#This Row],[Household goods and services]],All_India_Index_Upto_April23__1[[#This Row],[Education]])</f>
        <v>395.3</v>
      </c>
      <c r="AH165" s="1">
        <f>SUM(All_India_Index_Upto_April23__1[[#This Row],[Clothing]:[Clothing and footwear]])</f>
        <v>385.70000000000005</v>
      </c>
      <c r="AI165" s="1">
        <f>SUM(All_India_Index_Upto_April23__1[[#This Row],[Transport and communication]],All_India_Index_Upto_April23__1[[#This Row],[Fuel and light]])</f>
        <v>232.9</v>
      </c>
      <c r="AJ165" s="1">
        <f>SUM(All_India_Index_Upto_April23__1[[#This Row],[Recreation and amusement]],All_India_Index_Upto_April23__1[[#This Row],[Miscellaneous]],All_India_Index_Upto_April23__1[[#This Row],[Pan, tobacco and intoxicants]])</f>
        <v>397</v>
      </c>
    </row>
    <row r="166" spans="1:36" x14ac:dyDescent="0.3">
      <c r="A166" s="1" t="s">
        <v>33</v>
      </c>
      <c r="B166">
        <v>2017</v>
      </c>
      <c r="C166" s="1" t="s">
        <v>39</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s="1">
        <v>132.6</v>
      </c>
      <c r="V166">
        <v>129.4</v>
      </c>
      <c r="W166">
        <v>131.9</v>
      </c>
      <c r="X166">
        <v>129.4</v>
      </c>
      <c r="Y166">
        <v>116</v>
      </c>
      <c r="Z166">
        <v>126.6</v>
      </c>
      <c r="AA166">
        <v>136.80000000000001</v>
      </c>
      <c r="AB166">
        <v>123.6</v>
      </c>
      <c r="AC166">
        <v>125.9</v>
      </c>
      <c r="AD166">
        <v>134.19999999999999</v>
      </c>
      <c r="AE166">
        <f>SUM(All_India_Index_Upto_April23__1[[#This Row],[Cereals and products]:[Food and beverages]])</f>
        <v>1769.3999999999999</v>
      </c>
      <c r="AF166">
        <f>SUM(All_India_Index_Upto_April23__1[[#This Row],[Health]],All_India_Index_Upto_April23__1[[#This Row],[Personal care and effects]])</f>
        <v>253</v>
      </c>
      <c r="AG166">
        <f>SUM(All_India_Index_Upto_April23__1[[#This Row],[Housing]],All_India_Index_Upto_April23__1[[#This Row],[Household goods and services]],All_India_Index_Upto_April23__1[[#This Row],[Education]])</f>
        <v>401.3</v>
      </c>
      <c r="AH166" s="1">
        <f>SUM(All_India_Index_Upto_April23__1[[#This Row],[Clothing]:[Clothing and footwear]])</f>
        <v>409.7</v>
      </c>
      <c r="AI166" s="1">
        <f>SUM(All_India_Index_Upto_April23__1[[#This Row],[Transport and communication]],All_India_Index_Upto_April23__1[[#This Row],[Fuel and light]])</f>
        <v>245.4</v>
      </c>
      <c r="AJ166" s="1">
        <f>SUM(All_India_Index_Upto_April23__1[[#This Row],[Recreation and amusement]],All_India_Index_Upto_April23__1[[#This Row],[Miscellaneous]],All_India_Index_Upto_April23__1[[#This Row],[Pan, tobacco and intoxicants]])</f>
        <v>400.7</v>
      </c>
    </row>
    <row r="167" spans="1:36" x14ac:dyDescent="0.3">
      <c r="A167" s="1" t="s">
        <v>30</v>
      </c>
      <c r="B167">
        <v>2017</v>
      </c>
      <c r="C167" s="1" t="s">
        <v>40</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1">
        <v>134.4</v>
      </c>
      <c r="V167">
        <v>136.4</v>
      </c>
      <c r="W167">
        <v>137.30000000000001</v>
      </c>
      <c r="X167">
        <v>133</v>
      </c>
      <c r="Y167">
        <v>120.3</v>
      </c>
      <c r="Z167">
        <v>131.5</v>
      </c>
      <c r="AA167">
        <v>140.19999999999999</v>
      </c>
      <c r="AB167">
        <v>125.4</v>
      </c>
      <c r="AC167">
        <v>129.69999999999999</v>
      </c>
      <c r="AD167">
        <v>137.80000000000001</v>
      </c>
      <c r="AE167">
        <f>SUM(All_India_Index_Upto_April23__1[[#This Row],[Cereals and products]:[Food and beverages]])</f>
        <v>1792.4999999999998</v>
      </c>
      <c r="AF167">
        <f>SUM(All_India_Index_Upto_April23__1[[#This Row],[Health]],All_India_Index_Upto_April23__1[[#This Row],[Personal care and effects]])</f>
        <v>258.39999999999998</v>
      </c>
      <c r="AG167">
        <f>SUM(All_India_Index_Upto_April23__1[[#This Row],[Housing]],All_India_Index_Upto_April23__1[[#This Row],[Household goods and services]],All_India_Index_Upto_April23__1[[#This Row],[Education]])</f>
        <v>411.90000000000003</v>
      </c>
      <c r="AH167" s="1">
        <f>SUM(All_India_Index_Upto_April23__1[[#This Row],[Clothing]:[Clothing and footwear]])</f>
        <v>429</v>
      </c>
      <c r="AI167" s="1">
        <f>SUM(All_India_Index_Upto_April23__1[[#This Row],[Transport and communication]],All_India_Index_Upto_April23__1[[#This Row],[Fuel and light]])</f>
        <v>256.7</v>
      </c>
      <c r="AJ167" s="1">
        <f>SUM(All_India_Index_Upto_April23__1[[#This Row],[Recreation and amusement]],All_India_Index_Upto_April23__1[[#This Row],[Miscellaneous]],All_India_Index_Upto_April23__1[[#This Row],[Pan, tobacco and intoxicants]])</f>
        <v>410.2</v>
      </c>
    </row>
    <row r="168" spans="1:36" x14ac:dyDescent="0.3">
      <c r="A168" s="1" t="s">
        <v>32</v>
      </c>
      <c r="B168">
        <v>2017</v>
      </c>
      <c r="C168" s="1" t="s">
        <v>40</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s="1">
        <v>134.4</v>
      </c>
      <c r="V168">
        <v>118.9</v>
      </c>
      <c r="W168">
        <v>127.7</v>
      </c>
      <c r="X168">
        <v>125.7</v>
      </c>
      <c r="Y168">
        <v>114.6</v>
      </c>
      <c r="Z168">
        <v>124.1</v>
      </c>
      <c r="AA168">
        <v>135.69999999999999</v>
      </c>
      <c r="AB168">
        <v>123.3</v>
      </c>
      <c r="AC168">
        <v>123.8</v>
      </c>
      <c r="AD168">
        <v>132.69999999999999</v>
      </c>
      <c r="AE168">
        <f>SUM(All_India_Index_Upto_April23__1[[#This Row],[Cereals and products]:[Food and beverages]])</f>
        <v>1772.9999999999998</v>
      </c>
      <c r="AF168">
        <f>SUM(All_India_Index_Upto_April23__1[[#This Row],[Health]],All_India_Index_Upto_April23__1[[#This Row],[Personal care and effects]])</f>
        <v>249</v>
      </c>
      <c r="AG168">
        <f>SUM(All_India_Index_Upto_April23__1[[#This Row],[Housing]],All_India_Index_Upto_April23__1[[#This Row],[Household goods and services]],All_India_Index_Upto_April23__1[[#This Row],[Education]])</f>
        <v>397.8</v>
      </c>
      <c r="AH168" s="1">
        <f>SUM(All_India_Index_Upto_April23__1[[#This Row],[Clothing]:[Clothing and footwear]])</f>
        <v>388.4</v>
      </c>
      <c r="AI168" s="1">
        <f>SUM(All_India_Index_Upto_April23__1[[#This Row],[Transport and communication]],All_India_Index_Upto_April23__1[[#This Row],[Fuel and light]])</f>
        <v>233.5</v>
      </c>
      <c r="AJ168" s="1">
        <f>SUM(All_India_Index_Upto_April23__1[[#This Row],[Recreation and amusement]],All_India_Index_Upto_April23__1[[#This Row],[Miscellaneous]],All_India_Index_Upto_April23__1[[#This Row],[Pan, tobacco and intoxicants]])</f>
        <v>400</v>
      </c>
    </row>
    <row r="169" spans="1:36" x14ac:dyDescent="0.3">
      <c r="A169" s="1" t="s">
        <v>33</v>
      </c>
      <c r="B169">
        <v>2017</v>
      </c>
      <c r="C169" s="1" t="s">
        <v>40</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s="1">
        <v>134.4</v>
      </c>
      <c r="V169">
        <v>129.80000000000001</v>
      </c>
      <c r="W169">
        <v>132.80000000000001</v>
      </c>
      <c r="X169">
        <v>130.19999999999999</v>
      </c>
      <c r="Y169">
        <v>117.3</v>
      </c>
      <c r="Z169">
        <v>127.3</v>
      </c>
      <c r="AA169">
        <v>137.6</v>
      </c>
      <c r="AB169">
        <v>124.5</v>
      </c>
      <c r="AC169">
        <v>126.8</v>
      </c>
      <c r="AD169">
        <v>135.4</v>
      </c>
      <c r="AE169">
        <f>SUM(All_India_Index_Upto_April23__1[[#This Row],[Cereals and products]:[Food and beverages]])</f>
        <v>1783.8</v>
      </c>
      <c r="AF169">
        <f>SUM(All_India_Index_Upto_April23__1[[#This Row],[Health]],All_India_Index_Upto_April23__1[[#This Row],[Personal care and effects]])</f>
        <v>254.7</v>
      </c>
      <c r="AG169">
        <f>SUM(All_India_Index_Upto_April23__1[[#This Row],[Housing]],All_India_Index_Upto_April23__1[[#This Row],[Household goods and services]],All_India_Index_Upto_April23__1[[#This Row],[Education]])</f>
        <v>404.80000000000007</v>
      </c>
      <c r="AH169" s="1">
        <f>SUM(All_India_Index_Upto_April23__1[[#This Row],[Clothing]:[Clothing and footwear]])</f>
        <v>412.6</v>
      </c>
      <c r="AI169" s="1">
        <f>SUM(All_India_Index_Upto_April23__1[[#This Row],[Transport and communication]],All_India_Index_Upto_April23__1[[#This Row],[Fuel and light]])</f>
        <v>247.10000000000002</v>
      </c>
      <c r="AJ169" s="1">
        <f>SUM(All_India_Index_Upto_April23__1[[#This Row],[Recreation and amusement]],All_India_Index_Upto_April23__1[[#This Row],[Miscellaneous]],All_India_Index_Upto_April23__1[[#This Row],[Pan, tobacco and intoxicants]])</f>
        <v>403.9</v>
      </c>
    </row>
    <row r="170" spans="1:36" x14ac:dyDescent="0.3">
      <c r="A170" s="1" t="s">
        <v>30</v>
      </c>
      <c r="B170">
        <v>2017</v>
      </c>
      <c r="C170" s="1" t="s">
        <v>41</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1">
        <v>135.69999999999999</v>
      </c>
      <c r="V170">
        <v>137.4</v>
      </c>
      <c r="W170">
        <v>137.9</v>
      </c>
      <c r="X170">
        <v>133.4</v>
      </c>
      <c r="Y170">
        <v>121.2</v>
      </c>
      <c r="Z170">
        <v>132.30000000000001</v>
      </c>
      <c r="AA170">
        <v>139.6</v>
      </c>
      <c r="AB170">
        <v>126.7</v>
      </c>
      <c r="AC170">
        <v>130.30000000000001</v>
      </c>
      <c r="AD170">
        <v>137.6</v>
      </c>
      <c r="AE170">
        <f>SUM(All_India_Index_Upto_April23__1[[#This Row],[Cereals and products]:[Food and beverages]])</f>
        <v>1784.3</v>
      </c>
      <c r="AF170">
        <f>SUM(All_India_Index_Upto_April23__1[[#This Row],[Health]],All_India_Index_Upto_April23__1[[#This Row],[Personal care and effects]])</f>
        <v>260.10000000000002</v>
      </c>
      <c r="AG170">
        <f>SUM(All_India_Index_Upto_April23__1[[#This Row],[Housing]],All_India_Index_Upto_April23__1[[#This Row],[Household goods and services]],All_India_Index_Upto_April23__1[[#This Row],[Education]])</f>
        <v>413.20000000000005</v>
      </c>
      <c r="AH170" s="1">
        <f>SUM(All_India_Index_Upto_April23__1[[#This Row],[Clothing]:[Clothing and footwear]])</f>
        <v>430.99999999999994</v>
      </c>
      <c r="AI170" s="1">
        <f>SUM(All_India_Index_Upto_April23__1[[#This Row],[Transport and communication]],All_India_Index_Upto_April23__1[[#This Row],[Fuel and light]])</f>
        <v>258.60000000000002</v>
      </c>
      <c r="AJ170" s="1">
        <f>SUM(All_India_Index_Upto_April23__1[[#This Row],[Recreation and amusement]],All_India_Index_Upto_April23__1[[#This Row],[Miscellaneous]],All_India_Index_Upto_April23__1[[#This Row],[Pan, tobacco and intoxicants]])</f>
        <v>412.40000000000003</v>
      </c>
    </row>
    <row r="171" spans="1:36" x14ac:dyDescent="0.3">
      <c r="A171" s="1" t="s">
        <v>32</v>
      </c>
      <c r="B171">
        <v>2017</v>
      </c>
      <c r="C171" s="1" t="s">
        <v>41</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s="1">
        <v>135.69999999999999</v>
      </c>
      <c r="V171">
        <v>120.6</v>
      </c>
      <c r="W171">
        <v>128.1</v>
      </c>
      <c r="X171">
        <v>126.1</v>
      </c>
      <c r="Y171">
        <v>115.7</v>
      </c>
      <c r="Z171">
        <v>124.5</v>
      </c>
      <c r="AA171">
        <v>135.9</v>
      </c>
      <c r="AB171">
        <v>124.4</v>
      </c>
      <c r="AC171">
        <v>124.5</v>
      </c>
      <c r="AD171">
        <v>132.4</v>
      </c>
      <c r="AE171">
        <f>SUM(All_India_Index_Upto_April23__1[[#This Row],[Cereals and products]:[Food and beverages]])</f>
        <v>1749.7</v>
      </c>
      <c r="AF171">
        <f>SUM(All_India_Index_Upto_April23__1[[#This Row],[Health]],All_India_Index_Upto_April23__1[[#This Row],[Personal care and effects]])</f>
        <v>250.5</v>
      </c>
      <c r="AG171">
        <f>SUM(All_India_Index_Upto_April23__1[[#This Row],[Housing]],All_India_Index_Upto_April23__1[[#This Row],[Household goods and services]],All_India_Index_Upto_April23__1[[#This Row],[Education]])</f>
        <v>399.69999999999993</v>
      </c>
      <c r="AH171" s="1">
        <f>SUM(All_India_Index_Upto_April23__1[[#This Row],[Clothing]:[Clothing and footwear]])</f>
        <v>389.9</v>
      </c>
      <c r="AI171" s="1">
        <f>SUM(All_India_Index_Upto_April23__1[[#This Row],[Transport and communication]],All_India_Index_Upto_April23__1[[#This Row],[Fuel and light]])</f>
        <v>236.3</v>
      </c>
      <c r="AJ171" s="1">
        <f>SUM(All_India_Index_Upto_April23__1[[#This Row],[Recreation and amusement]],All_India_Index_Upto_April23__1[[#This Row],[Miscellaneous]],All_India_Index_Upto_April23__1[[#This Row],[Pan, tobacco and intoxicants]])</f>
        <v>402.6</v>
      </c>
    </row>
    <row r="172" spans="1:36" x14ac:dyDescent="0.3">
      <c r="A172" s="1" t="s">
        <v>33</v>
      </c>
      <c r="B172">
        <v>2017</v>
      </c>
      <c r="C172" s="1" t="s">
        <v>41</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s="1">
        <v>135.69999999999999</v>
      </c>
      <c r="V172">
        <v>131</v>
      </c>
      <c r="W172">
        <v>133.30000000000001</v>
      </c>
      <c r="X172">
        <v>130.6</v>
      </c>
      <c r="Y172">
        <v>118.3</v>
      </c>
      <c r="Z172">
        <v>127.9</v>
      </c>
      <c r="AA172">
        <v>137.4</v>
      </c>
      <c r="AB172">
        <v>125.7</v>
      </c>
      <c r="AC172">
        <v>127.5</v>
      </c>
      <c r="AD172">
        <v>135.19999999999999</v>
      </c>
      <c r="AE172">
        <f>SUM(All_India_Index_Upto_April23__1[[#This Row],[Cereals and products]:[Food and beverages]])</f>
        <v>1769.9999999999998</v>
      </c>
      <c r="AF172">
        <f>SUM(All_India_Index_Upto_April23__1[[#This Row],[Health]],All_India_Index_Upto_April23__1[[#This Row],[Personal care and effects]])</f>
        <v>256.3</v>
      </c>
      <c r="AG172">
        <f>SUM(All_India_Index_Upto_April23__1[[#This Row],[Housing]],All_India_Index_Upto_April23__1[[#This Row],[Household goods and services]],All_India_Index_Upto_April23__1[[#This Row],[Education]])</f>
        <v>406.4</v>
      </c>
      <c r="AH172" s="1">
        <f>SUM(All_India_Index_Upto_April23__1[[#This Row],[Clothing]:[Clothing and footwear]])</f>
        <v>414.5</v>
      </c>
      <c r="AI172" s="1">
        <f>SUM(All_India_Index_Upto_April23__1[[#This Row],[Transport and communication]],All_India_Index_Upto_April23__1[[#This Row],[Fuel and light]])</f>
        <v>249.3</v>
      </c>
      <c r="AJ172" s="1">
        <f>SUM(All_India_Index_Upto_April23__1[[#This Row],[Recreation and amusement]],All_India_Index_Upto_April23__1[[#This Row],[Miscellaneous]],All_India_Index_Upto_April23__1[[#This Row],[Pan, tobacco and intoxicants]])</f>
        <v>406.20000000000005</v>
      </c>
    </row>
    <row r="173" spans="1:36" x14ac:dyDescent="0.3">
      <c r="A173" s="1" t="s">
        <v>30</v>
      </c>
      <c r="B173">
        <v>2017</v>
      </c>
      <c r="C173" s="1" t="s">
        <v>42</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1">
        <v>137.30000000000001</v>
      </c>
      <c r="V173">
        <v>138.1</v>
      </c>
      <c r="W173">
        <v>138.4</v>
      </c>
      <c r="X173">
        <v>134.19999999999999</v>
      </c>
      <c r="Y173">
        <v>121</v>
      </c>
      <c r="Z173">
        <v>133</v>
      </c>
      <c r="AA173">
        <v>140.1</v>
      </c>
      <c r="AB173">
        <v>127.4</v>
      </c>
      <c r="AC173">
        <v>130.69999999999999</v>
      </c>
      <c r="AD173">
        <v>138.30000000000001</v>
      </c>
      <c r="AE173">
        <f>SUM(All_India_Index_Upto_April23__1[[#This Row],[Cereals and products]:[Food and beverages]])</f>
        <v>1790.8999999999999</v>
      </c>
      <c r="AF173">
        <f>SUM(All_India_Index_Upto_April23__1[[#This Row],[Health]],All_India_Index_Upto_April23__1[[#This Row],[Personal care and effects]])</f>
        <v>261.60000000000002</v>
      </c>
      <c r="AG173">
        <f>SUM(All_India_Index_Upto_April23__1[[#This Row],[Housing]],All_India_Index_Upto_April23__1[[#This Row],[Household goods and services]],All_India_Index_Upto_April23__1[[#This Row],[Education]])</f>
        <v>415.80000000000007</v>
      </c>
      <c r="AH173" s="1">
        <f>SUM(All_India_Index_Upto_April23__1[[#This Row],[Clothing]:[Clothing and footwear]])</f>
        <v>433.99999999999994</v>
      </c>
      <c r="AI173" s="1">
        <f>SUM(All_India_Index_Upto_April23__1[[#This Row],[Transport and communication]],All_India_Index_Upto_April23__1[[#This Row],[Fuel and light]])</f>
        <v>259.10000000000002</v>
      </c>
      <c r="AJ173" s="1">
        <f>SUM(All_India_Index_Upto_April23__1[[#This Row],[Recreation and amusement]],All_India_Index_Upto_April23__1[[#This Row],[Miscellaneous]],All_India_Index_Upto_April23__1[[#This Row],[Pan, tobacco and intoxicants]])</f>
        <v>414.2</v>
      </c>
    </row>
    <row r="174" spans="1:36" x14ac:dyDescent="0.3">
      <c r="A174" s="1" t="s">
        <v>32</v>
      </c>
      <c r="B174">
        <v>2017</v>
      </c>
      <c r="C174" s="1" t="s">
        <v>42</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s="1">
        <v>137.30000000000001</v>
      </c>
      <c r="V174">
        <v>122.6</v>
      </c>
      <c r="W174">
        <v>128.30000000000001</v>
      </c>
      <c r="X174">
        <v>126.6</v>
      </c>
      <c r="Y174">
        <v>115</v>
      </c>
      <c r="Z174">
        <v>124.8</v>
      </c>
      <c r="AA174">
        <v>136.30000000000001</v>
      </c>
      <c r="AB174">
        <v>124.6</v>
      </c>
      <c r="AC174">
        <v>124.5</v>
      </c>
      <c r="AD174">
        <v>133.5</v>
      </c>
      <c r="AE174">
        <f>SUM(All_India_Index_Upto_April23__1[[#This Row],[Cereals and products]:[Food and beverages]])</f>
        <v>1765.6999999999998</v>
      </c>
      <c r="AF174">
        <f>SUM(All_India_Index_Upto_April23__1[[#This Row],[Health]],All_India_Index_Upto_April23__1[[#This Row],[Personal care and effects]])</f>
        <v>251.2</v>
      </c>
      <c r="AG174">
        <f>SUM(All_India_Index_Upto_April23__1[[#This Row],[Housing]],All_India_Index_Upto_April23__1[[#This Row],[Household goods and services]],All_India_Index_Upto_April23__1[[#This Row],[Education]])</f>
        <v>401.90000000000003</v>
      </c>
      <c r="AH174" s="1">
        <f>SUM(All_India_Index_Upto_April23__1[[#This Row],[Clothing]:[Clothing and footwear]])</f>
        <v>391.5</v>
      </c>
      <c r="AI174" s="1">
        <f>SUM(All_India_Index_Upto_April23__1[[#This Row],[Transport and communication]],All_India_Index_Upto_April23__1[[#This Row],[Fuel and light]])</f>
        <v>237.6</v>
      </c>
      <c r="AJ174" s="1">
        <f>SUM(All_India_Index_Upto_April23__1[[#This Row],[Recreation and amusement]],All_India_Index_Upto_April23__1[[#This Row],[Miscellaneous]],All_India_Index_Upto_April23__1[[#This Row],[Pan, tobacco and intoxicants]])</f>
        <v>403.9</v>
      </c>
    </row>
    <row r="175" spans="1:36" x14ac:dyDescent="0.3">
      <c r="A175" s="1" t="s">
        <v>33</v>
      </c>
      <c r="B175">
        <v>2017</v>
      </c>
      <c r="C175" s="1" t="s">
        <v>42</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s="1">
        <v>137.30000000000001</v>
      </c>
      <c r="V175">
        <v>132.19999999999999</v>
      </c>
      <c r="W175">
        <v>133.6</v>
      </c>
      <c r="X175">
        <v>131.30000000000001</v>
      </c>
      <c r="Y175">
        <v>117.8</v>
      </c>
      <c r="Z175">
        <v>128.4</v>
      </c>
      <c r="AA175">
        <v>137.9</v>
      </c>
      <c r="AB175">
        <v>126.2</v>
      </c>
      <c r="AC175">
        <v>127.7</v>
      </c>
      <c r="AD175">
        <v>136.1</v>
      </c>
      <c r="AE175">
        <f>SUM(All_India_Index_Upto_April23__1[[#This Row],[Cereals and products]:[Food and beverages]])</f>
        <v>1779.6999999999998</v>
      </c>
      <c r="AF175">
        <f>SUM(All_India_Index_Upto_April23__1[[#This Row],[Health]],All_India_Index_Upto_April23__1[[#This Row],[Personal care and effects]])</f>
        <v>257.5</v>
      </c>
      <c r="AG175">
        <f>SUM(All_India_Index_Upto_April23__1[[#This Row],[Housing]],All_India_Index_Upto_April23__1[[#This Row],[Household goods and services]],All_India_Index_Upto_April23__1[[#This Row],[Education]])</f>
        <v>408.79999999999995</v>
      </c>
      <c r="AH175" s="1">
        <f>SUM(All_India_Index_Upto_April23__1[[#This Row],[Clothing]:[Clothing and footwear]])</f>
        <v>416.90000000000003</v>
      </c>
      <c r="AI175" s="1">
        <f>SUM(All_India_Index_Upto_April23__1[[#This Row],[Transport and communication]],All_India_Index_Upto_April23__1[[#This Row],[Fuel and light]])</f>
        <v>250</v>
      </c>
      <c r="AJ175" s="1">
        <f>SUM(All_India_Index_Upto_April23__1[[#This Row],[Recreation and amusement]],All_India_Index_Upto_April23__1[[#This Row],[Miscellaneous]],All_India_Index_Upto_April23__1[[#This Row],[Pan, tobacco and intoxicants]])</f>
        <v>407.70000000000005</v>
      </c>
    </row>
    <row r="176" spans="1:36" x14ac:dyDescent="0.3">
      <c r="A176" s="1" t="s">
        <v>30</v>
      </c>
      <c r="B176">
        <v>2017</v>
      </c>
      <c r="C176" s="1" t="s">
        <v>44</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1">
        <v>138.6</v>
      </c>
      <c r="V176">
        <v>141.1</v>
      </c>
      <c r="W176">
        <v>139.4</v>
      </c>
      <c r="X176">
        <v>135.80000000000001</v>
      </c>
      <c r="Y176">
        <v>121.6</v>
      </c>
      <c r="Z176">
        <v>133.69999999999999</v>
      </c>
      <c r="AA176">
        <v>141.5</v>
      </c>
      <c r="AB176">
        <v>128.1</v>
      </c>
      <c r="AC176">
        <v>131.69999999999999</v>
      </c>
      <c r="AD176">
        <v>140</v>
      </c>
      <c r="AE176">
        <f>SUM(All_India_Index_Upto_April23__1[[#This Row],[Cereals and products]:[Food and beverages]])</f>
        <v>1817.7000000000003</v>
      </c>
      <c r="AF176">
        <f>SUM(All_India_Index_Upto_April23__1[[#This Row],[Health]],All_India_Index_Upto_April23__1[[#This Row],[Personal care and effects]])</f>
        <v>263.89999999999998</v>
      </c>
      <c r="AG176">
        <f>SUM(All_India_Index_Upto_April23__1[[#This Row],[Housing]],All_India_Index_Upto_April23__1[[#This Row],[Household goods and services]],All_India_Index_Upto_April23__1[[#This Row],[Education]])</f>
        <v>419.5</v>
      </c>
      <c r="AH176" s="1">
        <f>SUM(All_India_Index_Upto_April23__1[[#This Row],[Clothing]:[Clothing and footwear]])</f>
        <v>437</v>
      </c>
      <c r="AI176" s="1">
        <f>SUM(All_India_Index_Upto_April23__1[[#This Row],[Transport and communication]],All_India_Index_Upto_April23__1[[#This Row],[Fuel and light]])</f>
        <v>262.7</v>
      </c>
      <c r="AJ176" s="1">
        <f>SUM(All_India_Index_Upto_April23__1[[#This Row],[Recreation and amusement]],All_India_Index_Upto_April23__1[[#This Row],[Miscellaneous]],All_India_Index_Upto_April23__1[[#This Row],[Pan, tobacco and intoxicants]])</f>
        <v>417.5</v>
      </c>
    </row>
    <row r="177" spans="1:36" x14ac:dyDescent="0.3">
      <c r="A177" s="1" t="s">
        <v>32</v>
      </c>
      <c r="B177">
        <v>2017</v>
      </c>
      <c r="C177" s="1" t="s">
        <v>44</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s="1">
        <v>138.6</v>
      </c>
      <c r="V177">
        <v>125.7</v>
      </c>
      <c r="W177">
        <v>128.80000000000001</v>
      </c>
      <c r="X177">
        <v>127.4</v>
      </c>
      <c r="Y177">
        <v>115.3</v>
      </c>
      <c r="Z177">
        <v>125.1</v>
      </c>
      <c r="AA177">
        <v>136.6</v>
      </c>
      <c r="AB177">
        <v>124.9</v>
      </c>
      <c r="AC177">
        <v>124.9</v>
      </c>
      <c r="AD177">
        <v>134.80000000000001</v>
      </c>
      <c r="AE177">
        <f>SUM(All_India_Index_Upto_April23__1[[#This Row],[Cereals and products]:[Food and beverages]])</f>
        <v>1796.7</v>
      </c>
      <c r="AF177">
        <f>SUM(All_India_Index_Upto_April23__1[[#This Row],[Health]],All_India_Index_Upto_April23__1[[#This Row],[Personal care and effects]])</f>
        <v>252.3</v>
      </c>
      <c r="AG177">
        <f>SUM(All_India_Index_Upto_April23__1[[#This Row],[Housing]],All_India_Index_Upto_April23__1[[#This Row],[Household goods and services]],All_India_Index_Upto_April23__1[[#This Row],[Education]])</f>
        <v>404</v>
      </c>
      <c r="AH177" s="1">
        <f>SUM(All_India_Index_Upto_April23__1[[#This Row],[Clothing]:[Clothing and footwear]])</f>
        <v>393.9</v>
      </c>
      <c r="AI177" s="1">
        <f>SUM(All_India_Index_Upto_April23__1[[#This Row],[Transport and communication]],All_India_Index_Upto_April23__1[[#This Row],[Fuel and light]])</f>
        <v>241</v>
      </c>
      <c r="AJ177" s="1">
        <f>SUM(All_India_Index_Upto_April23__1[[#This Row],[Recreation and amusement]],All_India_Index_Upto_April23__1[[#This Row],[Miscellaneous]],All_India_Index_Upto_April23__1[[#This Row],[Pan, tobacco and intoxicants]])</f>
        <v>406.2</v>
      </c>
    </row>
    <row r="178" spans="1:36" x14ac:dyDescent="0.3">
      <c r="A178" s="1" t="s">
        <v>33</v>
      </c>
      <c r="B178">
        <v>2017</v>
      </c>
      <c r="C178" s="1"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s="1">
        <v>138.6</v>
      </c>
      <c r="V178">
        <v>135.30000000000001</v>
      </c>
      <c r="W178">
        <v>134.4</v>
      </c>
      <c r="X178">
        <v>132.6</v>
      </c>
      <c r="Y178">
        <v>118.3</v>
      </c>
      <c r="Z178">
        <v>128.9</v>
      </c>
      <c r="AA178">
        <v>138.6</v>
      </c>
      <c r="AB178">
        <v>126.8</v>
      </c>
      <c r="AC178">
        <v>128.4</v>
      </c>
      <c r="AD178">
        <v>137.6</v>
      </c>
      <c r="AE178">
        <f>SUM(All_India_Index_Upto_April23__1[[#This Row],[Cereals and products]:[Food and beverages]])</f>
        <v>1808.2</v>
      </c>
      <c r="AF178">
        <f>SUM(All_India_Index_Upto_April23__1[[#This Row],[Health]],All_India_Index_Upto_April23__1[[#This Row],[Personal care and effects]])</f>
        <v>259.39999999999998</v>
      </c>
      <c r="AG178">
        <f>SUM(All_India_Index_Upto_April23__1[[#This Row],[Housing]],All_India_Index_Upto_April23__1[[#This Row],[Household goods and services]],All_India_Index_Upto_April23__1[[#This Row],[Education]])</f>
        <v>411.6</v>
      </c>
      <c r="AH178" s="1">
        <f>SUM(All_India_Index_Upto_April23__1[[#This Row],[Clothing]:[Clothing and footwear]])</f>
        <v>419.6</v>
      </c>
      <c r="AI178" s="1">
        <f>SUM(All_India_Index_Upto_April23__1[[#This Row],[Transport and communication]],All_India_Index_Upto_April23__1[[#This Row],[Fuel and light]])</f>
        <v>253.60000000000002</v>
      </c>
      <c r="AJ178" s="1">
        <f>SUM(All_India_Index_Upto_April23__1[[#This Row],[Recreation and amusement]],All_India_Index_Upto_April23__1[[#This Row],[Miscellaneous]],All_India_Index_Upto_April23__1[[#This Row],[Pan, tobacco and intoxicants]])</f>
        <v>410.5</v>
      </c>
    </row>
    <row r="179" spans="1:36" x14ac:dyDescent="0.3">
      <c r="A179" s="1" t="s">
        <v>30</v>
      </c>
      <c r="B179">
        <v>2017</v>
      </c>
      <c r="C179" s="1"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1">
        <v>139.1</v>
      </c>
      <c r="V179">
        <v>142.6</v>
      </c>
      <c r="W179">
        <v>139.5</v>
      </c>
      <c r="X179">
        <v>136.1</v>
      </c>
      <c r="Y179">
        <v>122</v>
      </c>
      <c r="Z179">
        <v>133.4</v>
      </c>
      <c r="AA179">
        <v>141.1</v>
      </c>
      <c r="AB179">
        <v>127.8</v>
      </c>
      <c r="AC179">
        <v>131.9</v>
      </c>
      <c r="AD179">
        <v>139.80000000000001</v>
      </c>
      <c r="AE179">
        <f>SUM(All_India_Index_Upto_April23__1[[#This Row],[Cereals and products]:[Food and beverages]])</f>
        <v>1813.6000000000001</v>
      </c>
      <c r="AF179">
        <f>SUM(All_India_Index_Upto_April23__1[[#This Row],[Health]],All_India_Index_Upto_April23__1[[#This Row],[Personal care and effects]])</f>
        <v>263.89999999999998</v>
      </c>
      <c r="AG179">
        <f>SUM(All_India_Index_Upto_April23__1[[#This Row],[Housing]],All_India_Index_Upto_April23__1[[#This Row],[Household goods and services]],All_India_Index_Upto_April23__1[[#This Row],[Education]])</f>
        <v>419.70000000000005</v>
      </c>
      <c r="AH179" s="1">
        <f>SUM(All_India_Index_Upto_April23__1[[#This Row],[Clothing]:[Clothing and footwear]])</f>
        <v>437.09999999999997</v>
      </c>
      <c r="AI179" s="1">
        <f>SUM(All_India_Index_Upto_April23__1[[#This Row],[Transport and communication]],All_India_Index_Upto_April23__1[[#This Row],[Fuel and light]])</f>
        <v>264.60000000000002</v>
      </c>
      <c r="AJ179" s="1">
        <f>SUM(All_India_Index_Upto_April23__1[[#This Row],[Recreation and amusement]],All_India_Index_Upto_April23__1[[#This Row],[Miscellaneous]],All_India_Index_Upto_April23__1[[#This Row],[Pan, tobacco and intoxicants]])</f>
        <v>418.5</v>
      </c>
    </row>
    <row r="180" spans="1:36" x14ac:dyDescent="0.3">
      <c r="A180" s="1" t="s">
        <v>32</v>
      </c>
      <c r="B180">
        <v>2017</v>
      </c>
      <c r="C180" s="1"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s="1">
        <v>139.1</v>
      </c>
      <c r="V180">
        <v>126.8</v>
      </c>
      <c r="W180">
        <v>129.30000000000001</v>
      </c>
      <c r="X180">
        <v>128.19999999999999</v>
      </c>
      <c r="Y180">
        <v>115.3</v>
      </c>
      <c r="Z180">
        <v>125.6</v>
      </c>
      <c r="AA180">
        <v>136.69999999999999</v>
      </c>
      <c r="AB180">
        <v>124.6</v>
      </c>
      <c r="AC180">
        <v>125.1</v>
      </c>
      <c r="AD180">
        <v>134.1</v>
      </c>
      <c r="AE180">
        <f>SUM(All_India_Index_Upto_April23__1[[#This Row],[Cereals and products]:[Food and beverages]])</f>
        <v>1767.5</v>
      </c>
      <c r="AF180">
        <f>SUM(All_India_Index_Upto_April23__1[[#This Row],[Health]],All_India_Index_Upto_April23__1[[#This Row],[Personal care and effects]])</f>
        <v>252.79999999999998</v>
      </c>
      <c r="AG180">
        <f>SUM(All_India_Index_Upto_April23__1[[#This Row],[Housing]],All_India_Index_Upto_April23__1[[#This Row],[Household goods and services]],All_India_Index_Upto_April23__1[[#This Row],[Education]])</f>
        <v>405.09999999999997</v>
      </c>
      <c r="AH180" s="1">
        <f>SUM(All_India_Index_Upto_April23__1[[#This Row],[Clothing]:[Clothing and footwear]])</f>
        <v>395.2</v>
      </c>
      <c r="AI180" s="1">
        <f>SUM(All_India_Index_Upto_April23__1[[#This Row],[Transport and communication]],All_India_Index_Upto_April23__1[[#This Row],[Fuel and light]])</f>
        <v>242.1</v>
      </c>
      <c r="AJ180" s="1">
        <f>SUM(All_India_Index_Upto_April23__1[[#This Row],[Recreation and amusement]],All_India_Index_Upto_April23__1[[#This Row],[Miscellaneous]],All_India_Index_Upto_April23__1[[#This Row],[Pan, tobacco and intoxicants]])</f>
        <v>407.7</v>
      </c>
    </row>
    <row r="181" spans="1:36" x14ac:dyDescent="0.3">
      <c r="A181" s="1" t="s">
        <v>33</v>
      </c>
      <c r="B181">
        <v>2017</v>
      </c>
      <c r="C181" s="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s="1">
        <v>139.1</v>
      </c>
      <c r="V181">
        <v>136.6</v>
      </c>
      <c r="W181">
        <v>134.69999999999999</v>
      </c>
      <c r="X181">
        <v>133.1</v>
      </c>
      <c r="Y181">
        <v>118.5</v>
      </c>
      <c r="Z181">
        <v>129</v>
      </c>
      <c r="AA181">
        <v>138.5</v>
      </c>
      <c r="AB181">
        <v>126.5</v>
      </c>
      <c r="AC181">
        <v>128.6</v>
      </c>
      <c r="AD181">
        <v>137.19999999999999</v>
      </c>
      <c r="AE181">
        <f>SUM(All_India_Index_Upto_April23__1[[#This Row],[Cereals and products]:[Food and beverages]])</f>
        <v>1794.9999999999998</v>
      </c>
      <c r="AF181">
        <f>SUM(All_India_Index_Upto_April23__1[[#This Row],[Health]],All_India_Index_Upto_April23__1[[#This Row],[Personal care and effects]])</f>
        <v>259.60000000000002</v>
      </c>
      <c r="AG181">
        <f>SUM(All_India_Index_Upto_April23__1[[#This Row],[Housing]],All_India_Index_Upto_April23__1[[#This Row],[Household goods and services]],All_India_Index_Upto_April23__1[[#This Row],[Education]])</f>
        <v>412.29999999999995</v>
      </c>
      <c r="AH181" s="1">
        <f>SUM(All_India_Index_Upto_April23__1[[#This Row],[Clothing]:[Clothing and footwear]])</f>
        <v>420.2</v>
      </c>
      <c r="AI181" s="1">
        <f>SUM(All_India_Index_Upto_April23__1[[#This Row],[Transport and communication]],All_India_Index_Upto_April23__1[[#This Row],[Fuel and light]])</f>
        <v>255.1</v>
      </c>
      <c r="AJ181" s="1">
        <f>SUM(All_India_Index_Upto_April23__1[[#This Row],[Recreation and amusement]],All_India_Index_Upto_April23__1[[#This Row],[Miscellaneous]],All_India_Index_Upto_April23__1[[#This Row],[Pan, tobacco and intoxicants]])</f>
        <v>411.8</v>
      </c>
    </row>
    <row r="182" spans="1:36" x14ac:dyDescent="0.3">
      <c r="A182" s="1" t="s">
        <v>30</v>
      </c>
      <c r="B182">
        <v>2018</v>
      </c>
      <c r="C182" s="1"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1">
        <v>140.4</v>
      </c>
      <c r="V182">
        <v>142.30000000000001</v>
      </c>
      <c r="W182">
        <v>139.80000000000001</v>
      </c>
      <c r="X182">
        <v>136</v>
      </c>
      <c r="Y182">
        <v>122.7</v>
      </c>
      <c r="Z182">
        <v>134.30000000000001</v>
      </c>
      <c r="AA182">
        <v>141.6</v>
      </c>
      <c r="AB182">
        <v>128.6</v>
      </c>
      <c r="AC182">
        <v>132.30000000000001</v>
      </c>
      <c r="AD182">
        <v>139.30000000000001</v>
      </c>
      <c r="AE182">
        <f>SUM(All_India_Index_Upto_April23__1[[#This Row],[Cereals and products]:[Food and beverages]])</f>
        <v>1800.7</v>
      </c>
      <c r="AF182">
        <f>SUM(All_India_Index_Upto_April23__1[[#This Row],[Health]],All_India_Index_Upto_April23__1[[#This Row],[Personal care and effects]])</f>
        <v>264.60000000000002</v>
      </c>
      <c r="AG182">
        <f>SUM(All_India_Index_Upto_April23__1[[#This Row],[Housing]],All_India_Index_Upto_April23__1[[#This Row],[Household goods and services]],All_India_Index_Upto_April23__1[[#This Row],[Education]])</f>
        <v>421.80000000000007</v>
      </c>
      <c r="AH182" s="1">
        <f>SUM(All_India_Index_Upto_April23__1[[#This Row],[Clothing]:[Clothing and footwear]])</f>
        <v>438.1</v>
      </c>
      <c r="AI182" s="1">
        <f>SUM(All_India_Index_Upto_April23__1[[#This Row],[Transport and communication]],All_India_Index_Upto_April23__1[[#This Row],[Fuel and light]])</f>
        <v>265</v>
      </c>
      <c r="AJ182" s="1">
        <f>SUM(All_India_Index_Upto_April23__1[[#This Row],[Recreation and amusement]],All_India_Index_Upto_April23__1[[#This Row],[Miscellaneous]],All_India_Index_Upto_April23__1[[#This Row],[Pan, tobacco and intoxicants]])</f>
        <v>420.20000000000005</v>
      </c>
    </row>
    <row r="183" spans="1:36" x14ac:dyDescent="0.3">
      <c r="A183" s="1" t="s">
        <v>32</v>
      </c>
      <c r="B183">
        <v>2018</v>
      </c>
      <c r="C183" s="1"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s="1">
        <v>140.4</v>
      </c>
      <c r="V183">
        <v>127.3</v>
      </c>
      <c r="W183">
        <v>129.5</v>
      </c>
      <c r="X183">
        <v>129</v>
      </c>
      <c r="Y183">
        <v>116.3</v>
      </c>
      <c r="Z183">
        <v>126.2</v>
      </c>
      <c r="AA183">
        <v>137.1</v>
      </c>
      <c r="AB183">
        <v>125.5</v>
      </c>
      <c r="AC183">
        <v>125.8</v>
      </c>
      <c r="AD183">
        <v>134.1</v>
      </c>
      <c r="AE183">
        <f>SUM(All_India_Index_Upto_April23__1[[#This Row],[Cereals and products]:[Food and beverages]])</f>
        <v>1748.3000000000002</v>
      </c>
      <c r="AF183">
        <f>SUM(All_India_Index_Upto_April23__1[[#This Row],[Health]],All_India_Index_Upto_April23__1[[#This Row],[Personal care and effects]])</f>
        <v>254.5</v>
      </c>
      <c r="AG183">
        <f>SUM(All_India_Index_Upto_April23__1[[#This Row],[Housing]],All_India_Index_Upto_April23__1[[#This Row],[Household goods and services]],All_India_Index_Upto_April23__1[[#This Row],[Education]])</f>
        <v>407</v>
      </c>
      <c r="AH183" s="1">
        <f>SUM(All_India_Index_Upto_April23__1[[#This Row],[Clothing]:[Clothing and footwear]])</f>
        <v>396.29999999999995</v>
      </c>
      <c r="AI183" s="1">
        <f>SUM(All_India_Index_Upto_April23__1[[#This Row],[Transport and communication]],All_India_Index_Upto_April23__1[[#This Row],[Fuel and light]])</f>
        <v>243.6</v>
      </c>
      <c r="AJ183" s="1">
        <f>SUM(All_India_Index_Upto_April23__1[[#This Row],[Recreation and amusement]],All_India_Index_Upto_April23__1[[#This Row],[Miscellaneous]],All_India_Index_Upto_April23__1[[#This Row],[Pan, tobacco and intoxicants]])</f>
        <v>409.7</v>
      </c>
    </row>
    <row r="184" spans="1:36" x14ac:dyDescent="0.3">
      <c r="A184" s="1" t="s">
        <v>33</v>
      </c>
      <c r="B184">
        <v>2018</v>
      </c>
      <c r="C184" s="1"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s="1">
        <v>140.4</v>
      </c>
      <c r="V184">
        <v>136.6</v>
      </c>
      <c r="W184">
        <v>134.9</v>
      </c>
      <c r="X184">
        <v>133.30000000000001</v>
      </c>
      <c r="Y184">
        <v>119.3</v>
      </c>
      <c r="Z184">
        <v>129.69999999999999</v>
      </c>
      <c r="AA184">
        <v>139</v>
      </c>
      <c r="AB184">
        <v>127.3</v>
      </c>
      <c r="AC184">
        <v>129.1</v>
      </c>
      <c r="AD184">
        <v>136.9</v>
      </c>
      <c r="AE184">
        <f>SUM(All_India_Index_Upto_April23__1[[#This Row],[Cereals and products]:[Food and beverages]])</f>
        <v>1779.9</v>
      </c>
      <c r="AF184">
        <f>SUM(All_India_Index_Upto_April23__1[[#This Row],[Health]],All_India_Index_Upto_April23__1[[#This Row],[Personal care and effects]])</f>
        <v>260.60000000000002</v>
      </c>
      <c r="AG184">
        <f>SUM(All_India_Index_Upto_April23__1[[#This Row],[Housing]],All_India_Index_Upto_April23__1[[#This Row],[Household goods and services]],All_India_Index_Upto_April23__1[[#This Row],[Education]])</f>
        <v>414.3</v>
      </c>
      <c r="AH184" s="1">
        <f>SUM(All_India_Index_Upto_April23__1[[#This Row],[Clothing]:[Clothing and footwear]])</f>
        <v>421.3</v>
      </c>
      <c r="AI184" s="1">
        <f>SUM(All_India_Index_Upto_April23__1[[#This Row],[Transport and communication]],All_India_Index_Upto_April23__1[[#This Row],[Fuel and light]])</f>
        <v>255.89999999999998</v>
      </c>
      <c r="AJ184" s="1">
        <f>SUM(All_India_Index_Upto_April23__1[[#This Row],[Recreation and amusement]],All_India_Index_Upto_April23__1[[#This Row],[Miscellaneous]],All_India_Index_Upto_April23__1[[#This Row],[Pan, tobacco and intoxicants]])</f>
        <v>413.49999999999994</v>
      </c>
    </row>
    <row r="185" spans="1:36" x14ac:dyDescent="0.3">
      <c r="A185" s="1" t="s">
        <v>30</v>
      </c>
      <c r="B185">
        <v>2018</v>
      </c>
      <c r="C185" s="1" t="s">
        <v>34</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1">
        <v>141.30000000000001</v>
      </c>
      <c r="V185">
        <v>142.4</v>
      </c>
      <c r="W185">
        <v>139.9</v>
      </c>
      <c r="X185">
        <v>136.19999999999999</v>
      </c>
      <c r="Y185">
        <v>123.3</v>
      </c>
      <c r="Z185">
        <v>134.30000000000001</v>
      </c>
      <c r="AA185">
        <v>141.5</v>
      </c>
      <c r="AB185">
        <v>128.80000000000001</v>
      </c>
      <c r="AC185">
        <v>132.5</v>
      </c>
      <c r="AD185">
        <v>138.5</v>
      </c>
      <c r="AE185">
        <f>SUM(All_India_Index_Upto_April23__1[[#This Row],[Cereals and products]:[Food and beverages]])</f>
        <v>1781.5</v>
      </c>
      <c r="AF185">
        <f>SUM(All_India_Index_Upto_April23__1[[#This Row],[Health]],All_India_Index_Upto_April23__1[[#This Row],[Personal care and effects]])</f>
        <v>265</v>
      </c>
      <c r="AG185">
        <f>SUM(All_India_Index_Upto_April23__1[[#This Row],[Housing]],All_India_Index_Upto_April23__1[[#This Row],[Household goods and services]],All_India_Index_Upto_April23__1[[#This Row],[Education]])</f>
        <v>422.70000000000005</v>
      </c>
      <c r="AH185" s="1">
        <f>SUM(All_India_Index_Upto_April23__1[[#This Row],[Clothing]:[Clothing and footwear]])</f>
        <v>438.90000000000003</v>
      </c>
      <c r="AI185" s="1">
        <f>SUM(All_India_Index_Upto_April23__1[[#This Row],[Transport and communication]],All_India_Index_Upto_April23__1[[#This Row],[Fuel and light]])</f>
        <v>265.7</v>
      </c>
      <c r="AJ185" s="1">
        <f>SUM(All_India_Index_Upto_April23__1[[#This Row],[Recreation and amusement]],All_India_Index_Upto_April23__1[[#This Row],[Miscellaneous]],All_India_Index_Upto_April23__1[[#This Row],[Pan, tobacco and intoxicants]])</f>
        <v>420.1</v>
      </c>
    </row>
    <row r="186" spans="1:36" x14ac:dyDescent="0.3">
      <c r="A186" s="1" t="s">
        <v>32</v>
      </c>
      <c r="B186">
        <v>2018</v>
      </c>
      <c r="C186" s="1" t="s">
        <v>34</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s="1">
        <v>141.30000000000001</v>
      </c>
      <c r="V186">
        <v>127.3</v>
      </c>
      <c r="W186">
        <v>129.9</v>
      </c>
      <c r="X186">
        <v>129.80000000000001</v>
      </c>
      <c r="Y186">
        <v>117.4</v>
      </c>
      <c r="Z186">
        <v>126.5</v>
      </c>
      <c r="AA186">
        <v>137.19999999999999</v>
      </c>
      <c r="AB186">
        <v>126.2</v>
      </c>
      <c r="AC186">
        <v>126.5</v>
      </c>
      <c r="AD186">
        <v>134</v>
      </c>
      <c r="AE186">
        <f>SUM(All_India_Index_Upto_April23__1[[#This Row],[Cereals and products]:[Food and beverages]])</f>
        <v>1727.9</v>
      </c>
      <c r="AF186">
        <f>SUM(All_India_Index_Upto_April23__1[[#This Row],[Health]],All_India_Index_Upto_April23__1[[#This Row],[Personal care and effects]])</f>
        <v>256</v>
      </c>
      <c r="AG186">
        <f>SUM(All_India_Index_Upto_April23__1[[#This Row],[Housing]],All_India_Index_Upto_April23__1[[#This Row],[Household goods and services]],All_India_Index_Upto_April23__1[[#This Row],[Education]])</f>
        <v>408.40000000000003</v>
      </c>
      <c r="AH186" s="1">
        <f>SUM(All_India_Index_Upto_April23__1[[#This Row],[Clothing]:[Clothing and footwear]])</f>
        <v>397.09999999999997</v>
      </c>
      <c r="AI186" s="1">
        <f>SUM(All_India_Index_Upto_April23__1[[#This Row],[Transport and communication]],All_India_Index_Upto_April23__1[[#This Row],[Fuel and light]])</f>
        <v>244.7</v>
      </c>
      <c r="AJ186" s="1">
        <f>SUM(All_India_Index_Upto_April23__1[[#This Row],[Recreation and amusement]],All_India_Index_Upto_April23__1[[#This Row],[Miscellaneous]],All_India_Index_Upto_April23__1[[#This Row],[Pan, tobacco and intoxicants]])</f>
        <v>412.3</v>
      </c>
    </row>
    <row r="187" spans="1:36" x14ac:dyDescent="0.3">
      <c r="A187" s="1" t="s">
        <v>33</v>
      </c>
      <c r="B187">
        <v>2018</v>
      </c>
      <c r="C187" s="1" t="s">
        <v>34</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s="1">
        <v>141.30000000000001</v>
      </c>
      <c r="V187">
        <v>136.69999999999999</v>
      </c>
      <c r="W187">
        <v>135.19999999999999</v>
      </c>
      <c r="X187">
        <v>133.80000000000001</v>
      </c>
      <c r="Y187">
        <v>120.2</v>
      </c>
      <c r="Z187">
        <v>129.9</v>
      </c>
      <c r="AA187">
        <v>139</v>
      </c>
      <c r="AB187">
        <v>127.7</v>
      </c>
      <c r="AC187">
        <v>129.6</v>
      </c>
      <c r="AD187">
        <v>136.4</v>
      </c>
      <c r="AE187">
        <f>SUM(All_India_Index_Upto_April23__1[[#This Row],[Cereals and products]:[Food and beverages]])</f>
        <v>1760.3999999999996</v>
      </c>
      <c r="AF187">
        <f>SUM(All_India_Index_Upto_April23__1[[#This Row],[Health]],All_India_Index_Upto_April23__1[[#This Row],[Personal care and effects]])</f>
        <v>261.5</v>
      </c>
      <c r="AG187">
        <f>SUM(All_India_Index_Upto_April23__1[[#This Row],[Housing]],All_India_Index_Upto_April23__1[[#This Row],[Household goods and services]],All_India_Index_Upto_April23__1[[#This Row],[Education]])</f>
        <v>415.5</v>
      </c>
      <c r="AH187" s="1">
        <f>SUM(All_India_Index_Upto_April23__1[[#This Row],[Clothing]:[Clothing and footwear]])</f>
        <v>422</v>
      </c>
      <c r="AI187" s="1">
        <f>SUM(All_India_Index_Upto_April23__1[[#This Row],[Transport and communication]],All_India_Index_Upto_April23__1[[#This Row],[Fuel and light]])</f>
        <v>256.89999999999998</v>
      </c>
      <c r="AJ187" s="1">
        <f>SUM(All_India_Index_Upto_April23__1[[#This Row],[Recreation and amusement]],All_India_Index_Upto_April23__1[[#This Row],[Miscellaneous]],All_India_Index_Upto_April23__1[[#This Row],[Pan, tobacco and intoxicants]])</f>
        <v>414.4</v>
      </c>
    </row>
    <row r="188" spans="1:36" x14ac:dyDescent="0.3">
      <c r="A188" s="1" t="s">
        <v>30</v>
      </c>
      <c r="B188">
        <v>2018</v>
      </c>
      <c r="C188" s="1" t="s">
        <v>35</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1">
        <v>142</v>
      </c>
      <c r="V188">
        <v>142.6</v>
      </c>
      <c r="W188">
        <v>139.9</v>
      </c>
      <c r="X188">
        <v>136.69999999999999</v>
      </c>
      <c r="Y188">
        <v>124.6</v>
      </c>
      <c r="Z188">
        <v>135.1</v>
      </c>
      <c r="AA188">
        <v>142.69999999999999</v>
      </c>
      <c r="AB188">
        <v>129.30000000000001</v>
      </c>
      <c r="AC188">
        <v>133.30000000000001</v>
      </c>
      <c r="AD188">
        <v>138.69999999999999</v>
      </c>
      <c r="AE188">
        <f>SUM(All_India_Index_Upto_April23__1[[#This Row],[Cereals and products]:[Food and beverages]])</f>
        <v>1781.9999999999998</v>
      </c>
      <c r="AF188">
        <f>SUM(All_India_Index_Upto_April23__1[[#This Row],[Health]],All_India_Index_Upto_April23__1[[#This Row],[Personal care and effects]])</f>
        <v>266</v>
      </c>
      <c r="AG188">
        <f>SUM(All_India_Index_Upto_April23__1[[#This Row],[Housing]],All_India_Index_Upto_April23__1[[#This Row],[Household goods and services]],All_India_Index_Upto_April23__1[[#This Row],[Education]])</f>
        <v>424.59999999999997</v>
      </c>
      <c r="AH188" s="1">
        <f>SUM(All_India_Index_Upto_April23__1[[#This Row],[Clothing]:[Clothing and footwear]])</f>
        <v>440.5</v>
      </c>
      <c r="AI188" s="1">
        <f>SUM(All_India_Index_Upto_April23__1[[#This Row],[Transport and communication]],All_India_Index_Upto_April23__1[[#This Row],[Fuel and light]])</f>
        <v>267.2</v>
      </c>
      <c r="AJ188" s="1">
        <f>SUM(All_India_Index_Upto_April23__1[[#This Row],[Recreation and amusement]],All_India_Index_Upto_April23__1[[#This Row],[Miscellaneous]],All_India_Index_Upto_April23__1[[#This Row],[Pan, tobacco and intoxicants]])</f>
        <v>423.5</v>
      </c>
    </row>
    <row r="189" spans="1:36" x14ac:dyDescent="0.3">
      <c r="A189" s="1" t="s">
        <v>32</v>
      </c>
      <c r="B189">
        <v>2018</v>
      </c>
      <c r="C189" s="1" t="s">
        <v>35</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s="1">
        <v>142</v>
      </c>
      <c r="V189">
        <v>126.4</v>
      </c>
      <c r="W189">
        <v>130.80000000000001</v>
      </c>
      <c r="X189">
        <v>130.5</v>
      </c>
      <c r="Y189">
        <v>117.8</v>
      </c>
      <c r="Z189">
        <v>126.8</v>
      </c>
      <c r="AA189">
        <v>137.80000000000001</v>
      </c>
      <c r="AB189">
        <v>126.7</v>
      </c>
      <c r="AC189">
        <v>127.1</v>
      </c>
      <c r="AD189">
        <v>134</v>
      </c>
      <c r="AE189">
        <f>SUM(All_India_Index_Upto_April23__1[[#This Row],[Cereals and products]:[Food and beverages]])</f>
        <v>1715.5</v>
      </c>
      <c r="AF189">
        <f>SUM(All_India_Index_Upto_April23__1[[#This Row],[Health]],All_India_Index_Upto_April23__1[[#This Row],[Personal care and effects]])</f>
        <v>257.2</v>
      </c>
      <c r="AG189">
        <f>SUM(All_India_Index_Upto_April23__1[[#This Row],[Housing]],All_India_Index_Upto_April23__1[[#This Row],[Household goods and services]],All_India_Index_Upto_April23__1[[#This Row],[Education]])</f>
        <v>410.6</v>
      </c>
      <c r="AH189" s="1">
        <f>SUM(All_India_Index_Upto_April23__1[[#This Row],[Clothing]:[Clothing and footwear]])</f>
        <v>398.59999999999997</v>
      </c>
      <c r="AI189" s="1">
        <f>SUM(All_India_Index_Upto_April23__1[[#This Row],[Transport and communication]],All_India_Index_Upto_April23__1[[#This Row],[Fuel and light]])</f>
        <v>244.2</v>
      </c>
      <c r="AJ189" s="1">
        <f>SUM(All_India_Index_Upto_April23__1[[#This Row],[Recreation and amusement]],All_India_Index_Upto_April23__1[[#This Row],[Miscellaneous]],All_India_Index_Upto_April23__1[[#This Row],[Pan, tobacco and intoxicants]])</f>
        <v>413.59999999999997</v>
      </c>
    </row>
    <row r="190" spans="1:36" x14ac:dyDescent="0.3">
      <c r="A190" s="1" t="s">
        <v>33</v>
      </c>
      <c r="B190">
        <v>2018</v>
      </c>
      <c r="C190" s="1" t="s">
        <v>35</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s="1">
        <v>142</v>
      </c>
      <c r="V190">
        <v>136.5</v>
      </c>
      <c r="W190">
        <v>135.6</v>
      </c>
      <c r="X190">
        <v>134.30000000000001</v>
      </c>
      <c r="Y190">
        <v>121</v>
      </c>
      <c r="Z190">
        <v>130.4</v>
      </c>
      <c r="AA190">
        <v>139.80000000000001</v>
      </c>
      <c r="AB190">
        <v>128.19999999999999</v>
      </c>
      <c r="AC190">
        <v>130.30000000000001</v>
      </c>
      <c r="AD190">
        <v>136.5</v>
      </c>
      <c r="AE190">
        <f>SUM(All_India_Index_Upto_April23__1[[#This Row],[Cereals and products]:[Food and beverages]])</f>
        <v>1756</v>
      </c>
      <c r="AF190">
        <f>SUM(All_India_Index_Upto_April23__1[[#This Row],[Health]],All_India_Index_Upto_April23__1[[#This Row],[Personal care and effects]])</f>
        <v>262.5</v>
      </c>
      <c r="AG190">
        <f>SUM(All_India_Index_Upto_April23__1[[#This Row],[Housing]],All_India_Index_Upto_April23__1[[#This Row],[Household goods and services]],All_India_Index_Upto_April23__1[[#This Row],[Education]])</f>
        <v>417.40000000000003</v>
      </c>
      <c r="AH190" s="1">
        <f>SUM(All_India_Index_Upto_April23__1[[#This Row],[Clothing]:[Clothing and footwear]])</f>
        <v>423.6</v>
      </c>
      <c r="AI190" s="1">
        <f>SUM(All_India_Index_Upto_April23__1[[#This Row],[Transport and communication]],All_India_Index_Upto_April23__1[[#This Row],[Fuel and light]])</f>
        <v>257.5</v>
      </c>
      <c r="AJ190" s="1">
        <f>SUM(All_India_Index_Upto_April23__1[[#This Row],[Recreation and amusement]],All_India_Index_Upto_April23__1[[#This Row],[Miscellaneous]],All_India_Index_Upto_April23__1[[#This Row],[Pan, tobacco and intoxicants]])</f>
        <v>417.00000000000006</v>
      </c>
    </row>
    <row r="191" spans="1:36" x14ac:dyDescent="0.3">
      <c r="A191" s="1" t="s">
        <v>30</v>
      </c>
      <c r="B191">
        <v>2018</v>
      </c>
      <c r="C191" s="1" t="s">
        <v>36</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1">
        <v>142.9</v>
      </c>
      <c r="V191">
        <v>143.80000000000001</v>
      </c>
      <c r="W191">
        <v>140.9</v>
      </c>
      <c r="X191">
        <v>137.6</v>
      </c>
      <c r="Y191">
        <v>125.3</v>
      </c>
      <c r="Z191">
        <v>136</v>
      </c>
      <c r="AA191">
        <v>143.69999999999999</v>
      </c>
      <c r="AB191">
        <v>130.4</v>
      </c>
      <c r="AC191">
        <v>134.19999999999999</v>
      </c>
      <c r="AD191">
        <v>139.1</v>
      </c>
      <c r="AE191">
        <f>SUM(All_India_Index_Upto_April23__1[[#This Row],[Cereals and products]:[Food and beverages]])</f>
        <v>1780</v>
      </c>
      <c r="AF191">
        <f>SUM(All_India_Index_Upto_April23__1[[#This Row],[Health]],All_India_Index_Upto_April23__1[[#This Row],[Personal care and effects]])</f>
        <v>268</v>
      </c>
      <c r="AG191">
        <f>SUM(All_India_Index_Upto_April23__1[[#This Row],[Housing]],All_India_Index_Upto_April23__1[[#This Row],[Household goods and services]],All_India_Index_Upto_April23__1[[#This Row],[Education]])</f>
        <v>427.5</v>
      </c>
      <c r="AH191" s="1">
        <f>SUM(All_India_Index_Upto_April23__1[[#This Row],[Clothing]:[Clothing and footwear]])</f>
        <v>442.5</v>
      </c>
      <c r="AI191" s="1">
        <f>SUM(All_India_Index_Upto_April23__1[[#This Row],[Transport and communication]],All_India_Index_Upto_April23__1[[#This Row],[Fuel and light]])</f>
        <v>269.10000000000002</v>
      </c>
      <c r="AJ191" s="1">
        <f>SUM(All_India_Index_Upto_April23__1[[#This Row],[Recreation and amusement]],All_India_Index_Upto_April23__1[[#This Row],[Miscellaneous]],All_India_Index_Upto_April23__1[[#This Row],[Pan, tobacco and intoxicants]])</f>
        <v>426.29999999999995</v>
      </c>
    </row>
    <row r="192" spans="1:36" x14ac:dyDescent="0.3">
      <c r="A192" s="1" t="s">
        <v>32</v>
      </c>
      <c r="B192">
        <v>2018</v>
      </c>
      <c r="C192" s="1" t="s">
        <v>36</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s="1">
        <v>142.9</v>
      </c>
      <c r="V192">
        <v>124.6</v>
      </c>
      <c r="W192">
        <v>131.80000000000001</v>
      </c>
      <c r="X192">
        <v>131.30000000000001</v>
      </c>
      <c r="Y192">
        <v>118.9</v>
      </c>
      <c r="Z192">
        <v>127.6</v>
      </c>
      <c r="AA192">
        <v>139.69999999999999</v>
      </c>
      <c r="AB192">
        <v>127.6</v>
      </c>
      <c r="AC192">
        <v>128.19999999999999</v>
      </c>
      <c r="AD192">
        <v>134.80000000000001</v>
      </c>
      <c r="AE192">
        <f>SUM(All_India_Index_Upto_April23__1[[#This Row],[Cereals and products]:[Food and beverages]])</f>
        <v>1720.0000000000002</v>
      </c>
      <c r="AF192">
        <f>SUM(All_India_Index_Upto_April23__1[[#This Row],[Health]],All_India_Index_Upto_April23__1[[#This Row],[Personal care and effects]])</f>
        <v>258.89999999999998</v>
      </c>
      <c r="AG192">
        <f>SUM(All_India_Index_Upto_April23__1[[#This Row],[Housing]],All_India_Index_Upto_April23__1[[#This Row],[Household goods and services]],All_India_Index_Upto_April23__1[[#This Row],[Education]])</f>
        <v>414.40000000000003</v>
      </c>
      <c r="AH192" s="1">
        <f>SUM(All_India_Index_Upto_April23__1[[#This Row],[Clothing]:[Clothing and footwear]])</f>
        <v>401.40000000000003</v>
      </c>
      <c r="AI192" s="1">
        <f>SUM(All_India_Index_Upto_April23__1[[#This Row],[Transport and communication]],All_India_Index_Upto_April23__1[[#This Row],[Fuel and light]])</f>
        <v>243.5</v>
      </c>
      <c r="AJ192" s="1">
        <f>SUM(All_India_Index_Upto_April23__1[[#This Row],[Recreation and amusement]],All_India_Index_Upto_April23__1[[#This Row],[Miscellaneous]],All_India_Index_Upto_April23__1[[#This Row],[Pan, tobacco and intoxicants]])</f>
        <v>415</v>
      </c>
    </row>
    <row r="193" spans="1:36" x14ac:dyDescent="0.3">
      <c r="A193" s="1" t="s">
        <v>33</v>
      </c>
      <c r="B193">
        <v>2018</v>
      </c>
      <c r="C193" s="1" t="s">
        <v>36</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s="1">
        <v>142.9</v>
      </c>
      <c r="V193">
        <v>136.5</v>
      </c>
      <c r="W193">
        <v>136.6</v>
      </c>
      <c r="X193">
        <v>135.19999999999999</v>
      </c>
      <c r="Y193">
        <v>121.9</v>
      </c>
      <c r="Z193">
        <v>131.30000000000001</v>
      </c>
      <c r="AA193">
        <v>141.4</v>
      </c>
      <c r="AB193">
        <v>129.19999999999999</v>
      </c>
      <c r="AC193">
        <v>131.30000000000001</v>
      </c>
      <c r="AD193">
        <v>137.1</v>
      </c>
      <c r="AE193">
        <f>SUM(All_India_Index_Upto_April23__1[[#This Row],[Cereals and products]:[Food and beverages]])</f>
        <v>1757.1000000000001</v>
      </c>
      <c r="AF193">
        <f>SUM(All_India_Index_Upto_April23__1[[#This Row],[Health]],All_India_Index_Upto_April23__1[[#This Row],[Personal care and effects]])</f>
        <v>264.39999999999998</v>
      </c>
      <c r="AG193">
        <f>SUM(All_India_Index_Upto_April23__1[[#This Row],[Housing]],All_India_Index_Upto_April23__1[[#This Row],[Household goods and services]],All_India_Index_Upto_April23__1[[#This Row],[Education]])</f>
        <v>420.9</v>
      </c>
      <c r="AH193" s="1">
        <f>SUM(All_India_Index_Upto_April23__1[[#This Row],[Clothing]:[Clothing and footwear]])</f>
        <v>426</v>
      </c>
      <c r="AI193" s="1">
        <f>SUM(All_India_Index_Upto_April23__1[[#This Row],[Transport and communication]],All_India_Index_Upto_April23__1[[#This Row],[Fuel and light]])</f>
        <v>258.39999999999998</v>
      </c>
      <c r="AJ193" s="1">
        <f>SUM(All_India_Index_Upto_April23__1[[#This Row],[Recreation and amusement]],All_India_Index_Upto_April23__1[[#This Row],[Miscellaneous]],All_India_Index_Upto_April23__1[[#This Row],[Pan, tobacco and intoxicants]])</f>
        <v>419.5</v>
      </c>
    </row>
    <row r="194" spans="1:36" x14ac:dyDescent="0.3">
      <c r="A194" s="1" t="s">
        <v>30</v>
      </c>
      <c r="B194">
        <v>2018</v>
      </c>
      <c r="C194" s="1" t="s">
        <v>37</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1">
        <v>143.19999999999999</v>
      </c>
      <c r="V194">
        <v>144.30000000000001</v>
      </c>
      <c r="W194">
        <v>141.80000000000001</v>
      </c>
      <c r="X194">
        <v>138.4</v>
      </c>
      <c r="Y194">
        <v>126.4</v>
      </c>
      <c r="Z194">
        <v>136.80000000000001</v>
      </c>
      <c r="AA194">
        <v>144.4</v>
      </c>
      <c r="AB194">
        <v>131.19999999999999</v>
      </c>
      <c r="AC194">
        <v>135.1</v>
      </c>
      <c r="AD194">
        <v>139.80000000000001</v>
      </c>
      <c r="AE194">
        <f>SUM(All_India_Index_Upto_April23__1[[#This Row],[Cereals and products]:[Food and beverages]])</f>
        <v>1782.4</v>
      </c>
      <c r="AF194">
        <f>SUM(All_India_Index_Upto_April23__1[[#This Row],[Health]],All_India_Index_Upto_April23__1[[#This Row],[Personal care and effects]])</f>
        <v>269.60000000000002</v>
      </c>
      <c r="AG194">
        <f>SUM(All_India_Index_Upto_April23__1[[#This Row],[Housing]],All_India_Index_Upto_April23__1[[#This Row],[Household goods and services]],All_India_Index_Upto_April23__1[[#This Row],[Education]])</f>
        <v>429.4</v>
      </c>
      <c r="AH194" s="1">
        <f>SUM(All_India_Index_Upto_April23__1[[#This Row],[Clothing]:[Clothing and footwear]])</f>
        <v>444.7</v>
      </c>
      <c r="AI194" s="1">
        <f>SUM(All_India_Index_Upto_April23__1[[#This Row],[Transport and communication]],All_India_Index_Upto_April23__1[[#This Row],[Fuel and light]])</f>
        <v>270.70000000000005</v>
      </c>
      <c r="AJ194" s="1">
        <f>SUM(All_India_Index_Upto_April23__1[[#This Row],[Recreation and amusement]],All_India_Index_Upto_April23__1[[#This Row],[Miscellaneous]],All_India_Index_Upto_April23__1[[#This Row],[Pan, tobacco and intoxicants]])</f>
        <v>428.9</v>
      </c>
    </row>
    <row r="195" spans="1:36" x14ac:dyDescent="0.3">
      <c r="A195" s="1" t="s">
        <v>32</v>
      </c>
      <c r="B195">
        <v>2018</v>
      </c>
      <c r="C195" s="1" t="s">
        <v>37</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s="1">
        <v>143.19999999999999</v>
      </c>
      <c r="V195">
        <v>124.7</v>
      </c>
      <c r="W195">
        <v>132.5</v>
      </c>
      <c r="X195">
        <v>132</v>
      </c>
      <c r="Y195">
        <v>119.8</v>
      </c>
      <c r="Z195">
        <v>128</v>
      </c>
      <c r="AA195">
        <v>140.4</v>
      </c>
      <c r="AB195">
        <v>128.1</v>
      </c>
      <c r="AC195">
        <v>128.9</v>
      </c>
      <c r="AD195">
        <v>135.4</v>
      </c>
      <c r="AE195">
        <f>SUM(All_India_Index_Upto_April23__1[[#This Row],[Cereals and products]:[Food and beverages]])</f>
        <v>1722.8999999999999</v>
      </c>
      <c r="AF195">
        <f>SUM(All_India_Index_Upto_April23__1[[#This Row],[Health]],All_India_Index_Upto_April23__1[[#This Row],[Personal care and effects]])</f>
        <v>260.10000000000002</v>
      </c>
      <c r="AG195">
        <f>SUM(All_India_Index_Upto_April23__1[[#This Row],[Housing]],All_India_Index_Upto_April23__1[[#This Row],[Household goods and services]],All_India_Index_Upto_April23__1[[#This Row],[Education]])</f>
        <v>416.1</v>
      </c>
      <c r="AH195" s="1">
        <f>SUM(All_India_Index_Upto_April23__1[[#This Row],[Clothing]:[Clothing and footwear]])</f>
        <v>403.5</v>
      </c>
      <c r="AI195" s="1">
        <f>SUM(All_India_Index_Upto_April23__1[[#This Row],[Transport and communication]],All_India_Index_Upto_April23__1[[#This Row],[Fuel and light]])</f>
        <v>244.5</v>
      </c>
      <c r="AJ195" s="1">
        <f>SUM(All_India_Index_Upto_April23__1[[#This Row],[Recreation and amusement]],All_India_Index_Upto_April23__1[[#This Row],[Miscellaneous]],All_India_Index_Upto_April23__1[[#This Row],[Pan, tobacco and intoxicants]])</f>
        <v>417.2</v>
      </c>
    </row>
    <row r="196" spans="1:36" x14ac:dyDescent="0.3">
      <c r="A196" s="1" t="s">
        <v>33</v>
      </c>
      <c r="B196">
        <v>2018</v>
      </c>
      <c r="C196" s="1" t="s">
        <v>37</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s="1">
        <v>143.19999999999999</v>
      </c>
      <c r="V196">
        <v>136.9</v>
      </c>
      <c r="W196">
        <v>137.4</v>
      </c>
      <c r="X196">
        <v>136</v>
      </c>
      <c r="Y196">
        <v>122.9</v>
      </c>
      <c r="Z196">
        <v>131.80000000000001</v>
      </c>
      <c r="AA196">
        <v>142.1</v>
      </c>
      <c r="AB196">
        <v>129.9</v>
      </c>
      <c r="AC196">
        <v>132.1</v>
      </c>
      <c r="AD196">
        <v>137.80000000000001</v>
      </c>
      <c r="AE196">
        <f>SUM(All_India_Index_Upto_April23__1[[#This Row],[Cereals and products]:[Food and beverages]])</f>
        <v>1759.8</v>
      </c>
      <c r="AF196">
        <f>SUM(All_India_Index_Upto_April23__1[[#This Row],[Health]],All_India_Index_Upto_April23__1[[#This Row],[Personal care and effects]])</f>
        <v>265.89999999999998</v>
      </c>
      <c r="AG196">
        <f>SUM(All_India_Index_Upto_April23__1[[#This Row],[Housing]],All_India_Index_Upto_April23__1[[#This Row],[Household goods and services]],All_India_Index_Upto_April23__1[[#This Row],[Education]])</f>
        <v>422.70000000000005</v>
      </c>
      <c r="AH196" s="1">
        <f>SUM(All_India_Index_Upto_April23__1[[#This Row],[Clothing]:[Clothing and footwear]])</f>
        <v>428.09999999999997</v>
      </c>
      <c r="AI196" s="1">
        <f>SUM(All_India_Index_Upto_April23__1[[#This Row],[Transport and communication]],All_India_Index_Upto_April23__1[[#This Row],[Fuel and light]])</f>
        <v>259.8</v>
      </c>
      <c r="AJ196" s="1">
        <f>SUM(All_India_Index_Upto_April23__1[[#This Row],[Recreation and amusement]],All_India_Index_Upto_April23__1[[#This Row],[Miscellaneous]],All_India_Index_Upto_April23__1[[#This Row],[Pan, tobacco and intoxicants]])</f>
        <v>421.79999999999995</v>
      </c>
    </row>
    <row r="197" spans="1:36" x14ac:dyDescent="0.3">
      <c r="A197" s="1" t="s">
        <v>30</v>
      </c>
      <c r="B197">
        <v>2018</v>
      </c>
      <c r="C197" s="1" t="s">
        <v>38</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1">
        <v>142.5</v>
      </c>
      <c r="V197">
        <v>145.1</v>
      </c>
      <c r="W197">
        <v>142.19999999999999</v>
      </c>
      <c r="X197">
        <v>138.4</v>
      </c>
      <c r="Y197">
        <v>127.4</v>
      </c>
      <c r="Z197">
        <v>137.80000000000001</v>
      </c>
      <c r="AA197">
        <v>145.1</v>
      </c>
      <c r="AB197">
        <v>131.4</v>
      </c>
      <c r="AC197">
        <v>135.6</v>
      </c>
      <c r="AD197">
        <v>140.5</v>
      </c>
      <c r="AE197">
        <f>SUM(All_India_Index_Upto_April23__1[[#This Row],[Cereals and products]:[Food and beverages]])</f>
        <v>1790.2999999999997</v>
      </c>
      <c r="AF197">
        <f>SUM(All_India_Index_Upto_April23__1[[#This Row],[Health]],All_India_Index_Upto_April23__1[[#This Row],[Personal care and effects]])</f>
        <v>269.8</v>
      </c>
      <c r="AG197">
        <f>SUM(All_India_Index_Upto_April23__1[[#This Row],[Housing]],All_India_Index_Upto_April23__1[[#This Row],[Household goods and services]],All_India_Index_Upto_April23__1[[#This Row],[Education]])</f>
        <v>429.79999999999995</v>
      </c>
      <c r="AH197" s="1">
        <f>SUM(All_India_Index_Upto_April23__1[[#This Row],[Clothing]:[Clothing and footwear]])</f>
        <v>446.3</v>
      </c>
      <c r="AI197" s="1">
        <f>SUM(All_India_Index_Upto_April23__1[[#This Row],[Transport and communication]],All_India_Index_Upto_April23__1[[#This Row],[Fuel and light]])</f>
        <v>272.5</v>
      </c>
      <c r="AJ197" s="1">
        <f>SUM(All_India_Index_Upto_April23__1[[#This Row],[Recreation and amusement]],All_India_Index_Upto_April23__1[[#This Row],[Miscellaneous]],All_India_Index_Upto_April23__1[[#This Row],[Pan, tobacco and intoxicants]])</f>
        <v>430.7</v>
      </c>
    </row>
    <row r="198" spans="1:36" x14ac:dyDescent="0.3">
      <c r="A198" s="1" t="s">
        <v>32</v>
      </c>
      <c r="B198">
        <v>2018</v>
      </c>
      <c r="C198" s="1" t="s">
        <v>38</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s="1">
        <v>142.5</v>
      </c>
      <c r="V198">
        <v>126.5</v>
      </c>
      <c r="W198">
        <v>133.1</v>
      </c>
      <c r="X198">
        <v>132.6</v>
      </c>
      <c r="Y198">
        <v>120.4</v>
      </c>
      <c r="Z198">
        <v>128.5</v>
      </c>
      <c r="AA198">
        <v>141.19999999999999</v>
      </c>
      <c r="AB198">
        <v>128.19999999999999</v>
      </c>
      <c r="AC198">
        <v>129.5</v>
      </c>
      <c r="AD198">
        <v>136.19999999999999</v>
      </c>
      <c r="AE198">
        <f>SUM(All_India_Index_Upto_April23__1[[#This Row],[Cereals and products]:[Food and beverages]])</f>
        <v>1747.3000000000002</v>
      </c>
      <c r="AF198">
        <f>SUM(All_India_Index_Upto_April23__1[[#This Row],[Health]],All_India_Index_Upto_April23__1[[#This Row],[Personal care and effects]])</f>
        <v>260.79999999999995</v>
      </c>
      <c r="AG198">
        <f>SUM(All_India_Index_Upto_April23__1[[#This Row],[Housing]],All_India_Index_Upto_April23__1[[#This Row],[Household goods and services]],All_India_Index_Upto_April23__1[[#This Row],[Education]])</f>
        <v>416.8</v>
      </c>
      <c r="AH198" s="1">
        <f>SUM(All_India_Index_Upto_April23__1[[#This Row],[Clothing]:[Clothing and footwear]])</f>
        <v>405</v>
      </c>
      <c r="AI198" s="1">
        <f>SUM(All_India_Index_Upto_April23__1[[#This Row],[Transport and communication]],All_India_Index_Upto_April23__1[[#This Row],[Fuel and light]])</f>
        <v>246.9</v>
      </c>
      <c r="AJ198" s="1">
        <f>SUM(All_India_Index_Upto_April23__1[[#This Row],[Recreation and amusement]],All_India_Index_Upto_April23__1[[#This Row],[Miscellaneous]],All_India_Index_Upto_April23__1[[#This Row],[Pan, tobacco and intoxicants]])</f>
        <v>419</v>
      </c>
    </row>
    <row r="199" spans="1:36" x14ac:dyDescent="0.3">
      <c r="A199" s="1" t="s">
        <v>33</v>
      </c>
      <c r="B199">
        <v>2018</v>
      </c>
      <c r="C199" s="1" t="s">
        <v>38</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s="1">
        <v>142.5</v>
      </c>
      <c r="V199">
        <v>138.1</v>
      </c>
      <c r="W199">
        <v>137.9</v>
      </c>
      <c r="X199">
        <v>136.19999999999999</v>
      </c>
      <c r="Y199">
        <v>123.7</v>
      </c>
      <c r="Z199">
        <v>132.6</v>
      </c>
      <c r="AA199">
        <v>142.80000000000001</v>
      </c>
      <c r="AB199">
        <v>130.1</v>
      </c>
      <c r="AC199">
        <v>132.6</v>
      </c>
      <c r="AD199">
        <v>138.5</v>
      </c>
      <c r="AE199">
        <f>SUM(All_India_Index_Upto_April23__1[[#This Row],[Cereals and products]:[Food and beverages]])</f>
        <v>1774.1000000000001</v>
      </c>
      <c r="AF199">
        <f>SUM(All_India_Index_Upto_April23__1[[#This Row],[Health]],All_India_Index_Upto_April23__1[[#This Row],[Personal care and effects]])</f>
        <v>266.29999999999995</v>
      </c>
      <c r="AG199">
        <f>SUM(All_India_Index_Upto_April23__1[[#This Row],[Housing]],All_India_Index_Upto_April23__1[[#This Row],[Household goods and services]],All_India_Index_Upto_April23__1[[#This Row],[Education]])</f>
        <v>423.2</v>
      </c>
      <c r="AH199" s="1">
        <f>SUM(All_India_Index_Upto_April23__1[[#This Row],[Clothing]:[Clothing and footwear]])</f>
        <v>429.7</v>
      </c>
      <c r="AI199" s="1">
        <f>SUM(All_India_Index_Upto_April23__1[[#This Row],[Transport and communication]],All_India_Index_Upto_April23__1[[#This Row],[Fuel and light]])</f>
        <v>261.8</v>
      </c>
      <c r="AJ199" s="1">
        <f>SUM(All_India_Index_Upto_April23__1[[#This Row],[Recreation and amusement]],All_India_Index_Upto_April23__1[[#This Row],[Miscellaneous]],All_India_Index_Upto_April23__1[[#This Row],[Pan, tobacco and intoxicants]])</f>
        <v>423.5</v>
      </c>
    </row>
    <row r="200" spans="1:36" x14ac:dyDescent="0.3">
      <c r="A200" s="1" t="s">
        <v>30</v>
      </c>
      <c r="B200">
        <v>2018</v>
      </c>
      <c r="C200" s="1" t="s">
        <v>39</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1">
        <v>143.6</v>
      </c>
      <c r="V200">
        <v>146.80000000000001</v>
      </c>
      <c r="W200">
        <v>143.1</v>
      </c>
      <c r="X200">
        <v>139</v>
      </c>
      <c r="Y200">
        <v>127.5</v>
      </c>
      <c r="Z200">
        <v>138.4</v>
      </c>
      <c r="AA200">
        <v>145.80000000000001</v>
      </c>
      <c r="AB200">
        <v>131.4</v>
      </c>
      <c r="AC200">
        <v>136</v>
      </c>
      <c r="AD200">
        <v>141.80000000000001</v>
      </c>
      <c r="AE200">
        <f>SUM(All_India_Index_Upto_April23__1[[#This Row],[Cereals and products]:[Food and beverages]])</f>
        <v>1810.5000000000002</v>
      </c>
      <c r="AF200">
        <f>SUM(All_India_Index_Upto_April23__1[[#This Row],[Health]],All_India_Index_Upto_April23__1[[#This Row],[Personal care and effects]])</f>
        <v>270.39999999999998</v>
      </c>
      <c r="AG200">
        <f>SUM(All_India_Index_Upto_April23__1[[#This Row],[Housing]],All_India_Index_Upto_April23__1[[#This Row],[Household goods and services]],All_India_Index_Upto_April23__1[[#This Row],[Education]])</f>
        <v>432.5</v>
      </c>
      <c r="AH200" s="1">
        <f>SUM(All_India_Index_Upto_April23__1[[#This Row],[Clothing]:[Clothing and footwear]])</f>
        <v>447.20000000000005</v>
      </c>
      <c r="AI200" s="1">
        <f>SUM(All_India_Index_Upto_April23__1[[#This Row],[Transport and communication]],All_India_Index_Upto_April23__1[[#This Row],[Fuel and light]])</f>
        <v>274.3</v>
      </c>
      <c r="AJ200" s="1">
        <f>SUM(All_India_Index_Upto_April23__1[[#This Row],[Recreation and amusement]],All_India_Index_Upto_April23__1[[#This Row],[Miscellaneous]],All_India_Index_Upto_April23__1[[#This Row],[Pan, tobacco and intoxicants]])</f>
        <v>430.5</v>
      </c>
    </row>
    <row r="201" spans="1:36" x14ac:dyDescent="0.3">
      <c r="A201" s="1" t="s">
        <v>32</v>
      </c>
      <c r="B201">
        <v>2018</v>
      </c>
      <c r="C201" s="1" t="s">
        <v>39</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s="1">
        <v>143.6</v>
      </c>
      <c r="V201">
        <v>128.1</v>
      </c>
      <c r="W201">
        <v>133.6</v>
      </c>
      <c r="X201">
        <v>133.6</v>
      </c>
      <c r="Y201">
        <v>120.1</v>
      </c>
      <c r="Z201">
        <v>129</v>
      </c>
      <c r="AA201">
        <v>144</v>
      </c>
      <c r="AB201">
        <v>128.19999999999999</v>
      </c>
      <c r="AC201">
        <v>130.19999999999999</v>
      </c>
      <c r="AD201">
        <v>137.5</v>
      </c>
      <c r="AE201">
        <f>SUM(All_India_Index_Upto_April23__1[[#This Row],[Cereals and products]:[Food and beverages]])</f>
        <v>1771.1</v>
      </c>
      <c r="AF201">
        <f>SUM(All_India_Index_Upto_April23__1[[#This Row],[Health]],All_India_Index_Upto_April23__1[[#This Row],[Personal care and effects]])</f>
        <v>261.79999999999995</v>
      </c>
      <c r="AG201">
        <f>SUM(All_India_Index_Upto_April23__1[[#This Row],[Housing]],All_India_Index_Upto_April23__1[[#This Row],[Household goods and services]],All_India_Index_Upto_April23__1[[#This Row],[Education]])</f>
        <v>421.2</v>
      </c>
      <c r="AH201" s="1">
        <f>SUM(All_India_Index_Upto_April23__1[[#This Row],[Clothing]:[Clothing and footwear]])</f>
        <v>406.4</v>
      </c>
      <c r="AI201" s="1">
        <f>SUM(All_India_Index_Upto_April23__1[[#This Row],[Transport and communication]],All_India_Index_Upto_April23__1[[#This Row],[Fuel and light]])</f>
        <v>248.2</v>
      </c>
      <c r="AJ201" s="1">
        <f>SUM(All_India_Index_Upto_April23__1[[#This Row],[Recreation and amusement]],All_India_Index_Upto_April23__1[[#This Row],[Miscellaneous]],All_India_Index_Upto_April23__1[[#This Row],[Pan, tobacco and intoxicants]])</f>
        <v>420.6</v>
      </c>
    </row>
    <row r="202" spans="1:36" x14ac:dyDescent="0.3">
      <c r="A202" s="1" t="s">
        <v>33</v>
      </c>
      <c r="B202">
        <v>2018</v>
      </c>
      <c r="C202" s="1" t="s">
        <v>39</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s="1">
        <v>143.6</v>
      </c>
      <c r="V202">
        <v>139.69999999999999</v>
      </c>
      <c r="W202">
        <v>138.6</v>
      </c>
      <c r="X202">
        <v>137</v>
      </c>
      <c r="Y202">
        <v>123.6</v>
      </c>
      <c r="Z202">
        <v>133.1</v>
      </c>
      <c r="AA202">
        <v>144.69999999999999</v>
      </c>
      <c r="AB202">
        <v>130.1</v>
      </c>
      <c r="AC202">
        <v>133.19999999999999</v>
      </c>
      <c r="AD202">
        <v>139.80000000000001</v>
      </c>
      <c r="AE202">
        <f>SUM(All_India_Index_Upto_April23__1[[#This Row],[Cereals and products]:[Food and beverages]])</f>
        <v>1795.3</v>
      </c>
      <c r="AF202">
        <f>SUM(All_India_Index_Upto_April23__1[[#This Row],[Health]],All_India_Index_Upto_April23__1[[#This Row],[Personal care and effects]])</f>
        <v>267.10000000000002</v>
      </c>
      <c r="AG202">
        <f>SUM(All_India_Index_Upto_April23__1[[#This Row],[Housing]],All_India_Index_Upto_April23__1[[#This Row],[Household goods and services]],All_India_Index_Upto_April23__1[[#This Row],[Education]])</f>
        <v>426.9</v>
      </c>
      <c r="AH202" s="1">
        <f>SUM(All_India_Index_Upto_April23__1[[#This Row],[Clothing]:[Clothing and footwear]])</f>
        <v>430.80000000000007</v>
      </c>
      <c r="AI202" s="1">
        <f>SUM(All_India_Index_Upto_April23__1[[#This Row],[Transport and communication]],All_India_Index_Upto_April23__1[[#This Row],[Fuel and light]])</f>
        <v>263.29999999999995</v>
      </c>
      <c r="AJ202" s="1">
        <f>SUM(All_India_Index_Upto_April23__1[[#This Row],[Recreation and amusement]],All_India_Index_Upto_April23__1[[#This Row],[Miscellaneous]],All_India_Index_Upto_April23__1[[#This Row],[Pan, tobacco and intoxicants]])</f>
        <v>423.79999999999995</v>
      </c>
    </row>
    <row r="203" spans="1:36" x14ac:dyDescent="0.3">
      <c r="A203" s="1" t="s">
        <v>30</v>
      </c>
      <c r="B203">
        <v>2018</v>
      </c>
      <c r="C203" s="1" t="s">
        <v>40</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1">
        <v>144.6</v>
      </c>
      <c r="V203">
        <v>147.69999999999999</v>
      </c>
      <c r="W203">
        <v>143.80000000000001</v>
      </c>
      <c r="X203">
        <v>139.4</v>
      </c>
      <c r="Y203">
        <v>128.30000000000001</v>
      </c>
      <c r="Z203">
        <v>138.6</v>
      </c>
      <c r="AA203">
        <v>146.9</v>
      </c>
      <c r="AB203">
        <v>131.30000000000001</v>
      </c>
      <c r="AC203">
        <v>136.6</v>
      </c>
      <c r="AD203">
        <v>142.5</v>
      </c>
      <c r="AE203">
        <f>SUM(All_India_Index_Upto_April23__1[[#This Row],[Cereals and products]:[Food and beverages]])</f>
        <v>1818.8</v>
      </c>
      <c r="AF203">
        <f>SUM(All_India_Index_Upto_April23__1[[#This Row],[Health]],All_India_Index_Upto_April23__1[[#This Row],[Personal care and effects]])</f>
        <v>270.70000000000005</v>
      </c>
      <c r="AG203">
        <f>SUM(All_India_Index_Upto_April23__1[[#This Row],[Housing]],All_India_Index_Upto_April23__1[[#This Row],[Household goods and services]],All_India_Index_Upto_April23__1[[#This Row],[Education]])</f>
        <v>435.29999999999995</v>
      </c>
      <c r="AH203" s="1">
        <f>SUM(All_India_Index_Upto_April23__1[[#This Row],[Clothing]:[Clothing and footwear]])</f>
        <v>449.2</v>
      </c>
      <c r="AI203" s="1">
        <f>SUM(All_India_Index_Upto_April23__1[[#This Row],[Transport and communication]],All_India_Index_Upto_April23__1[[#This Row],[Fuel and light]])</f>
        <v>276</v>
      </c>
      <c r="AJ203" s="1">
        <f>SUM(All_India_Index_Upto_April23__1[[#This Row],[Recreation and amusement]],All_India_Index_Upto_April23__1[[#This Row],[Miscellaneous]],All_India_Index_Upto_April23__1[[#This Row],[Pan, tobacco and intoxicants]])</f>
        <v>431.6</v>
      </c>
    </row>
    <row r="204" spans="1:36" x14ac:dyDescent="0.3">
      <c r="A204" s="1" t="s">
        <v>32</v>
      </c>
      <c r="B204">
        <v>2018</v>
      </c>
      <c r="C204" s="1" t="s">
        <v>40</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s="1">
        <v>144.6</v>
      </c>
      <c r="V204">
        <v>129.80000000000001</v>
      </c>
      <c r="W204">
        <v>134.4</v>
      </c>
      <c r="X204">
        <v>134.9</v>
      </c>
      <c r="Y204">
        <v>120.7</v>
      </c>
      <c r="Z204">
        <v>129.80000000000001</v>
      </c>
      <c r="AA204">
        <v>145.30000000000001</v>
      </c>
      <c r="AB204">
        <v>128.30000000000001</v>
      </c>
      <c r="AC204">
        <v>131</v>
      </c>
      <c r="AD204">
        <v>138</v>
      </c>
      <c r="AE204">
        <f>SUM(All_India_Index_Upto_April23__1[[#This Row],[Cereals and products]:[Food and beverages]])</f>
        <v>1767.6</v>
      </c>
      <c r="AF204">
        <f>SUM(All_India_Index_Upto_April23__1[[#This Row],[Health]],All_India_Index_Upto_April23__1[[#This Row],[Personal care and effects]])</f>
        <v>263.20000000000005</v>
      </c>
      <c r="AG204">
        <f>SUM(All_India_Index_Upto_April23__1[[#This Row],[Housing]],All_India_Index_Upto_April23__1[[#This Row],[Household goods and services]],All_India_Index_Upto_April23__1[[#This Row],[Education]])</f>
        <v>424.3</v>
      </c>
      <c r="AH204" s="1">
        <f>SUM(All_India_Index_Upto_April23__1[[#This Row],[Clothing]:[Clothing and footwear]])</f>
        <v>407.3</v>
      </c>
      <c r="AI204" s="1">
        <f>SUM(All_India_Index_Upto_April23__1[[#This Row],[Transport and communication]],All_India_Index_Upto_April23__1[[#This Row],[Fuel and light]])</f>
        <v>250.5</v>
      </c>
      <c r="AJ204" s="1">
        <f>SUM(All_India_Index_Upto_April23__1[[#This Row],[Recreation and amusement]],All_India_Index_Upto_April23__1[[#This Row],[Miscellaneous]],All_India_Index_Upto_April23__1[[#This Row],[Pan, tobacco and intoxicants]])</f>
        <v>422.9</v>
      </c>
    </row>
    <row r="205" spans="1:36" x14ac:dyDescent="0.3">
      <c r="A205" s="1" t="s">
        <v>33</v>
      </c>
      <c r="B205">
        <v>2018</v>
      </c>
      <c r="C205" s="1" t="s">
        <v>40</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s="1">
        <v>144.6</v>
      </c>
      <c r="V205">
        <v>140.9</v>
      </c>
      <c r="W205">
        <v>139.4</v>
      </c>
      <c r="X205">
        <v>137.69999999999999</v>
      </c>
      <c r="Y205">
        <v>124.3</v>
      </c>
      <c r="Z205">
        <v>133.6</v>
      </c>
      <c r="AA205">
        <v>146</v>
      </c>
      <c r="AB205">
        <v>130.1</v>
      </c>
      <c r="AC205">
        <v>133.9</v>
      </c>
      <c r="AD205">
        <v>140.4</v>
      </c>
      <c r="AE205">
        <f>SUM(All_India_Index_Upto_April23__1[[#This Row],[Cereals and products]:[Food and beverages]])</f>
        <v>1798.7000000000003</v>
      </c>
      <c r="AF205">
        <f>SUM(All_India_Index_Upto_April23__1[[#This Row],[Health]],All_India_Index_Upto_April23__1[[#This Row],[Personal care and effects]])</f>
        <v>267.79999999999995</v>
      </c>
      <c r="AG205">
        <f>SUM(All_India_Index_Upto_April23__1[[#This Row],[Housing]],All_India_Index_Upto_April23__1[[#This Row],[Household goods and services]],All_India_Index_Upto_April23__1[[#This Row],[Education]])</f>
        <v>430</v>
      </c>
      <c r="AH205" s="1">
        <f>SUM(All_India_Index_Upto_April23__1[[#This Row],[Clothing]:[Clothing and footwear]])</f>
        <v>432.20000000000005</v>
      </c>
      <c r="AI205" s="1">
        <f>SUM(All_India_Index_Upto_April23__1[[#This Row],[Transport and communication]],All_India_Index_Upto_April23__1[[#This Row],[Fuel and light]])</f>
        <v>265.2</v>
      </c>
      <c r="AJ205" s="1">
        <f>SUM(All_India_Index_Upto_April23__1[[#This Row],[Recreation and amusement]],All_India_Index_Upto_April23__1[[#This Row],[Miscellaneous]],All_India_Index_Upto_April23__1[[#This Row],[Pan, tobacco and intoxicants]])</f>
        <v>425.4</v>
      </c>
    </row>
    <row r="206" spans="1:36" x14ac:dyDescent="0.3">
      <c r="A206" s="1" t="s">
        <v>30</v>
      </c>
      <c r="B206">
        <v>2018</v>
      </c>
      <c r="C206" s="1" t="s">
        <v>41</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1">
        <v>145.30000000000001</v>
      </c>
      <c r="V206">
        <v>149</v>
      </c>
      <c r="W206">
        <v>144</v>
      </c>
      <c r="X206">
        <v>140</v>
      </c>
      <c r="Y206">
        <v>129.9</v>
      </c>
      <c r="Z206">
        <v>140</v>
      </c>
      <c r="AA206">
        <v>147.6</v>
      </c>
      <c r="AB206">
        <v>132</v>
      </c>
      <c r="AC206">
        <v>137.4</v>
      </c>
      <c r="AD206">
        <v>142.1</v>
      </c>
      <c r="AE206">
        <f>SUM(All_India_Index_Upto_April23__1[[#This Row],[Cereals and products]:[Food and beverages]])</f>
        <v>1799.8000000000002</v>
      </c>
      <c r="AF206">
        <f>SUM(All_India_Index_Upto_April23__1[[#This Row],[Health]],All_India_Index_Upto_April23__1[[#This Row],[Personal care and effects]])</f>
        <v>272</v>
      </c>
      <c r="AG206">
        <f>SUM(All_India_Index_Upto_April23__1[[#This Row],[Housing]],All_India_Index_Upto_April23__1[[#This Row],[Household goods and services]],All_India_Index_Upto_April23__1[[#This Row],[Education]])</f>
        <v>436.9</v>
      </c>
      <c r="AH206" s="1">
        <f>SUM(All_India_Index_Upto_April23__1[[#This Row],[Clothing]:[Clothing and footwear]])</f>
        <v>449.5</v>
      </c>
      <c r="AI206" s="1">
        <f>SUM(All_India_Index_Upto_April23__1[[#This Row],[Transport and communication]],All_India_Index_Upto_April23__1[[#This Row],[Fuel and light]])</f>
        <v>278.89999999999998</v>
      </c>
      <c r="AJ206" s="1">
        <f>SUM(All_India_Index_Upto_April23__1[[#This Row],[Recreation and amusement]],All_India_Index_Upto_April23__1[[#This Row],[Miscellaneous]],All_India_Index_Upto_April23__1[[#This Row],[Pan, tobacco and intoxicants]])</f>
        <v>435.09999999999997</v>
      </c>
    </row>
    <row r="207" spans="1:36" x14ac:dyDescent="0.3">
      <c r="A207" s="1" t="s">
        <v>32</v>
      </c>
      <c r="B207">
        <v>2018</v>
      </c>
      <c r="C207" s="1" t="s">
        <v>41</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s="1">
        <v>145.30000000000001</v>
      </c>
      <c r="V207">
        <v>131.19999999999999</v>
      </c>
      <c r="W207">
        <v>134.9</v>
      </c>
      <c r="X207">
        <v>135.69999999999999</v>
      </c>
      <c r="Y207">
        <v>122.5</v>
      </c>
      <c r="Z207">
        <v>130.19999999999999</v>
      </c>
      <c r="AA207">
        <v>145.19999999999999</v>
      </c>
      <c r="AB207">
        <v>129.30000000000001</v>
      </c>
      <c r="AC207">
        <v>131.9</v>
      </c>
      <c r="AD207">
        <v>138.1</v>
      </c>
      <c r="AE207">
        <f>SUM(All_India_Index_Upto_April23__1[[#This Row],[Cereals and products]:[Food and beverages]])</f>
        <v>1748.4</v>
      </c>
      <c r="AF207">
        <f>SUM(All_India_Index_Upto_April23__1[[#This Row],[Health]],All_India_Index_Upto_April23__1[[#This Row],[Personal care and effects]])</f>
        <v>265</v>
      </c>
      <c r="AG207">
        <f>SUM(All_India_Index_Upto_April23__1[[#This Row],[Housing]],All_India_Index_Upto_April23__1[[#This Row],[Household goods and services]],All_India_Index_Upto_April23__1[[#This Row],[Education]])</f>
        <v>425.40000000000003</v>
      </c>
      <c r="AH207" s="1">
        <f>SUM(All_India_Index_Upto_April23__1[[#This Row],[Clothing]:[Clothing and footwear]])</f>
        <v>409.20000000000005</v>
      </c>
      <c r="AI207" s="1">
        <f>SUM(All_India_Index_Upto_April23__1[[#This Row],[Transport and communication]],All_India_Index_Upto_April23__1[[#This Row],[Fuel and light]])</f>
        <v>253.7</v>
      </c>
      <c r="AJ207" s="1">
        <f>SUM(All_India_Index_Upto_April23__1[[#This Row],[Recreation and amusement]],All_India_Index_Upto_April23__1[[#This Row],[Miscellaneous]],All_India_Index_Upto_April23__1[[#This Row],[Pan, tobacco and intoxicants]])</f>
        <v>425.40000000000003</v>
      </c>
    </row>
    <row r="208" spans="1:36" x14ac:dyDescent="0.3">
      <c r="A208" s="1" t="s">
        <v>33</v>
      </c>
      <c r="B208">
        <v>2018</v>
      </c>
      <c r="C208" s="1" t="s">
        <v>41</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s="1">
        <v>145.30000000000001</v>
      </c>
      <c r="V208">
        <v>142.30000000000001</v>
      </c>
      <c r="W208">
        <v>139.69999999999999</v>
      </c>
      <c r="X208">
        <v>138.4</v>
      </c>
      <c r="Y208">
        <v>126</v>
      </c>
      <c r="Z208">
        <v>134.5</v>
      </c>
      <c r="AA208">
        <v>146.19999999999999</v>
      </c>
      <c r="AB208">
        <v>130.9</v>
      </c>
      <c r="AC208">
        <v>134.69999999999999</v>
      </c>
      <c r="AD208">
        <v>140.19999999999999</v>
      </c>
      <c r="AE208">
        <f>SUM(All_India_Index_Upto_April23__1[[#This Row],[Cereals and products]:[Food and beverages]])</f>
        <v>1779.5</v>
      </c>
      <c r="AF208">
        <f>SUM(All_India_Index_Upto_April23__1[[#This Row],[Health]],All_India_Index_Upto_April23__1[[#This Row],[Personal care and effects]])</f>
        <v>269.3</v>
      </c>
      <c r="AG208">
        <f>SUM(All_India_Index_Upto_April23__1[[#This Row],[Housing]],All_India_Index_Upto_April23__1[[#This Row],[Household goods and services]],All_India_Index_Upto_April23__1[[#This Row],[Education]])</f>
        <v>431.2</v>
      </c>
      <c r="AH208" s="1">
        <f>SUM(All_India_Index_Upto_April23__1[[#This Row],[Clothing]:[Clothing and footwear]])</f>
        <v>433.29999999999995</v>
      </c>
      <c r="AI208" s="1">
        <f>SUM(All_India_Index_Upto_April23__1[[#This Row],[Transport and communication]],All_India_Index_Upto_April23__1[[#This Row],[Fuel and light]])</f>
        <v>268.3</v>
      </c>
      <c r="AJ208" s="1">
        <f>SUM(All_India_Index_Upto_April23__1[[#This Row],[Recreation and amusement]],All_India_Index_Upto_April23__1[[#This Row],[Miscellaneous]],All_India_Index_Upto_April23__1[[#This Row],[Pan, tobacco and intoxicants]])</f>
        <v>428.4</v>
      </c>
    </row>
    <row r="209" spans="1:36" x14ac:dyDescent="0.3">
      <c r="A209" s="1" t="s">
        <v>30</v>
      </c>
      <c r="B209">
        <v>2018</v>
      </c>
      <c r="C209" s="1" t="s">
        <v>42</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1">
        <v>146.30000000000001</v>
      </c>
      <c r="V209">
        <v>149.69999999999999</v>
      </c>
      <c r="W209">
        <v>147.5</v>
      </c>
      <c r="X209">
        <v>144.80000000000001</v>
      </c>
      <c r="Y209">
        <v>130.80000000000001</v>
      </c>
      <c r="Z209">
        <v>140.1</v>
      </c>
      <c r="AA209">
        <v>148</v>
      </c>
      <c r="AB209">
        <v>134.4</v>
      </c>
      <c r="AC209">
        <v>139.80000000000001</v>
      </c>
      <c r="AD209">
        <v>142.19999999999999</v>
      </c>
      <c r="AE209">
        <f>SUM(All_India_Index_Upto_April23__1[[#This Row],[Cereals and products]:[Food and beverages]])</f>
        <v>1782.2</v>
      </c>
      <c r="AF209">
        <f>SUM(All_India_Index_Upto_April23__1[[#This Row],[Health]],All_India_Index_Upto_April23__1[[#This Row],[Personal care and effects]])</f>
        <v>279.20000000000005</v>
      </c>
      <c r="AG209">
        <f>SUM(All_India_Index_Upto_April23__1[[#This Row],[Housing]],All_India_Index_Upto_April23__1[[#This Row],[Household goods and services]],All_India_Index_Upto_April23__1[[#This Row],[Education]])</f>
        <v>441.8</v>
      </c>
      <c r="AH209" s="1">
        <f>SUM(All_India_Index_Upto_April23__1[[#This Row],[Clothing]:[Clothing and footwear]])</f>
        <v>445</v>
      </c>
      <c r="AI209" s="1">
        <f>SUM(All_India_Index_Upto_April23__1[[#This Row],[Transport and communication]],All_India_Index_Upto_April23__1[[#This Row],[Fuel and light]])</f>
        <v>280.5</v>
      </c>
      <c r="AJ209" s="1">
        <f>SUM(All_India_Index_Upto_April23__1[[#This Row],[Recreation and amusement]],All_India_Index_Upto_April23__1[[#This Row],[Miscellaneous]],All_India_Index_Upto_April23__1[[#This Row],[Pan, tobacco and intoxicants]])</f>
        <v>439.5</v>
      </c>
    </row>
    <row r="210" spans="1:36" x14ac:dyDescent="0.3">
      <c r="A210" s="1" t="s">
        <v>32</v>
      </c>
      <c r="B210">
        <v>2018</v>
      </c>
      <c r="C210" s="1" t="s">
        <v>42</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s="1">
        <v>146.30000000000001</v>
      </c>
      <c r="V210">
        <v>133.4</v>
      </c>
      <c r="W210">
        <v>135.1</v>
      </c>
      <c r="X210">
        <v>136.19999999999999</v>
      </c>
      <c r="Y210">
        <v>123.3</v>
      </c>
      <c r="Z210">
        <v>130.69999999999999</v>
      </c>
      <c r="AA210">
        <v>145.5</v>
      </c>
      <c r="AB210">
        <v>130.4</v>
      </c>
      <c r="AC210">
        <v>132.5</v>
      </c>
      <c r="AD210">
        <v>138.9</v>
      </c>
      <c r="AE210">
        <f>SUM(All_India_Index_Upto_April23__1[[#This Row],[Cereals and products]:[Food and beverages]])</f>
        <v>1754.1</v>
      </c>
      <c r="AF210">
        <f>SUM(All_India_Index_Upto_April23__1[[#This Row],[Health]],All_India_Index_Upto_April23__1[[#This Row],[Personal care and effects]])</f>
        <v>266.60000000000002</v>
      </c>
      <c r="AG210">
        <f>SUM(All_India_Index_Upto_April23__1[[#This Row],[Housing]],All_India_Index_Upto_April23__1[[#This Row],[Household goods and services]],All_India_Index_Upto_April23__1[[#This Row],[Education]])</f>
        <v>426.9</v>
      </c>
      <c r="AH210" s="1">
        <f>SUM(All_India_Index_Upto_April23__1[[#This Row],[Clothing]:[Clothing and footwear]])</f>
        <v>411</v>
      </c>
      <c r="AI210" s="1">
        <f>SUM(All_India_Index_Upto_April23__1[[#This Row],[Transport and communication]],All_India_Index_Upto_April23__1[[#This Row],[Fuel and light]])</f>
        <v>256.7</v>
      </c>
      <c r="AJ210" s="1">
        <f>SUM(All_India_Index_Upto_April23__1[[#This Row],[Recreation and amusement]],All_India_Index_Upto_April23__1[[#This Row],[Miscellaneous]],All_India_Index_Upto_April23__1[[#This Row],[Pan, tobacco and intoxicants]])</f>
        <v>427.2</v>
      </c>
    </row>
    <row r="211" spans="1:36" x14ac:dyDescent="0.3">
      <c r="A211" s="1" t="s">
        <v>33</v>
      </c>
      <c r="B211">
        <v>2018</v>
      </c>
      <c r="C211" s="1" t="s">
        <v>42</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s="1">
        <v>146.9</v>
      </c>
      <c r="V211">
        <v>145.30000000000001</v>
      </c>
      <c r="W211">
        <v>142.19999999999999</v>
      </c>
      <c r="X211">
        <v>142.1</v>
      </c>
      <c r="Y211">
        <v>125.5</v>
      </c>
      <c r="Z211">
        <v>136.5</v>
      </c>
      <c r="AA211">
        <v>147.80000000000001</v>
      </c>
      <c r="AB211">
        <v>132</v>
      </c>
      <c r="AC211">
        <v>136.30000000000001</v>
      </c>
      <c r="AD211">
        <v>140.80000000000001</v>
      </c>
      <c r="AE211">
        <f>SUM(All_India_Index_Upto_April23__1[[#This Row],[Cereals and products]:[Food and beverages]])</f>
        <v>1776.2</v>
      </c>
      <c r="AF211">
        <f>SUM(All_India_Index_Upto_April23__1[[#This Row],[Health]],All_India_Index_Upto_April23__1[[#This Row],[Personal care and effects]])</f>
        <v>274.10000000000002</v>
      </c>
      <c r="AG211">
        <f>SUM(All_India_Index_Upto_April23__1[[#This Row],[Housing]],All_India_Index_Upto_April23__1[[#This Row],[Household goods and services]],All_India_Index_Upto_April23__1[[#This Row],[Education]])</f>
        <v>436.90000000000003</v>
      </c>
      <c r="AH211" s="1">
        <f>SUM(All_India_Index_Upto_April23__1[[#This Row],[Clothing]:[Clothing and footwear]])</f>
        <v>434</v>
      </c>
      <c r="AI211" s="1">
        <f>SUM(All_India_Index_Upto_April23__1[[#This Row],[Transport and communication]],All_India_Index_Upto_April23__1[[#This Row],[Fuel and light]])</f>
        <v>270.8</v>
      </c>
      <c r="AJ211" s="1">
        <f>SUM(All_India_Index_Upto_April23__1[[#This Row],[Recreation and amusement]],All_India_Index_Upto_April23__1[[#This Row],[Miscellaneous]],All_India_Index_Upto_April23__1[[#This Row],[Pan, tobacco and intoxicants]])</f>
        <v>435.4</v>
      </c>
    </row>
    <row r="212" spans="1:36" x14ac:dyDescent="0.3">
      <c r="A212" s="1" t="s">
        <v>30</v>
      </c>
      <c r="B212">
        <v>2018</v>
      </c>
      <c r="C212" s="1" t="s">
        <v>44</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1">
        <v>146.9</v>
      </c>
      <c r="V212">
        <v>150.30000000000001</v>
      </c>
      <c r="W212">
        <v>148</v>
      </c>
      <c r="X212">
        <v>145.4</v>
      </c>
      <c r="Y212">
        <v>130.30000000000001</v>
      </c>
      <c r="Z212">
        <v>143.1</v>
      </c>
      <c r="AA212">
        <v>150.19999999999999</v>
      </c>
      <c r="AB212">
        <v>133.1</v>
      </c>
      <c r="AC212">
        <v>140.1</v>
      </c>
      <c r="AD212">
        <v>142.4</v>
      </c>
      <c r="AE212">
        <f>SUM(All_India_Index_Upto_April23__1[[#This Row],[Cereals and products]:[Food and beverages]])</f>
        <v>1787.4999999999995</v>
      </c>
      <c r="AF212">
        <f>SUM(All_India_Index_Upto_April23__1[[#This Row],[Health]],All_India_Index_Upto_April23__1[[#This Row],[Personal care and effects]])</f>
        <v>278.5</v>
      </c>
      <c r="AG212">
        <f>SUM(All_India_Index_Upto_April23__1[[#This Row],[Housing]],All_India_Index_Upto_April23__1[[#This Row],[Household goods and services]],All_India_Index_Upto_April23__1[[#This Row],[Education]])</f>
        <v>445.09999999999997</v>
      </c>
      <c r="AH212" s="1">
        <f>SUM(All_India_Index_Upto_April23__1[[#This Row],[Clothing]:[Clothing and footwear]])</f>
        <v>448</v>
      </c>
      <c r="AI212" s="1">
        <f>SUM(All_India_Index_Upto_April23__1[[#This Row],[Transport and communication]],All_India_Index_Upto_April23__1[[#This Row],[Fuel and light]])</f>
        <v>280.60000000000002</v>
      </c>
      <c r="AJ212" s="1">
        <f>SUM(All_India_Index_Upto_April23__1[[#This Row],[Recreation and amusement]],All_India_Index_Upto_April23__1[[#This Row],[Miscellaneous]],All_India_Index_Upto_April23__1[[#This Row],[Pan, tobacco and intoxicants]])</f>
        <v>445.1</v>
      </c>
    </row>
    <row r="213" spans="1:36" x14ac:dyDescent="0.3">
      <c r="A213" s="1" t="s">
        <v>32</v>
      </c>
      <c r="B213">
        <v>2018</v>
      </c>
      <c r="C213" s="1" t="s">
        <v>44</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s="1">
        <v>146.9</v>
      </c>
      <c r="V213">
        <v>136.69999999999999</v>
      </c>
      <c r="W213">
        <v>135.80000000000001</v>
      </c>
      <c r="X213">
        <v>136.80000000000001</v>
      </c>
      <c r="Y213">
        <v>121.2</v>
      </c>
      <c r="Z213">
        <v>131.30000000000001</v>
      </c>
      <c r="AA213">
        <v>146.1</v>
      </c>
      <c r="AB213">
        <v>130.5</v>
      </c>
      <c r="AC213">
        <v>132.19999999999999</v>
      </c>
      <c r="AD213">
        <v>139</v>
      </c>
      <c r="AE213">
        <f>SUM(All_India_Index_Upto_April23__1[[#This Row],[Cereals and products]:[Food and beverages]])</f>
        <v>1757.4999999999998</v>
      </c>
      <c r="AF213">
        <f>SUM(All_India_Index_Upto_April23__1[[#This Row],[Health]],All_India_Index_Upto_April23__1[[#This Row],[Personal care and effects]])</f>
        <v>267.3</v>
      </c>
      <c r="AG213">
        <f>SUM(All_India_Index_Upto_April23__1[[#This Row],[Housing]],All_India_Index_Upto_April23__1[[#This Row],[Household goods and services]],All_India_Index_Upto_April23__1[[#This Row],[Education]])</f>
        <v>428.80000000000007</v>
      </c>
      <c r="AH213" s="1">
        <f>SUM(All_India_Index_Upto_April23__1[[#This Row],[Clothing]:[Clothing and footwear]])</f>
        <v>413.1</v>
      </c>
      <c r="AI213" s="1">
        <f>SUM(All_India_Index_Upto_April23__1[[#This Row],[Transport and communication]],All_India_Index_Upto_April23__1[[#This Row],[Fuel and light]])</f>
        <v>257.89999999999998</v>
      </c>
      <c r="AJ213" s="1">
        <f>SUM(All_India_Index_Upto_April23__1[[#This Row],[Recreation and amusement]],All_India_Index_Upto_April23__1[[#This Row],[Miscellaneous]],All_India_Index_Upto_April23__1[[#This Row],[Pan, tobacco and intoxicants]])</f>
        <v>427.9</v>
      </c>
    </row>
    <row r="214" spans="1:36" x14ac:dyDescent="0.3">
      <c r="A214" s="1" t="s">
        <v>33</v>
      </c>
      <c r="B214">
        <v>2018</v>
      </c>
      <c r="C214" s="1"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s="1">
        <v>146.9</v>
      </c>
      <c r="V214">
        <v>145.1</v>
      </c>
      <c r="W214">
        <v>142.19999999999999</v>
      </c>
      <c r="X214">
        <v>142.1</v>
      </c>
      <c r="Y214">
        <v>125.5</v>
      </c>
      <c r="Z214">
        <v>136.5</v>
      </c>
      <c r="AA214">
        <v>147.80000000000001</v>
      </c>
      <c r="AB214">
        <v>132</v>
      </c>
      <c r="AC214">
        <v>136.30000000000001</v>
      </c>
      <c r="AD214">
        <v>140.80000000000001</v>
      </c>
      <c r="AE214">
        <f>SUM(All_India_Index_Upto_April23__1[[#This Row],[Cereals and products]:[Food and beverages]])</f>
        <v>1775.7000000000003</v>
      </c>
      <c r="AF214">
        <f>SUM(All_India_Index_Upto_April23__1[[#This Row],[Health]],All_India_Index_Upto_April23__1[[#This Row],[Personal care and effects]])</f>
        <v>274.10000000000002</v>
      </c>
      <c r="AG214">
        <f>SUM(All_India_Index_Upto_April23__1[[#This Row],[Housing]],All_India_Index_Upto_April23__1[[#This Row],[Household goods and services]],All_India_Index_Upto_April23__1[[#This Row],[Education]])</f>
        <v>436.90000000000003</v>
      </c>
      <c r="AH214" s="1">
        <f>SUM(All_India_Index_Upto_April23__1[[#This Row],[Clothing]:[Clothing and footwear]])</f>
        <v>433.8</v>
      </c>
      <c r="AI214" s="1">
        <f>SUM(All_India_Index_Upto_April23__1[[#This Row],[Transport and communication]],All_India_Index_Upto_April23__1[[#This Row],[Fuel and light]])</f>
        <v>270.60000000000002</v>
      </c>
      <c r="AJ214" s="1">
        <f>SUM(All_India_Index_Upto_April23__1[[#This Row],[Recreation and amusement]],All_India_Index_Upto_April23__1[[#This Row],[Miscellaneous]],All_India_Index_Upto_April23__1[[#This Row],[Pan, tobacco and intoxicants]])</f>
        <v>435.4</v>
      </c>
    </row>
    <row r="215" spans="1:36" x14ac:dyDescent="0.3">
      <c r="A215" s="1" t="s">
        <v>30</v>
      </c>
      <c r="B215">
        <v>2018</v>
      </c>
      <c r="C215" s="1" t="s">
        <v>45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1">
        <v>146.5</v>
      </c>
      <c r="V215">
        <v>149</v>
      </c>
      <c r="W215">
        <v>149.5</v>
      </c>
      <c r="X215">
        <v>149.6</v>
      </c>
      <c r="Y215">
        <v>128.9</v>
      </c>
      <c r="Z215">
        <v>143.30000000000001</v>
      </c>
      <c r="AA215">
        <v>155.1</v>
      </c>
      <c r="AB215">
        <v>133.19999999999999</v>
      </c>
      <c r="AC215">
        <v>141.6</v>
      </c>
      <c r="AD215">
        <v>141.9</v>
      </c>
      <c r="AE215">
        <f>SUM(All_India_Index_Upto_April23__1[[#This Row],[Cereals and products]:[Food and beverages]])</f>
        <v>1773.1000000000001</v>
      </c>
      <c r="AF215">
        <f>SUM(All_India_Index_Upto_April23__1[[#This Row],[Health]],All_India_Index_Upto_April23__1[[#This Row],[Personal care and effects]])</f>
        <v>282.79999999999995</v>
      </c>
      <c r="AG215">
        <f>SUM(All_India_Index_Upto_April23__1[[#This Row],[Housing]],All_India_Index_Upto_April23__1[[#This Row],[Household goods and services]],All_India_Index_Upto_April23__1[[#This Row],[Education]])</f>
        <v>451.1</v>
      </c>
      <c r="AH215" s="1">
        <f>SUM(All_India_Index_Upto_April23__1[[#This Row],[Clothing]:[Clothing and footwear]])</f>
        <v>448.3</v>
      </c>
      <c r="AI215" s="1">
        <f>SUM(All_India_Index_Upto_April23__1[[#This Row],[Transport and communication]],All_India_Index_Upto_April23__1[[#This Row],[Fuel and light]])</f>
        <v>277.89999999999998</v>
      </c>
      <c r="AJ215" s="1">
        <f>SUM(All_India_Index_Upto_April23__1[[#This Row],[Recreation and amusement]],All_India_Index_Upto_April23__1[[#This Row],[Miscellaneous]],All_India_Index_Upto_April23__1[[#This Row],[Pan, tobacco and intoxicants]])</f>
        <v>447.29999999999995</v>
      </c>
    </row>
    <row r="216" spans="1:36" x14ac:dyDescent="0.3">
      <c r="A216" s="1" t="s">
        <v>32</v>
      </c>
      <c r="B216">
        <v>2018</v>
      </c>
      <c r="C216" s="1" t="s">
        <v>45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s="1">
        <v>146.5</v>
      </c>
      <c r="V216">
        <v>132.4</v>
      </c>
      <c r="W216">
        <v>136.19999999999999</v>
      </c>
      <c r="X216">
        <v>137.30000000000001</v>
      </c>
      <c r="Y216">
        <v>118.8</v>
      </c>
      <c r="Z216">
        <v>131.69999999999999</v>
      </c>
      <c r="AA216">
        <v>146.5</v>
      </c>
      <c r="AB216">
        <v>130.80000000000001</v>
      </c>
      <c r="AC216">
        <v>131.69999999999999</v>
      </c>
      <c r="AD216">
        <v>138</v>
      </c>
      <c r="AE216">
        <f>SUM(All_India_Index_Upto_April23__1[[#This Row],[Cereals and products]:[Food and beverages]])</f>
        <v>1746.6</v>
      </c>
      <c r="AF216">
        <f>SUM(All_India_Index_Upto_April23__1[[#This Row],[Health]],All_India_Index_Upto_April23__1[[#This Row],[Personal care and effects]])</f>
        <v>268.10000000000002</v>
      </c>
      <c r="AG216">
        <f>SUM(All_India_Index_Upto_April23__1[[#This Row],[Housing]],All_India_Index_Upto_April23__1[[#This Row],[Household goods and services]],All_India_Index_Upto_April23__1[[#This Row],[Education]])</f>
        <v>429.2</v>
      </c>
      <c r="AH216" s="1">
        <f>SUM(All_India_Index_Upto_April23__1[[#This Row],[Clothing]:[Clothing and footwear]])</f>
        <v>413.8</v>
      </c>
      <c r="AI216" s="1">
        <f>SUM(All_India_Index_Upto_April23__1[[#This Row],[Transport and communication]],All_India_Index_Upto_April23__1[[#This Row],[Fuel and light]])</f>
        <v>251.2</v>
      </c>
      <c r="AJ216" s="1">
        <f>SUM(All_India_Index_Upto_April23__1[[#This Row],[Recreation and amusement]],All_India_Index_Upto_April23__1[[#This Row],[Miscellaneous]],All_India_Index_Upto_April23__1[[#This Row],[Pan, tobacco and intoxicants]])</f>
        <v>428</v>
      </c>
    </row>
    <row r="217" spans="1:36" x14ac:dyDescent="0.3">
      <c r="A217" s="1" t="s">
        <v>33</v>
      </c>
      <c r="B217">
        <v>2018</v>
      </c>
      <c r="C217" s="1"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s="1">
        <v>146.5</v>
      </c>
      <c r="V217">
        <v>142.69999999999999</v>
      </c>
      <c r="W217">
        <v>143.19999999999999</v>
      </c>
      <c r="X217">
        <v>144.9</v>
      </c>
      <c r="Y217">
        <v>123.6</v>
      </c>
      <c r="Z217">
        <v>136.80000000000001</v>
      </c>
      <c r="AA217">
        <v>150.1</v>
      </c>
      <c r="AB217">
        <v>132.19999999999999</v>
      </c>
      <c r="AC217">
        <v>136.80000000000001</v>
      </c>
      <c r="AD217">
        <v>140.1</v>
      </c>
      <c r="AE217">
        <f>SUM(All_India_Index_Upto_April23__1[[#This Row],[Cereals and products]:[Food and beverages]])</f>
        <v>1762.7999999999997</v>
      </c>
      <c r="AF217">
        <f>SUM(All_India_Index_Upto_April23__1[[#This Row],[Health]],All_India_Index_Upto_April23__1[[#This Row],[Personal care and effects]])</f>
        <v>277.10000000000002</v>
      </c>
      <c r="AG217">
        <f>SUM(All_India_Index_Upto_April23__1[[#This Row],[Housing]],All_India_Index_Upto_April23__1[[#This Row],[Household goods and services]],All_India_Index_Upto_April23__1[[#This Row],[Education]])</f>
        <v>439.79999999999995</v>
      </c>
      <c r="AH217" s="1">
        <f>SUM(All_India_Index_Upto_April23__1[[#This Row],[Clothing]:[Clothing and footwear]])</f>
        <v>434.3</v>
      </c>
      <c r="AI217" s="1">
        <f>SUM(All_India_Index_Upto_April23__1[[#This Row],[Transport and communication]],All_India_Index_Upto_April23__1[[#This Row],[Fuel and light]])</f>
        <v>266.29999999999995</v>
      </c>
      <c r="AJ217" s="1">
        <f>SUM(All_India_Index_Upto_April23__1[[#This Row],[Recreation and amusement]],All_India_Index_Upto_April23__1[[#This Row],[Miscellaneous]],All_India_Index_Upto_April23__1[[#This Row],[Pan, tobacco and intoxicants]])</f>
        <v>436.6</v>
      </c>
    </row>
    <row r="218" spans="1:36" x14ac:dyDescent="0.3">
      <c r="A218" s="1" t="s">
        <v>30</v>
      </c>
      <c r="B218">
        <v>2019</v>
      </c>
      <c r="C218" s="1"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1">
        <v>147.69999999999999</v>
      </c>
      <c r="V218">
        <v>146.19999999999999</v>
      </c>
      <c r="W218">
        <v>150.1</v>
      </c>
      <c r="X218">
        <v>149.6</v>
      </c>
      <c r="Y218">
        <v>128.6</v>
      </c>
      <c r="Z218">
        <v>142.9</v>
      </c>
      <c r="AA218">
        <v>155.19999999999999</v>
      </c>
      <c r="AB218">
        <v>133.5</v>
      </c>
      <c r="AC218">
        <v>141.69999999999999</v>
      </c>
      <c r="AD218">
        <v>141</v>
      </c>
      <c r="AE218">
        <f>SUM(All_India_Index_Upto_April23__1[[#This Row],[Cereals and products]:[Food and beverages]])</f>
        <v>1759.6000000000001</v>
      </c>
      <c r="AF218">
        <f>SUM(All_India_Index_Upto_April23__1[[#This Row],[Health]],All_India_Index_Upto_April23__1[[#This Row],[Personal care and effects]])</f>
        <v>283.10000000000002</v>
      </c>
      <c r="AG218">
        <f>SUM(All_India_Index_Upto_April23__1[[#This Row],[Housing]],All_India_Index_Upto_April23__1[[#This Row],[Household goods and services]],All_India_Index_Upto_April23__1[[#This Row],[Education]])</f>
        <v>452.99999999999994</v>
      </c>
      <c r="AH218" s="1">
        <f>SUM(All_India_Index_Upto_April23__1[[#This Row],[Clothing]:[Clothing and footwear]])</f>
        <v>445.6</v>
      </c>
      <c r="AI218" s="1">
        <f>SUM(All_India_Index_Upto_April23__1[[#This Row],[Transport and communication]],All_India_Index_Upto_April23__1[[#This Row],[Fuel and light]])</f>
        <v>274.79999999999995</v>
      </c>
      <c r="AJ218" s="1">
        <f>SUM(All_India_Index_Upto_April23__1[[#This Row],[Recreation and amusement]],All_India_Index_Upto_April23__1[[#This Row],[Miscellaneous]],All_India_Index_Upto_April23__1[[#This Row],[Pan, tobacco and intoxicants]])</f>
        <v>447.3</v>
      </c>
    </row>
    <row r="219" spans="1:36" x14ac:dyDescent="0.3">
      <c r="A219" s="1" t="s">
        <v>32</v>
      </c>
      <c r="B219">
        <v>2019</v>
      </c>
      <c r="C219" s="1"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s="1">
        <v>147.69999999999999</v>
      </c>
      <c r="V219">
        <v>128.6</v>
      </c>
      <c r="W219">
        <v>136.30000000000001</v>
      </c>
      <c r="X219">
        <v>137.80000000000001</v>
      </c>
      <c r="Y219">
        <v>118.6</v>
      </c>
      <c r="Z219">
        <v>131.9</v>
      </c>
      <c r="AA219">
        <v>146.6</v>
      </c>
      <c r="AB219">
        <v>131.69999999999999</v>
      </c>
      <c r="AC219">
        <v>131.80000000000001</v>
      </c>
      <c r="AD219">
        <v>138</v>
      </c>
      <c r="AE219">
        <f>SUM(All_India_Index_Upto_April23__1[[#This Row],[Cereals and products]:[Food and beverages]])</f>
        <v>1744.3000000000002</v>
      </c>
      <c r="AF219">
        <f>SUM(All_India_Index_Upto_April23__1[[#This Row],[Health]],All_India_Index_Upto_April23__1[[#This Row],[Personal care and effects]])</f>
        <v>269.5</v>
      </c>
      <c r="AG219">
        <f>SUM(All_India_Index_Upto_April23__1[[#This Row],[Housing]],All_India_Index_Upto_April23__1[[#This Row],[Household goods and services]],All_India_Index_Upto_April23__1[[#This Row],[Education]])</f>
        <v>430.6</v>
      </c>
      <c r="AH219" s="1">
        <f>SUM(All_India_Index_Upto_April23__1[[#This Row],[Clothing]:[Clothing and footwear]])</f>
        <v>414.5</v>
      </c>
      <c r="AI219" s="1">
        <f>SUM(All_India_Index_Upto_April23__1[[#This Row],[Transport and communication]],All_India_Index_Upto_April23__1[[#This Row],[Fuel and light]])</f>
        <v>247.2</v>
      </c>
      <c r="AJ219" s="1">
        <f>SUM(All_India_Index_Upto_April23__1[[#This Row],[Recreation and amusement]],All_India_Index_Upto_April23__1[[#This Row],[Miscellaneous]],All_India_Index_Upto_April23__1[[#This Row],[Pan, tobacco and intoxicants]])</f>
        <v>428.40000000000003</v>
      </c>
    </row>
    <row r="220" spans="1:36" x14ac:dyDescent="0.3">
      <c r="A220" s="1" t="s">
        <v>33</v>
      </c>
      <c r="B220">
        <v>2019</v>
      </c>
      <c r="C220" s="1"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s="1">
        <v>147.69999999999999</v>
      </c>
      <c r="V220">
        <v>139.5</v>
      </c>
      <c r="W220">
        <v>143.6</v>
      </c>
      <c r="X220">
        <v>145.1</v>
      </c>
      <c r="Y220">
        <v>123.3</v>
      </c>
      <c r="Z220">
        <v>136.69999999999999</v>
      </c>
      <c r="AA220">
        <v>150.19999999999999</v>
      </c>
      <c r="AB220">
        <v>132.80000000000001</v>
      </c>
      <c r="AC220">
        <v>136.9</v>
      </c>
      <c r="AD220">
        <v>139.6</v>
      </c>
      <c r="AE220">
        <f>SUM(All_India_Index_Upto_April23__1[[#This Row],[Cereals and products]:[Food and beverages]])</f>
        <v>1753.3999999999999</v>
      </c>
      <c r="AF220">
        <f>SUM(All_India_Index_Upto_April23__1[[#This Row],[Health]],All_India_Index_Upto_April23__1[[#This Row],[Personal care and effects]])</f>
        <v>277.89999999999998</v>
      </c>
      <c r="AG220">
        <f>SUM(All_India_Index_Upto_April23__1[[#This Row],[Housing]],All_India_Index_Upto_April23__1[[#This Row],[Household goods and services]],All_India_Index_Upto_April23__1[[#This Row],[Education]])</f>
        <v>441.49999999999994</v>
      </c>
      <c r="AH220" s="1">
        <f>SUM(All_India_Index_Upto_April23__1[[#This Row],[Clothing]:[Clothing and footwear]])</f>
        <v>433</v>
      </c>
      <c r="AI220" s="1">
        <f>SUM(All_India_Index_Upto_April23__1[[#This Row],[Transport and communication]],All_India_Index_Upto_April23__1[[#This Row],[Fuel and light]])</f>
        <v>262.8</v>
      </c>
      <c r="AJ220" s="1">
        <f>SUM(All_India_Index_Upto_April23__1[[#This Row],[Recreation and amusement]],All_India_Index_Upto_April23__1[[#This Row],[Miscellaneous]],All_India_Index_Upto_April23__1[[#This Row],[Pan, tobacco and intoxicants]])</f>
        <v>436.8</v>
      </c>
    </row>
    <row r="221" spans="1:36" x14ac:dyDescent="0.3">
      <c r="A221" s="1" t="s">
        <v>30</v>
      </c>
      <c r="B221">
        <v>2019</v>
      </c>
      <c r="C221" s="1" t="s">
        <v>34</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1">
        <v>148.5</v>
      </c>
      <c r="V221">
        <v>145.30000000000001</v>
      </c>
      <c r="W221">
        <v>150.1</v>
      </c>
      <c r="X221">
        <v>149.9</v>
      </c>
      <c r="Y221">
        <v>129.19999999999999</v>
      </c>
      <c r="Z221">
        <v>143.4</v>
      </c>
      <c r="AA221">
        <v>155.5</v>
      </c>
      <c r="AB221">
        <v>134.9</v>
      </c>
      <c r="AC221">
        <v>142.19999999999999</v>
      </c>
      <c r="AD221">
        <v>141</v>
      </c>
      <c r="AE221">
        <f>SUM(All_India_Index_Upto_April23__1[[#This Row],[Cereals and products]:[Food and beverages]])</f>
        <v>1759.8000000000002</v>
      </c>
      <c r="AF221">
        <f>SUM(All_India_Index_Upto_April23__1[[#This Row],[Health]],All_India_Index_Upto_April23__1[[#This Row],[Personal care and effects]])</f>
        <v>284.8</v>
      </c>
      <c r="AG221">
        <f>SUM(All_India_Index_Upto_April23__1[[#This Row],[Housing]],All_India_Index_Upto_April23__1[[#This Row],[Household goods and services]],All_India_Index_Upto_April23__1[[#This Row],[Education]])</f>
        <v>454.1</v>
      </c>
      <c r="AH221" s="1">
        <f>SUM(All_India_Index_Upto_April23__1[[#This Row],[Clothing]:[Clothing and footwear]])</f>
        <v>446.5</v>
      </c>
      <c r="AI221" s="1">
        <f>SUM(All_India_Index_Upto_April23__1[[#This Row],[Transport and communication]],All_India_Index_Upto_April23__1[[#This Row],[Fuel and light]])</f>
        <v>274.5</v>
      </c>
      <c r="AJ221" s="1">
        <f>SUM(All_India_Index_Upto_April23__1[[#This Row],[Recreation and amusement]],All_India_Index_Upto_April23__1[[#This Row],[Miscellaneous]],All_India_Index_Upto_April23__1[[#This Row],[Pan, tobacco and intoxicants]])</f>
        <v>448.40000000000003</v>
      </c>
    </row>
    <row r="222" spans="1:36" x14ac:dyDescent="0.3">
      <c r="A222" s="1" t="s">
        <v>32</v>
      </c>
      <c r="B222">
        <v>2019</v>
      </c>
      <c r="C222" s="1" t="s">
        <v>34</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s="1">
        <v>148.5</v>
      </c>
      <c r="V222">
        <v>127.1</v>
      </c>
      <c r="W222">
        <v>136.6</v>
      </c>
      <c r="X222">
        <v>138.5</v>
      </c>
      <c r="Y222">
        <v>119.2</v>
      </c>
      <c r="Z222">
        <v>132.19999999999999</v>
      </c>
      <c r="AA222">
        <v>146.6</v>
      </c>
      <c r="AB222">
        <v>133</v>
      </c>
      <c r="AC222">
        <v>132.4</v>
      </c>
      <c r="AD222">
        <v>138.6</v>
      </c>
      <c r="AE222">
        <f>SUM(All_India_Index_Upto_April23__1[[#This Row],[Cereals and products]:[Food and beverages]])</f>
        <v>1754.4</v>
      </c>
      <c r="AF222">
        <f>SUM(All_India_Index_Upto_April23__1[[#This Row],[Health]],All_India_Index_Upto_April23__1[[#This Row],[Personal care and effects]])</f>
        <v>271.5</v>
      </c>
      <c r="AG222">
        <f>SUM(All_India_Index_Upto_April23__1[[#This Row],[Housing]],All_India_Index_Upto_April23__1[[#This Row],[Household goods and services]],All_India_Index_Upto_April23__1[[#This Row],[Education]])</f>
        <v>431.70000000000005</v>
      </c>
      <c r="AH222" s="1">
        <f>SUM(All_India_Index_Upto_April23__1[[#This Row],[Clothing]:[Clothing and footwear]])</f>
        <v>415.5</v>
      </c>
      <c r="AI222" s="1">
        <f>SUM(All_India_Index_Upto_April23__1[[#This Row],[Transport and communication]],All_India_Index_Upto_April23__1[[#This Row],[Fuel and light]])</f>
        <v>246.3</v>
      </c>
      <c r="AJ222" s="1">
        <f>SUM(All_India_Index_Upto_April23__1[[#This Row],[Recreation and amusement]],All_India_Index_Upto_April23__1[[#This Row],[Miscellaneous]],All_India_Index_Upto_April23__1[[#This Row],[Pan, tobacco and intoxicants]])</f>
        <v>429.5</v>
      </c>
    </row>
    <row r="223" spans="1:36" x14ac:dyDescent="0.3">
      <c r="A223" s="1" t="s">
        <v>33</v>
      </c>
      <c r="B223">
        <v>2019</v>
      </c>
      <c r="C223" s="1" t="s">
        <v>34</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s="1">
        <v>148.5</v>
      </c>
      <c r="V223">
        <v>138.4</v>
      </c>
      <c r="W223">
        <v>143.69999999999999</v>
      </c>
      <c r="X223">
        <v>145.6</v>
      </c>
      <c r="Y223">
        <v>123.9</v>
      </c>
      <c r="Z223">
        <v>137.1</v>
      </c>
      <c r="AA223">
        <v>150.30000000000001</v>
      </c>
      <c r="AB223">
        <v>134.1</v>
      </c>
      <c r="AC223">
        <v>137.4</v>
      </c>
      <c r="AD223">
        <v>139.9</v>
      </c>
      <c r="AE223">
        <f>SUM(All_India_Index_Upto_April23__1[[#This Row],[Cereals and products]:[Food and beverages]])</f>
        <v>1757.1</v>
      </c>
      <c r="AF223">
        <f>SUM(All_India_Index_Upto_April23__1[[#This Row],[Health]],All_India_Index_Upto_April23__1[[#This Row],[Personal care and effects]])</f>
        <v>279.7</v>
      </c>
      <c r="AG223">
        <f>SUM(All_India_Index_Upto_April23__1[[#This Row],[Housing]],All_India_Index_Upto_April23__1[[#This Row],[Household goods and services]],All_India_Index_Upto_April23__1[[#This Row],[Education]])</f>
        <v>442.5</v>
      </c>
      <c r="AH223" s="1">
        <f>SUM(All_India_Index_Upto_April23__1[[#This Row],[Clothing]:[Clothing and footwear]])</f>
        <v>433.9</v>
      </c>
      <c r="AI223" s="1">
        <f>SUM(All_India_Index_Upto_April23__1[[#This Row],[Transport and communication]],All_India_Index_Upto_April23__1[[#This Row],[Fuel and light]])</f>
        <v>262.3</v>
      </c>
      <c r="AJ223" s="1">
        <f>SUM(All_India_Index_Upto_April23__1[[#This Row],[Recreation and amusement]],All_India_Index_Upto_April23__1[[#This Row],[Miscellaneous]],All_India_Index_Upto_April23__1[[#This Row],[Pan, tobacco and intoxicants]])</f>
        <v>437.9</v>
      </c>
    </row>
    <row r="224" spans="1:36" x14ac:dyDescent="0.3">
      <c r="A224" s="1" t="s">
        <v>30</v>
      </c>
      <c r="B224">
        <v>2019</v>
      </c>
      <c r="C224" s="1" t="s">
        <v>35</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1">
        <v>149</v>
      </c>
      <c r="V224">
        <v>146.4</v>
      </c>
      <c r="W224">
        <v>150</v>
      </c>
      <c r="X224">
        <v>150.4</v>
      </c>
      <c r="Y224">
        <v>129.9</v>
      </c>
      <c r="Z224">
        <v>143.80000000000001</v>
      </c>
      <c r="AA224">
        <v>155.5</v>
      </c>
      <c r="AB224">
        <v>134</v>
      </c>
      <c r="AC224">
        <v>142.4</v>
      </c>
      <c r="AD224">
        <v>141.19999999999999</v>
      </c>
      <c r="AE224">
        <f>SUM(All_India_Index_Upto_April23__1[[#This Row],[Cereals and products]:[Food and beverages]])</f>
        <v>1761.2000000000003</v>
      </c>
      <c r="AF224">
        <f>SUM(All_India_Index_Upto_April23__1[[#This Row],[Health]],All_India_Index_Upto_April23__1[[#This Row],[Personal care and effects]])</f>
        <v>284.39999999999998</v>
      </c>
      <c r="AG224">
        <f>SUM(All_India_Index_Upto_April23__1[[#This Row],[Housing]],All_India_Index_Upto_April23__1[[#This Row],[Household goods and services]],All_India_Index_Upto_April23__1[[#This Row],[Education]])</f>
        <v>454.5</v>
      </c>
      <c r="AH224" s="1">
        <f>SUM(All_India_Index_Upto_April23__1[[#This Row],[Clothing]:[Clothing and footwear]])</f>
        <v>447</v>
      </c>
      <c r="AI224" s="1">
        <f>SUM(All_India_Index_Upto_April23__1[[#This Row],[Transport and communication]],All_India_Index_Upto_April23__1[[#This Row],[Fuel and light]])</f>
        <v>276.3</v>
      </c>
      <c r="AJ224" s="1">
        <f>SUM(All_India_Index_Upto_April23__1[[#This Row],[Recreation and amusement]],All_India_Index_Upto_April23__1[[#This Row],[Miscellaneous]],All_India_Index_Upto_April23__1[[#This Row],[Pan, tobacco and intoxicants]])</f>
        <v>449.1</v>
      </c>
    </row>
    <row r="225" spans="1:36" x14ac:dyDescent="0.3">
      <c r="A225" s="1" t="s">
        <v>32</v>
      </c>
      <c r="B225">
        <v>2019</v>
      </c>
      <c r="C225" s="1" t="s">
        <v>35</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s="1">
        <v>149</v>
      </c>
      <c r="V225">
        <v>128.80000000000001</v>
      </c>
      <c r="W225">
        <v>136.80000000000001</v>
      </c>
      <c r="X225">
        <v>139.19999999999999</v>
      </c>
      <c r="Y225">
        <v>119.9</v>
      </c>
      <c r="Z225">
        <v>133</v>
      </c>
      <c r="AA225">
        <v>146.69999999999999</v>
      </c>
      <c r="AB225">
        <v>132.5</v>
      </c>
      <c r="AC225">
        <v>132.80000000000001</v>
      </c>
      <c r="AD225">
        <v>139.5</v>
      </c>
      <c r="AE225">
        <f>SUM(All_India_Index_Upto_April23__1[[#This Row],[Cereals and products]:[Food and beverages]])</f>
        <v>1768.4</v>
      </c>
      <c r="AF225">
        <f>SUM(All_India_Index_Upto_April23__1[[#This Row],[Health]],All_India_Index_Upto_April23__1[[#This Row],[Personal care and effects]])</f>
        <v>271.7</v>
      </c>
      <c r="AG225">
        <f>SUM(All_India_Index_Upto_April23__1[[#This Row],[Housing]],All_India_Index_Upto_April23__1[[#This Row],[Household goods and services]],All_India_Index_Upto_April23__1[[#This Row],[Education]])</f>
        <v>432.5</v>
      </c>
      <c r="AH225" s="1">
        <f>SUM(All_India_Index_Upto_April23__1[[#This Row],[Clothing]:[Clothing and footwear]])</f>
        <v>416.29999999999995</v>
      </c>
      <c r="AI225" s="1">
        <f>SUM(All_India_Index_Upto_April23__1[[#This Row],[Transport and communication]],All_India_Index_Upto_April23__1[[#This Row],[Fuel and light]])</f>
        <v>248.70000000000002</v>
      </c>
      <c r="AJ225" s="1">
        <f>SUM(All_India_Index_Upto_April23__1[[#This Row],[Recreation and amusement]],All_India_Index_Upto_April23__1[[#This Row],[Miscellaneous]],All_India_Index_Upto_April23__1[[#This Row],[Pan, tobacco and intoxicants]])</f>
        <v>431.1</v>
      </c>
    </row>
    <row r="226" spans="1:36" x14ac:dyDescent="0.3">
      <c r="A226" s="1" t="s">
        <v>33</v>
      </c>
      <c r="B226">
        <v>2019</v>
      </c>
      <c r="C226" s="1" t="s">
        <v>35</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s="1">
        <v>149</v>
      </c>
      <c r="V226">
        <v>139.69999999999999</v>
      </c>
      <c r="W226">
        <v>143.80000000000001</v>
      </c>
      <c r="X226">
        <v>146.19999999999999</v>
      </c>
      <c r="Y226">
        <v>124.6</v>
      </c>
      <c r="Z226">
        <v>137.69999999999999</v>
      </c>
      <c r="AA226">
        <v>150.30000000000001</v>
      </c>
      <c r="AB226">
        <v>133.4</v>
      </c>
      <c r="AC226">
        <v>137.69999999999999</v>
      </c>
      <c r="AD226">
        <v>140.4</v>
      </c>
      <c r="AE226">
        <f>SUM(All_India_Index_Upto_April23__1[[#This Row],[Cereals and products]:[Food and beverages]])</f>
        <v>1762.9</v>
      </c>
      <c r="AF226">
        <f>SUM(All_India_Index_Upto_April23__1[[#This Row],[Health]],All_India_Index_Upto_April23__1[[#This Row],[Personal care and effects]])</f>
        <v>279.60000000000002</v>
      </c>
      <c r="AG226">
        <f>SUM(All_India_Index_Upto_April23__1[[#This Row],[Housing]],All_India_Index_Upto_April23__1[[#This Row],[Household goods and services]],All_India_Index_Upto_April23__1[[#This Row],[Education]])</f>
        <v>443.1</v>
      </c>
      <c r="AH226" s="1">
        <f>SUM(All_India_Index_Upto_April23__1[[#This Row],[Clothing]:[Clothing and footwear]])</f>
        <v>434.5</v>
      </c>
      <c r="AI226" s="1">
        <f>SUM(All_India_Index_Upto_April23__1[[#This Row],[Transport and communication]],All_India_Index_Upto_April23__1[[#This Row],[Fuel and light]])</f>
        <v>264.29999999999995</v>
      </c>
      <c r="AJ226" s="1">
        <f>SUM(All_India_Index_Upto_April23__1[[#This Row],[Recreation and amusement]],All_India_Index_Upto_April23__1[[#This Row],[Miscellaneous]],All_India_Index_Upto_April23__1[[#This Row],[Pan, tobacco and intoxicants]])</f>
        <v>438.9</v>
      </c>
    </row>
    <row r="227" spans="1:36" x14ac:dyDescent="0.3">
      <c r="A227" s="1" t="s">
        <v>30</v>
      </c>
      <c r="B227">
        <v>2019</v>
      </c>
      <c r="C227" s="1" t="s">
        <v>37</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1">
        <v>150.1</v>
      </c>
      <c r="V227">
        <v>146.9</v>
      </c>
      <c r="W227">
        <v>149.5</v>
      </c>
      <c r="X227">
        <v>151.30000000000001</v>
      </c>
      <c r="Y227">
        <v>130.19999999999999</v>
      </c>
      <c r="Z227">
        <v>145.9</v>
      </c>
      <c r="AA227">
        <v>156.69999999999999</v>
      </c>
      <c r="AB227">
        <v>133.9</v>
      </c>
      <c r="AC227">
        <v>142.9</v>
      </c>
      <c r="AD227">
        <v>142.4</v>
      </c>
      <c r="AE227">
        <f>SUM(All_India_Index_Upto_April23__1[[#This Row],[Cereals and products]:[Food and beverages]])</f>
        <v>1782.1000000000001</v>
      </c>
      <c r="AF227">
        <f>SUM(All_India_Index_Upto_April23__1[[#This Row],[Health]],All_India_Index_Upto_April23__1[[#This Row],[Personal care and effects]])</f>
        <v>285.20000000000005</v>
      </c>
      <c r="AG227">
        <f>SUM(All_India_Index_Upto_April23__1[[#This Row],[Housing]],All_India_Index_Upto_April23__1[[#This Row],[Household goods and services]],All_India_Index_Upto_April23__1[[#This Row],[Education]])</f>
        <v>456.3</v>
      </c>
      <c r="AH227" s="1">
        <f>SUM(All_India_Index_Upto_April23__1[[#This Row],[Clothing]:[Clothing and footwear]])</f>
        <v>448.59999999999997</v>
      </c>
      <c r="AI227" s="1">
        <f>SUM(All_India_Index_Upto_April23__1[[#This Row],[Transport and communication]],All_India_Index_Upto_April23__1[[#This Row],[Fuel and light]])</f>
        <v>277.10000000000002</v>
      </c>
      <c r="AJ227" s="1">
        <f>SUM(All_India_Index_Upto_April23__1[[#This Row],[Recreation and amusement]],All_India_Index_Upto_April23__1[[#This Row],[Miscellaneous]],All_India_Index_Upto_April23__1[[#This Row],[Pan, tobacco and intoxicants]])</f>
        <v>452.1</v>
      </c>
    </row>
    <row r="228" spans="1:36" x14ac:dyDescent="0.3">
      <c r="A228" s="1" t="s">
        <v>32</v>
      </c>
      <c r="B228">
        <v>2019</v>
      </c>
      <c r="C228" s="1" t="s">
        <v>37</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s="1">
        <v>150.1</v>
      </c>
      <c r="V228">
        <v>129.4</v>
      </c>
      <c r="W228">
        <v>137.19999999999999</v>
      </c>
      <c r="X228">
        <v>139.80000000000001</v>
      </c>
      <c r="Y228">
        <v>120.1</v>
      </c>
      <c r="Z228">
        <v>134</v>
      </c>
      <c r="AA228">
        <v>148</v>
      </c>
      <c r="AB228">
        <v>132.6</v>
      </c>
      <c r="AC228">
        <v>133.30000000000001</v>
      </c>
      <c r="AD228">
        <v>141.5</v>
      </c>
      <c r="AE228">
        <f>SUM(All_India_Index_Upto_April23__1[[#This Row],[Cereals and products]:[Food and beverages]])</f>
        <v>1811.5000000000002</v>
      </c>
      <c r="AF228">
        <f>SUM(All_India_Index_Upto_April23__1[[#This Row],[Health]],All_India_Index_Upto_April23__1[[#This Row],[Personal care and effects]])</f>
        <v>272.39999999999998</v>
      </c>
      <c r="AG228">
        <f>SUM(All_India_Index_Upto_April23__1[[#This Row],[Housing]],All_India_Index_Upto_April23__1[[#This Row],[Household goods and services]],All_India_Index_Upto_April23__1[[#This Row],[Education]])</f>
        <v>435.29999999999995</v>
      </c>
      <c r="AH228" s="1">
        <f>SUM(All_India_Index_Upto_April23__1[[#This Row],[Clothing]:[Clothing and footwear]])</f>
        <v>417.9</v>
      </c>
      <c r="AI228" s="1">
        <f>SUM(All_India_Index_Upto_April23__1[[#This Row],[Transport and communication]],All_India_Index_Upto_April23__1[[#This Row],[Fuel and light]])</f>
        <v>249.5</v>
      </c>
      <c r="AJ228" s="1">
        <f>SUM(All_India_Index_Upto_April23__1[[#This Row],[Recreation and amusement]],All_India_Index_Upto_April23__1[[#This Row],[Miscellaneous]],All_India_Index_Upto_April23__1[[#This Row],[Pan, tobacco and intoxicants]])</f>
        <v>433.5</v>
      </c>
    </row>
    <row r="229" spans="1:36" x14ac:dyDescent="0.3">
      <c r="A229" s="1" t="s">
        <v>33</v>
      </c>
      <c r="B229">
        <v>2019</v>
      </c>
      <c r="C229" s="1" t="s">
        <v>37</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s="1">
        <v>150.1</v>
      </c>
      <c r="V229">
        <v>140.30000000000001</v>
      </c>
      <c r="W229">
        <v>143.69999999999999</v>
      </c>
      <c r="X229">
        <v>146.9</v>
      </c>
      <c r="Y229">
        <v>124.9</v>
      </c>
      <c r="Z229">
        <v>139.19999999999999</v>
      </c>
      <c r="AA229">
        <v>151.6</v>
      </c>
      <c r="AB229">
        <v>133.4</v>
      </c>
      <c r="AC229">
        <v>138.19999999999999</v>
      </c>
      <c r="AD229">
        <v>142</v>
      </c>
      <c r="AE229">
        <f>SUM(All_India_Index_Upto_April23__1[[#This Row],[Cereals and products]:[Food and beverages]])</f>
        <v>1791.9000000000003</v>
      </c>
      <c r="AF229">
        <f>SUM(All_India_Index_Upto_April23__1[[#This Row],[Health]],All_India_Index_Upto_April23__1[[#This Row],[Personal care and effects]])</f>
        <v>280.3</v>
      </c>
      <c r="AG229">
        <f>SUM(All_India_Index_Upto_April23__1[[#This Row],[Housing]],All_India_Index_Upto_April23__1[[#This Row],[Household goods and services]],All_India_Index_Upto_April23__1[[#This Row],[Education]])</f>
        <v>445.4</v>
      </c>
      <c r="AH229" s="1">
        <f>SUM(All_India_Index_Upto_April23__1[[#This Row],[Clothing]:[Clothing and footwear]])</f>
        <v>436.1</v>
      </c>
      <c r="AI229" s="1">
        <f>SUM(All_India_Index_Upto_April23__1[[#This Row],[Transport and communication]],All_India_Index_Upto_April23__1[[#This Row],[Fuel and light]])</f>
        <v>265.20000000000005</v>
      </c>
      <c r="AJ229" s="1">
        <f>SUM(All_India_Index_Upto_April23__1[[#This Row],[Recreation and amusement]],All_India_Index_Upto_April23__1[[#This Row],[Miscellaneous]],All_India_Index_Upto_April23__1[[#This Row],[Pan, tobacco and intoxicants]])</f>
        <v>441.5</v>
      </c>
    </row>
    <row r="230" spans="1:36" x14ac:dyDescent="0.3">
      <c r="A230" s="1" t="s">
        <v>30</v>
      </c>
      <c r="B230">
        <v>2019</v>
      </c>
      <c r="C230" s="1" t="s">
        <v>38</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1">
        <v>149.4</v>
      </c>
      <c r="V230">
        <v>147.80000000000001</v>
      </c>
      <c r="W230">
        <v>149.6</v>
      </c>
      <c r="X230">
        <v>151.69999999999999</v>
      </c>
      <c r="Y230">
        <v>130.19999999999999</v>
      </c>
      <c r="Z230">
        <v>146.4</v>
      </c>
      <c r="AA230">
        <v>157.69999999999999</v>
      </c>
      <c r="AB230">
        <v>134.80000000000001</v>
      </c>
      <c r="AC230">
        <v>143.30000000000001</v>
      </c>
      <c r="AD230">
        <v>143.6</v>
      </c>
      <c r="AE230">
        <f>SUM(All_India_Index_Upto_April23__1[[#This Row],[Cereals and products]:[Food and beverages]])</f>
        <v>1804.1999999999998</v>
      </c>
      <c r="AF230">
        <f>SUM(All_India_Index_Upto_April23__1[[#This Row],[Health]],All_India_Index_Upto_April23__1[[#This Row],[Personal care and effects]])</f>
        <v>286.5</v>
      </c>
      <c r="AG230">
        <f>SUM(All_India_Index_Upto_April23__1[[#This Row],[Housing]],All_India_Index_Upto_April23__1[[#This Row],[Household goods and services]],All_India_Index_Upto_April23__1[[#This Row],[Education]])</f>
        <v>456.7</v>
      </c>
      <c r="AH230" s="1">
        <f>SUM(All_India_Index_Upto_April23__1[[#This Row],[Clothing]:[Clothing and footwear]])</f>
        <v>448.59999999999997</v>
      </c>
      <c r="AI230" s="1">
        <f>SUM(All_India_Index_Upto_April23__1[[#This Row],[Transport and communication]],All_India_Index_Upto_April23__1[[#This Row],[Fuel and light]])</f>
        <v>278</v>
      </c>
      <c r="AJ230" s="1">
        <f>SUM(All_India_Index_Upto_April23__1[[#This Row],[Recreation and amusement]],All_India_Index_Upto_April23__1[[#This Row],[Miscellaneous]],All_India_Index_Upto_April23__1[[#This Row],[Pan, tobacco and intoxicants]])</f>
        <v>453.90000000000003</v>
      </c>
    </row>
    <row r="231" spans="1:36" x14ac:dyDescent="0.3">
      <c r="A231" s="1" t="s">
        <v>32</v>
      </c>
      <c r="B231">
        <v>2019</v>
      </c>
      <c r="C231" s="1" t="s">
        <v>38</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s="1">
        <v>149.4</v>
      </c>
      <c r="V231">
        <v>130.5</v>
      </c>
      <c r="W231">
        <v>137.4</v>
      </c>
      <c r="X231">
        <v>140.30000000000001</v>
      </c>
      <c r="Y231">
        <v>119.6</v>
      </c>
      <c r="Z231">
        <v>134.30000000000001</v>
      </c>
      <c r="AA231">
        <v>148.9</v>
      </c>
      <c r="AB231">
        <v>133.69999999999999</v>
      </c>
      <c r="AC231">
        <v>133.6</v>
      </c>
      <c r="AD231">
        <v>142.1</v>
      </c>
      <c r="AE231">
        <f>SUM(All_India_Index_Upto_April23__1[[#This Row],[Cereals and products]:[Food and beverages]])</f>
        <v>1833.2999999999997</v>
      </c>
      <c r="AF231">
        <f>SUM(All_India_Index_Upto_April23__1[[#This Row],[Health]],All_India_Index_Upto_April23__1[[#This Row],[Personal care and effects]])</f>
        <v>274</v>
      </c>
      <c r="AG231">
        <f>SUM(All_India_Index_Upto_April23__1[[#This Row],[Housing]],All_India_Index_Upto_April23__1[[#This Row],[Household goods and services]],All_India_Index_Upto_April23__1[[#This Row],[Education]])</f>
        <v>435.70000000000005</v>
      </c>
      <c r="AH231" s="1">
        <f>SUM(All_India_Index_Upto_April23__1[[#This Row],[Clothing]:[Clothing and footwear]])</f>
        <v>418.4</v>
      </c>
      <c r="AI231" s="1">
        <f>SUM(All_India_Index_Upto_April23__1[[#This Row],[Transport and communication]],All_India_Index_Upto_April23__1[[#This Row],[Fuel and light]])</f>
        <v>250.1</v>
      </c>
      <c r="AJ231" s="1">
        <f>SUM(All_India_Index_Upto_April23__1[[#This Row],[Recreation and amusement]],All_India_Index_Upto_April23__1[[#This Row],[Miscellaneous]],All_India_Index_Upto_April23__1[[#This Row],[Pan, tobacco and intoxicants]])</f>
        <v>434.59999999999997</v>
      </c>
    </row>
    <row r="232" spans="1:36" x14ac:dyDescent="0.3">
      <c r="A232" s="1" t="s">
        <v>33</v>
      </c>
      <c r="B232">
        <v>2019</v>
      </c>
      <c r="C232" s="1" t="s">
        <v>38</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s="1">
        <v>149.4</v>
      </c>
      <c r="V232">
        <v>141.19999999999999</v>
      </c>
      <c r="W232">
        <v>143.80000000000001</v>
      </c>
      <c r="X232">
        <v>147.4</v>
      </c>
      <c r="Y232">
        <v>124.6</v>
      </c>
      <c r="Z232">
        <v>139.6</v>
      </c>
      <c r="AA232">
        <v>152.5</v>
      </c>
      <c r="AB232">
        <v>134.30000000000001</v>
      </c>
      <c r="AC232">
        <v>138.6</v>
      </c>
      <c r="AD232">
        <v>142.9</v>
      </c>
      <c r="AE232">
        <f>SUM(All_India_Index_Upto_April23__1[[#This Row],[Cereals and products]:[Food and beverages]])</f>
        <v>1814.1000000000001</v>
      </c>
      <c r="AF232">
        <f>SUM(All_India_Index_Upto_April23__1[[#This Row],[Health]],All_India_Index_Upto_April23__1[[#This Row],[Personal care and effects]])</f>
        <v>281.70000000000005</v>
      </c>
      <c r="AG232">
        <f>SUM(All_India_Index_Upto_April23__1[[#This Row],[Housing]],All_India_Index_Upto_April23__1[[#This Row],[Household goods and services]],All_India_Index_Upto_April23__1[[#This Row],[Education]])</f>
        <v>445.70000000000005</v>
      </c>
      <c r="AH232" s="1">
        <f>SUM(All_India_Index_Upto_April23__1[[#This Row],[Clothing]:[Clothing and footwear]])</f>
        <v>436.4</v>
      </c>
      <c r="AI232" s="1">
        <f>SUM(All_India_Index_Upto_April23__1[[#This Row],[Transport and communication]],All_India_Index_Upto_April23__1[[#This Row],[Fuel and light]])</f>
        <v>265.79999999999995</v>
      </c>
      <c r="AJ232" s="1">
        <f>SUM(All_India_Index_Upto_April23__1[[#This Row],[Recreation and amusement]],All_India_Index_Upto_April23__1[[#This Row],[Miscellaneous]],All_India_Index_Upto_April23__1[[#This Row],[Pan, tobacco and intoxicants]])</f>
        <v>443.1</v>
      </c>
    </row>
    <row r="233" spans="1:36" x14ac:dyDescent="0.3">
      <c r="A233" s="1" t="s">
        <v>30</v>
      </c>
      <c r="B233">
        <v>2019</v>
      </c>
      <c r="C233" s="1" t="s">
        <v>39</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1">
        <v>150.6</v>
      </c>
      <c r="V233">
        <v>146.80000000000001</v>
      </c>
      <c r="W233">
        <v>150</v>
      </c>
      <c r="X233">
        <v>152.19999999999999</v>
      </c>
      <c r="Y233">
        <v>131.19999999999999</v>
      </c>
      <c r="Z233">
        <v>147.5</v>
      </c>
      <c r="AA233">
        <v>159.1</v>
      </c>
      <c r="AB233">
        <v>136.1</v>
      </c>
      <c r="AC233">
        <v>144.19999999999999</v>
      </c>
      <c r="AD233">
        <v>144.9</v>
      </c>
      <c r="AE233">
        <f>SUM(All_India_Index_Upto_April23__1[[#This Row],[Cereals and products]:[Food and beverages]])</f>
        <v>1826.8999999999999</v>
      </c>
      <c r="AF233">
        <f>SUM(All_India_Index_Upto_April23__1[[#This Row],[Health]],All_India_Index_Upto_April23__1[[#This Row],[Personal care and effects]])</f>
        <v>288.29999999999995</v>
      </c>
      <c r="AG233">
        <f>SUM(All_India_Index_Upto_April23__1[[#This Row],[Housing]],All_India_Index_Upto_April23__1[[#This Row],[Household goods and services]],All_India_Index_Upto_April23__1[[#This Row],[Education]])</f>
        <v>459.70000000000005</v>
      </c>
      <c r="AH233" s="1">
        <f>SUM(All_India_Index_Upto_April23__1[[#This Row],[Clothing]:[Clothing and footwear]])</f>
        <v>449.1</v>
      </c>
      <c r="AI233" s="1">
        <f>SUM(All_India_Index_Upto_April23__1[[#This Row],[Transport and communication]],All_India_Index_Upto_April23__1[[#This Row],[Fuel and light]])</f>
        <v>278</v>
      </c>
      <c r="AJ233" s="1">
        <f>SUM(All_India_Index_Upto_April23__1[[#This Row],[Recreation and amusement]],All_India_Index_Upto_April23__1[[#This Row],[Miscellaneous]],All_India_Index_Upto_April23__1[[#This Row],[Pan, tobacco and intoxicants]])</f>
        <v>456.2</v>
      </c>
    </row>
    <row r="234" spans="1:36" x14ac:dyDescent="0.3">
      <c r="A234" s="1" t="s">
        <v>32</v>
      </c>
      <c r="B234">
        <v>2019</v>
      </c>
      <c r="C234" s="1" t="s">
        <v>39</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s="1">
        <v>150.6</v>
      </c>
      <c r="V234">
        <v>127</v>
      </c>
      <c r="W234">
        <v>137.69999999999999</v>
      </c>
      <c r="X234">
        <v>140.80000000000001</v>
      </c>
      <c r="Y234">
        <v>120.6</v>
      </c>
      <c r="Z234">
        <v>135</v>
      </c>
      <c r="AA234">
        <v>150.4</v>
      </c>
      <c r="AB234">
        <v>135.1</v>
      </c>
      <c r="AC234">
        <v>134.5</v>
      </c>
      <c r="AD234">
        <v>143.30000000000001</v>
      </c>
      <c r="AE234">
        <f>SUM(All_India_Index_Upto_April23__1[[#This Row],[Cereals and products]:[Food and beverages]])</f>
        <v>1857.3999999999999</v>
      </c>
      <c r="AF234">
        <f>SUM(All_India_Index_Upto_April23__1[[#This Row],[Health]],All_India_Index_Upto_April23__1[[#This Row],[Personal care and effects]])</f>
        <v>275.89999999999998</v>
      </c>
      <c r="AG234">
        <f>SUM(All_India_Index_Upto_April23__1[[#This Row],[Housing]],All_India_Index_Upto_April23__1[[#This Row],[Household goods and services]],All_India_Index_Upto_April23__1[[#This Row],[Education]])</f>
        <v>438.69999999999993</v>
      </c>
      <c r="AH234" s="1">
        <f>SUM(All_India_Index_Upto_April23__1[[#This Row],[Clothing]:[Clothing and footwear]])</f>
        <v>419.3</v>
      </c>
      <c r="AI234" s="1">
        <f>SUM(All_India_Index_Upto_April23__1[[#This Row],[Transport and communication]],All_India_Index_Upto_April23__1[[#This Row],[Fuel and light]])</f>
        <v>247.6</v>
      </c>
      <c r="AJ234" s="1">
        <f>SUM(All_India_Index_Upto_April23__1[[#This Row],[Recreation and amusement]],All_India_Index_Upto_April23__1[[#This Row],[Miscellaneous]],All_India_Index_Upto_April23__1[[#This Row],[Pan, tobacco and intoxicants]])</f>
        <v>436.7</v>
      </c>
    </row>
    <row r="235" spans="1:36" x14ac:dyDescent="0.3">
      <c r="A235" s="1" t="s">
        <v>33</v>
      </c>
      <c r="B235">
        <v>2019</v>
      </c>
      <c r="C235" s="1" t="s">
        <v>39</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s="1">
        <v>150.6</v>
      </c>
      <c r="V235">
        <v>139.30000000000001</v>
      </c>
      <c r="W235">
        <v>144.19999999999999</v>
      </c>
      <c r="X235">
        <v>147.9</v>
      </c>
      <c r="Y235">
        <v>125.6</v>
      </c>
      <c r="Z235">
        <v>140.5</v>
      </c>
      <c r="AA235">
        <v>154</v>
      </c>
      <c r="AB235">
        <v>135.69999999999999</v>
      </c>
      <c r="AC235">
        <v>139.5</v>
      </c>
      <c r="AD235">
        <v>144.19999999999999</v>
      </c>
      <c r="AE235">
        <f>SUM(All_India_Index_Upto_April23__1[[#This Row],[Cereals and products]:[Food and beverages]])</f>
        <v>1837.5</v>
      </c>
      <c r="AF235">
        <f>SUM(All_India_Index_Upto_April23__1[[#This Row],[Health]],All_India_Index_Upto_April23__1[[#This Row],[Personal care and effects]])</f>
        <v>283.60000000000002</v>
      </c>
      <c r="AG235">
        <f>SUM(All_India_Index_Upto_April23__1[[#This Row],[Housing]],All_India_Index_Upto_April23__1[[#This Row],[Household goods and services]],All_India_Index_Upto_April23__1[[#This Row],[Education]])</f>
        <v>448.79999999999995</v>
      </c>
      <c r="AH235" s="1">
        <f>SUM(All_India_Index_Upto_April23__1[[#This Row],[Clothing]:[Clothing and footwear]])</f>
        <v>437</v>
      </c>
      <c r="AI235" s="1">
        <f>SUM(All_India_Index_Upto_April23__1[[#This Row],[Transport and communication]],All_India_Index_Upto_April23__1[[#This Row],[Fuel and light]])</f>
        <v>264.89999999999998</v>
      </c>
      <c r="AJ235" s="1">
        <f>SUM(All_India_Index_Upto_April23__1[[#This Row],[Recreation and amusement]],All_India_Index_Upto_April23__1[[#This Row],[Miscellaneous]],All_India_Index_Upto_April23__1[[#This Row],[Pan, tobacco and intoxicants]])</f>
        <v>445.2</v>
      </c>
    </row>
    <row r="236" spans="1:36" x14ac:dyDescent="0.3">
      <c r="A236" s="1" t="s">
        <v>30</v>
      </c>
      <c r="B236">
        <v>2019</v>
      </c>
      <c r="C236" s="1" t="s">
        <v>40</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1">
        <v>151.6</v>
      </c>
      <c r="V236">
        <v>146.4</v>
      </c>
      <c r="W236">
        <v>150.19999999999999</v>
      </c>
      <c r="X236">
        <v>152.69999999999999</v>
      </c>
      <c r="Y236">
        <v>131.4</v>
      </c>
      <c r="Z236">
        <v>148</v>
      </c>
      <c r="AA236">
        <v>159.69999999999999</v>
      </c>
      <c r="AB236">
        <v>138.80000000000001</v>
      </c>
      <c r="AC236">
        <v>144.9</v>
      </c>
      <c r="AD236">
        <v>145.69999999999999</v>
      </c>
      <c r="AE236">
        <f>SUM(All_India_Index_Upto_April23__1[[#This Row],[Cereals and products]:[Food and beverages]])</f>
        <v>1834.5000000000002</v>
      </c>
      <c r="AF236">
        <f>SUM(All_India_Index_Upto_April23__1[[#This Row],[Health]],All_India_Index_Upto_April23__1[[#This Row],[Personal care and effects]])</f>
        <v>291.5</v>
      </c>
      <c r="AG236">
        <f>SUM(All_India_Index_Upto_April23__1[[#This Row],[Housing]],All_India_Index_Upto_April23__1[[#This Row],[Household goods and services]],All_India_Index_Upto_April23__1[[#This Row],[Education]])</f>
        <v>461.49999999999994</v>
      </c>
      <c r="AH236" s="1">
        <f>SUM(All_India_Index_Upto_April23__1[[#This Row],[Clothing]:[Clothing and footwear]])</f>
        <v>449.5</v>
      </c>
      <c r="AI236" s="1">
        <f>SUM(All_India_Index_Upto_April23__1[[#This Row],[Transport and communication]],All_India_Index_Upto_April23__1[[#This Row],[Fuel and light]])</f>
        <v>277.8</v>
      </c>
      <c r="AJ236" s="1">
        <f>SUM(All_India_Index_Upto_April23__1[[#This Row],[Recreation and amusement]],All_India_Index_Upto_April23__1[[#This Row],[Miscellaneous]],All_India_Index_Upto_April23__1[[#This Row],[Pan, tobacco and intoxicants]])</f>
        <v>458</v>
      </c>
    </row>
    <row r="237" spans="1:36" x14ac:dyDescent="0.3">
      <c r="A237" s="1" t="s">
        <v>32</v>
      </c>
      <c r="B237">
        <v>2019</v>
      </c>
      <c r="C237" s="1" t="s">
        <v>40</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s="1">
        <v>151.6</v>
      </c>
      <c r="V237">
        <v>125.5</v>
      </c>
      <c r="W237">
        <v>138.1</v>
      </c>
      <c r="X237">
        <v>141.5</v>
      </c>
      <c r="Y237">
        <v>120.8</v>
      </c>
      <c r="Z237">
        <v>135.4</v>
      </c>
      <c r="AA237">
        <v>151.5</v>
      </c>
      <c r="AB237">
        <v>137.80000000000001</v>
      </c>
      <c r="AC237">
        <v>135.30000000000001</v>
      </c>
      <c r="AD237">
        <v>144.19999999999999</v>
      </c>
      <c r="AE237">
        <f>SUM(All_India_Index_Upto_April23__1[[#This Row],[Cereals and products]:[Food and beverages]])</f>
        <v>1869.1</v>
      </c>
      <c r="AF237">
        <f>SUM(All_India_Index_Upto_April23__1[[#This Row],[Health]],All_India_Index_Upto_April23__1[[#This Row],[Personal care and effects]])</f>
        <v>279.3</v>
      </c>
      <c r="AG237">
        <f>SUM(All_India_Index_Upto_April23__1[[#This Row],[Housing]],All_India_Index_Upto_April23__1[[#This Row],[Household goods and services]],All_India_Index_Upto_April23__1[[#This Row],[Education]])</f>
        <v>441.2</v>
      </c>
      <c r="AH237" s="1">
        <f>SUM(All_India_Index_Upto_April23__1[[#This Row],[Clothing]:[Clothing and footwear]])</f>
        <v>420.2</v>
      </c>
      <c r="AI237" s="1">
        <f>SUM(All_India_Index_Upto_April23__1[[#This Row],[Transport and communication]],All_India_Index_Upto_April23__1[[#This Row],[Fuel and light]])</f>
        <v>246.3</v>
      </c>
      <c r="AJ237" s="1">
        <f>SUM(All_India_Index_Upto_April23__1[[#This Row],[Recreation and amusement]],All_India_Index_Upto_April23__1[[#This Row],[Miscellaneous]],All_India_Index_Upto_April23__1[[#This Row],[Pan, tobacco and intoxicants]])</f>
        <v>438.6</v>
      </c>
    </row>
    <row r="238" spans="1:36" x14ac:dyDescent="0.3">
      <c r="A238" s="1" t="s">
        <v>33</v>
      </c>
      <c r="B238">
        <v>2019</v>
      </c>
      <c r="C238" s="1" t="s">
        <v>40</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s="1">
        <v>151.6</v>
      </c>
      <c r="V238">
        <v>138.5</v>
      </c>
      <c r="W238">
        <v>144.5</v>
      </c>
      <c r="X238">
        <v>148.5</v>
      </c>
      <c r="Y238">
        <v>125.8</v>
      </c>
      <c r="Z238">
        <v>140.9</v>
      </c>
      <c r="AA238">
        <v>154.9</v>
      </c>
      <c r="AB238">
        <v>138.4</v>
      </c>
      <c r="AC238">
        <v>140.19999999999999</v>
      </c>
      <c r="AD238">
        <v>145</v>
      </c>
      <c r="AE238">
        <f>SUM(All_India_Index_Upto_April23__1[[#This Row],[Cereals and products]:[Food and beverages]])</f>
        <v>1846.5</v>
      </c>
      <c r="AF238">
        <f>SUM(All_India_Index_Upto_April23__1[[#This Row],[Health]],All_India_Index_Upto_April23__1[[#This Row],[Personal care and effects]])</f>
        <v>286.89999999999998</v>
      </c>
      <c r="AG238">
        <f>SUM(All_India_Index_Upto_April23__1[[#This Row],[Housing]],All_India_Index_Upto_April23__1[[#This Row],[Household goods and services]],All_India_Index_Upto_April23__1[[#This Row],[Education]])</f>
        <v>451</v>
      </c>
      <c r="AH238" s="1">
        <f>SUM(All_India_Index_Upto_April23__1[[#This Row],[Clothing]:[Clothing and footwear]])</f>
        <v>437.6</v>
      </c>
      <c r="AI238" s="1">
        <f>SUM(All_India_Index_Upto_April23__1[[#This Row],[Transport and communication]],All_India_Index_Upto_April23__1[[#This Row],[Fuel and light]])</f>
        <v>264.3</v>
      </c>
      <c r="AJ238" s="1">
        <f>SUM(All_India_Index_Upto_April23__1[[#This Row],[Recreation and amusement]],All_India_Index_Upto_April23__1[[#This Row],[Miscellaneous]],All_India_Index_Upto_April23__1[[#This Row],[Pan, tobacco and intoxicants]])</f>
        <v>446.90000000000003</v>
      </c>
    </row>
    <row r="239" spans="1:36" x14ac:dyDescent="0.3">
      <c r="A239" s="1" t="s">
        <v>30</v>
      </c>
      <c r="B239">
        <v>2019</v>
      </c>
      <c r="C239" s="1" t="s">
        <v>41</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1">
        <v>152.19999999999999</v>
      </c>
      <c r="V239">
        <v>146.9</v>
      </c>
      <c r="W239">
        <v>150.30000000000001</v>
      </c>
      <c r="X239">
        <v>153.4</v>
      </c>
      <c r="Y239">
        <v>131.6</v>
      </c>
      <c r="Z239">
        <v>148.30000000000001</v>
      </c>
      <c r="AA239">
        <v>160.19999999999999</v>
      </c>
      <c r="AB239">
        <v>140.19999999999999</v>
      </c>
      <c r="AC239">
        <v>145.4</v>
      </c>
      <c r="AD239">
        <v>146.69999999999999</v>
      </c>
      <c r="AE239">
        <f>SUM(All_India_Index_Upto_April23__1[[#This Row],[Cereals and products]:[Food and beverages]])</f>
        <v>1848.7</v>
      </c>
      <c r="AF239">
        <f>SUM(All_India_Index_Upto_April23__1[[#This Row],[Health]],All_India_Index_Upto_April23__1[[#This Row],[Personal care and effects]])</f>
        <v>293.60000000000002</v>
      </c>
      <c r="AG239">
        <f>SUM(All_India_Index_Upto_April23__1[[#This Row],[Housing]],All_India_Index_Upto_April23__1[[#This Row],[Household goods and services]],All_India_Index_Upto_April23__1[[#This Row],[Education]])</f>
        <v>462.7</v>
      </c>
      <c r="AH239" s="1">
        <f>SUM(All_India_Index_Upto_April23__1[[#This Row],[Clothing]:[Clothing and footwear]])</f>
        <v>449.29999999999995</v>
      </c>
      <c r="AI239" s="1">
        <f>SUM(All_India_Index_Upto_April23__1[[#This Row],[Transport and communication]],All_India_Index_Upto_April23__1[[#This Row],[Fuel and light]])</f>
        <v>278.5</v>
      </c>
      <c r="AJ239" s="1">
        <f>SUM(All_India_Index_Upto_April23__1[[#This Row],[Recreation and amusement]],All_India_Index_Upto_April23__1[[#This Row],[Miscellaneous]],All_India_Index_Upto_April23__1[[#This Row],[Pan, tobacco and intoxicants]])</f>
        <v>459.40000000000003</v>
      </c>
    </row>
    <row r="240" spans="1:36" x14ac:dyDescent="0.3">
      <c r="A240" s="1" t="s">
        <v>32</v>
      </c>
      <c r="B240">
        <v>2019</v>
      </c>
      <c r="C240" s="1" t="s">
        <v>41</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s="1">
        <v>152.19999999999999</v>
      </c>
      <c r="V240">
        <v>126.6</v>
      </c>
      <c r="W240">
        <v>138.30000000000001</v>
      </c>
      <c r="X240">
        <v>141.9</v>
      </c>
      <c r="Y240">
        <v>121.2</v>
      </c>
      <c r="Z240">
        <v>135.9</v>
      </c>
      <c r="AA240">
        <v>151.6</v>
      </c>
      <c r="AB240">
        <v>139</v>
      </c>
      <c r="AC240">
        <v>135.69999999999999</v>
      </c>
      <c r="AD240">
        <v>144.69999999999999</v>
      </c>
      <c r="AE240">
        <f>SUM(All_India_Index_Upto_April23__1[[#This Row],[Cereals and products]:[Food and beverages]])</f>
        <v>1874.9</v>
      </c>
      <c r="AF240">
        <f>SUM(All_India_Index_Upto_April23__1[[#This Row],[Health]],All_India_Index_Upto_April23__1[[#This Row],[Personal care and effects]])</f>
        <v>280.89999999999998</v>
      </c>
      <c r="AG240">
        <f>SUM(All_India_Index_Upto_April23__1[[#This Row],[Housing]],All_India_Index_Upto_April23__1[[#This Row],[Household goods and services]],All_India_Index_Upto_April23__1[[#This Row],[Education]])</f>
        <v>442.1</v>
      </c>
      <c r="AH240" s="1">
        <f>SUM(All_India_Index_Upto_April23__1[[#This Row],[Clothing]:[Clothing and footwear]])</f>
        <v>420.8</v>
      </c>
      <c r="AI240" s="1">
        <f>SUM(All_India_Index_Upto_April23__1[[#This Row],[Transport and communication]],All_India_Index_Upto_April23__1[[#This Row],[Fuel and light]])</f>
        <v>247.8</v>
      </c>
      <c r="AJ240" s="1">
        <f>SUM(All_India_Index_Upto_April23__1[[#This Row],[Recreation and amusement]],All_India_Index_Upto_April23__1[[#This Row],[Miscellaneous]],All_India_Index_Upto_April23__1[[#This Row],[Pan, tobacco and intoxicants]])</f>
        <v>440.20000000000005</v>
      </c>
    </row>
    <row r="241" spans="1:36" x14ac:dyDescent="0.3">
      <c r="A241" s="1" t="s">
        <v>33</v>
      </c>
      <c r="B241">
        <v>2019</v>
      </c>
      <c r="C241" s="1" t="s">
        <v>41</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s="1">
        <v>152.19999999999999</v>
      </c>
      <c r="V241">
        <v>139.19999999999999</v>
      </c>
      <c r="W241">
        <v>144.6</v>
      </c>
      <c r="X241">
        <v>149</v>
      </c>
      <c r="Y241">
        <v>126.1</v>
      </c>
      <c r="Z241">
        <v>141.30000000000001</v>
      </c>
      <c r="AA241">
        <v>155.19999999999999</v>
      </c>
      <c r="AB241">
        <v>139.69999999999999</v>
      </c>
      <c r="AC241">
        <v>140.69999999999999</v>
      </c>
      <c r="AD241">
        <v>145.80000000000001</v>
      </c>
      <c r="AE241">
        <f>SUM(All_India_Index_Upto_April23__1[[#This Row],[Cereals and products]:[Food and beverages]])</f>
        <v>1857.6999999999998</v>
      </c>
      <c r="AF241">
        <f>SUM(All_India_Index_Upto_April23__1[[#This Row],[Health]],All_India_Index_Upto_April23__1[[#This Row],[Personal care and effects]])</f>
        <v>288.7</v>
      </c>
      <c r="AG241">
        <f>SUM(All_India_Index_Upto_April23__1[[#This Row],[Housing]],All_India_Index_Upto_April23__1[[#This Row],[Household goods and services]],All_India_Index_Upto_April23__1[[#This Row],[Education]])</f>
        <v>451.99999999999994</v>
      </c>
      <c r="AH241" s="1">
        <f>SUM(All_India_Index_Upto_April23__1[[#This Row],[Clothing]:[Clothing and footwear]])</f>
        <v>437.69999999999993</v>
      </c>
      <c r="AI241" s="1">
        <f>SUM(All_India_Index_Upto_April23__1[[#This Row],[Transport and communication]],All_India_Index_Upto_April23__1[[#This Row],[Fuel and light]])</f>
        <v>265.29999999999995</v>
      </c>
      <c r="AJ241" s="1">
        <f>SUM(All_India_Index_Upto_April23__1[[#This Row],[Recreation and amusement]],All_India_Index_Upto_April23__1[[#This Row],[Miscellaneous]],All_India_Index_Upto_April23__1[[#This Row],[Pan, tobacco and intoxicants]])</f>
        <v>448.5</v>
      </c>
    </row>
    <row r="242" spans="1:36" x14ac:dyDescent="0.3">
      <c r="A242" s="1" t="s">
        <v>30</v>
      </c>
      <c r="B242">
        <v>2019</v>
      </c>
      <c r="C242" s="1" t="s">
        <v>42</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1">
        <v>153</v>
      </c>
      <c r="V242">
        <v>147.69999999999999</v>
      </c>
      <c r="W242">
        <v>150.6</v>
      </c>
      <c r="X242">
        <v>153.69999999999999</v>
      </c>
      <c r="Y242">
        <v>131.69999999999999</v>
      </c>
      <c r="Z242">
        <v>148.69999999999999</v>
      </c>
      <c r="AA242">
        <v>160.69999999999999</v>
      </c>
      <c r="AB242">
        <v>140.30000000000001</v>
      </c>
      <c r="AC242">
        <v>145.69999999999999</v>
      </c>
      <c r="AD242">
        <v>148.30000000000001</v>
      </c>
      <c r="AE242">
        <f>SUM(All_India_Index_Upto_April23__1[[#This Row],[Cereals and products]:[Food and beverages]])</f>
        <v>1876.8999999999996</v>
      </c>
      <c r="AF242">
        <f>SUM(All_India_Index_Upto_April23__1[[#This Row],[Health]],All_India_Index_Upto_April23__1[[#This Row],[Personal care and effects]])</f>
        <v>294</v>
      </c>
      <c r="AG242">
        <f>SUM(All_India_Index_Upto_April23__1[[#This Row],[Housing]],All_India_Index_Upto_April23__1[[#This Row],[Household goods and services]],All_India_Index_Upto_April23__1[[#This Row],[Education]])</f>
        <v>464.3</v>
      </c>
      <c r="AH242" s="1">
        <f>SUM(All_India_Index_Upto_April23__1[[#This Row],[Clothing]:[Clothing and footwear]])</f>
        <v>449.4</v>
      </c>
      <c r="AI242" s="1">
        <f>SUM(All_India_Index_Upto_April23__1[[#This Row],[Transport and communication]],All_India_Index_Upto_April23__1[[#This Row],[Fuel and light]])</f>
        <v>279.39999999999998</v>
      </c>
      <c r="AJ242" s="1">
        <f>SUM(All_India_Index_Upto_April23__1[[#This Row],[Recreation and amusement]],All_India_Index_Upto_April23__1[[#This Row],[Miscellaneous]],All_India_Index_Upto_April23__1[[#This Row],[Pan, tobacco and intoxicants]])</f>
        <v>460.7</v>
      </c>
    </row>
    <row r="243" spans="1:36" x14ac:dyDescent="0.3">
      <c r="A243" s="1" t="s">
        <v>32</v>
      </c>
      <c r="B243">
        <v>2019</v>
      </c>
      <c r="C243" s="1" t="s">
        <v>42</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s="1">
        <v>153</v>
      </c>
      <c r="V243">
        <v>128.9</v>
      </c>
      <c r="W243">
        <v>138.69999999999999</v>
      </c>
      <c r="X243">
        <v>142.4</v>
      </c>
      <c r="Y243">
        <v>121.5</v>
      </c>
      <c r="Z243">
        <v>136.19999999999999</v>
      </c>
      <c r="AA243">
        <v>151.69999999999999</v>
      </c>
      <c r="AB243">
        <v>139.5</v>
      </c>
      <c r="AC243">
        <v>136</v>
      </c>
      <c r="AD243">
        <v>146</v>
      </c>
      <c r="AE243">
        <f>SUM(All_India_Index_Upto_April23__1[[#This Row],[Cereals and products]:[Food and beverages]])</f>
        <v>1902.6000000000001</v>
      </c>
      <c r="AF243">
        <f>SUM(All_India_Index_Upto_April23__1[[#This Row],[Health]],All_India_Index_Upto_April23__1[[#This Row],[Personal care and effects]])</f>
        <v>281.89999999999998</v>
      </c>
      <c r="AG243">
        <f>SUM(All_India_Index_Upto_April23__1[[#This Row],[Housing]],All_India_Index_Upto_April23__1[[#This Row],[Household goods and services]],All_India_Index_Upto_April23__1[[#This Row],[Education]])</f>
        <v>443.4</v>
      </c>
      <c r="AH243" s="1">
        <f>SUM(All_India_Index_Upto_April23__1[[#This Row],[Clothing]:[Clothing and footwear]])</f>
        <v>422.20000000000005</v>
      </c>
      <c r="AI243" s="1">
        <f>SUM(All_India_Index_Upto_April23__1[[#This Row],[Transport and communication]],All_India_Index_Upto_April23__1[[#This Row],[Fuel and light]])</f>
        <v>250.4</v>
      </c>
      <c r="AJ243" s="1">
        <f>SUM(All_India_Index_Upto_April23__1[[#This Row],[Recreation and amusement]],All_India_Index_Upto_April23__1[[#This Row],[Miscellaneous]],All_India_Index_Upto_April23__1[[#This Row],[Pan, tobacco and intoxicants]])</f>
        <v>441.5</v>
      </c>
    </row>
    <row r="244" spans="1:36" x14ac:dyDescent="0.3">
      <c r="A244" s="1" t="s">
        <v>33</v>
      </c>
      <c r="B244">
        <v>2019</v>
      </c>
      <c r="C244" s="1" t="s">
        <v>42</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s="1">
        <v>153</v>
      </c>
      <c r="V244">
        <v>140.6</v>
      </c>
      <c r="W244">
        <v>145</v>
      </c>
      <c r="X244">
        <v>149.4</v>
      </c>
      <c r="Y244">
        <v>126.3</v>
      </c>
      <c r="Z244">
        <v>141.69999999999999</v>
      </c>
      <c r="AA244">
        <v>155.4</v>
      </c>
      <c r="AB244">
        <v>140</v>
      </c>
      <c r="AC244">
        <v>141</v>
      </c>
      <c r="AD244">
        <v>147.19999999999999</v>
      </c>
      <c r="AE244">
        <f>SUM(All_India_Index_Upto_April23__1[[#This Row],[Cereals and products]:[Food and beverages]])</f>
        <v>1885.5999999999997</v>
      </c>
      <c r="AF244">
        <f>SUM(All_India_Index_Upto_April23__1[[#This Row],[Health]],All_India_Index_Upto_April23__1[[#This Row],[Personal care and effects]])</f>
        <v>289.39999999999998</v>
      </c>
      <c r="AG244">
        <f>SUM(All_India_Index_Upto_April23__1[[#This Row],[Housing]],All_India_Index_Upto_April23__1[[#This Row],[Household goods and services]],All_India_Index_Upto_April23__1[[#This Row],[Education]])</f>
        <v>453.4</v>
      </c>
      <c r="AH244" s="1">
        <f>SUM(All_India_Index_Upto_April23__1[[#This Row],[Clothing]:[Clothing and footwear]])</f>
        <v>438.40000000000003</v>
      </c>
      <c r="AI244" s="1">
        <f>SUM(All_India_Index_Upto_April23__1[[#This Row],[Transport and communication]],All_India_Index_Upto_April23__1[[#This Row],[Fuel and light]])</f>
        <v>266.89999999999998</v>
      </c>
      <c r="AJ244" s="1">
        <f>SUM(All_India_Index_Upto_April23__1[[#This Row],[Recreation and amusement]],All_India_Index_Upto_April23__1[[#This Row],[Miscellaneous]],All_India_Index_Upto_April23__1[[#This Row],[Pan, tobacco and intoxicants]])</f>
        <v>449.79999999999995</v>
      </c>
    </row>
    <row r="245" spans="1:36" x14ac:dyDescent="0.3">
      <c r="A245" s="1" t="s">
        <v>30</v>
      </c>
      <c r="B245">
        <v>2019</v>
      </c>
      <c r="C245" s="1" t="s">
        <v>44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1">
        <v>153.5</v>
      </c>
      <c r="V245">
        <v>148.4</v>
      </c>
      <c r="W245">
        <v>150.9</v>
      </c>
      <c r="X245">
        <v>154.30000000000001</v>
      </c>
      <c r="Y245">
        <v>132.1</v>
      </c>
      <c r="Z245">
        <v>149.1</v>
      </c>
      <c r="AA245">
        <v>160.80000000000001</v>
      </c>
      <c r="AB245">
        <v>140.6</v>
      </c>
      <c r="AC245">
        <v>146.1</v>
      </c>
      <c r="AD245">
        <v>149.9</v>
      </c>
      <c r="AE245">
        <f>SUM(All_India_Index_Upto_April23__1[[#This Row],[Cereals and products]:[Food and beverages]])</f>
        <v>1904.6000000000001</v>
      </c>
      <c r="AF245">
        <f>SUM(All_India_Index_Upto_April23__1[[#This Row],[Health]],All_India_Index_Upto_April23__1[[#This Row],[Personal care and effects]])</f>
        <v>294.89999999999998</v>
      </c>
      <c r="AG245">
        <f>SUM(All_India_Index_Upto_April23__1[[#This Row],[Housing]],All_India_Index_Upto_April23__1[[#This Row],[Household goods and services]],All_India_Index_Upto_April23__1[[#This Row],[Education]])</f>
        <v>465.2</v>
      </c>
      <c r="AH245" s="1">
        <f>SUM(All_India_Index_Upto_April23__1[[#This Row],[Clothing]:[Clothing and footwear]])</f>
        <v>450.8</v>
      </c>
      <c r="AI245" s="1">
        <f>SUM(All_India_Index_Upto_April23__1[[#This Row],[Transport and communication]],All_India_Index_Upto_April23__1[[#This Row],[Fuel and light]])</f>
        <v>280.5</v>
      </c>
      <c r="AJ245" s="1">
        <f>SUM(All_India_Index_Upto_April23__1[[#This Row],[Recreation and amusement]],All_India_Index_Upto_April23__1[[#This Row],[Miscellaneous]],All_India_Index_Upto_April23__1[[#This Row],[Pan, tobacco and intoxicants]])</f>
        <v>462.4</v>
      </c>
    </row>
    <row r="246" spans="1:36" x14ac:dyDescent="0.3">
      <c r="A246" s="1" t="s">
        <v>32</v>
      </c>
      <c r="B246">
        <v>2019</v>
      </c>
      <c r="C246" s="1" t="s">
        <v>44</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s="1">
        <v>153.5</v>
      </c>
      <c r="V246">
        <v>132.19999999999999</v>
      </c>
      <c r="W246">
        <v>139.1</v>
      </c>
      <c r="X246">
        <v>142.80000000000001</v>
      </c>
      <c r="Y246">
        <v>121.7</v>
      </c>
      <c r="Z246">
        <v>136.69999999999999</v>
      </c>
      <c r="AA246">
        <v>151.80000000000001</v>
      </c>
      <c r="AB246">
        <v>139.80000000000001</v>
      </c>
      <c r="AC246">
        <v>136.30000000000001</v>
      </c>
      <c r="AD246">
        <v>147</v>
      </c>
      <c r="AE246">
        <f>SUM(All_India_Index_Upto_April23__1[[#This Row],[Cereals and products]:[Food and beverages]])</f>
        <v>1923.9999999999998</v>
      </c>
      <c r="AF246">
        <f>SUM(All_India_Index_Upto_April23__1[[#This Row],[Health]],All_India_Index_Upto_April23__1[[#This Row],[Personal care and effects]])</f>
        <v>282.60000000000002</v>
      </c>
      <c r="AG246">
        <f>SUM(All_India_Index_Upto_April23__1[[#This Row],[Housing]],All_India_Index_Upto_April23__1[[#This Row],[Household goods and services]],All_India_Index_Upto_April23__1[[#This Row],[Education]])</f>
        <v>444.40000000000003</v>
      </c>
      <c r="AH246" s="1">
        <f>SUM(All_India_Index_Upto_April23__1[[#This Row],[Clothing]:[Clothing and footwear]])</f>
        <v>423.09999999999997</v>
      </c>
      <c r="AI246" s="1">
        <f>SUM(All_India_Index_Upto_April23__1[[#This Row],[Transport and communication]],All_India_Index_Upto_April23__1[[#This Row],[Fuel and light]])</f>
        <v>253.89999999999998</v>
      </c>
      <c r="AJ246" s="1">
        <f>SUM(All_India_Index_Upto_April23__1[[#This Row],[Recreation and amusement]],All_India_Index_Upto_April23__1[[#This Row],[Miscellaneous]],All_India_Index_Upto_April23__1[[#This Row],[Pan, tobacco and intoxicants]])</f>
        <v>442.9</v>
      </c>
    </row>
    <row r="247" spans="1:36" x14ac:dyDescent="0.3">
      <c r="A247" s="1" t="s">
        <v>33</v>
      </c>
      <c r="B247">
        <v>2019</v>
      </c>
      <c r="C247" s="1" t="s">
        <v>44</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s="1">
        <v>153.5</v>
      </c>
      <c r="V247">
        <v>142.30000000000001</v>
      </c>
      <c r="W247">
        <v>145.30000000000001</v>
      </c>
      <c r="X247">
        <v>149.9</v>
      </c>
      <c r="Y247">
        <v>126.6</v>
      </c>
      <c r="Z247">
        <v>142.1</v>
      </c>
      <c r="AA247">
        <v>155.5</v>
      </c>
      <c r="AB247">
        <v>140.30000000000001</v>
      </c>
      <c r="AC247">
        <v>141.30000000000001</v>
      </c>
      <c r="AD247">
        <v>148.6</v>
      </c>
      <c r="AE247">
        <f>SUM(All_India_Index_Upto_April23__1[[#This Row],[Cereals and products]:[Food and beverages]])</f>
        <v>1910.9</v>
      </c>
      <c r="AF247">
        <f>SUM(All_India_Index_Upto_April23__1[[#This Row],[Health]],All_India_Index_Upto_April23__1[[#This Row],[Personal care and effects]])</f>
        <v>290.20000000000005</v>
      </c>
      <c r="AG247">
        <f>SUM(All_India_Index_Upto_April23__1[[#This Row],[Housing]],All_India_Index_Upto_April23__1[[#This Row],[Household goods and services]],All_India_Index_Upto_April23__1[[#This Row],[Education]])</f>
        <v>454.3</v>
      </c>
      <c r="AH247" s="1">
        <f>SUM(All_India_Index_Upto_April23__1[[#This Row],[Clothing]:[Clothing and footwear]])</f>
        <v>439.5</v>
      </c>
      <c r="AI247" s="1">
        <f>SUM(All_India_Index_Upto_April23__1[[#This Row],[Transport and communication]],All_India_Index_Upto_April23__1[[#This Row],[Fuel and light]])</f>
        <v>268.89999999999998</v>
      </c>
      <c r="AJ247" s="1">
        <f>SUM(All_India_Index_Upto_April23__1[[#This Row],[Recreation and amusement]],All_India_Index_Upto_April23__1[[#This Row],[Miscellaneous]],All_India_Index_Upto_April23__1[[#This Row],[Pan, tobacco and intoxicants]])</f>
        <v>451.29999999999995</v>
      </c>
    </row>
    <row r="248" spans="1:36" x14ac:dyDescent="0.3">
      <c r="A248" s="1" t="s">
        <v>30</v>
      </c>
      <c r="B248">
        <v>2019</v>
      </c>
      <c r="C248" s="1" t="s">
        <v>45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1">
        <v>152.80000000000001</v>
      </c>
      <c r="V248">
        <v>149.9</v>
      </c>
      <c r="W248">
        <v>151.19999999999999</v>
      </c>
      <c r="X248">
        <v>154.80000000000001</v>
      </c>
      <c r="Y248">
        <v>135</v>
      </c>
      <c r="Z248">
        <v>149.5</v>
      </c>
      <c r="AA248">
        <v>161.1</v>
      </c>
      <c r="AB248">
        <v>140.6</v>
      </c>
      <c r="AC248">
        <v>147.1</v>
      </c>
      <c r="AD248">
        <v>152.30000000000001</v>
      </c>
      <c r="AE248">
        <f>SUM(All_India_Index_Upto_April23__1[[#This Row],[Cereals and products]:[Food and beverages]])</f>
        <v>1940.9999999999995</v>
      </c>
      <c r="AF248">
        <f>SUM(All_India_Index_Upto_April23__1[[#This Row],[Health]],All_India_Index_Upto_April23__1[[#This Row],[Personal care and effects]])</f>
        <v>295.39999999999998</v>
      </c>
      <c r="AG248">
        <f>SUM(All_India_Index_Upto_April23__1[[#This Row],[Housing]],All_India_Index_Upto_April23__1[[#This Row],[Household goods and services]],All_India_Index_Upto_April23__1[[#This Row],[Education]])</f>
        <v>465.1</v>
      </c>
      <c r="AH248" s="1">
        <f>SUM(All_India_Index_Upto_April23__1[[#This Row],[Clothing]:[Clothing and footwear]])</f>
        <v>451.79999999999995</v>
      </c>
      <c r="AI248" s="1">
        <f>SUM(All_India_Index_Upto_April23__1[[#This Row],[Transport and communication]],All_India_Index_Upto_April23__1[[#This Row],[Fuel and light]])</f>
        <v>284.89999999999998</v>
      </c>
      <c r="AJ248" s="1">
        <f>SUM(All_India_Index_Upto_April23__1[[#This Row],[Recreation and amusement]],All_India_Index_Upto_April23__1[[#This Row],[Miscellaneous]],All_India_Index_Upto_April23__1[[#This Row],[Pan, tobacco and intoxicants]])</f>
        <v>464.40000000000003</v>
      </c>
    </row>
    <row r="249" spans="1:36" x14ac:dyDescent="0.3">
      <c r="A249" s="1" t="s">
        <v>32</v>
      </c>
      <c r="B249">
        <v>2019</v>
      </c>
      <c r="C249" s="1" t="s">
        <v>45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s="1">
        <v>152.80000000000001</v>
      </c>
      <c r="V249">
        <v>133.6</v>
      </c>
      <c r="W249">
        <v>139.80000000000001</v>
      </c>
      <c r="X249">
        <v>143.19999999999999</v>
      </c>
      <c r="Y249">
        <v>125.2</v>
      </c>
      <c r="Z249">
        <v>136.80000000000001</v>
      </c>
      <c r="AA249">
        <v>151.9</v>
      </c>
      <c r="AB249">
        <v>140.19999999999999</v>
      </c>
      <c r="AC249">
        <v>137.69999999999999</v>
      </c>
      <c r="AD249">
        <v>148.30000000000001</v>
      </c>
      <c r="AE249">
        <f>SUM(All_India_Index_Upto_April23__1[[#This Row],[Cereals and products]:[Food and beverages]])</f>
        <v>1956.7</v>
      </c>
      <c r="AF249">
        <f>SUM(All_India_Index_Upto_April23__1[[#This Row],[Health]],All_India_Index_Upto_April23__1[[#This Row],[Personal care and effects]])</f>
        <v>283.39999999999998</v>
      </c>
      <c r="AG249">
        <f>SUM(All_India_Index_Upto_April23__1[[#This Row],[Housing]],All_India_Index_Upto_April23__1[[#This Row],[Household goods and services]],All_India_Index_Upto_April23__1[[#This Row],[Education]])</f>
        <v>444.5</v>
      </c>
      <c r="AH249" s="1">
        <f>SUM(All_India_Index_Upto_April23__1[[#This Row],[Clothing]:[Clothing and footwear]])</f>
        <v>424.20000000000005</v>
      </c>
      <c r="AI249" s="1">
        <f>SUM(All_India_Index_Upto_April23__1[[#This Row],[Transport and communication]],All_India_Index_Upto_April23__1[[#This Row],[Fuel and light]])</f>
        <v>258.8</v>
      </c>
      <c r="AJ249" s="1">
        <f>SUM(All_India_Index_Upto_April23__1[[#This Row],[Recreation and amusement]],All_India_Index_Upto_April23__1[[#This Row],[Miscellaneous]],All_India_Index_Upto_April23__1[[#This Row],[Pan, tobacco and intoxicants]])</f>
        <v>444.9</v>
      </c>
    </row>
    <row r="250" spans="1:36" x14ac:dyDescent="0.3">
      <c r="A250" s="1" t="s">
        <v>33</v>
      </c>
      <c r="B250">
        <v>2019</v>
      </c>
      <c r="C250" s="1" t="s">
        <v>45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s="1">
        <v>152.80000000000001</v>
      </c>
      <c r="V250">
        <v>143.69999999999999</v>
      </c>
      <c r="W250">
        <v>145.80000000000001</v>
      </c>
      <c r="X250">
        <v>150.4</v>
      </c>
      <c r="Y250">
        <v>129.80000000000001</v>
      </c>
      <c r="Z250">
        <v>142.30000000000001</v>
      </c>
      <c r="AA250">
        <v>155.69999999999999</v>
      </c>
      <c r="AB250">
        <v>140.4</v>
      </c>
      <c r="AC250">
        <v>142.5</v>
      </c>
      <c r="AD250">
        <v>150.4</v>
      </c>
      <c r="AE250">
        <f>SUM(All_India_Index_Upto_April23__1[[#This Row],[Cereals and products]:[Food and beverages]])</f>
        <v>1946.1000000000001</v>
      </c>
      <c r="AF250">
        <f>SUM(All_India_Index_Upto_April23__1[[#This Row],[Health]],All_India_Index_Upto_April23__1[[#This Row],[Personal care and effects]])</f>
        <v>290.8</v>
      </c>
      <c r="AG250">
        <f>SUM(All_India_Index_Upto_April23__1[[#This Row],[Housing]],All_India_Index_Upto_April23__1[[#This Row],[Household goods and services]],All_India_Index_Upto_April23__1[[#This Row],[Education]])</f>
        <v>454.3</v>
      </c>
      <c r="AH250" s="1">
        <f>SUM(All_India_Index_Upto_April23__1[[#This Row],[Clothing]:[Clothing and footwear]])</f>
        <v>440.6</v>
      </c>
      <c r="AI250" s="1">
        <f>SUM(All_India_Index_Upto_April23__1[[#This Row],[Transport and communication]],All_India_Index_Upto_April23__1[[#This Row],[Fuel and light]])</f>
        <v>273.5</v>
      </c>
      <c r="AJ250" s="1">
        <f>SUM(All_India_Index_Upto_April23__1[[#This Row],[Recreation and amusement]],All_India_Index_Upto_April23__1[[#This Row],[Miscellaneous]],All_India_Index_Upto_April23__1[[#This Row],[Pan, tobacco and intoxicants]])</f>
        <v>453.3</v>
      </c>
    </row>
    <row r="251" spans="1:36" x14ac:dyDescent="0.3">
      <c r="A251" s="1" t="s">
        <v>30</v>
      </c>
      <c r="B251">
        <v>2020</v>
      </c>
      <c r="C251" s="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1">
        <v>153.9</v>
      </c>
      <c r="V251">
        <v>150.4</v>
      </c>
      <c r="W251">
        <v>151.69999999999999</v>
      </c>
      <c r="X251">
        <v>155.69999999999999</v>
      </c>
      <c r="Y251">
        <v>136.30000000000001</v>
      </c>
      <c r="Z251">
        <v>150.1</v>
      </c>
      <c r="AA251">
        <v>161.69999999999999</v>
      </c>
      <c r="AB251">
        <v>142.5</v>
      </c>
      <c r="AC251">
        <v>148.1</v>
      </c>
      <c r="AD251">
        <v>151.9</v>
      </c>
      <c r="AE251">
        <f>SUM(All_India_Index_Upto_April23__1[[#This Row],[Cereals and products]:[Food and beverages]])</f>
        <v>1938.6</v>
      </c>
      <c r="AF251">
        <f>SUM(All_India_Index_Upto_April23__1[[#This Row],[Health]],All_India_Index_Upto_April23__1[[#This Row],[Personal care and effects]])</f>
        <v>298.2</v>
      </c>
      <c r="AG251">
        <f>SUM(All_India_Index_Upto_April23__1[[#This Row],[Housing]],All_India_Index_Upto_April23__1[[#This Row],[Household goods and services]],All_India_Index_Upto_April23__1[[#This Row],[Education]])</f>
        <v>467.3</v>
      </c>
      <c r="AH251" s="1">
        <f>SUM(All_India_Index_Upto_April23__1[[#This Row],[Clothing]:[Clothing and footwear]])</f>
        <v>452.30000000000007</v>
      </c>
      <c r="AI251" s="1">
        <f>SUM(All_India_Index_Upto_April23__1[[#This Row],[Transport and communication]],All_India_Index_Upto_April23__1[[#This Row],[Fuel and light]])</f>
        <v>286.70000000000005</v>
      </c>
      <c r="AJ251" s="1">
        <f>SUM(All_India_Index_Upto_April23__1[[#This Row],[Recreation and amusement]],All_India_Index_Upto_April23__1[[#This Row],[Miscellaneous]],All_India_Index_Upto_April23__1[[#This Row],[Pan, tobacco and intoxicants]])</f>
        <v>466.79999999999995</v>
      </c>
    </row>
    <row r="252" spans="1:36" x14ac:dyDescent="0.3">
      <c r="A252" s="1" t="s">
        <v>32</v>
      </c>
      <c r="B252">
        <v>2020</v>
      </c>
      <c r="C252" s="1"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s="1">
        <v>153.9</v>
      </c>
      <c r="V252">
        <v>135.1</v>
      </c>
      <c r="W252">
        <v>140.1</v>
      </c>
      <c r="X252">
        <v>143.80000000000001</v>
      </c>
      <c r="Y252">
        <v>126.1</v>
      </c>
      <c r="Z252">
        <v>137.19999999999999</v>
      </c>
      <c r="AA252">
        <v>152.1</v>
      </c>
      <c r="AB252">
        <v>142.1</v>
      </c>
      <c r="AC252">
        <v>138.4</v>
      </c>
      <c r="AD252">
        <v>148.19999999999999</v>
      </c>
      <c r="AE252">
        <f>SUM(All_India_Index_Upto_April23__1[[#This Row],[Cereals and products]:[Food and beverages]])</f>
        <v>1945.3999999999999</v>
      </c>
      <c r="AF252">
        <f>SUM(All_India_Index_Upto_April23__1[[#This Row],[Health]],All_India_Index_Upto_April23__1[[#This Row],[Personal care and effects]])</f>
        <v>285.89999999999998</v>
      </c>
      <c r="AG252">
        <f>SUM(All_India_Index_Upto_April23__1[[#This Row],[Housing]],All_India_Index_Upto_April23__1[[#This Row],[Household goods and services]],All_India_Index_Upto_April23__1[[#This Row],[Education]])</f>
        <v>446.1</v>
      </c>
      <c r="AH252" s="1">
        <f>SUM(All_India_Index_Upto_April23__1[[#This Row],[Clothing]:[Clothing and footwear]])</f>
        <v>425.1</v>
      </c>
      <c r="AI252" s="1">
        <f>SUM(All_India_Index_Upto_April23__1[[#This Row],[Transport and communication]],All_India_Index_Upto_April23__1[[#This Row],[Fuel and light]])</f>
        <v>261.2</v>
      </c>
      <c r="AJ252" s="1">
        <f>SUM(All_India_Index_Upto_April23__1[[#This Row],[Recreation and amusement]],All_India_Index_Upto_April23__1[[#This Row],[Miscellaneous]],All_India_Index_Upto_April23__1[[#This Row],[Pan, tobacco and intoxicants]])</f>
        <v>446.40000000000003</v>
      </c>
    </row>
    <row r="253" spans="1:36" x14ac:dyDescent="0.3">
      <c r="A253" s="1" t="s">
        <v>33</v>
      </c>
      <c r="B253">
        <v>2020</v>
      </c>
      <c r="C253" s="1"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s="1">
        <v>153.9</v>
      </c>
      <c r="V253">
        <v>144.6</v>
      </c>
      <c r="W253">
        <v>146.19999999999999</v>
      </c>
      <c r="X253">
        <v>151.19999999999999</v>
      </c>
      <c r="Y253">
        <v>130.9</v>
      </c>
      <c r="Z253">
        <v>142.80000000000001</v>
      </c>
      <c r="AA253">
        <v>156.1</v>
      </c>
      <c r="AB253">
        <v>142.30000000000001</v>
      </c>
      <c r="AC253">
        <v>143.4</v>
      </c>
      <c r="AD253">
        <v>150.19999999999999</v>
      </c>
      <c r="AE253">
        <f>SUM(All_India_Index_Upto_April23__1[[#This Row],[Cereals and products]:[Food and beverages]])</f>
        <v>1940.3999999999999</v>
      </c>
      <c r="AF253">
        <f>SUM(All_India_Index_Upto_April23__1[[#This Row],[Health]],All_India_Index_Upto_April23__1[[#This Row],[Personal care and effects]])</f>
        <v>293.5</v>
      </c>
      <c r="AG253">
        <f>SUM(All_India_Index_Upto_April23__1[[#This Row],[Housing]],All_India_Index_Upto_April23__1[[#This Row],[Household goods and services]],All_India_Index_Upto_April23__1[[#This Row],[Education]])</f>
        <v>456.20000000000005</v>
      </c>
      <c r="AH253" s="1">
        <f>SUM(All_India_Index_Upto_April23__1[[#This Row],[Clothing]:[Clothing and footwear]])</f>
        <v>441.2</v>
      </c>
      <c r="AI253" s="1">
        <f>SUM(All_India_Index_Upto_April23__1[[#This Row],[Transport and communication]],All_India_Index_Upto_April23__1[[#This Row],[Fuel and light]])</f>
        <v>275.5</v>
      </c>
      <c r="AJ253" s="1">
        <f>SUM(All_India_Index_Upto_April23__1[[#This Row],[Recreation and amusement]],All_India_Index_Upto_April23__1[[#This Row],[Miscellaneous]],All_India_Index_Upto_April23__1[[#This Row],[Pan, tobacco and intoxicants]])</f>
        <v>455.40000000000003</v>
      </c>
    </row>
    <row r="254" spans="1:36" x14ac:dyDescent="0.3">
      <c r="A254" s="1" t="s">
        <v>30</v>
      </c>
      <c r="B254">
        <v>2020</v>
      </c>
      <c r="C254" s="1" t="s">
        <v>34</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1">
        <v>154.80000000000001</v>
      </c>
      <c r="V254">
        <v>152.30000000000001</v>
      </c>
      <c r="W254">
        <v>151.80000000000001</v>
      </c>
      <c r="X254">
        <v>156.19999999999999</v>
      </c>
      <c r="Y254">
        <v>136</v>
      </c>
      <c r="Z254">
        <v>150.4</v>
      </c>
      <c r="AA254">
        <v>161.9</v>
      </c>
      <c r="AB254">
        <v>143.4</v>
      </c>
      <c r="AC254">
        <v>148.4</v>
      </c>
      <c r="AD254">
        <v>150.4</v>
      </c>
      <c r="AE254">
        <f>SUM(All_India_Index_Upto_April23__1[[#This Row],[Cereals and products]:[Food and beverages]])</f>
        <v>1909.7999999999997</v>
      </c>
      <c r="AF254">
        <f>SUM(All_India_Index_Upto_April23__1[[#This Row],[Health]],All_India_Index_Upto_April23__1[[#This Row],[Personal care and effects]])</f>
        <v>299.60000000000002</v>
      </c>
      <c r="AG254">
        <f>SUM(All_India_Index_Upto_April23__1[[#This Row],[Housing]],All_India_Index_Upto_April23__1[[#This Row],[Household goods and services]],All_India_Index_Upto_April23__1[[#This Row],[Education]])</f>
        <v>468.5</v>
      </c>
      <c r="AH254" s="1">
        <f>SUM(All_India_Index_Upto_April23__1[[#This Row],[Clothing]:[Clothing and footwear]])</f>
        <v>452.8</v>
      </c>
      <c r="AI254" s="1">
        <f>SUM(All_India_Index_Upto_April23__1[[#This Row],[Transport and communication]],All_India_Index_Upto_April23__1[[#This Row],[Fuel and light]])</f>
        <v>288.3</v>
      </c>
      <c r="AJ254" s="1">
        <f>SUM(All_India_Index_Upto_April23__1[[#This Row],[Recreation and amusement]],All_India_Index_Upto_April23__1[[#This Row],[Miscellaneous]],All_India_Index_Upto_April23__1[[#This Row],[Pan, tobacco and intoxicants]])</f>
        <v>468.20000000000005</v>
      </c>
    </row>
    <row r="255" spans="1:36" x14ac:dyDescent="0.3">
      <c r="A255" s="1" t="s">
        <v>32</v>
      </c>
      <c r="B255">
        <v>2020</v>
      </c>
      <c r="C255" s="1" t="s">
        <v>34</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s="1">
        <v>154.80000000000001</v>
      </c>
      <c r="V255">
        <v>138.9</v>
      </c>
      <c r="W255">
        <v>140.4</v>
      </c>
      <c r="X255">
        <v>144.4</v>
      </c>
      <c r="Y255">
        <v>125.2</v>
      </c>
      <c r="Z255">
        <v>137.69999999999999</v>
      </c>
      <c r="AA255">
        <v>152.19999999999999</v>
      </c>
      <c r="AB255">
        <v>143.5</v>
      </c>
      <c r="AC255">
        <v>138.4</v>
      </c>
      <c r="AD255">
        <v>147.69999999999999</v>
      </c>
      <c r="AE255">
        <f>SUM(All_India_Index_Upto_April23__1[[#This Row],[Cereals and products]:[Food and beverages]])</f>
        <v>1916.6</v>
      </c>
      <c r="AF255">
        <f>SUM(All_India_Index_Upto_April23__1[[#This Row],[Health]],All_India_Index_Upto_April23__1[[#This Row],[Personal care and effects]])</f>
        <v>287.89999999999998</v>
      </c>
      <c r="AG255">
        <f>SUM(All_India_Index_Upto_April23__1[[#This Row],[Housing]],All_India_Index_Upto_April23__1[[#This Row],[Household goods and services]],All_India_Index_Upto_April23__1[[#This Row],[Education]])</f>
        <v>447.40000000000003</v>
      </c>
      <c r="AH255" s="1">
        <f>SUM(All_India_Index_Upto_April23__1[[#This Row],[Clothing]:[Clothing and footwear]])</f>
        <v>426</v>
      </c>
      <c r="AI255" s="1">
        <f>SUM(All_India_Index_Upto_April23__1[[#This Row],[Transport and communication]],All_India_Index_Upto_April23__1[[#This Row],[Fuel and light]])</f>
        <v>264.10000000000002</v>
      </c>
      <c r="AJ255" s="1">
        <f>SUM(All_India_Index_Upto_April23__1[[#This Row],[Recreation and amusement]],All_India_Index_Upto_April23__1[[#This Row],[Miscellaneous]],All_India_Index_Upto_April23__1[[#This Row],[Pan, tobacco and intoxicants]])</f>
        <v>448.1</v>
      </c>
    </row>
    <row r="256" spans="1:36" x14ac:dyDescent="0.3">
      <c r="A256" s="1" t="s">
        <v>33</v>
      </c>
      <c r="B256">
        <v>2020</v>
      </c>
      <c r="C256" s="1" t="s">
        <v>34</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s="1">
        <v>154.80000000000001</v>
      </c>
      <c r="V256">
        <v>147.19999999999999</v>
      </c>
      <c r="W256">
        <v>146.4</v>
      </c>
      <c r="X256">
        <v>151.69999999999999</v>
      </c>
      <c r="Y256">
        <v>130.30000000000001</v>
      </c>
      <c r="Z256">
        <v>143.19999999999999</v>
      </c>
      <c r="AA256">
        <v>156.19999999999999</v>
      </c>
      <c r="AB256">
        <v>143.4</v>
      </c>
      <c r="AC256">
        <v>143.6</v>
      </c>
      <c r="AD256">
        <v>149.1</v>
      </c>
      <c r="AE256">
        <f>SUM(All_India_Index_Upto_April23__1[[#This Row],[Cereals and products]:[Food and beverages]])</f>
        <v>1911.6</v>
      </c>
      <c r="AF256">
        <f>SUM(All_India_Index_Upto_April23__1[[#This Row],[Health]],All_India_Index_Upto_April23__1[[#This Row],[Personal care and effects]])</f>
        <v>295.10000000000002</v>
      </c>
      <c r="AG256">
        <f>SUM(All_India_Index_Upto_April23__1[[#This Row],[Housing]],All_India_Index_Upto_April23__1[[#This Row],[Household goods and services]],All_India_Index_Upto_April23__1[[#This Row],[Education]])</f>
        <v>457.40000000000003</v>
      </c>
      <c r="AH256" s="1">
        <f>SUM(All_India_Index_Upto_April23__1[[#This Row],[Clothing]:[Clothing and footwear]])</f>
        <v>442</v>
      </c>
      <c r="AI256" s="1">
        <f>SUM(All_India_Index_Upto_April23__1[[#This Row],[Transport and communication]],All_India_Index_Upto_April23__1[[#This Row],[Fuel and light]])</f>
        <v>277.5</v>
      </c>
      <c r="AJ256" s="1">
        <f>SUM(All_India_Index_Upto_April23__1[[#This Row],[Recreation and amusement]],All_India_Index_Upto_April23__1[[#This Row],[Miscellaneous]],All_India_Index_Upto_April23__1[[#This Row],[Pan, tobacco and intoxicants]])</f>
        <v>456.9</v>
      </c>
    </row>
    <row r="257" spans="1:36" x14ac:dyDescent="0.3">
      <c r="A257" s="1" t="s">
        <v>30</v>
      </c>
      <c r="B257">
        <v>2020</v>
      </c>
      <c r="C257" s="1" t="s">
        <v>35</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1">
        <v>154.5</v>
      </c>
      <c r="V257">
        <v>153.4</v>
      </c>
      <c r="W257">
        <v>151.5</v>
      </c>
      <c r="X257">
        <v>156.69999999999999</v>
      </c>
      <c r="Y257">
        <v>135.80000000000001</v>
      </c>
      <c r="Z257">
        <v>151.19999999999999</v>
      </c>
      <c r="AA257">
        <v>161.19999999999999</v>
      </c>
      <c r="AB257">
        <v>145.1</v>
      </c>
      <c r="AC257">
        <v>148.6</v>
      </c>
      <c r="AD257">
        <v>149.80000000000001</v>
      </c>
      <c r="AE257">
        <f>SUM(All_India_Index_Upto_April23__1[[#This Row],[Cereals and products]:[Food and beverages]])</f>
        <v>1894.5999999999997</v>
      </c>
      <c r="AF257">
        <f>SUM(All_India_Index_Upto_April23__1[[#This Row],[Health]],All_India_Index_Upto_April23__1[[#This Row],[Personal care and effects]])</f>
        <v>301.79999999999995</v>
      </c>
      <c r="AG257">
        <f>SUM(All_India_Index_Upto_April23__1[[#This Row],[Housing]],All_India_Index_Upto_April23__1[[#This Row],[Household goods and services]],All_India_Index_Upto_April23__1[[#This Row],[Education]])</f>
        <v>467.2</v>
      </c>
      <c r="AH257" s="1">
        <f>SUM(All_India_Index_Upto_April23__1[[#This Row],[Clothing]:[Clothing and footwear]])</f>
        <v>453.5</v>
      </c>
      <c r="AI257" s="1">
        <f>SUM(All_India_Index_Upto_April23__1[[#This Row],[Transport and communication]],All_India_Index_Upto_April23__1[[#This Row],[Fuel and light]])</f>
        <v>289.20000000000005</v>
      </c>
      <c r="AJ257" s="1">
        <f>SUM(All_India_Index_Upto_April23__1[[#This Row],[Recreation and amusement]],All_India_Index_Upto_April23__1[[#This Row],[Miscellaneous]],All_India_Index_Upto_April23__1[[#This Row],[Pan, tobacco and intoxicants]])</f>
        <v>470.29999999999995</v>
      </c>
    </row>
    <row r="258" spans="1:36" x14ac:dyDescent="0.3">
      <c r="A258" s="1" t="s">
        <v>32</v>
      </c>
      <c r="B258">
        <v>2020</v>
      </c>
      <c r="C258" s="1" t="s">
        <v>35</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s="1">
        <v>154.5</v>
      </c>
      <c r="V258">
        <v>141.4</v>
      </c>
      <c r="W258">
        <v>140.80000000000001</v>
      </c>
      <c r="X258">
        <v>145</v>
      </c>
      <c r="Y258">
        <v>124.6</v>
      </c>
      <c r="Z258">
        <v>137.9</v>
      </c>
      <c r="AA258">
        <v>152.5</v>
      </c>
      <c r="AB258">
        <v>145.30000000000001</v>
      </c>
      <c r="AC258">
        <v>138.69999999999999</v>
      </c>
      <c r="AD258">
        <v>147.30000000000001</v>
      </c>
      <c r="AE258">
        <f>SUM(All_India_Index_Upto_April23__1[[#This Row],[Cereals and products]:[Food and beverages]])</f>
        <v>1898.5</v>
      </c>
      <c r="AF258">
        <f>SUM(All_India_Index_Upto_April23__1[[#This Row],[Health]],All_India_Index_Upto_April23__1[[#This Row],[Personal care and effects]])</f>
        <v>290.3</v>
      </c>
      <c r="AG258">
        <f>SUM(All_India_Index_Upto_April23__1[[#This Row],[Housing]],All_India_Index_Upto_April23__1[[#This Row],[Household goods and services]],All_India_Index_Upto_April23__1[[#This Row],[Education]])</f>
        <v>447.8</v>
      </c>
      <c r="AH258" s="1">
        <f>SUM(All_India_Index_Upto_April23__1[[#This Row],[Clothing]:[Clothing and footwear]])</f>
        <v>427.1</v>
      </c>
      <c r="AI258" s="1">
        <f>SUM(All_India_Index_Upto_April23__1[[#This Row],[Transport and communication]],All_India_Index_Upto_April23__1[[#This Row],[Fuel and light]])</f>
        <v>266</v>
      </c>
      <c r="AJ258" s="1">
        <f>SUM(All_India_Index_Upto_April23__1[[#This Row],[Recreation and amusement]],All_India_Index_Upto_April23__1[[#This Row],[Miscellaneous]],All_India_Index_Upto_April23__1[[#This Row],[Pan, tobacco and intoxicants]])</f>
        <v>449.90000000000003</v>
      </c>
    </row>
    <row r="259" spans="1:36" x14ac:dyDescent="0.3">
      <c r="A259" s="1" t="s">
        <v>33</v>
      </c>
      <c r="B259">
        <v>2020</v>
      </c>
      <c r="C259" s="1" t="s">
        <v>35</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s="1">
        <v>154.5</v>
      </c>
      <c r="V259">
        <v>148.9</v>
      </c>
      <c r="W259">
        <v>146.4</v>
      </c>
      <c r="X259">
        <v>152.30000000000001</v>
      </c>
      <c r="Y259">
        <v>129.9</v>
      </c>
      <c r="Z259">
        <v>143.69999999999999</v>
      </c>
      <c r="AA259">
        <v>156.1</v>
      </c>
      <c r="AB259">
        <v>145.19999999999999</v>
      </c>
      <c r="AC259">
        <v>143.80000000000001</v>
      </c>
      <c r="AD259">
        <v>148.6</v>
      </c>
      <c r="AE259">
        <f>SUM(All_India_Index_Upto_April23__1[[#This Row],[Cereals and products]:[Food and beverages]])</f>
        <v>1895.4</v>
      </c>
      <c r="AF259">
        <f>SUM(All_India_Index_Upto_April23__1[[#This Row],[Health]],All_India_Index_Upto_April23__1[[#This Row],[Personal care and effects]])</f>
        <v>297.5</v>
      </c>
      <c r="AG259">
        <f>SUM(All_India_Index_Upto_April23__1[[#This Row],[Housing]],All_India_Index_Upto_April23__1[[#This Row],[Household goods and services]],All_India_Index_Upto_April23__1[[#This Row],[Education]])</f>
        <v>457</v>
      </c>
      <c r="AH259" s="1">
        <f>SUM(All_India_Index_Upto_April23__1[[#This Row],[Clothing]:[Clothing and footwear]])</f>
        <v>442.90000000000003</v>
      </c>
      <c r="AI259" s="1">
        <f>SUM(All_India_Index_Upto_April23__1[[#This Row],[Transport and communication]],All_India_Index_Upto_April23__1[[#This Row],[Fuel and light]])</f>
        <v>278.8</v>
      </c>
      <c r="AJ259" s="1">
        <f>SUM(All_India_Index_Upto_April23__1[[#This Row],[Recreation and amusement]],All_India_Index_Upto_April23__1[[#This Row],[Miscellaneous]],All_India_Index_Upto_April23__1[[#This Row],[Pan, tobacco and intoxicants]])</f>
        <v>458.7</v>
      </c>
    </row>
    <row r="260" spans="1:36" x14ac:dyDescent="0.3">
      <c r="A260" s="1" t="s">
        <v>30</v>
      </c>
      <c r="B260">
        <v>2020</v>
      </c>
      <c r="C260" s="1" t="s">
        <v>36</v>
      </c>
      <c r="D260">
        <v>147.19999999999999</v>
      </c>
      <c r="E260">
        <f>AVERAGE(E251,E254,E257)</f>
        <v>167.20000000000002</v>
      </c>
      <c r="F260">
        <v>146.9</v>
      </c>
      <c r="G260">
        <v>155.6</v>
      </c>
      <c r="H260">
        <v>137.1</v>
      </c>
      <c r="I260">
        <v>147.30000000000001</v>
      </c>
      <c r="J260">
        <v>162.69999999999999</v>
      </c>
      <c r="K260">
        <v>150.19999999999999</v>
      </c>
      <c r="L260">
        <v>119.8</v>
      </c>
      <c r="M260">
        <v>158.69999999999999</v>
      </c>
      <c r="N260">
        <v>139.19999999999999</v>
      </c>
      <c r="O260">
        <f>AVERAGE(O251,O254,O257)</f>
        <v>159.29999999999998</v>
      </c>
      <c r="P260">
        <v>150.1</v>
      </c>
      <c r="Q260">
        <f>AVERAGE(Q251,Q254,Q257)</f>
        <v>169.5</v>
      </c>
      <c r="R260" s="2">
        <f t="shared" ref="R260:T260" si="0">AVERAGE(R251,R254,R257)</f>
        <v>153.06666666666669</v>
      </c>
      <c r="S260">
        <f t="shared" si="0"/>
        <v>147.5</v>
      </c>
      <c r="T260">
        <f t="shared" si="0"/>
        <v>152.29999999999998</v>
      </c>
      <c r="U260">
        <v>155.6</v>
      </c>
      <c r="V260">
        <v>148.4</v>
      </c>
      <c r="W260" s="2">
        <f>AVERAGE(W251,W254,W257)</f>
        <v>151.66666666666666</v>
      </c>
      <c r="X260">
        <v>154.30000000000001</v>
      </c>
      <c r="Y260" s="2">
        <f>AVERAGE(Y251,Y254,Y257)</f>
        <v>136.03333333333333</v>
      </c>
      <c r="Z260" s="2">
        <f t="shared" ref="Z260:AD260" si="1">AVERAGE(Z251,Z254,Z257)</f>
        <v>150.56666666666666</v>
      </c>
      <c r="AA260" s="2">
        <f t="shared" si="1"/>
        <v>161.6</v>
      </c>
      <c r="AB260" s="2">
        <f>AVERAGE(AB251,AB254,AB257)</f>
        <v>143.66666666666666</v>
      </c>
      <c r="AC260" s="2">
        <f t="shared" si="1"/>
        <v>148.36666666666667</v>
      </c>
      <c r="AD260" s="2">
        <f t="shared" si="1"/>
        <v>150.70000000000002</v>
      </c>
      <c r="AE260">
        <f>SUM(All_India_Index_Upto_April23__1[[#This Row],[Cereals and products]:[Food and beverages]])</f>
        <v>1941.3</v>
      </c>
      <c r="AF260">
        <f>SUM(All_India_Index_Upto_April23__1[[#This Row],[Health]],All_India_Index_Upto_April23__1[[#This Row],[Personal care and effects]])</f>
        <v>297.9666666666667</v>
      </c>
      <c r="AG260">
        <f>SUM(All_India_Index_Upto_April23__1[[#This Row],[Housing]],All_India_Index_Upto_April23__1[[#This Row],[Household goods and services]],All_India_Index_Upto_April23__1[[#This Row],[Education]])</f>
        <v>468.86666666666667</v>
      </c>
      <c r="AH260" s="1">
        <f>SUM(All_India_Index_Upto_April23__1[[#This Row],[Clothing]:[Clothing and footwear]])</f>
        <v>452.86666666666667</v>
      </c>
      <c r="AI260" s="1">
        <f>SUM(All_India_Index_Upto_April23__1[[#This Row],[Transport and communication]],All_India_Index_Upto_April23__1[[#This Row],[Fuel and light]])</f>
        <v>284.43333333333334</v>
      </c>
      <c r="AJ260" s="1">
        <f>SUM(All_India_Index_Upto_April23__1[[#This Row],[Recreation and amusement]],All_India_Index_Upto_April23__1[[#This Row],[Miscellaneous]],All_India_Index_Upto_April23__1[[#This Row],[Pan, tobacco and intoxicants]])</f>
        <v>468.43333333333334</v>
      </c>
    </row>
    <row r="261" spans="1:36" x14ac:dyDescent="0.3">
      <c r="A261" s="1" t="s">
        <v>32</v>
      </c>
      <c r="B261">
        <v>2020</v>
      </c>
      <c r="C261" s="1" t="s">
        <v>36</v>
      </c>
      <c r="D261">
        <v>151.80000000000001</v>
      </c>
      <c r="E261" s="2">
        <f>AVERAGE(E252,E255,E258)</f>
        <v>167.56666666666666</v>
      </c>
      <c r="F261">
        <v>151.9</v>
      </c>
      <c r="G261">
        <v>155.5</v>
      </c>
      <c r="H261">
        <v>131.6</v>
      </c>
      <c r="I261">
        <v>152.9</v>
      </c>
      <c r="J261">
        <v>180</v>
      </c>
      <c r="K261">
        <v>150.80000000000001</v>
      </c>
      <c r="L261">
        <v>121.2</v>
      </c>
      <c r="M261">
        <v>154</v>
      </c>
      <c r="N261">
        <v>133.5</v>
      </c>
      <c r="O261" s="2">
        <f>AVERAGE(O252,O255,O258)</f>
        <v>158.86666666666667</v>
      </c>
      <c r="P261">
        <v>153.5</v>
      </c>
      <c r="Q261" s="2">
        <f>AVERAGE(Q252,Q255,Q258)</f>
        <v>172.03333333333333</v>
      </c>
      <c r="R261" s="2">
        <f t="shared" ref="R261:T261" si="2">AVERAGE(R252,R255,R258)</f>
        <v>147.33333333333334</v>
      </c>
      <c r="S261" s="2">
        <f t="shared" si="2"/>
        <v>133.5</v>
      </c>
      <c r="T261" s="2">
        <f t="shared" si="2"/>
        <v>145.23333333333335</v>
      </c>
      <c r="U261" s="1">
        <v>155.6</v>
      </c>
      <c r="V261">
        <v>137.1</v>
      </c>
      <c r="W261" s="2">
        <f>AVERAGE(W252,W255,W258)</f>
        <v>140.43333333333334</v>
      </c>
      <c r="X261">
        <v>144.80000000000001</v>
      </c>
      <c r="Y261" s="2">
        <f>AVERAGE(Y252,Y255,Y258)</f>
        <v>125.3</v>
      </c>
      <c r="Z261" s="2">
        <f>AVERAGE(Z252,Z255,Z258)</f>
        <v>137.6</v>
      </c>
      <c r="AA261" s="2">
        <f t="shared" ref="AA261:AC261" si="3">AVERAGE(AA252,AA255,AA258)</f>
        <v>152.26666666666665</v>
      </c>
      <c r="AB261" s="2">
        <f t="shared" si="3"/>
        <v>143.63333333333335</v>
      </c>
      <c r="AC261" s="2">
        <f t="shared" si="3"/>
        <v>138.5</v>
      </c>
      <c r="AD261" s="2">
        <f>AVERAGE(AD252,AD255,AD258)</f>
        <v>147.73333333333332</v>
      </c>
      <c r="AE261">
        <f>SUM(All_India_Index_Upto_April23__1[[#This Row],[Cereals and products]:[Food and beverages]])</f>
        <v>1963.1333333333332</v>
      </c>
      <c r="AF261">
        <f>SUM(All_India_Index_Upto_April23__1[[#This Row],[Health]],All_India_Index_Upto_April23__1[[#This Row],[Personal care and effects]])</f>
        <v>288.43333333333339</v>
      </c>
      <c r="AG261">
        <f>SUM(All_India_Index_Upto_April23__1[[#This Row],[Housing]],All_India_Index_Upto_April23__1[[#This Row],[Household goods and services]],All_India_Index_Upto_April23__1[[#This Row],[Education]])</f>
        <v>448.29999999999995</v>
      </c>
      <c r="AH261" s="1">
        <f>SUM(All_India_Index_Upto_April23__1[[#This Row],[Clothing]:[Clothing and footwear]])</f>
        <v>426.06666666666672</v>
      </c>
      <c r="AI261" s="1">
        <f>SUM(All_India_Index_Upto_April23__1[[#This Row],[Transport and communication]],All_India_Index_Upto_April23__1[[#This Row],[Fuel and light]])</f>
        <v>262.39999999999998</v>
      </c>
      <c r="AJ261" s="1">
        <f>SUM(All_India_Index_Upto_April23__1[[#This Row],[Recreation and amusement]],All_India_Index_Upto_April23__1[[#This Row],[Miscellaneous]],All_India_Index_Upto_April23__1[[#This Row],[Pan, tobacco and intoxicants]])</f>
        <v>448.13333333333333</v>
      </c>
    </row>
    <row r="262" spans="1:36" x14ac:dyDescent="0.3">
      <c r="A262" s="1" t="s">
        <v>33</v>
      </c>
      <c r="B262">
        <v>2020</v>
      </c>
      <c r="C262" s="1" t="s">
        <v>36</v>
      </c>
      <c r="D262">
        <v>148.69999999999999</v>
      </c>
      <c r="E262">
        <f>AVERAGE(E253,E256,E259)</f>
        <v>167.29999999999998</v>
      </c>
      <c r="F262">
        <v>148.80000000000001</v>
      </c>
      <c r="G262">
        <v>155.6</v>
      </c>
      <c r="H262">
        <v>135.1</v>
      </c>
      <c r="I262">
        <v>149.9</v>
      </c>
      <c r="J262">
        <v>168.6</v>
      </c>
      <c r="K262">
        <v>150.4</v>
      </c>
      <c r="L262">
        <v>120.3</v>
      </c>
      <c r="M262">
        <v>157.1</v>
      </c>
      <c r="N262">
        <v>136.80000000000001</v>
      </c>
      <c r="O262">
        <f>AVERAGE(O253,O256,O259)</f>
        <v>159.1</v>
      </c>
      <c r="P262">
        <v>151.4</v>
      </c>
      <c r="Q262" s="2">
        <f>AVERAGE(Q253,Q256,Q259)</f>
        <v>170.16666666666666</v>
      </c>
      <c r="R262" s="2">
        <f t="shared" ref="R262:S262" si="4">AVERAGE(R253,R256,R259)</f>
        <v>150.83333333333334</v>
      </c>
      <c r="S262" s="2">
        <f t="shared" si="4"/>
        <v>141.70000000000002</v>
      </c>
      <c r="T262" s="2">
        <f>AVERAGE(T253,T256,T259)</f>
        <v>149.5</v>
      </c>
      <c r="U262" s="1">
        <v>155.6</v>
      </c>
      <c r="V262">
        <v>144.1</v>
      </c>
      <c r="W262" s="2">
        <f>AVERAGE(W253,W256,W259)</f>
        <v>146.33333333333334</v>
      </c>
      <c r="X262">
        <v>150.69999999999999</v>
      </c>
      <c r="Y262" s="2">
        <f>AVERAGE(Y253,Y256,Y259)</f>
        <v>130.36666666666667</v>
      </c>
      <c r="Z262" s="2">
        <f t="shared" ref="Z262:AC262" si="5">AVERAGE(Z253,Z256,Z259)</f>
        <v>143.23333333333332</v>
      </c>
      <c r="AA262" s="2">
        <f t="shared" si="5"/>
        <v>156.13333333333333</v>
      </c>
      <c r="AB262" s="2">
        <f t="shared" si="5"/>
        <v>143.63333333333335</v>
      </c>
      <c r="AC262" s="2">
        <f t="shared" si="5"/>
        <v>143.6</v>
      </c>
      <c r="AD262" s="2">
        <f>AVERAGE(AD253,AD256,AD259)</f>
        <v>149.29999999999998</v>
      </c>
      <c r="AE262">
        <f>SUM(All_India_Index_Upto_April23__1[[#This Row],[Cereals and products]:[Food and beverages]])</f>
        <v>1949.1</v>
      </c>
      <c r="AF262">
        <f>SUM(All_India_Index_Upto_April23__1[[#This Row],[Health]],All_India_Index_Upto_April23__1[[#This Row],[Personal care and effects]])</f>
        <v>294.33333333333337</v>
      </c>
      <c r="AG262">
        <f>SUM(All_India_Index_Upto_April23__1[[#This Row],[Housing]],All_India_Index_Upto_April23__1[[#This Row],[Household goods and services]],All_India_Index_Upto_April23__1[[#This Row],[Education]])</f>
        <v>458.06666666666666</v>
      </c>
      <c r="AH262" s="1">
        <f>SUM(All_India_Index_Upto_April23__1[[#This Row],[Clothing]:[Clothing and footwear]])</f>
        <v>442.03333333333336</v>
      </c>
      <c r="AI262" s="1">
        <f>SUM(All_India_Index_Upto_April23__1[[#This Row],[Transport and communication]],All_India_Index_Upto_April23__1[[#This Row],[Fuel and light]])</f>
        <v>274.4666666666667</v>
      </c>
      <c r="AJ262" s="1">
        <f>SUM(All_India_Index_Upto_April23__1[[#This Row],[Recreation and amusement]],All_India_Index_Upto_April23__1[[#This Row],[Miscellaneous]],All_India_Index_Upto_April23__1[[#This Row],[Pan, tobacco and intoxicants]])</f>
        <v>457</v>
      </c>
    </row>
    <row r="263" spans="1:36" x14ac:dyDescent="0.3">
      <c r="A263" s="1" t="s">
        <v>30</v>
      </c>
      <c r="B263">
        <v>2020</v>
      </c>
      <c r="C263" s="1" t="s">
        <v>37</v>
      </c>
      <c r="D263" s="2">
        <f>AVERAGE(D251,D254,D257,D260)</f>
        <v>144.875</v>
      </c>
      <c r="E263" s="2">
        <f t="shared" ref="E263:AD263" si="6">AVERAGE(E251,E254,E257,E260)</f>
        <v>167.20000000000002</v>
      </c>
      <c r="F263" s="2">
        <f t="shared" si="6"/>
        <v>149.72499999999999</v>
      </c>
      <c r="G263" s="2">
        <f t="shared" si="6"/>
        <v>152.17499999999998</v>
      </c>
      <c r="H263" s="2">
        <f t="shared" si="6"/>
        <v>134.02500000000001</v>
      </c>
      <c r="I263" s="2">
        <f t="shared" si="6"/>
        <v>143</v>
      </c>
      <c r="J263" s="2">
        <f t="shared" si="6"/>
        <v>167.9</v>
      </c>
      <c r="K263" s="2">
        <f t="shared" si="6"/>
        <v>143.72499999999999</v>
      </c>
      <c r="L263" s="2">
        <f t="shared" si="6"/>
        <v>114.825</v>
      </c>
      <c r="M263" s="2">
        <f t="shared" si="6"/>
        <v>154.27499999999998</v>
      </c>
      <c r="N263" s="2">
        <f t="shared" si="6"/>
        <v>139.77499999999998</v>
      </c>
      <c r="O263" s="2">
        <f t="shared" si="6"/>
        <v>159.29999999999998</v>
      </c>
      <c r="P263" s="2">
        <f t="shared" si="6"/>
        <v>150.27500000000001</v>
      </c>
      <c r="Q263" s="2">
        <f t="shared" si="6"/>
        <v>169.5</v>
      </c>
      <c r="R263" s="2">
        <f t="shared" si="6"/>
        <v>153.06666666666669</v>
      </c>
      <c r="S263" s="2">
        <f t="shared" si="6"/>
        <v>147.5</v>
      </c>
      <c r="T263" s="2">
        <f t="shared" si="6"/>
        <v>152.29999999999998</v>
      </c>
      <c r="U263" s="2">
        <v>154.69999999999999</v>
      </c>
      <c r="V263" s="2">
        <f t="shared" si="6"/>
        <v>151.125</v>
      </c>
      <c r="W263" s="2">
        <f t="shared" si="6"/>
        <v>151.66666666666666</v>
      </c>
      <c r="X263" s="2">
        <f t="shared" si="6"/>
        <v>155.72499999999999</v>
      </c>
      <c r="Y263" s="2">
        <f t="shared" si="6"/>
        <v>136.03333333333333</v>
      </c>
      <c r="Z263" s="2">
        <f t="shared" si="6"/>
        <v>150.56666666666666</v>
      </c>
      <c r="AA263" s="2">
        <f t="shared" si="6"/>
        <v>161.6</v>
      </c>
      <c r="AB263" s="2">
        <f t="shared" si="6"/>
        <v>143.66666666666666</v>
      </c>
      <c r="AC263" s="2">
        <f t="shared" si="6"/>
        <v>148.36666666666667</v>
      </c>
      <c r="AD263" s="2">
        <f t="shared" si="6"/>
        <v>150.70000000000002</v>
      </c>
      <c r="AE263">
        <f>SUM(All_India_Index_Upto_April23__1[[#This Row],[Cereals and products]:[Food and beverages]])</f>
        <v>1921.075</v>
      </c>
      <c r="AF263">
        <f>SUM(All_India_Index_Upto_April23__1[[#This Row],[Health]],All_India_Index_Upto_April23__1[[#This Row],[Personal care and effects]])</f>
        <v>299.39166666666665</v>
      </c>
      <c r="AG263">
        <f>SUM(All_India_Index_Upto_April23__1[[#This Row],[Housing]],All_India_Index_Upto_April23__1[[#This Row],[Household goods and services]],All_India_Index_Upto_April23__1[[#This Row],[Education]])</f>
        <v>467.9666666666667</v>
      </c>
      <c r="AH263" s="1">
        <f>SUM(All_India_Index_Upto_April23__1[[#This Row],[Clothing]:[Clothing and footwear]])</f>
        <v>452.86666666666667</v>
      </c>
      <c r="AI263" s="1">
        <f>SUM(All_India_Index_Upto_April23__1[[#This Row],[Transport and communication]],All_India_Index_Upto_April23__1[[#This Row],[Fuel and light]])</f>
        <v>287.1583333333333</v>
      </c>
      <c r="AJ263" s="1">
        <f>SUM(All_India_Index_Upto_April23__1[[#This Row],[Recreation and amusement]],All_India_Index_Upto_April23__1[[#This Row],[Miscellaneous]],All_India_Index_Upto_April23__1[[#This Row],[Pan, tobacco and intoxicants]])</f>
        <v>468.43333333333334</v>
      </c>
    </row>
    <row r="264" spans="1:36" x14ac:dyDescent="0.3">
      <c r="A264" s="1" t="s">
        <v>32</v>
      </c>
      <c r="B264">
        <v>2020</v>
      </c>
      <c r="C264" s="1" t="s">
        <v>37</v>
      </c>
      <c r="D264" s="2">
        <f>AVERAGE(D252,D255,D258,D261)</f>
        <v>147.52499999999998</v>
      </c>
      <c r="E264" s="2">
        <f>AVERAGE(E252,E255,E258,E261)</f>
        <v>167.56666666666666</v>
      </c>
      <c r="F264" s="2">
        <f t="shared" ref="F264:AD264" si="7">AVERAGE(F252,F255,F258,F261)</f>
        <v>152.72499999999999</v>
      </c>
      <c r="G264" s="2">
        <f t="shared" si="7"/>
        <v>151.65</v>
      </c>
      <c r="H264" s="2">
        <f t="shared" si="7"/>
        <v>128.19999999999999</v>
      </c>
      <c r="I264" s="2">
        <f t="shared" si="7"/>
        <v>145.92500000000001</v>
      </c>
      <c r="J264" s="2">
        <f t="shared" si="7"/>
        <v>184.125</v>
      </c>
      <c r="K264" s="2">
        <f t="shared" si="7"/>
        <v>142.30000000000001</v>
      </c>
      <c r="L264" s="2">
        <f t="shared" si="7"/>
        <v>116.24999999999999</v>
      </c>
      <c r="M264" s="2">
        <f t="shared" si="7"/>
        <v>151.35</v>
      </c>
      <c r="N264" s="2">
        <f t="shared" si="7"/>
        <v>132</v>
      </c>
      <c r="O264" s="2">
        <f>AVERAGE(O252,O255,O258,O261)</f>
        <v>158.86666666666667</v>
      </c>
      <c r="P264" s="2">
        <f t="shared" si="7"/>
        <v>152.42500000000001</v>
      </c>
      <c r="Q264" s="2">
        <f>AVERAGE(Q252,Q255,Q258,Q261)</f>
        <v>172.03333333333333</v>
      </c>
      <c r="R264" s="2">
        <f t="shared" si="7"/>
        <v>147.33333333333334</v>
      </c>
      <c r="S264" s="2">
        <f t="shared" si="7"/>
        <v>133.5</v>
      </c>
      <c r="T264" s="2">
        <f t="shared" si="7"/>
        <v>145.23333333333335</v>
      </c>
      <c r="U264" s="2">
        <v>154.70000000000002</v>
      </c>
      <c r="V264" s="2">
        <f t="shared" si="7"/>
        <v>138.125</v>
      </c>
      <c r="W264" s="2">
        <f>AVERAGE(W252,W255,W258,W261)</f>
        <v>140.43333333333334</v>
      </c>
      <c r="X264" s="2">
        <f t="shared" si="7"/>
        <v>144.5</v>
      </c>
      <c r="Y264" s="2">
        <f>AVERAGE(Y252,Y255,Y258,Y261)</f>
        <v>125.3</v>
      </c>
      <c r="Z264" s="2">
        <f>AVERAGE(Z252,Z255,Z258,Z261)</f>
        <v>137.6</v>
      </c>
      <c r="AA264" s="2">
        <f t="shared" si="7"/>
        <v>152.26666666666665</v>
      </c>
      <c r="AB264" s="2">
        <f t="shared" si="7"/>
        <v>143.63333333333335</v>
      </c>
      <c r="AC264" s="2">
        <f t="shared" si="7"/>
        <v>138.5</v>
      </c>
      <c r="AD264" s="2">
        <f t="shared" si="7"/>
        <v>147.73333333333332</v>
      </c>
      <c r="AE264">
        <f>SUM(All_India_Index_Upto_April23__1[[#This Row],[Cereals and products]:[Food and beverages]])</f>
        <v>1930.9083333333331</v>
      </c>
      <c r="AF264">
        <f>SUM(All_India_Index_Upto_April23__1[[#This Row],[Health]],All_India_Index_Upto_April23__1[[#This Row],[Personal care and effects]])</f>
        <v>288.13333333333333</v>
      </c>
      <c r="AG264">
        <f>SUM(All_India_Index_Upto_April23__1[[#This Row],[Housing]],All_India_Index_Upto_April23__1[[#This Row],[Household goods and services]],All_India_Index_Upto_April23__1[[#This Row],[Education]])</f>
        <v>447.4</v>
      </c>
      <c r="AH264" s="1">
        <f>SUM(All_India_Index_Upto_April23__1[[#This Row],[Clothing]:[Clothing and footwear]])</f>
        <v>426.06666666666672</v>
      </c>
      <c r="AI264" s="1">
        <f>SUM(All_India_Index_Upto_April23__1[[#This Row],[Transport and communication]],All_India_Index_Upto_April23__1[[#This Row],[Fuel and light]])</f>
        <v>263.42500000000001</v>
      </c>
      <c r="AJ264" s="1">
        <f>SUM(All_India_Index_Upto_April23__1[[#This Row],[Recreation and amusement]],All_India_Index_Upto_April23__1[[#This Row],[Miscellaneous]],All_India_Index_Upto_April23__1[[#This Row],[Pan, tobacco and intoxicants]])</f>
        <v>448.13333333333333</v>
      </c>
    </row>
    <row r="265" spans="1:36" x14ac:dyDescent="0.3">
      <c r="A265" s="1" t="s">
        <v>33</v>
      </c>
      <c r="B265">
        <v>2020</v>
      </c>
      <c r="C265" s="1" t="s">
        <v>37</v>
      </c>
      <c r="D265" s="2">
        <f>AVERAGE(D253,D256,D259,D262)</f>
        <v>145.72500000000002</v>
      </c>
      <c r="E265" s="2">
        <f t="shared" ref="E265:T265" si="8">AVERAGE(E253,E256,E259,E262)</f>
        <v>167.29999999999998</v>
      </c>
      <c r="F265" s="2">
        <f t="shared" si="8"/>
        <v>150.90000000000003</v>
      </c>
      <c r="G265" s="2">
        <f t="shared" si="8"/>
        <v>152</v>
      </c>
      <c r="H265" s="2">
        <f t="shared" si="8"/>
        <v>131.9</v>
      </c>
      <c r="I265" s="2">
        <f t="shared" si="8"/>
        <v>144.35</v>
      </c>
      <c r="J265" s="2">
        <f t="shared" si="8"/>
        <v>173.4</v>
      </c>
      <c r="K265" s="2">
        <f t="shared" si="8"/>
        <v>143.25</v>
      </c>
      <c r="L265" s="2">
        <f t="shared" si="8"/>
        <v>115.3</v>
      </c>
      <c r="M265" s="2">
        <f>AVERAGE(M253,M256,M259,M262)</f>
        <v>153.29999999999998</v>
      </c>
      <c r="N265" s="2">
        <f t="shared" si="8"/>
        <v>136.52500000000001</v>
      </c>
      <c r="O265" s="2">
        <f t="shared" si="8"/>
        <v>159.1</v>
      </c>
      <c r="P265" s="2">
        <f t="shared" si="8"/>
        <v>151.07499999999999</v>
      </c>
      <c r="Q265" s="2">
        <f t="shared" si="8"/>
        <v>170.16666666666666</v>
      </c>
      <c r="R265" s="2">
        <f t="shared" si="8"/>
        <v>150.83333333333334</v>
      </c>
      <c r="S265" s="2">
        <f t="shared" si="8"/>
        <v>141.70000000000002</v>
      </c>
      <c r="T265" s="2">
        <f t="shared" si="8"/>
        <v>149.5</v>
      </c>
      <c r="U265" s="2">
        <v>154.70000000000002</v>
      </c>
      <c r="V265" s="2">
        <f t="shared" ref="V265:AD265" si="9">AVERAGE(V253,V256,V259,V262)</f>
        <v>146.19999999999999</v>
      </c>
      <c r="W265" s="2">
        <f>AVERAGE(W253,W256,W259,W262)</f>
        <v>146.33333333333334</v>
      </c>
      <c r="X265" s="2">
        <f t="shared" si="9"/>
        <v>151.47499999999999</v>
      </c>
      <c r="Y265" s="2">
        <f>AVERAGE(Y253,Y256,Y259,Y262)</f>
        <v>130.36666666666667</v>
      </c>
      <c r="Z265" s="2">
        <f t="shared" si="9"/>
        <v>143.23333333333332</v>
      </c>
      <c r="AA265" s="2">
        <f t="shared" si="9"/>
        <v>156.13333333333333</v>
      </c>
      <c r="AB265" s="2">
        <f t="shared" si="9"/>
        <v>143.63333333333335</v>
      </c>
      <c r="AC265" s="2">
        <f t="shared" si="9"/>
        <v>143.6</v>
      </c>
      <c r="AD265" s="2">
        <f t="shared" si="9"/>
        <v>149.29999999999998</v>
      </c>
      <c r="AE265">
        <f>SUM(All_India_Index_Upto_April23__1[[#This Row],[Cereals and products]:[Food and beverages]])</f>
        <v>1924.125</v>
      </c>
      <c r="AF265">
        <f>SUM(All_India_Index_Upto_April23__1[[#This Row],[Health]],All_India_Index_Upto_April23__1[[#This Row],[Personal care and effects]])</f>
        <v>295.10833333333335</v>
      </c>
      <c r="AG265">
        <f>SUM(All_India_Index_Upto_April23__1[[#This Row],[Housing]],All_India_Index_Upto_April23__1[[#This Row],[Household goods and services]],All_India_Index_Upto_April23__1[[#This Row],[Education]])</f>
        <v>457.16666666666669</v>
      </c>
      <c r="AH265" s="1">
        <f>SUM(All_India_Index_Upto_April23__1[[#This Row],[Clothing]:[Clothing and footwear]])</f>
        <v>442.03333333333336</v>
      </c>
      <c r="AI265" s="1">
        <f>SUM(All_India_Index_Upto_April23__1[[#This Row],[Transport and communication]],All_India_Index_Upto_April23__1[[#This Row],[Fuel and light]])</f>
        <v>276.56666666666666</v>
      </c>
      <c r="AJ265" s="1">
        <f>SUM(All_India_Index_Upto_April23__1[[#This Row],[Recreation and amusement]],All_India_Index_Upto_April23__1[[#This Row],[Miscellaneous]],All_India_Index_Upto_April23__1[[#This Row],[Pan, tobacco and intoxicants]])</f>
        <v>457</v>
      </c>
    </row>
    <row r="266" spans="1:36" x14ac:dyDescent="0.3">
      <c r="A266" s="1" t="s">
        <v>30</v>
      </c>
      <c r="B266">
        <v>2020</v>
      </c>
      <c r="C266" s="1" t="s">
        <v>38</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1">
        <v>154.69999999999999</v>
      </c>
      <c r="V266">
        <v>144.9</v>
      </c>
      <c r="W266">
        <v>151.69999999999999</v>
      </c>
      <c r="X266">
        <v>158.19999999999999</v>
      </c>
      <c r="Y266">
        <v>141.4</v>
      </c>
      <c r="Z266">
        <v>153.19999999999999</v>
      </c>
      <c r="AA266">
        <v>161.80000000000001</v>
      </c>
      <c r="AB266">
        <v>151.19999999999999</v>
      </c>
      <c r="AC266">
        <v>151.69999999999999</v>
      </c>
      <c r="AD266">
        <v>152.69999999999999</v>
      </c>
      <c r="AE266">
        <f>SUM(All_India_Index_Upto_April23__1[[#This Row],[Cereals and products]:[Food and beverages]])</f>
        <v>1951</v>
      </c>
      <c r="AF266">
        <f>SUM(All_India_Index_Upto_April23__1[[#This Row],[Health]],All_India_Index_Upto_April23__1[[#This Row],[Personal care and effects]])</f>
        <v>309.39999999999998</v>
      </c>
      <c r="AG266">
        <f>SUM(All_India_Index_Upto_April23__1[[#This Row],[Housing]],All_India_Index_Upto_April23__1[[#This Row],[Household goods and services]],All_India_Index_Upto_April23__1[[#This Row],[Education]])</f>
        <v>468.2</v>
      </c>
      <c r="AH266" s="1">
        <f>SUM(All_India_Index_Upto_April23__1[[#This Row],[Clothing]:[Clothing and footwear]])</f>
        <v>458.79999999999995</v>
      </c>
      <c r="AI266" s="1">
        <f>SUM(All_India_Index_Upto_April23__1[[#This Row],[Transport and communication]],All_India_Index_Upto_April23__1[[#This Row],[Fuel and light]])</f>
        <v>286.3</v>
      </c>
      <c r="AJ266" s="1">
        <f>SUM(All_India_Index_Upto_April23__1[[#This Row],[Recreation and amusement]],All_India_Index_Upto_April23__1[[#This Row],[Miscellaneous]],All_India_Index_Upto_April23__1[[#This Row],[Pan, tobacco and intoxicants]])</f>
        <v>487.29999999999995</v>
      </c>
    </row>
    <row r="267" spans="1:36" x14ac:dyDescent="0.3">
      <c r="A267" s="1" t="s">
        <v>32</v>
      </c>
      <c r="B267">
        <v>2020</v>
      </c>
      <c r="C267" s="1" t="s">
        <v>38</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s="1">
        <v>154.69999999999999</v>
      </c>
      <c r="V267">
        <v>137.1</v>
      </c>
      <c r="W267">
        <v>140.4</v>
      </c>
      <c r="X267">
        <v>148.1</v>
      </c>
      <c r="Y267">
        <v>129.30000000000001</v>
      </c>
      <c r="Z267">
        <v>144.5</v>
      </c>
      <c r="AA267">
        <v>152.5</v>
      </c>
      <c r="AB267">
        <v>152.19999999999999</v>
      </c>
      <c r="AC267">
        <v>142</v>
      </c>
      <c r="AD267">
        <v>150.80000000000001</v>
      </c>
      <c r="AE267">
        <f>SUM(All_India_Index_Upto_April23__1[[#This Row],[Cereals and products]:[Food and beverages]])</f>
        <v>1994.9999999999998</v>
      </c>
      <c r="AF267">
        <f>SUM(All_India_Index_Upto_April23__1[[#This Row],[Health]],All_India_Index_Upto_April23__1[[#This Row],[Personal care and effects]])</f>
        <v>300.29999999999995</v>
      </c>
      <c r="AG267">
        <f>SUM(All_India_Index_Upto_April23__1[[#This Row],[Housing]],All_India_Index_Upto_April23__1[[#This Row],[Household goods and services]],All_India_Index_Upto_April23__1[[#This Row],[Education]])</f>
        <v>447.6</v>
      </c>
      <c r="AH267" s="1">
        <f>SUM(All_India_Index_Upto_April23__1[[#This Row],[Clothing]:[Clothing and footwear]])</f>
        <v>432.9</v>
      </c>
      <c r="AI267" s="1">
        <f>SUM(All_India_Index_Upto_April23__1[[#This Row],[Transport and communication]],All_India_Index_Upto_April23__1[[#This Row],[Fuel and light]])</f>
        <v>266.39999999999998</v>
      </c>
      <c r="AJ267" s="1">
        <f>SUM(All_India_Index_Upto_April23__1[[#This Row],[Recreation and amusement]],All_India_Index_Upto_April23__1[[#This Row],[Miscellaneous]],All_India_Index_Upto_April23__1[[#This Row],[Pan, tobacco and intoxicants]])</f>
        <v>473.2</v>
      </c>
    </row>
    <row r="268" spans="1:36" x14ac:dyDescent="0.3">
      <c r="A268" s="1" t="s">
        <v>33</v>
      </c>
      <c r="B268">
        <v>2020</v>
      </c>
      <c r="C268" s="1" t="s">
        <v>38</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s="1">
        <v>154.69999999999999</v>
      </c>
      <c r="V268">
        <v>141.9</v>
      </c>
      <c r="W268">
        <v>146.4</v>
      </c>
      <c r="X268">
        <v>154.4</v>
      </c>
      <c r="Y268">
        <v>135</v>
      </c>
      <c r="Z268">
        <v>148.30000000000001</v>
      </c>
      <c r="AA268">
        <v>156.4</v>
      </c>
      <c r="AB268">
        <v>151.6</v>
      </c>
      <c r="AC268">
        <v>147</v>
      </c>
      <c r="AD268">
        <v>151.80000000000001</v>
      </c>
      <c r="AE268">
        <f>SUM(All_India_Index_Upto_April23__1[[#This Row],[Cereals and products]:[Food and beverages]])</f>
        <v>1966.8000000000002</v>
      </c>
      <c r="AF268">
        <f>SUM(All_India_Index_Upto_April23__1[[#This Row],[Health]],All_India_Index_Upto_April23__1[[#This Row],[Personal care and effects]])</f>
        <v>306</v>
      </c>
      <c r="AG268">
        <f>SUM(All_India_Index_Upto_April23__1[[#This Row],[Housing]],All_India_Index_Upto_April23__1[[#This Row],[Household goods and services]],All_India_Index_Upto_April23__1[[#This Row],[Education]])</f>
        <v>457.5</v>
      </c>
      <c r="AH268" s="1">
        <f>SUM(All_India_Index_Upto_April23__1[[#This Row],[Clothing]:[Clothing and footwear]])</f>
        <v>448.29999999999995</v>
      </c>
      <c r="AI268" s="1">
        <f>SUM(All_India_Index_Upto_April23__1[[#This Row],[Transport and communication]],All_India_Index_Upto_April23__1[[#This Row],[Fuel and light]])</f>
        <v>276.89999999999998</v>
      </c>
      <c r="AJ268" s="1">
        <f>SUM(All_India_Index_Upto_April23__1[[#This Row],[Recreation and amusement]],All_India_Index_Upto_April23__1[[#This Row],[Miscellaneous]],All_India_Index_Upto_April23__1[[#This Row],[Pan, tobacco and intoxicants]])</f>
        <v>478.8</v>
      </c>
    </row>
    <row r="269" spans="1:36" x14ac:dyDescent="0.3">
      <c r="A269" s="1" t="s">
        <v>30</v>
      </c>
      <c r="B269">
        <v>2020</v>
      </c>
      <c r="C269" s="1" t="s">
        <v>39</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1">
        <v>154.69999999999999</v>
      </c>
      <c r="V269">
        <v>144.9</v>
      </c>
      <c r="W269">
        <v>151.69999999999999</v>
      </c>
      <c r="X269">
        <v>158.19999999999999</v>
      </c>
      <c r="Y269">
        <v>141.4</v>
      </c>
      <c r="Z269">
        <v>153.19999999999999</v>
      </c>
      <c r="AA269">
        <v>161.80000000000001</v>
      </c>
      <c r="AB269">
        <v>151.19999999999999</v>
      </c>
      <c r="AC269">
        <v>151.69999999999999</v>
      </c>
      <c r="AD269">
        <v>152.69999999999999</v>
      </c>
      <c r="AE269">
        <f>SUM(All_India_Index_Upto_April23__1[[#This Row],[Cereals and products]:[Food and beverages]])</f>
        <v>1951</v>
      </c>
      <c r="AF269">
        <f>SUM(All_India_Index_Upto_April23__1[[#This Row],[Health]],All_India_Index_Upto_April23__1[[#This Row],[Personal care and effects]])</f>
        <v>309.39999999999998</v>
      </c>
      <c r="AG269">
        <f>SUM(All_India_Index_Upto_April23__1[[#This Row],[Housing]],All_India_Index_Upto_April23__1[[#This Row],[Household goods and services]],All_India_Index_Upto_April23__1[[#This Row],[Education]])</f>
        <v>468.2</v>
      </c>
      <c r="AH269" s="1">
        <f>SUM(All_India_Index_Upto_April23__1[[#This Row],[Clothing]:[Clothing and footwear]])</f>
        <v>458.79999999999995</v>
      </c>
      <c r="AI269" s="1">
        <f>SUM(All_India_Index_Upto_April23__1[[#This Row],[Transport and communication]],All_India_Index_Upto_April23__1[[#This Row],[Fuel and light]])</f>
        <v>286.3</v>
      </c>
      <c r="AJ269" s="1">
        <f>SUM(All_India_Index_Upto_April23__1[[#This Row],[Recreation and amusement]],All_India_Index_Upto_April23__1[[#This Row],[Miscellaneous]],All_India_Index_Upto_April23__1[[#This Row],[Pan, tobacco and intoxicants]])</f>
        <v>487.29999999999995</v>
      </c>
    </row>
    <row r="270" spans="1:36" x14ac:dyDescent="0.3">
      <c r="A270" s="1" t="s">
        <v>32</v>
      </c>
      <c r="B270">
        <v>2020</v>
      </c>
      <c r="C270" s="1" t="s">
        <v>39</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s="1">
        <v>154.69999999999999</v>
      </c>
      <c r="V270">
        <v>137.1</v>
      </c>
      <c r="W270">
        <v>140.4</v>
      </c>
      <c r="X270">
        <v>148.1</v>
      </c>
      <c r="Y270">
        <v>129.30000000000001</v>
      </c>
      <c r="Z270">
        <v>144.5</v>
      </c>
      <c r="AA270">
        <v>152.5</v>
      </c>
      <c r="AB270">
        <v>152.19999999999999</v>
      </c>
      <c r="AC270">
        <v>142</v>
      </c>
      <c r="AD270">
        <v>150.80000000000001</v>
      </c>
      <c r="AE270">
        <f>SUM(All_India_Index_Upto_April23__1[[#This Row],[Cereals and products]:[Food and beverages]])</f>
        <v>1994.9999999999998</v>
      </c>
      <c r="AF270">
        <f>SUM(All_India_Index_Upto_April23__1[[#This Row],[Health]],All_India_Index_Upto_April23__1[[#This Row],[Personal care and effects]])</f>
        <v>300.29999999999995</v>
      </c>
      <c r="AG270">
        <f>SUM(All_India_Index_Upto_April23__1[[#This Row],[Housing]],All_India_Index_Upto_April23__1[[#This Row],[Household goods and services]],All_India_Index_Upto_April23__1[[#This Row],[Education]])</f>
        <v>447.6</v>
      </c>
      <c r="AH270" s="1">
        <f>SUM(All_India_Index_Upto_April23__1[[#This Row],[Clothing]:[Clothing and footwear]])</f>
        <v>432.9</v>
      </c>
      <c r="AI270" s="1">
        <f>SUM(All_India_Index_Upto_April23__1[[#This Row],[Transport and communication]],All_India_Index_Upto_April23__1[[#This Row],[Fuel and light]])</f>
        <v>266.39999999999998</v>
      </c>
      <c r="AJ270" s="1">
        <f>SUM(All_India_Index_Upto_April23__1[[#This Row],[Recreation and amusement]],All_India_Index_Upto_April23__1[[#This Row],[Miscellaneous]],All_India_Index_Upto_April23__1[[#This Row],[Pan, tobacco and intoxicants]])</f>
        <v>473.2</v>
      </c>
    </row>
    <row r="271" spans="1:36" x14ac:dyDescent="0.3">
      <c r="A271" s="1" t="s">
        <v>33</v>
      </c>
      <c r="B271">
        <v>2020</v>
      </c>
      <c r="C271" s="1" t="s">
        <v>39</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s="1">
        <v>154.69999999999999</v>
      </c>
      <c r="V271">
        <v>141.9</v>
      </c>
      <c r="W271">
        <v>146.4</v>
      </c>
      <c r="X271">
        <v>154.4</v>
      </c>
      <c r="Y271">
        <v>135</v>
      </c>
      <c r="Z271">
        <v>148.30000000000001</v>
      </c>
      <c r="AA271">
        <v>156.4</v>
      </c>
      <c r="AB271">
        <v>151.6</v>
      </c>
      <c r="AC271">
        <v>147</v>
      </c>
      <c r="AD271">
        <v>151.80000000000001</v>
      </c>
      <c r="AE271">
        <f>SUM(All_India_Index_Upto_April23__1[[#This Row],[Cereals and products]:[Food and beverages]])</f>
        <v>1966.8000000000002</v>
      </c>
      <c r="AF271">
        <f>SUM(All_India_Index_Upto_April23__1[[#This Row],[Health]],All_India_Index_Upto_April23__1[[#This Row],[Personal care and effects]])</f>
        <v>306</v>
      </c>
      <c r="AG271">
        <f>SUM(All_India_Index_Upto_April23__1[[#This Row],[Housing]],All_India_Index_Upto_April23__1[[#This Row],[Household goods and services]],All_India_Index_Upto_April23__1[[#This Row],[Education]])</f>
        <v>457.5</v>
      </c>
      <c r="AH271" s="1">
        <f>SUM(All_India_Index_Upto_April23__1[[#This Row],[Clothing]:[Clothing and footwear]])</f>
        <v>448.29999999999995</v>
      </c>
      <c r="AI271" s="1">
        <f>SUM(All_India_Index_Upto_April23__1[[#This Row],[Transport and communication]],All_India_Index_Upto_April23__1[[#This Row],[Fuel and light]])</f>
        <v>276.89999999999998</v>
      </c>
      <c r="AJ271" s="1">
        <f>SUM(All_India_Index_Upto_April23__1[[#This Row],[Recreation and amusement]],All_India_Index_Upto_April23__1[[#This Row],[Miscellaneous]],All_India_Index_Upto_April23__1[[#This Row],[Pan, tobacco and intoxicants]])</f>
        <v>478.8</v>
      </c>
    </row>
    <row r="272" spans="1:36" x14ac:dyDescent="0.3">
      <c r="A272" s="1" t="s">
        <v>30</v>
      </c>
      <c r="B272">
        <v>2020</v>
      </c>
      <c r="C272" s="1" t="s">
        <v>40</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1">
        <v>155.5</v>
      </c>
      <c r="V272">
        <v>145.80000000000001</v>
      </c>
      <c r="W272">
        <v>151.9</v>
      </c>
      <c r="X272">
        <v>158.80000000000001</v>
      </c>
      <c r="Y272">
        <v>143.6</v>
      </c>
      <c r="Z272">
        <v>152.19999999999999</v>
      </c>
      <c r="AA272">
        <v>162.69999999999999</v>
      </c>
      <c r="AB272">
        <v>153.6</v>
      </c>
      <c r="AC272">
        <v>153</v>
      </c>
      <c r="AD272">
        <v>154.69999999999999</v>
      </c>
      <c r="AE272">
        <f>SUM(All_India_Index_Upto_April23__1[[#This Row],[Cereals and products]:[Food and beverages]])</f>
        <v>1978.6</v>
      </c>
      <c r="AF272">
        <f>SUM(All_India_Index_Upto_April23__1[[#This Row],[Health]],All_India_Index_Upto_April23__1[[#This Row],[Personal care and effects]])</f>
        <v>312.39999999999998</v>
      </c>
      <c r="AG272">
        <f>SUM(All_India_Index_Upto_April23__1[[#This Row],[Housing]],All_India_Index_Upto_April23__1[[#This Row],[Household goods and services]],All_India_Index_Upto_April23__1[[#This Row],[Education]])</f>
        <v>470.09999999999997</v>
      </c>
      <c r="AH272" s="1">
        <f>SUM(All_India_Index_Upto_April23__1[[#This Row],[Clothing]:[Clothing and footwear]])</f>
        <v>458.7</v>
      </c>
      <c r="AI272" s="1">
        <f>SUM(All_India_Index_Upto_April23__1[[#This Row],[Transport and communication]],All_India_Index_Upto_April23__1[[#This Row],[Fuel and light]])</f>
        <v>289.39999999999998</v>
      </c>
      <c r="AJ272" s="1">
        <f>SUM(All_India_Index_Upto_April23__1[[#This Row],[Recreation and amusement]],All_India_Index_Upto_April23__1[[#This Row],[Miscellaneous]],All_India_Index_Upto_April23__1[[#This Row],[Pan, tobacco and intoxicants]])</f>
        <v>486.1</v>
      </c>
    </row>
    <row r="273" spans="1:36" x14ac:dyDescent="0.3">
      <c r="A273" s="1" t="s">
        <v>32</v>
      </c>
      <c r="B273">
        <v>2020</v>
      </c>
      <c r="C273" s="1" t="s">
        <v>40</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s="1">
        <v>155.5</v>
      </c>
      <c r="V273">
        <v>138.30000000000001</v>
      </c>
      <c r="W273">
        <v>144.5</v>
      </c>
      <c r="X273">
        <v>148.69999999999999</v>
      </c>
      <c r="Y273">
        <v>133.9</v>
      </c>
      <c r="Z273">
        <v>141.19999999999999</v>
      </c>
      <c r="AA273">
        <v>155.5</v>
      </c>
      <c r="AB273">
        <v>155.19999999999999</v>
      </c>
      <c r="AC273">
        <v>144.80000000000001</v>
      </c>
      <c r="AD273">
        <v>152.9</v>
      </c>
      <c r="AE273">
        <f>SUM(All_India_Index_Upto_April23__1[[#This Row],[Cereals and products]:[Food and beverages]])</f>
        <v>2024.8999999999999</v>
      </c>
      <c r="AF273">
        <f>SUM(All_India_Index_Upto_April23__1[[#This Row],[Health]],All_India_Index_Upto_April23__1[[#This Row],[Personal care and effects]])</f>
        <v>303.89999999999998</v>
      </c>
      <c r="AG273">
        <f>SUM(All_India_Index_Upto_April23__1[[#This Row],[Housing]],All_India_Index_Upto_April23__1[[#This Row],[Household goods and services]],All_India_Index_Upto_April23__1[[#This Row],[Education]])</f>
        <v>455.5</v>
      </c>
      <c r="AH273" s="1">
        <f>SUM(All_India_Index_Upto_April23__1[[#This Row],[Clothing]:[Clothing and footwear]])</f>
        <v>433</v>
      </c>
      <c r="AI273" s="1">
        <f>SUM(All_India_Index_Upto_April23__1[[#This Row],[Transport and communication]],All_India_Index_Upto_April23__1[[#This Row],[Fuel and light]])</f>
        <v>272.20000000000005</v>
      </c>
      <c r="AJ273" s="1">
        <f>SUM(All_India_Index_Upto_April23__1[[#This Row],[Recreation and amusement]],All_India_Index_Upto_April23__1[[#This Row],[Miscellaneous]],All_India_Index_Upto_April23__1[[#This Row],[Pan, tobacco and intoxicants]])</f>
        <v>473.2</v>
      </c>
    </row>
    <row r="274" spans="1:36" x14ac:dyDescent="0.3">
      <c r="A274" s="1" t="s">
        <v>33</v>
      </c>
      <c r="B274">
        <v>2020</v>
      </c>
      <c r="C274" s="1" t="s">
        <v>40</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s="1">
        <v>155.5</v>
      </c>
      <c r="V274">
        <v>143</v>
      </c>
      <c r="W274">
        <v>148.4</v>
      </c>
      <c r="X274">
        <v>155</v>
      </c>
      <c r="Y274">
        <v>138.5</v>
      </c>
      <c r="Z274">
        <v>146</v>
      </c>
      <c r="AA274">
        <v>158.5</v>
      </c>
      <c r="AB274">
        <v>154.30000000000001</v>
      </c>
      <c r="AC274">
        <v>149</v>
      </c>
      <c r="AD274">
        <v>153.9</v>
      </c>
      <c r="AE274">
        <f>SUM(All_India_Index_Upto_April23__1[[#This Row],[Cereals and products]:[Food and beverages]])</f>
        <v>1995.1999999999998</v>
      </c>
      <c r="AF274">
        <f>SUM(All_India_Index_Upto_April23__1[[#This Row],[Health]],All_India_Index_Upto_April23__1[[#This Row],[Personal care and effects]])</f>
        <v>309.3</v>
      </c>
      <c r="AG274">
        <f>SUM(All_India_Index_Upto_April23__1[[#This Row],[Housing]],All_India_Index_Upto_April23__1[[#This Row],[Household goods and services]],All_India_Index_Upto_April23__1[[#This Row],[Education]])</f>
        <v>462.4</v>
      </c>
      <c r="AH274" s="1">
        <f>SUM(All_India_Index_Upto_April23__1[[#This Row],[Clothing]:[Clothing and footwear]])</f>
        <v>448.2</v>
      </c>
      <c r="AI274" s="1">
        <f>SUM(All_India_Index_Upto_April23__1[[#This Row],[Transport and communication]],All_India_Index_Upto_April23__1[[#This Row],[Fuel and light]])</f>
        <v>281.5</v>
      </c>
      <c r="AJ274" s="1">
        <f>SUM(All_India_Index_Upto_April23__1[[#This Row],[Recreation and amusement]],All_India_Index_Upto_April23__1[[#This Row],[Miscellaneous]],All_India_Index_Upto_April23__1[[#This Row],[Pan, tobacco and intoxicants]])</f>
        <v>477.6</v>
      </c>
    </row>
    <row r="275" spans="1:36" x14ac:dyDescent="0.3">
      <c r="A275" s="1" t="s">
        <v>30</v>
      </c>
      <c r="B275">
        <v>2020</v>
      </c>
      <c r="C275" s="1" t="s">
        <v>41</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1">
        <v>156.30000000000001</v>
      </c>
      <c r="V275">
        <v>146.4</v>
      </c>
      <c r="W275">
        <v>151.6</v>
      </c>
      <c r="X275">
        <v>159.1</v>
      </c>
      <c r="Y275">
        <v>144.6</v>
      </c>
      <c r="Z275">
        <v>152.80000000000001</v>
      </c>
      <c r="AA275">
        <v>161.1</v>
      </c>
      <c r="AB275">
        <v>157.4</v>
      </c>
      <c r="AC275">
        <v>153.69999999999999</v>
      </c>
      <c r="AD275">
        <v>155.4</v>
      </c>
      <c r="AE275">
        <f>SUM(All_India_Index_Upto_April23__1[[#This Row],[Cereals and products]:[Food and beverages]])</f>
        <v>1987.3999999999999</v>
      </c>
      <c r="AF275">
        <f>SUM(All_India_Index_Upto_April23__1[[#This Row],[Health]],All_India_Index_Upto_April23__1[[#This Row],[Personal care and effects]])</f>
        <v>316.5</v>
      </c>
      <c r="AG275">
        <f>SUM(All_India_Index_Upto_April23__1[[#This Row],[Housing]],All_India_Index_Upto_April23__1[[#This Row],[Household goods and services]],All_India_Index_Upto_April23__1[[#This Row],[Education]])</f>
        <v>469</v>
      </c>
      <c r="AH275" s="1">
        <f>SUM(All_India_Index_Upto_April23__1[[#This Row],[Clothing]:[Clothing and footwear]])</f>
        <v>459.9</v>
      </c>
      <c r="AI275" s="1">
        <f>SUM(All_India_Index_Upto_April23__1[[#This Row],[Transport and communication]],All_India_Index_Upto_April23__1[[#This Row],[Fuel and light]])</f>
        <v>291</v>
      </c>
      <c r="AJ275" s="1">
        <f>SUM(All_India_Index_Upto_April23__1[[#This Row],[Recreation and amusement]],All_India_Index_Upto_April23__1[[#This Row],[Miscellaneous]],All_India_Index_Upto_April23__1[[#This Row],[Pan, tobacco and intoxicants]])</f>
        <v>489.4</v>
      </c>
    </row>
    <row r="276" spans="1:36" x14ac:dyDescent="0.3">
      <c r="A276" s="1" t="s">
        <v>32</v>
      </c>
      <c r="B276">
        <v>2020</v>
      </c>
      <c r="C276" s="1" t="s">
        <v>41</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s="1">
        <v>156.30000000000001</v>
      </c>
      <c r="V276">
        <v>137.19999999999999</v>
      </c>
      <c r="W276">
        <v>145.4</v>
      </c>
      <c r="X276">
        <v>150</v>
      </c>
      <c r="Y276">
        <v>135.1</v>
      </c>
      <c r="Z276">
        <v>141.80000000000001</v>
      </c>
      <c r="AA276">
        <v>154.9</v>
      </c>
      <c r="AB276">
        <v>159.80000000000001</v>
      </c>
      <c r="AC276">
        <v>146</v>
      </c>
      <c r="AD276">
        <v>154</v>
      </c>
      <c r="AE276">
        <f>SUM(All_India_Index_Upto_April23__1[[#This Row],[Cereals and products]:[Food and beverages]])</f>
        <v>2041.6000000000001</v>
      </c>
      <c r="AF276">
        <f>SUM(All_India_Index_Upto_April23__1[[#This Row],[Health]],All_India_Index_Upto_April23__1[[#This Row],[Personal care and effects]])</f>
        <v>309.8</v>
      </c>
      <c r="AG276">
        <f>SUM(All_India_Index_Upto_April23__1[[#This Row],[Housing]],All_India_Index_Upto_April23__1[[#This Row],[Household goods and services]],All_India_Index_Upto_April23__1[[#This Row],[Education]])</f>
        <v>456.6</v>
      </c>
      <c r="AH276" s="1">
        <f>SUM(All_India_Index_Upto_April23__1[[#This Row],[Clothing]:[Clothing and footwear]])</f>
        <v>434.6</v>
      </c>
      <c r="AI276" s="1">
        <f>SUM(All_India_Index_Upto_April23__1[[#This Row],[Transport and communication]],All_India_Index_Upto_April23__1[[#This Row],[Fuel and light]])</f>
        <v>272.29999999999995</v>
      </c>
      <c r="AJ276" s="1">
        <f>SUM(All_India_Index_Upto_April23__1[[#This Row],[Recreation and amusement]],All_India_Index_Upto_April23__1[[#This Row],[Miscellaneous]],All_India_Index_Upto_April23__1[[#This Row],[Pan, tobacco and intoxicants]])</f>
        <v>476.5</v>
      </c>
    </row>
    <row r="277" spans="1:36" x14ac:dyDescent="0.3">
      <c r="A277" s="1" t="s">
        <v>33</v>
      </c>
      <c r="B277">
        <v>2020</v>
      </c>
      <c r="C277" s="1" t="s">
        <v>41</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s="1">
        <v>156.30000000000001</v>
      </c>
      <c r="V277">
        <v>142.9</v>
      </c>
      <c r="W277">
        <v>148.69999999999999</v>
      </c>
      <c r="X277">
        <v>155.6</v>
      </c>
      <c r="Y277">
        <v>139.6</v>
      </c>
      <c r="Z277">
        <v>146.6</v>
      </c>
      <c r="AA277">
        <v>157.5</v>
      </c>
      <c r="AB277">
        <v>158.4</v>
      </c>
      <c r="AC277">
        <v>150</v>
      </c>
      <c r="AD277">
        <v>154.69999999999999</v>
      </c>
      <c r="AE277">
        <f>SUM(All_India_Index_Upto_April23__1[[#This Row],[Cereals and products]:[Food and beverages]])</f>
        <v>2007</v>
      </c>
      <c r="AF277">
        <f>SUM(All_India_Index_Upto_April23__1[[#This Row],[Health]],All_India_Index_Upto_April23__1[[#This Row],[Personal care and effects]])</f>
        <v>314</v>
      </c>
      <c r="AG277">
        <f>SUM(All_India_Index_Upto_April23__1[[#This Row],[Housing]],All_India_Index_Upto_April23__1[[#This Row],[Household goods and services]],All_India_Index_Upto_April23__1[[#This Row],[Education]])</f>
        <v>462.5</v>
      </c>
      <c r="AH277" s="1">
        <f>SUM(All_India_Index_Upto_April23__1[[#This Row],[Clothing]:[Clothing and footwear]])</f>
        <v>449.70000000000005</v>
      </c>
      <c r="AI277" s="1">
        <f>SUM(All_India_Index_Upto_April23__1[[#This Row],[Transport and communication]],All_India_Index_Upto_April23__1[[#This Row],[Fuel and light]])</f>
        <v>282.5</v>
      </c>
      <c r="AJ277" s="1">
        <f>SUM(All_India_Index_Upto_April23__1[[#This Row],[Recreation and amusement]],All_India_Index_Upto_April23__1[[#This Row],[Miscellaneous]],All_India_Index_Upto_April23__1[[#This Row],[Pan, tobacco and intoxicants]])</f>
        <v>481</v>
      </c>
    </row>
    <row r="278" spans="1:36" x14ac:dyDescent="0.3">
      <c r="A278" s="1" t="s">
        <v>30</v>
      </c>
      <c r="B278">
        <v>2020</v>
      </c>
      <c r="C278" s="1" t="s">
        <v>42</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1">
        <v>156.5</v>
      </c>
      <c r="V278">
        <v>146.80000000000001</v>
      </c>
      <c r="W278">
        <v>152</v>
      </c>
      <c r="X278">
        <v>159.5</v>
      </c>
      <c r="Y278">
        <v>146.4</v>
      </c>
      <c r="Z278">
        <v>152.4</v>
      </c>
      <c r="AA278">
        <v>162.5</v>
      </c>
      <c r="AB278">
        <v>156.19999999999999</v>
      </c>
      <c r="AC278">
        <v>154.30000000000001</v>
      </c>
      <c r="AD278">
        <v>157.5</v>
      </c>
      <c r="AE278">
        <f>SUM(All_India_Index_Upto_April23__1[[#This Row],[Cereals and products]:[Food and beverages]])</f>
        <v>2030.9</v>
      </c>
      <c r="AF278">
        <f>SUM(All_India_Index_Upto_April23__1[[#This Row],[Health]],All_India_Index_Upto_April23__1[[#This Row],[Personal care and effects]])</f>
        <v>315.7</v>
      </c>
      <c r="AG278">
        <f>SUM(All_India_Index_Upto_April23__1[[#This Row],[Housing]],All_India_Index_Upto_April23__1[[#This Row],[Household goods and services]],All_India_Index_Upto_April23__1[[#This Row],[Education]])</f>
        <v>471</v>
      </c>
      <c r="AH278" s="1">
        <f>SUM(All_India_Index_Upto_April23__1[[#This Row],[Clothing]:[Clothing and footwear]])</f>
        <v>461.29999999999995</v>
      </c>
      <c r="AI278" s="1">
        <f>SUM(All_India_Index_Upto_April23__1[[#This Row],[Transport and communication]],All_India_Index_Upto_April23__1[[#This Row],[Fuel and light]])</f>
        <v>293.20000000000005</v>
      </c>
      <c r="AJ278" s="1">
        <f>SUM(All_India_Index_Upto_April23__1[[#This Row],[Recreation and amusement]],All_India_Index_Upto_April23__1[[#This Row],[Miscellaneous]],All_India_Index_Upto_April23__1[[#This Row],[Pan, tobacco and intoxicants]])</f>
        <v>489.40000000000003</v>
      </c>
    </row>
    <row r="279" spans="1:36" x14ac:dyDescent="0.3">
      <c r="A279" s="1" t="s">
        <v>32</v>
      </c>
      <c r="B279">
        <v>2020</v>
      </c>
      <c r="C279" s="1" t="s">
        <v>42</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s="1">
        <v>156.5</v>
      </c>
      <c r="V279">
        <v>137.1</v>
      </c>
      <c r="W279">
        <v>145.1</v>
      </c>
      <c r="X279">
        <v>151</v>
      </c>
      <c r="Y279">
        <v>135.4</v>
      </c>
      <c r="Z279">
        <v>142</v>
      </c>
      <c r="AA279">
        <v>155.69999999999999</v>
      </c>
      <c r="AB279">
        <v>158.1</v>
      </c>
      <c r="AC279">
        <v>146.19999999999999</v>
      </c>
      <c r="AD279">
        <v>155.19999999999999</v>
      </c>
      <c r="AE279">
        <f>SUM(All_India_Index_Upto_April23__1[[#This Row],[Cereals and products]:[Food and beverages]])</f>
        <v>2080.1999999999998</v>
      </c>
      <c r="AF279">
        <f>SUM(All_India_Index_Upto_April23__1[[#This Row],[Health]],All_India_Index_Upto_April23__1[[#This Row],[Personal care and effects]])</f>
        <v>309.10000000000002</v>
      </c>
      <c r="AG279">
        <f>SUM(All_India_Index_Upto_April23__1[[#This Row],[Housing]],All_India_Index_Upto_April23__1[[#This Row],[Household goods and services]],All_India_Index_Upto_April23__1[[#This Row],[Education]])</f>
        <v>457.3</v>
      </c>
      <c r="AH279" s="1">
        <f>SUM(All_India_Index_Upto_April23__1[[#This Row],[Clothing]:[Clothing and footwear]])</f>
        <v>434.90000000000003</v>
      </c>
      <c r="AI279" s="1">
        <f>SUM(All_India_Index_Upto_April23__1[[#This Row],[Transport and communication]],All_India_Index_Upto_April23__1[[#This Row],[Fuel and light]])</f>
        <v>272.5</v>
      </c>
      <c r="AJ279" s="1">
        <f>SUM(All_India_Index_Upto_April23__1[[#This Row],[Recreation and amusement]],All_India_Index_Upto_April23__1[[#This Row],[Miscellaneous]],All_India_Index_Upto_April23__1[[#This Row],[Pan, tobacco and intoxicants]])</f>
        <v>476.9</v>
      </c>
    </row>
    <row r="280" spans="1:36" x14ac:dyDescent="0.3">
      <c r="A280" s="1" t="s">
        <v>33</v>
      </c>
      <c r="B280">
        <v>2020</v>
      </c>
      <c r="C280" s="1" t="s">
        <v>42</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s="1">
        <v>156.5</v>
      </c>
      <c r="V280">
        <v>143.1</v>
      </c>
      <c r="W280">
        <v>148.69999999999999</v>
      </c>
      <c r="X280">
        <v>156.30000000000001</v>
      </c>
      <c r="Y280">
        <v>140.6</v>
      </c>
      <c r="Z280">
        <v>146.5</v>
      </c>
      <c r="AA280">
        <v>158.5</v>
      </c>
      <c r="AB280">
        <v>157</v>
      </c>
      <c r="AC280">
        <v>150.4</v>
      </c>
      <c r="AD280">
        <v>156.4</v>
      </c>
      <c r="AE280">
        <f>SUM(All_India_Index_Upto_April23__1[[#This Row],[Cereals and products]:[Food and beverages]])</f>
        <v>2048.6000000000004</v>
      </c>
      <c r="AF280">
        <f>SUM(All_India_Index_Upto_April23__1[[#This Row],[Health]],All_India_Index_Upto_April23__1[[#This Row],[Personal care and effects]])</f>
        <v>313.3</v>
      </c>
      <c r="AG280">
        <f>SUM(All_India_Index_Upto_April23__1[[#This Row],[Housing]],All_India_Index_Upto_April23__1[[#This Row],[Household goods and services]],All_India_Index_Upto_April23__1[[#This Row],[Education]])</f>
        <v>463.7</v>
      </c>
      <c r="AH280" s="1">
        <f>SUM(All_India_Index_Upto_April23__1[[#This Row],[Clothing]:[Clothing and footwear]])</f>
        <v>450.59999999999997</v>
      </c>
      <c r="AI280" s="1">
        <f>SUM(All_India_Index_Upto_April23__1[[#This Row],[Transport and communication]],All_India_Index_Upto_April23__1[[#This Row],[Fuel and light]])</f>
        <v>283.7</v>
      </c>
      <c r="AJ280" s="1">
        <f>SUM(All_India_Index_Upto_April23__1[[#This Row],[Recreation and amusement]],All_India_Index_Upto_April23__1[[#This Row],[Miscellaneous]],All_India_Index_Upto_April23__1[[#This Row],[Pan, tobacco and intoxicants]])</f>
        <v>481.2</v>
      </c>
    </row>
    <row r="281" spans="1:36" x14ac:dyDescent="0.3">
      <c r="A281" s="1" t="s">
        <v>30</v>
      </c>
      <c r="B281">
        <v>2020</v>
      </c>
      <c r="C281" s="1" t="s">
        <v>44</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1">
        <v>158</v>
      </c>
      <c r="V281">
        <v>147.5</v>
      </c>
      <c r="W281">
        <v>152.80000000000001</v>
      </c>
      <c r="X281">
        <v>160.4</v>
      </c>
      <c r="Y281">
        <v>146.1</v>
      </c>
      <c r="Z281">
        <v>153.6</v>
      </c>
      <c r="AA281">
        <v>161.6</v>
      </c>
      <c r="AB281">
        <v>156.19999999999999</v>
      </c>
      <c r="AC281">
        <v>154.5</v>
      </c>
      <c r="AD281">
        <v>159.80000000000001</v>
      </c>
      <c r="AE281">
        <f>SUM(All_India_Index_Upto_April23__1[[#This Row],[Cereals and products]:[Food and beverages]])</f>
        <v>2082.4</v>
      </c>
      <c r="AF281">
        <f>SUM(All_India_Index_Upto_April23__1[[#This Row],[Health]],All_India_Index_Upto_April23__1[[#This Row],[Personal care and effects]])</f>
        <v>316.60000000000002</v>
      </c>
      <c r="AG281">
        <f>SUM(All_India_Index_Upto_April23__1[[#This Row],[Housing]],All_India_Index_Upto_April23__1[[#This Row],[Household goods and services]],All_India_Index_Upto_April23__1[[#This Row],[Education]])</f>
        <v>472.4</v>
      </c>
      <c r="AH281" s="1">
        <f>SUM(All_India_Index_Upto_April23__1[[#This Row],[Clothing]:[Clothing and footwear]])</f>
        <v>462.8</v>
      </c>
      <c r="AI281" s="1">
        <f>SUM(All_India_Index_Upto_April23__1[[#This Row],[Transport and communication]],All_India_Index_Upto_April23__1[[#This Row],[Fuel and light]])</f>
        <v>293.60000000000002</v>
      </c>
      <c r="AJ281" s="1">
        <f>SUM(All_India_Index_Upto_April23__1[[#This Row],[Recreation and amusement]],All_India_Index_Upto_April23__1[[#This Row],[Miscellaneous]],All_India_Index_Upto_April23__1[[#This Row],[Pan, tobacco and intoxicants]])</f>
        <v>491.5</v>
      </c>
    </row>
    <row r="282" spans="1:36" x14ac:dyDescent="0.3">
      <c r="A282" s="1" t="s">
        <v>32</v>
      </c>
      <c r="B282">
        <v>2020</v>
      </c>
      <c r="C282" s="1" t="s">
        <v>44</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s="1">
        <v>158</v>
      </c>
      <c r="V282">
        <v>137.30000000000001</v>
      </c>
      <c r="W282">
        <v>145.1</v>
      </c>
      <c r="X282">
        <v>152</v>
      </c>
      <c r="Y282">
        <v>135.19999999999999</v>
      </c>
      <c r="Z282">
        <v>144.4</v>
      </c>
      <c r="AA282">
        <v>156.4</v>
      </c>
      <c r="AB282">
        <v>157.9</v>
      </c>
      <c r="AC282">
        <v>146.6</v>
      </c>
      <c r="AD282">
        <v>156.69999999999999</v>
      </c>
      <c r="AE282">
        <f>SUM(All_India_Index_Upto_April23__1[[#This Row],[Cereals and products]:[Food and beverages]])</f>
        <v>2120.6999999999998</v>
      </c>
      <c r="AF282">
        <f>SUM(All_India_Index_Upto_April23__1[[#This Row],[Health]],All_India_Index_Upto_April23__1[[#This Row],[Personal care and effects]])</f>
        <v>309.89999999999998</v>
      </c>
      <c r="AG282">
        <f>SUM(All_India_Index_Upto_April23__1[[#This Row],[Housing]],All_India_Index_Upto_April23__1[[#This Row],[Household goods and services]],All_India_Index_Upto_April23__1[[#This Row],[Education]])</f>
        <v>459.5</v>
      </c>
      <c r="AH282" s="1">
        <f>SUM(All_India_Index_Upto_April23__1[[#This Row],[Clothing]:[Clothing and footwear]])</f>
        <v>436.3</v>
      </c>
      <c r="AI282" s="1">
        <f>SUM(All_India_Index_Upto_April23__1[[#This Row],[Transport and communication]],All_India_Index_Upto_April23__1[[#This Row],[Fuel and light]])</f>
        <v>272.5</v>
      </c>
      <c r="AJ282" s="1">
        <f>SUM(All_India_Index_Upto_April23__1[[#This Row],[Recreation and amusement]],All_India_Index_Upto_April23__1[[#This Row],[Miscellaneous]],All_India_Index_Upto_April23__1[[#This Row],[Pan, tobacco and intoxicants]])</f>
        <v>479.8</v>
      </c>
    </row>
    <row r="283" spans="1:36" x14ac:dyDescent="0.3">
      <c r="A283" s="1" t="s">
        <v>33</v>
      </c>
      <c r="B283">
        <v>2020</v>
      </c>
      <c r="C283" s="1" t="s">
        <v>44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s="1">
        <v>158</v>
      </c>
      <c r="V283">
        <v>143.6</v>
      </c>
      <c r="W283">
        <v>149.19999999999999</v>
      </c>
      <c r="X283">
        <v>157.19999999999999</v>
      </c>
      <c r="Y283">
        <v>140.4</v>
      </c>
      <c r="Z283">
        <v>148.4</v>
      </c>
      <c r="AA283">
        <v>158.6</v>
      </c>
      <c r="AB283">
        <v>156.9</v>
      </c>
      <c r="AC283">
        <v>150.69999999999999</v>
      </c>
      <c r="AD283">
        <v>158.4</v>
      </c>
      <c r="AE283">
        <f>SUM(All_India_Index_Upto_April23__1[[#This Row],[Cereals and products]:[Food and beverages]])</f>
        <v>2095.6</v>
      </c>
      <c r="AF283">
        <f>SUM(All_India_Index_Upto_April23__1[[#This Row],[Health]],All_India_Index_Upto_April23__1[[#This Row],[Personal care and effects]])</f>
        <v>314.10000000000002</v>
      </c>
      <c r="AG283">
        <f>SUM(All_India_Index_Upto_April23__1[[#This Row],[Housing]],All_India_Index_Upto_April23__1[[#This Row],[Household goods and services]],All_India_Index_Upto_April23__1[[#This Row],[Education]])</f>
        <v>465.79999999999995</v>
      </c>
      <c r="AH283" s="1">
        <f>SUM(All_India_Index_Upto_April23__1[[#This Row],[Clothing]:[Clothing and footwear]])</f>
        <v>452.00000000000006</v>
      </c>
      <c r="AI283" s="1">
        <f>SUM(All_India_Index_Upto_April23__1[[#This Row],[Transport and communication]],All_India_Index_Upto_April23__1[[#This Row],[Fuel and light]])</f>
        <v>284</v>
      </c>
      <c r="AJ283" s="1">
        <f>SUM(All_India_Index_Upto_April23__1[[#This Row],[Recreation and amusement]],All_India_Index_Upto_April23__1[[#This Row],[Miscellaneous]],All_India_Index_Upto_April23__1[[#This Row],[Pan, tobacco and intoxicants]])</f>
        <v>483.90000000000003</v>
      </c>
    </row>
    <row r="284" spans="1:36" x14ac:dyDescent="0.3">
      <c r="A284" s="1" t="s">
        <v>30</v>
      </c>
      <c r="B284">
        <v>2020</v>
      </c>
      <c r="C284" s="1" t="s">
        <v>45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1">
        <v>158.4</v>
      </c>
      <c r="V284">
        <v>148.69999999999999</v>
      </c>
      <c r="W284">
        <v>153.4</v>
      </c>
      <c r="X284">
        <v>161.6</v>
      </c>
      <c r="Y284">
        <v>146.4</v>
      </c>
      <c r="Z284">
        <v>153.9</v>
      </c>
      <c r="AA284">
        <v>162.9</v>
      </c>
      <c r="AB284">
        <v>156.6</v>
      </c>
      <c r="AC284">
        <v>155.19999999999999</v>
      </c>
      <c r="AD284">
        <v>160.69999999999999</v>
      </c>
      <c r="AE284">
        <f>SUM(All_India_Index_Upto_April23__1[[#This Row],[Cereals and products]:[Food and beverages]])</f>
        <v>2100.5</v>
      </c>
      <c r="AF284">
        <f>SUM(All_India_Index_Upto_April23__1[[#This Row],[Health]],All_India_Index_Upto_April23__1[[#This Row],[Personal care and effects]])</f>
        <v>318.2</v>
      </c>
      <c r="AG284">
        <f>SUM(All_India_Index_Upto_April23__1[[#This Row],[Housing]],All_India_Index_Upto_April23__1[[#This Row],[Household goods and services]],All_India_Index_Upto_April23__1[[#This Row],[Education]])</f>
        <v>474.70000000000005</v>
      </c>
      <c r="AH284" s="1">
        <f>SUM(All_India_Index_Upto_April23__1[[#This Row],[Clothing]:[Clothing and footwear]])</f>
        <v>464.90000000000003</v>
      </c>
      <c r="AI284" s="1">
        <f>SUM(All_India_Index_Upto_April23__1[[#This Row],[Transport and communication]],All_India_Index_Upto_April23__1[[#This Row],[Fuel and light]])</f>
        <v>295.10000000000002</v>
      </c>
      <c r="AJ284" s="1">
        <f>SUM(All_India_Index_Upto_April23__1[[#This Row],[Recreation and amusement]],All_India_Index_Upto_April23__1[[#This Row],[Miscellaneous]],All_India_Index_Upto_April23__1[[#This Row],[Pan, tobacco and intoxicants]])</f>
        <v>492.70000000000005</v>
      </c>
    </row>
    <row r="285" spans="1:36" x14ac:dyDescent="0.3">
      <c r="A285" s="1" t="s">
        <v>32</v>
      </c>
      <c r="B285">
        <v>2020</v>
      </c>
      <c r="C285" s="1" t="s">
        <v>45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s="1">
        <v>158.4</v>
      </c>
      <c r="V285">
        <v>137.9</v>
      </c>
      <c r="W285">
        <v>145.5</v>
      </c>
      <c r="X285">
        <v>152.9</v>
      </c>
      <c r="Y285">
        <v>135.5</v>
      </c>
      <c r="Z285">
        <v>144.30000000000001</v>
      </c>
      <c r="AA285">
        <v>156.9</v>
      </c>
      <c r="AB285">
        <v>157.9</v>
      </c>
      <c r="AC285">
        <v>146.9</v>
      </c>
      <c r="AD285">
        <v>156.9</v>
      </c>
      <c r="AE285">
        <f>SUM(All_India_Index_Upto_April23__1[[#This Row],[Cereals and products]:[Food and beverages]])</f>
        <v>2125.4</v>
      </c>
      <c r="AF285">
        <f>SUM(All_India_Index_Upto_April23__1[[#This Row],[Health]],All_India_Index_Upto_April23__1[[#This Row],[Personal care and effects]])</f>
        <v>310.8</v>
      </c>
      <c r="AG285">
        <f>SUM(All_India_Index_Upto_April23__1[[#This Row],[Housing]],All_India_Index_Upto_April23__1[[#This Row],[Household goods and services]],All_India_Index_Upto_April23__1[[#This Row],[Education]])</f>
        <v>460.79999999999995</v>
      </c>
      <c r="AH285" s="1">
        <f>SUM(All_India_Index_Upto_April23__1[[#This Row],[Clothing]:[Clothing and footwear]])</f>
        <v>438.20000000000005</v>
      </c>
      <c r="AI285" s="1">
        <f>SUM(All_India_Index_Upto_April23__1[[#This Row],[Transport and communication]],All_India_Index_Upto_April23__1[[#This Row],[Fuel and light]])</f>
        <v>273.39999999999998</v>
      </c>
      <c r="AJ285" s="1">
        <f>SUM(All_India_Index_Upto_April23__1[[#This Row],[Recreation and amusement]],All_India_Index_Upto_April23__1[[#This Row],[Miscellaneous]],All_India_Index_Upto_April23__1[[#This Row],[Pan, tobacco and intoxicants]])</f>
        <v>481.40000000000003</v>
      </c>
    </row>
    <row r="286" spans="1:36" x14ac:dyDescent="0.3">
      <c r="A286" s="1" t="s">
        <v>33</v>
      </c>
      <c r="B286">
        <v>2020</v>
      </c>
      <c r="C286" s="1" t="s">
        <v>45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s="1">
        <v>158.4</v>
      </c>
      <c r="V286">
        <v>144.6</v>
      </c>
      <c r="W286">
        <v>149.69999999999999</v>
      </c>
      <c r="X286">
        <v>158.30000000000001</v>
      </c>
      <c r="Y286">
        <v>140.69999999999999</v>
      </c>
      <c r="Z286">
        <v>148.5</v>
      </c>
      <c r="AA286">
        <v>159.4</v>
      </c>
      <c r="AB286">
        <v>157.1</v>
      </c>
      <c r="AC286">
        <v>151.19999999999999</v>
      </c>
      <c r="AD286">
        <v>158.9</v>
      </c>
      <c r="AE286">
        <f>SUM(All_India_Index_Upto_April23__1[[#This Row],[Cereals and products]:[Food and beverages]])</f>
        <v>2109.1</v>
      </c>
      <c r="AF286">
        <f>SUM(All_India_Index_Upto_April23__1[[#This Row],[Health]],All_India_Index_Upto_April23__1[[#This Row],[Personal care and effects]])</f>
        <v>315.39999999999998</v>
      </c>
      <c r="AG286">
        <f>SUM(All_India_Index_Upto_April23__1[[#This Row],[Housing]],All_India_Index_Upto_April23__1[[#This Row],[Household goods and services]],All_India_Index_Upto_April23__1[[#This Row],[Education]])</f>
        <v>467.5</v>
      </c>
      <c r="AH286" s="1">
        <f>SUM(All_India_Index_Upto_April23__1[[#This Row],[Clothing]:[Clothing and footwear]])</f>
        <v>454</v>
      </c>
      <c r="AI286" s="1">
        <f>SUM(All_India_Index_Upto_April23__1[[#This Row],[Transport and communication]],All_India_Index_Upto_April23__1[[#This Row],[Fuel and light]])</f>
        <v>285.29999999999995</v>
      </c>
      <c r="AJ286" s="1">
        <f>SUM(All_India_Index_Upto_April23__1[[#This Row],[Recreation and amusement]],All_India_Index_Upto_April23__1[[#This Row],[Miscellaneous]],All_India_Index_Upto_April23__1[[#This Row],[Pan, tobacco and intoxicants]])</f>
        <v>485.1</v>
      </c>
    </row>
    <row r="287" spans="1:36" x14ac:dyDescent="0.3">
      <c r="A287" s="1" t="s">
        <v>30</v>
      </c>
      <c r="B287">
        <v>2021</v>
      </c>
      <c r="C287" s="1"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1">
        <v>157.69999999999999</v>
      </c>
      <c r="V287">
        <v>150.9</v>
      </c>
      <c r="W287">
        <v>153.9</v>
      </c>
      <c r="X287">
        <v>162.5</v>
      </c>
      <c r="Y287">
        <v>147.5</v>
      </c>
      <c r="Z287">
        <v>155.1</v>
      </c>
      <c r="AA287">
        <v>163.5</v>
      </c>
      <c r="AB287">
        <v>156.19999999999999</v>
      </c>
      <c r="AC287">
        <v>155.9</v>
      </c>
      <c r="AD287">
        <v>158.5</v>
      </c>
      <c r="AE287">
        <f>SUM(All_India_Index_Upto_April23__1[[#This Row],[Cereals and products]:[Food and beverages]])</f>
        <v>2065.6999999999998</v>
      </c>
      <c r="AF287">
        <f>SUM(All_India_Index_Upto_April23__1[[#This Row],[Health]],All_India_Index_Upto_April23__1[[#This Row],[Personal care and effects]])</f>
        <v>318.7</v>
      </c>
      <c r="AG287">
        <f>SUM(All_India_Index_Upto_April23__1[[#This Row],[Housing]],All_India_Index_Upto_April23__1[[#This Row],[Household goods and services]],All_India_Index_Upto_April23__1[[#This Row],[Education]])</f>
        <v>475.1</v>
      </c>
      <c r="AH287" s="1">
        <f>SUM(All_India_Index_Upto_April23__1[[#This Row],[Clothing]:[Clothing and footwear]])</f>
        <v>466.7</v>
      </c>
      <c r="AI287" s="1">
        <f>SUM(All_India_Index_Upto_April23__1[[#This Row],[Transport and communication]],All_India_Index_Upto_April23__1[[#This Row],[Fuel and light]])</f>
        <v>298.39999999999998</v>
      </c>
      <c r="AJ287" s="1">
        <f>SUM(All_India_Index_Upto_April23__1[[#This Row],[Recreation and amusement]],All_India_Index_Upto_April23__1[[#This Row],[Miscellaneous]],All_India_Index_Upto_April23__1[[#This Row],[Pan, tobacco and intoxicants]])</f>
        <v>495.6</v>
      </c>
    </row>
    <row r="288" spans="1:36" x14ac:dyDescent="0.3">
      <c r="A288" s="1" t="s">
        <v>32</v>
      </c>
      <c r="B288">
        <v>2021</v>
      </c>
      <c r="C288" s="1"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s="1">
        <v>157.69999999999999</v>
      </c>
      <c r="V288">
        <v>142.9</v>
      </c>
      <c r="W288">
        <v>145.69999999999999</v>
      </c>
      <c r="X288">
        <v>154.1</v>
      </c>
      <c r="Y288">
        <v>136.9</v>
      </c>
      <c r="Z288">
        <v>145.4</v>
      </c>
      <c r="AA288">
        <v>156.1</v>
      </c>
      <c r="AB288">
        <v>157.69999999999999</v>
      </c>
      <c r="AC288">
        <v>147.6</v>
      </c>
      <c r="AD288">
        <v>156</v>
      </c>
      <c r="AE288">
        <f>SUM(All_India_Index_Upto_April23__1[[#This Row],[Cereals and products]:[Food and beverages]])</f>
        <v>2097</v>
      </c>
      <c r="AF288">
        <f>SUM(All_India_Index_Upto_April23__1[[#This Row],[Health]],All_India_Index_Upto_April23__1[[#This Row],[Personal care and effects]])</f>
        <v>311.79999999999995</v>
      </c>
      <c r="AG288">
        <f>SUM(All_India_Index_Upto_April23__1[[#This Row],[Housing]],All_India_Index_Upto_April23__1[[#This Row],[Household goods and services]],All_India_Index_Upto_April23__1[[#This Row],[Education]])</f>
        <v>459.5</v>
      </c>
      <c r="AH288" s="1">
        <f>SUM(All_India_Index_Upto_April23__1[[#This Row],[Clothing]:[Clothing and footwear]])</f>
        <v>440</v>
      </c>
      <c r="AI288" s="1">
        <f>SUM(All_India_Index_Upto_April23__1[[#This Row],[Transport and communication]],All_India_Index_Upto_April23__1[[#This Row],[Fuel and light]])</f>
        <v>279.8</v>
      </c>
      <c r="AJ288" s="1">
        <f>SUM(All_India_Index_Upto_April23__1[[#This Row],[Recreation and amusement]],All_India_Index_Upto_April23__1[[#This Row],[Miscellaneous]],All_India_Index_Upto_April23__1[[#This Row],[Pan, tobacco and intoxicants]])</f>
        <v>484.8</v>
      </c>
    </row>
    <row r="289" spans="1:36" x14ac:dyDescent="0.3">
      <c r="A289" s="1" t="s">
        <v>33</v>
      </c>
      <c r="B289">
        <v>2021</v>
      </c>
      <c r="C289" s="1"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s="1">
        <v>157.69999999999999</v>
      </c>
      <c r="V289">
        <v>147.9</v>
      </c>
      <c r="W289">
        <v>150</v>
      </c>
      <c r="X289">
        <v>159.30000000000001</v>
      </c>
      <c r="Y289">
        <v>141.9</v>
      </c>
      <c r="Z289">
        <v>149.6</v>
      </c>
      <c r="AA289">
        <v>159.19999999999999</v>
      </c>
      <c r="AB289">
        <v>156.80000000000001</v>
      </c>
      <c r="AC289">
        <v>151.9</v>
      </c>
      <c r="AD289">
        <v>157.30000000000001</v>
      </c>
      <c r="AE289">
        <f>SUM(All_India_Index_Upto_April23__1[[#This Row],[Cereals and products]:[Food and beverages]])</f>
        <v>2076.5</v>
      </c>
      <c r="AF289">
        <f>SUM(All_India_Index_Upto_April23__1[[#This Row],[Health]],All_India_Index_Upto_April23__1[[#This Row],[Personal care and effects]])</f>
        <v>316.10000000000002</v>
      </c>
      <c r="AG289">
        <f>SUM(All_India_Index_Upto_April23__1[[#This Row],[Housing]],All_India_Index_Upto_April23__1[[#This Row],[Household goods and services]],All_India_Index_Upto_April23__1[[#This Row],[Education]])</f>
        <v>466.9</v>
      </c>
      <c r="AH289" s="1">
        <f>SUM(All_India_Index_Upto_April23__1[[#This Row],[Clothing]:[Clothing and footwear]])</f>
        <v>455.8</v>
      </c>
      <c r="AI289" s="1">
        <f>SUM(All_India_Index_Upto_April23__1[[#This Row],[Transport and communication]],All_India_Index_Upto_April23__1[[#This Row],[Fuel and light]])</f>
        <v>289.8</v>
      </c>
      <c r="AJ289" s="1">
        <f>SUM(All_India_Index_Upto_April23__1[[#This Row],[Recreation and amusement]],All_India_Index_Upto_April23__1[[#This Row],[Miscellaneous]],All_India_Index_Upto_April23__1[[#This Row],[Pan, tobacco and intoxicants]])</f>
        <v>488</v>
      </c>
    </row>
    <row r="290" spans="1:36" x14ac:dyDescent="0.3">
      <c r="A290" s="1" t="s">
        <v>30</v>
      </c>
      <c r="B290">
        <v>2021</v>
      </c>
      <c r="C290" s="1" t="s">
        <v>34</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1">
        <v>159.80000000000001</v>
      </c>
      <c r="V290">
        <v>154.4</v>
      </c>
      <c r="W290">
        <v>154.80000000000001</v>
      </c>
      <c r="X290">
        <v>164.3</v>
      </c>
      <c r="Y290">
        <v>150.19999999999999</v>
      </c>
      <c r="Z290">
        <v>157</v>
      </c>
      <c r="AA290">
        <v>163.6</v>
      </c>
      <c r="AB290">
        <v>155.19999999999999</v>
      </c>
      <c r="AC290">
        <v>157.19999999999999</v>
      </c>
      <c r="AD290">
        <v>156.69999999999999</v>
      </c>
      <c r="AE290">
        <f>SUM(All_India_Index_Upto_April23__1[[#This Row],[Cereals and products]:[Food and beverages]])</f>
        <v>2025.3</v>
      </c>
      <c r="AF290">
        <f>SUM(All_India_Index_Upto_April23__1[[#This Row],[Health]],All_India_Index_Upto_April23__1[[#This Row],[Personal care and effects]])</f>
        <v>319.5</v>
      </c>
      <c r="AG290">
        <f>SUM(All_India_Index_Upto_April23__1[[#This Row],[Housing]],All_India_Index_Upto_April23__1[[#This Row],[Household goods and services]],All_India_Index_Upto_April23__1[[#This Row],[Education]])</f>
        <v>478.20000000000005</v>
      </c>
      <c r="AH290" s="1">
        <f>SUM(All_India_Index_Upto_April23__1[[#This Row],[Clothing]:[Clothing and footwear]])</f>
        <v>471.4</v>
      </c>
      <c r="AI290" s="1">
        <f>SUM(All_India_Index_Upto_April23__1[[#This Row],[Transport and communication]],All_India_Index_Upto_April23__1[[#This Row],[Fuel and light]])</f>
        <v>304.60000000000002</v>
      </c>
      <c r="AJ290" s="1">
        <f>SUM(All_India_Index_Upto_April23__1[[#This Row],[Recreation and amusement]],All_India_Index_Upto_April23__1[[#This Row],[Miscellaneous]],All_India_Index_Upto_April23__1[[#This Row],[Pan, tobacco and intoxicants]])</f>
        <v>500.7</v>
      </c>
    </row>
    <row r="291" spans="1:36" x14ac:dyDescent="0.3">
      <c r="A291" s="1" t="s">
        <v>32</v>
      </c>
      <c r="B291">
        <v>2021</v>
      </c>
      <c r="C291" s="1" t="s">
        <v>34</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s="1">
        <v>159.80000000000001</v>
      </c>
      <c r="V291">
        <v>149.1</v>
      </c>
      <c r="W291">
        <v>146.5</v>
      </c>
      <c r="X291">
        <v>156.30000000000001</v>
      </c>
      <c r="Y291">
        <v>140.5</v>
      </c>
      <c r="Z291">
        <v>147.30000000000001</v>
      </c>
      <c r="AA291">
        <v>156.6</v>
      </c>
      <c r="AB291">
        <v>156.69999999999999</v>
      </c>
      <c r="AC291">
        <v>149.30000000000001</v>
      </c>
      <c r="AD291">
        <v>156.5</v>
      </c>
      <c r="AE291">
        <f>SUM(All_India_Index_Upto_April23__1[[#This Row],[Cereals and products]:[Food and beverages]])</f>
        <v>2066</v>
      </c>
      <c r="AF291">
        <f>SUM(All_India_Index_Upto_April23__1[[#This Row],[Health]],All_India_Index_Upto_April23__1[[#This Row],[Personal care and effects]])</f>
        <v>313</v>
      </c>
      <c r="AG291">
        <f>SUM(All_India_Index_Upto_April23__1[[#This Row],[Housing]],All_India_Index_Upto_April23__1[[#This Row],[Household goods and services]],All_India_Index_Upto_April23__1[[#This Row],[Education]])</f>
        <v>462.9</v>
      </c>
      <c r="AH291" s="1">
        <f>SUM(All_India_Index_Upto_April23__1[[#This Row],[Clothing]:[Clothing and footwear]])</f>
        <v>444.2</v>
      </c>
      <c r="AI291" s="1">
        <f>SUM(All_India_Index_Upto_April23__1[[#This Row],[Transport and communication]],All_India_Index_Upto_April23__1[[#This Row],[Fuel and light]])</f>
        <v>289.60000000000002</v>
      </c>
      <c r="AJ291" s="1">
        <f>SUM(All_India_Index_Upto_April23__1[[#This Row],[Recreation and amusement]],All_India_Index_Upto_April23__1[[#This Row],[Miscellaneous]],All_India_Index_Upto_April23__1[[#This Row],[Pan, tobacco and intoxicants]])</f>
        <v>489.90000000000003</v>
      </c>
    </row>
    <row r="292" spans="1:36" x14ac:dyDescent="0.3">
      <c r="A292" s="1" t="s">
        <v>33</v>
      </c>
      <c r="B292">
        <v>2021</v>
      </c>
      <c r="C292" s="1" t="s">
        <v>34</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s="1">
        <v>159.80000000000001</v>
      </c>
      <c r="V292">
        <v>152.4</v>
      </c>
      <c r="W292">
        <v>150.9</v>
      </c>
      <c r="X292">
        <v>161.30000000000001</v>
      </c>
      <c r="Y292">
        <v>145.1</v>
      </c>
      <c r="Z292">
        <v>151.5</v>
      </c>
      <c r="AA292">
        <v>159.5</v>
      </c>
      <c r="AB292">
        <v>155.80000000000001</v>
      </c>
      <c r="AC292">
        <v>153.4</v>
      </c>
      <c r="AD292">
        <v>156.6</v>
      </c>
      <c r="AE292">
        <f>SUM(All_India_Index_Upto_April23__1[[#This Row],[Cereals and products]:[Food and beverages]])</f>
        <v>2039.3000000000002</v>
      </c>
      <c r="AF292">
        <f>SUM(All_India_Index_Upto_April23__1[[#This Row],[Health]],All_India_Index_Upto_April23__1[[#This Row],[Personal care and effects]])</f>
        <v>317.10000000000002</v>
      </c>
      <c r="AG292">
        <f>SUM(All_India_Index_Upto_April23__1[[#This Row],[Housing]],All_India_Index_Upto_April23__1[[#This Row],[Household goods and services]],All_India_Index_Upto_April23__1[[#This Row],[Education]])</f>
        <v>470.20000000000005</v>
      </c>
      <c r="AH292" s="1">
        <f>SUM(All_India_Index_Upto_April23__1[[#This Row],[Clothing]:[Clothing and footwear]])</f>
        <v>460.40000000000003</v>
      </c>
      <c r="AI292" s="1">
        <f>SUM(All_India_Index_Upto_April23__1[[#This Row],[Transport and communication]],All_India_Index_Upto_April23__1[[#This Row],[Fuel and light]])</f>
        <v>297.5</v>
      </c>
      <c r="AJ292" s="1">
        <f>SUM(All_India_Index_Upto_April23__1[[#This Row],[Recreation and amusement]],All_India_Index_Upto_April23__1[[#This Row],[Miscellaneous]],All_India_Index_Upto_April23__1[[#This Row],[Pan, tobacco and intoxicants]])</f>
        <v>493.2</v>
      </c>
    </row>
    <row r="293" spans="1:36" x14ac:dyDescent="0.3">
      <c r="A293" s="1" t="s">
        <v>30</v>
      </c>
      <c r="B293">
        <v>2021</v>
      </c>
      <c r="C293" s="1" t="s">
        <v>35</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s="1">
        <v>159.9</v>
      </c>
      <c r="V293">
        <v>156</v>
      </c>
      <c r="W293">
        <v>154.80000000000001</v>
      </c>
      <c r="X293">
        <v>164.6</v>
      </c>
      <c r="Y293">
        <v>151.30000000000001</v>
      </c>
      <c r="Z293">
        <v>157.80000000000001</v>
      </c>
      <c r="AA293">
        <v>163.80000000000001</v>
      </c>
      <c r="AB293">
        <v>153.1</v>
      </c>
      <c r="AC293">
        <v>157.30000000000001</v>
      </c>
      <c r="AD293">
        <v>156.69999999999999</v>
      </c>
      <c r="AE293">
        <f>SUM(All_India_Index_Upto_April23__1[[#This Row],[Cereals and products]:[Food and beverages]])</f>
        <v>2025.7</v>
      </c>
      <c r="AF293">
        <f>SUM(All_India_Index_Upto_April23__1[[#This Row],[Health]],All_India_Index_Upto_April23__1[[#This Row],[Personal care and effects]])</f>
        <v>317.7</v>
      </c>
      <c r="AG293">
        <f>SUM(All_India_Index_Upto_April23__1[[#This Row],[Housing]],All_India_Index_Upto_April23__1[[#This Row],[Household goods and services]],All_India_Index_Upto_April23__1[[#This Row],[Education]])</f>
        <v>478.50000000000006</v>
      </c>
      <c r="AH293" s="1">
        <f>SUM(All_India_Index_Upto_April23__1[[#This Row],[Clothing]:[Clothing and footwear]])</f>
        <v>472.9</v>
      </c>
      <c r="AI293" s="1">
        <f>SUM(All_India_Index_Upto_April23__1[[#This Row],[Transport and communication]],All_India_Index_Upto_April23__1[[#This Row],[Fuel and light]])</f>
        <v>307.3</v>
      </c>
      <c r="AJ293" s="1">
        <f>SUM(All_India_Index_Upto_April23__1[[#This Row],[Recreation and amusement]],All_India_Index_Upto_April23__1[[#This Row],[Miscellaneous]],All_India_Index_Upto_April23__1[[#This Row],[Pan, tobacco and intoxicants]])</f>
        <v>501.20000000000005</v>
      </c>
    </row>
    <row r="294" spans="1:36" x14ac:dyDescent="0.3">
      <c r="A294" s="1" t="s">
        <v>32</v>
      </c>
      <c r="B294">
        <v>2021</v>
      </c>
      <c r="C294" s="1" t="s">
        <v>35</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s="1">
        <v>159.9</v>
      </c>
      <c r="V294">
        <v>154.80000000000001</v>
      </c>
      <c r="W294">
        <v>147.19999999999999</v>
      </c>
      <c r="X294">
        <v>156.9</v>
      </c>
      <c r="Y294">
        <v>141.69999999999999</v>
      </c>
      <c r="Z294">
        <v>148.6</v>
      </c>
      <c r="AA294">
        <v>157.6</v>
      </c>
      <c r="AB294">
        <v>154.9</v>
      </c>
      <c r="AC294">
        <v>150</v>
      </c>
      <c r="AD294">
        <v>156.9</v>
      </c>
      <c r="AE294">
        <f>SUM(All_India_Index_Upto_April23__1[[#This Row],[Cereals and products]:[Food and beverages]])</f>
        <v>2064.4999999999995</v>
      </c>
      <c r="AF294">
        <f>SUM(All_India_Index_Upto_April23__1[[#This Row],[Health]],All_India_Index_Upto_April23__1[[#This Row],[Personal care and effects]])</f>
        <v>311.8</v>
      </c>
      <c r="AG294">
        <f>SUM(All_India_Index_Upto_April23__1[[#This Row],[Housing]],All_India_Index_Upto_April23__1[[#This Row],[Household goods and services]],All_India_Index_Upto_April23__1[[#This Row],[Education]])</f>
        <v>464.70000000000005</v>
      </c>
      <c r="AH294" s="1">
        <f>SUM(All_India_Index_Upto_April23__1[[#This Row],[Clothing]:[Clothing and footwear]])</f>
        <v>446.4</v>
      </c>
      <c r="AI294" s="1">
        <f>SUM(All_India_Index_Upto_April23__1[[#This Row],[Transport and communication]],All_India_Index_Upto_April23__1[[#This Row],[Fuel and light]])</f>
        <v>296.5</v>
      </c>
      <c r="AJ294" s="1">
        <f>SUM(All_India_Index_Upto_April23__1[[#This Row],[Recreation and amusement]],All_India_Index_Upto_April23__1[[#This Row],[Miscellaneous]],All_India_Index_Upto_April23__1[[#This Row],[Pan, tobacco and intoxicants]])</f>
        <v>492.1</v>
      </c>
    </row>
    <row r="295" spans="1:36" x14ac:dyDescent="0.3">
      <c r="A295" s="1" t="s">
        <v>33</v>
      </c>
      <c r="B295">
        <v>2021</v>
      </c>
      <c r="C295" s="1" t="s">
        <v>35</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s="1">
        <v>159.9</v>
      </c>
      <c r="V295">
        <v>155.5</v>
      </c>
      <c r="W295">
        <v>151.19999999999999</v>
      </c>
      <c r="X295">
        <v>161.69999999999999</v>
      </c>
      <c r="Y295">
        <v>146.19999999999999</v>
      </c>
      <c r="Z295">
        <v>152.6</v>
      </c>
      <c r="AA295">
        <v>160.19999999999999</v>
      </c>
      <c r="AB295">
        <v>153.80000000000001</v>
      </c>
      <c r="AC295">
        <v>153.80000000000001</v>
      </c>
      <c r="AD295">
        <v>156.80000000000001</v>
      </c>
      <c r="AE295">
        <f>SUM(All_India_Index_Upto_April23__1[[#This Row],[Cereals and products]:[Food and beverages]])</f>
        <v>2039.3999999999999</v>
      </c>
      <c r="AF295">
        <f>SUM(All_India_Index_Upto_April23__1[[#This Row],[Health]],All_India_Index_Upto_April23__1[[#This Row],[Personal care and effects]])</f>
        <v>315.5</v>
      </c>
      <c r="AG295">
        <f>SUM(All_India_Index_Upto_April23__1[[#This Row],[Housing]],All_India_Index_Upto_April23__1[[#This Row],[Household goods and services]],All_India_Index_Upto_April23__1[[#This Row],[Education]])</f>
        <v>471.3</v>
      </c>
      <c r="AH295" s="1">
        <f>SUM(All_India_Index_Upto_April23__1[[#This Row],[Clothing]:[Clothing and footwear]])</f>
        <v>462.1</v>
      </c>
      <c r="AI295" s="1">
        <f>SUM(All_India_Index_Upto_April23__1[[#This Row],[Transport and communication]],All_India_Index_Upto_April23__1[[#This Row],[Fuel and light]])</f>
        <v>301.7</v>
      </c>
      <c r="AJ295" s="1">
        <f>SUM(All_India_Index_Upto_April23__1[[#This Row],[Recreation and amusement]],All_India_Index_Upto_April23__1[[#This Row],[Miscellaneous]],All_India_Index_Upto_April23__1[[#This Row],[Pan, tobacco and intoxicants]])</f>
        <v>494.5</v>
      </c>
    </row>
    <row r="296" spans="1:36" x14ac:dyDescent="0.3">
      <c r="A296" s="1" t="s">
        <v>30</v>
      </c>
      <c r="B296">
        <v>2021</v>
      </c>
      <c r="C296" s="1" t="s">
        <v>36</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s="1">
        <v>161.4</v>
      </c>
      <c r="V296">
        <v>156</v>
      </c>
      <c r="W296">
        <v>155.5</v>
      </c>
      <c r="X296">
        <v>165.3</v>
      </c>
      <c r="Y296">
        <v>151.69999999999999</v>
      </c>
      <c r="Z296">
        <v>158.6</v>
      </c>
      <c r="AA296">
        <v>164.1</v>
      </c>
      <c r="AB296">
        <v>154.6</v>
      </c>
      <c r="AC296">
        <v>158</v>
      </c>
      <c r="AD296">
        <v>157.6</v>
      </c>
      <c r="AE296">
        <f>SUM(All_India_Index_Upto_April23__1[[#This Row],[Cereals and products]:[Food and beverages]])</f>
        <v>2049.5</v>
      </c>
      <c r="AF296">
        <f>SUM(All_India_Index_Upto_April23__1[[#This Row],[Health]],All_India_Index_Upto_April23__1[[#This Row],[Personal care and effects]])</f>
        <v>319.89999999999998</v>
      </c>
      <c r="AG296">
        <f>SUM(All_India_Index_Upto_April23__1[[#This Row],[Housing]],All_India_Index_Upto_April23__1[[#This Row],[Household goods and services]],All_India_Index_Upto_April23__1[[#This Row],[Education]])</f>
        <v>481</v>
      </c>
      <c r="AH296" s="1">
        <f>SUM(All_India_Index_Upto_April23__1[[#This Row],[Clothing]:[Clothing and footwear]])</f>
        <v>475.69999999999993</v>
      </c>
      <c r="AI296" s="1">
        <f>SUM(All_India_Index_Upto_April23__1[[#This Row],[Transport and communication]],All_India_Index_Upto_April23__1[[#This Row],[Fuel and light]])</f>
        <v>307.7</v>
      </c>
      <c r="AJ296" s="1">
        <f>SUM(All_India_Index_Upto_April23__1[[#This Row],[Recreation and amusement]],All_India_Index_Upto_April23__1[[#This Row],[Miscellaneous]],All_India_Index_Upto_April23__1[[#This Row],[Pan, tobacco and intoxicants]])</f>
        <v>503.40000000000003</v>
      </c>
    </row>
    <row r="297" spans="1:36" x14ac:dyDescent="0.3">
      <c r="A297" s="1" t="s">
        <v>32</v>
      </c>
      <c r="B297">
        <v>2021</v>
      </c>
      <c r="C297" s="1" t="s">
        <v>36</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s="1">
        <v>161.4</v>
      </c>
      <c r="V297">
        <v>154.9</v>
      </c>
      <c r="W297">
        <v>147.6</v>
      </c>
      <c r="X297">
        <v>157.5</v>
      </c>
      <c r="Y297">
        <v>142.1</v>
      </c>
      <c r="Z297">
        <v>149.1</v>
      </c>
      <c r="AA297">
        <v>157.6</v>
      </c>
      <c r="AB297">
        <v>156.6</v>
      </c>
      <c r="AC297">
        <v>150.5</v>
      </c>
      <c r="AD297">
        <v>158</v>
      </c>
      <c r="AE297">
        <f>SUM(All_India_Index_Upto_April23__1[[#This Row],[Cereals and products]:[Food and beverages]])</f>
        <v>2089.6</v>
      </c>
      <c r="AF297">
        <f>SUM(All_India_Index_Upto_April23__1[[#This Row],[Health]],All_India_Index_Upto_April23__1[[#This Row],[Personal care and effects]])</f>
        <v>314.10000000000002</v>
      </c>
      <c r="AG297">
        <f>SUM(All_India_Index_Upto_April23__1[[#This Row],[Housing]],All_India_Index_Upto_April23__1[[#This Row],[Household goods and services]],All_India_Index_Upto_April23__1[[#This Row],[Education]])</f>
        <v>466.6</v>
      </c>
      <c r="AH297" s="1">
        <f>SUM(All_India_Index_Upto_April23__1[[#This Row],[Clothing]:[Clothing and footwear]])</f>
        <v>448.6</v>
      </c>
      <c r="AI297" s="1">
        <f>SUM(All_India_Index_Upto_April23__1[[#This Row],[Transport and communication]],All_India_Index_Upto_April23__1[[#This Row],[Fuel and light]])</f>
        <v>297</v>
      </c>
      <c r="AJ297" s="1">
        <f>SUM(All_India_Index_Upto_April23__1[[#This Row],[Recreation and amusement]],All_India_Index_Upto_April23__1[[#This Row],[Miscellaneous]],All_India_Index_Upto_April23__1[[#This Row],[Pan, tobacco and intoxicants]])</f>
        <v>494</v>
      </c>
    </row>
    <row r="298" spans="1:36" x14ac:dyDescent="0.3">
      <c r="A298" s="1" t="s">
        <v>33</v>
      </c>
      <c r="B298">
        <v>2021</v>
      </c>
      <c r="C298" s="1" t="s">
        <v>36</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s="1">
        <v>161.4</v>
      </c>
      <c r="V298">
        <v>155.6</v>
      </c>
      <c r="W298">
        <v>151.80000000000001</v>
      </c>
      <c r="X298">
        <v>162.30000000000001</v>
      </c>
      <c r="Y298">
        <v>146.6</v>
      </c>
      <c r="Z298">
        <v>153.19999999999999</v>
      </c>
      <c r="AA298">
        <v>160.30000000000001</v>
      </c>
      <c r="AB298">
        <v>155.4</v>
      </c>
      <c r="AC298">
        <v>154.4</v>
      </c>
      <c r="AD298">
        <v>157.80000000000001</v>
      </c>
      <c r="AE298">
        <f>SUM(All_India_Index_Upto_April23__1[[#This Row],[Cereals and products]:[Food and beverages]])</f>
        <v>2064.1</v>
      </c>
      <c r="AF298">
        <f>SUM(All_India_Index_Upto_April23__1[[#This Row],[Health]],All_India_Index_Upto_April23__1[[#This Row],[Personal care and effects]])</f>
        <v>317.70000000000005</v>
      </c>
      <c r="AG298">
        <f>SUM(All_India_Index_Upto_April23__1[[#This Row],[Housing]],All_India_Index_Upto_April23__1[[#This Row],[Household goods and services]],All_India_Index_Upto_April23__1[[#This Row],[Education]])</f>
        <v>473.50000000000006</v>
      </c>
      <c r="AH298" s="1">
        <f>SUM(All_India_Index_Upto_April23__1[[#This Row],[Clothing]:[Clothing and footwear]])</f>
        <v>464.6</v>
      </c>
      <c r="AI298" s="1">
        <f>SUM(All_India_Index_Upto_April23__1[[#This Row],[Transport and communication]],All_India_Index_Upto_April23__1[[#This Row],[Fuel and light]])</f>
        <v>302.2</v>
      </c>
      <c r="AJ298" s="1">
        <f>SUM(All_India_Index_Upto_April23__1[[#This Row],[Recreation and amusement]],All_India_Index_Upto_April23__1[[#This Row],[Miscellaneous]],All_India_Index_Upto_April23__1[[#This Row],[Pan, tobacco and intoxicants]])</f>
        <v>496.40000000000003</v>
      </c>
    </row>
    <row r="299" spans="1:36" x14ac:dyDescent="0.3">
      <c r="A299" s="1" t="s">
        <v>30</v>
      </c>
      <c r="B299">
        <v>2021</v>
      </c>
      <c r="C299" s="1" t="s">
        <v>37</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1">
        <v>161.6</v>
      </c>
      <c r="V299">
        <v>161.69999999999999</v>
      </c>
      <c r="W299">
        <v>158.80000000000001</v>
      </c>
      <c r="X299">
        <v>169.1</v>
      </c>
      <c r="Y299">
        <v>153.19999999999999</v>
      </c>
      <c r="Z299">
        <v>160</v>
      </c>
      <c r="AA299">
        <v>167.6</v>
      </c>
      <c r="AB299">
        <v>159.30000000000001</v>
      </c>
      <c r="AC299">
        <v>161.1</v>
      </c>
      <c r="AD299">
        <v>161.1</v>
      </c>
      <c r="AE299">
        <f>SUM(All_India_Index_Upto_April23__1[[#This Row],[Cereals and products]:[Food and beverages]])</f>
        <v>2095.2999999999997</v>
      </c>
      <c r="AF299">
        <f>SUM(All_India_Index_Upto_April23__1[[#This Row],[Health]],All_India_Index_Upto_April23__1[[#This Row],[Personal care and effects]])</f>
        <v>328.4</v>
      </c>
      <c r="AG299">
        <f>SUM(All_India_Index_Upto_April23__1[[#This Row],[Housing]],All_India_Index_Upto_April23__1[[#This Row],[Household goods and services]],All_India_Index_Upto_April23__1[[#This Row],[Education]])</f>
        <v>488</v>
      </c>
      <c r="AH299" s="1">
        <f>SUM(All_India_Index_Upto_April23__1[[#This Row],[Clothing]:[Clothing and footwear]])</f>
        <v>490.4</v>
      </c>
      <c r="AI299" s="1">
        <f>SUM(All_India_Index_Upto_April23__1[[#This Row],[Transport and communication]],All_India_Index_Upto_April23__1[[#This Row],[Fuel and light]])</f>
        <v>314.89999999999998</v>
      </c>
      <c r="AJ299" s="1">
        <f>SUM(All_India_Index_Upto_April23__1[[#This Row],[Recreation and amusement]],All_India_Index_Upto_April23__1[[#This Row],[Miscellaneous]],All_India_Index_Upto_April23__1[[#This Row],[Pan, tobacco and intoxicants]])</f>
        <v>510.70000000000005</v>
      </c>
    </row>
    <row r="300" spans="1:36" x14ac:dyDescent="0.3">
      <c r="A300" s="1" t="s">
        <v>32</v>
      </c>
      <c r="B300">
        <v>2021</v>
      </c>
      <c r="C300" s="1" t="s">
        <v>37</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s="1">
        <v>161.6</v>
      </c>
      <c r="V300">
        <v>155.5</v>
      </c>
      <c r="W300">
        <v>150.1</v>
      </c>
      <c r="X300">
        <v>160.4</v>
      </c>
      <c r="Y300">
        <v>145</v>
      </c>
      <c r="Z300">
        <v>152.6</v>
      </c>
      <c r="AA300">
        <v>156.6</v>
      </c>
      <c r="AB300">
        <v>157.5</v>
      </c>
      <c r="AC300">
        <v>152.30000000000001</v>
      </c>
      <c r="AD300">
        <v>159.5</v>
      </c>
      <c r="AE300">
        <f>SUM(All_India_Index_Upto_April23__1[[#This Row],[Cereals and products]:[Food and beverages]])</f>
        <v>2124.7000000000003</v>
      </c>
      <c r="AF300">
        <f>SUM(All_India_Index_Upto_April23__1[[#This Row],[Health]],All_India_Index_Upto_April23__1[[#This Row],[Personal care and effects]])</f>
        <v>317.89999999999998</v>
      </c>
      <c r="AG300">
        <f>SUM(All_India_Index_Upto_April23__1[[#This Row],[Housing]],All_India_Index_Upto_April23__1[[#This Row],[Household goods and services]],All_India_Index_Upto_April23__1[[#This Row],[Education]])</f>
        <v>468.29999999999995</v>
      </c>
      <c r="AH300" s="1">
        <f>SUM(All_India_Index_Upto_April23__1[[#This Row],[Clothing]:[Clothing and footwear]])</f>
        <v>450.79999999999995</v>
      </c>
      <c r="AI300" s="1">
        <f>SUM(All_India_Index_Upto_April23__1[[#This Row],[Transport and communication]],All_India_Index_Upto_April23__1[[#This Row],[Fuel and light]])</f>
        <v>300.5</v>
      </c>
      <c r="AJ300" s="1">
        <f>SUM(All_India_Index_Upto_April23__1[[#This Row],[Recreation and amusement]],All_India_Index_Upto_April23__1[[#This Row],[Miscellaneous]],All_India_Index_Upto_April23__1[[#This Row],[Pan, tobacco and intoxicants]])</f>
        <v>503.09999999999997</v>
      </c>
    </row>
    <row r="301" spans="1:36" x14ac:dyDescent="0.3">
      <c r="A301" s="1" t="s">
        <v>33</v>
      </c>
      <c r="B301">
        <v>2021</v>
      </c>
      <c r="C301" s="1" t="s">
        <v>37</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s="1">
        <v>161.6</v>
      </c>
      <c r="V301">
        <v>159.4</v>
      </c>
      <c r="W301">
        <v>154.69999999999999</v>
      </c>
      <c r="X301">
        <v>165.8</v>
      </c>
      <c r="Y301">
        <v>148.9</v>
      </c>
      <c r="Z301">
        <v>155.80000000000001</v>
      </c>
      <c r="AA301">
        <v>161.19999999999999</v>
      </c>
      <c r="AB301">
        <v>158.6</v>
      </c>
      <c r="AC301">
        <v>156.80000000000001</v>
      </c>
      <c r="AD301">
        <v>160.4</v>
      </c>
      <c r="AE301">
        <f>SUM(All_India_Index_Upto_April23__1[[#This Row],[Cereals and products]:[Food and beverages]])</f>
        <v>2105.7000000000003</v>
      </c>
      <c r="AF301">
        <f>SUM(All_India_Index_Upto_April23__1[[#This Row],[Health]],All_India_Index_Upto_April23__1[[#This Row],[Personal care and effects]])</f>
        <v>324.39999999999998</v>
      </c>
      <c r="AG301">
        <f>SUM(All_India_Index_Upto_April23__1[[#This Row],[Housing]],All_India_Index_Upto_April23__1[[#This Row],[Household goods and services]],All_India_Index_Upto_April23__1[[#This Row],[Education]])</f>
        <v>477.49999999999994</v>
      </c>
      <c r="AH301" s="1">
        <f>SUM(All_India_Index_Upto_April23__1[[#This Row],[Clothing]:[Clothing and footwear]])</f>
        <v>474.29999999999995</v>
      </c>
      <c r="AI301" s="1">
        <f>SUM(All_India_Index_Upto_April23__1[[#This Row],[Transport and communication]],All_India_Index_Upto_April23__1[[#This Row],[Fuel and light]])</f>
        <v>308.3</v>
      </c>
      <c r="AJ301" s="1">
        <f>SUM(All_India_Index_Upto_April23__1[[#This Row],[Recreation and amusement]],All_India_Index_Upto_April23__1[[#This Row],[Miscellaneous]],All_India_Index_Upto_April23__1[[#This Row],[Pan, tobacco and intoxicants]])</f>
        <v>504.5</v>
      </c>
    </row>
    <row r="302" spans="1:36" x14ac:dyDescent="0.3">
      <c r="A302" s="1" t="s">
        <v>30</v>
      </c>
      <c r="B302">
        <v>2021</v>
      </c>
      <c r="C302" s="1" t="s">
        <v>38</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1">
        <v>160.5</v>
      </c>
      <c r="V302">
        <v>162.1</v>
      </c>
      <c r="W302">
        <v>159.19999999999999</v>
      </c>
      <c r="X302">
        <v>169.7</v>
      </c>
      <c r="Y302">
        <v>154.19999999999999</v>
      </c>
      <c r="Z302">
        <v>160.4</v>
      </c>
      <c r="AA302">
        <v>166.8</v>
      </c>
      <c r="AB302">
        <v>159.4</v>
      </c>
      <c r="AC302">
        <v>161.5</v>
      </c>
      <c r="AD302">
        <v>162.1</v>
      </c>
      <c r="AE302">
        <f>SUM(All_India_Index_Upto_April23__1[[#This Row],[Cereals and products]:[Food and beverages]])</f>
        <v>2122.6</v>
      </c>
      <c r="AF302">
        <f>SUM(All_India_Index_Upto_April23__1[[#This Row],[Health]],All_India_Index_Upto_April23__1[[#This Row],[Personal care and effects]])</f>
        <v>329.1</v>
      </c>
      <c r="AG302">
        <f>SUM(All_India_Index_Upto_April23__1[[#This Row],[Housing]],All_India_Index_Upto_April23__1[[#This Row],[Household goods and services]],All_India_Index_Upto_April23__1[[#This Row],[Education]])</f>
        <v>486.5</v>
      </c>
      <c r="AH302" s="1">
        <f>SUM(All_India_Index_Upto_April23__1[[#This Row],[Clothing]:[Clothing and footwear]])</f>
        <v>489.80000000000007</v>
      </c>
      <c r="AI302" s="1">
        <f>SUM(All_India_Index_Upto_April23__1[[#This Row],[Transport and communication]],All_India_Index_Upto_April23__1[[#This Row],[Fuel and light]])</f>
        <v>316.29999999999995</v>
      </c>
      <c r="AJ302" s="1">
        <f>SUM(All_India_Index_Upto_April23__1[[#This Row],[Recreation and amusement]],All_India_Index_Upto_April23__1[[#This Row],[Miscellaneous]],All_India_Index_Upto_April23__1[[#This Row],[Pan, tobacco and intoxicants]])</f>
        <v>511</v>
      </c>
    </row>
    <row r="303" spans="1:36" x14ac:dyDescent="0.3">
      <c r="A303" s="1" t="s">
        <v>32</v>
      </c>
      <c r="B303">
        <v>2021</v>
      </c>
      <c r="C303" s="1" t="s">
        <v>38</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s="1">
        <v>160.5</v>
      </c>
      <c r="V303">
        <v>156.1</v>
      </c>
      <c r="W303">
        <v>149.80000000000001</v>
      </c>
      <c r="X303">
        <v>160.80000000000001</v>
      </c>
      <c r="Y303">
        <v>147.5</v>
      </c>
      <c r="Z303">
        <v>150.69999999999999</v>
      </c>
      <c r="AA303">
        <v>158.1</v>
      </c>
      <c r="AB303">
        <v>158</v>
      </c>
      <c r="AC303">
        <v>153.4</v>
      </c>
      <c r="AD303">
        <v>160.4</v>
      </c>
      <c r="AE303">
        <f>SUM(All_India_Index_Upto_April23__1[[#This Row],[Cereals and products]:[Food and beverages]])</f>
        <v>2154.1999999999998</v>
      </c>
      <c r="AF303">
        <f>SUM(All_India_Index_Upto_April23__1[[#This Row],[Health]],All_India_Index_Upto_April23__1[[#This Row],[Personal care and effects]])</f>
        <v>318.8</v>
      </c>
      <c r="AG303">
        <f>SUM(All_India_Index_Upto_April23__1[[#This Row],[Housing]],All_India_Index_Upto_April23__1[[#This Row],[Household goods and services]],All_India_Index_Upto_April23__1[[#This Row],[Education]])</f>
        <v>468.4</v>
      </c>
      <c r="AH303" s="1">
        <f>SUM(All_India_Index_Upto_April23__1[[#This Row],[Clothing]:[Clothing and footwear]])</f>
        <v>452.6</v>
      </c>
      <c r="AI303" s="1">
        <f>SUM(All_India_Index_Upto_April23__1[[#This Row],[Transport and communication]],All_India_Index_Upto_April23__1[[#This Row],[Fuel and light]])</f>
        <v>303.60000000000002</v>
      </c>
      <c r="AJ303" s="1">
        <f>SUM(All_India_Index_Upto_April23__1[[#This Row],[Recreation and amusement]],All_India_Index_Upto_April23__1[[#This Row],[Miscellaneous]],All_India_Index_Upto_April23__1[[#This Row],[Pan, tobacco and intoxicants]])</f>
        <v>499.70000000000005</v>
      </c>
    </row>
    <row r="304" spans="1:36" x14ac:dyDescent="0.3">
      <c r="A304" s="1" t="s">
        <v>33</v>
      </c>
      <c r="B304">
        <v>2021</v>
      </c>
      <c r="C304" s="1" t="s">
        <v>38</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s="1">
        <v>160.5</v>
      </c>
      <c r="V304">
        <v>159.80000000000001</v>
      </c>
      <c r="W304">
        <v>154.80000000000001</v>
      </c>
      <c r="X304">
        <v>166.3</v>
      </c>
      <c r="Y304">
        <v>150.69999999999999</v>
      </c>
      <c r="Z304">
        <v>154.9</v>
      </c>
      <c r="AA304">
        <v>161.69999999999999</v>
      </c>
      <c r="AB304">
        <v>158.80000000000001</v>
      </c>
      <c r="AC304">
        <v>157.6</v>
      </c>
      <c r="AD304">
        <v>161.30000000000001</v>
      </c>
      <c r="AE304">
        <f>SUM(All_India_Index_Upto_April23__1[[#This Row],[Cereals and products]:[Food and beverages]])</f>
        <v>2133.9</v>
      </c>
      <c r="AF304">
        <f>SUM(All_India_Index_Upto_April23__1[[#This Row],[Health]],All_India_Index_Upto_April23__1[[#This Row],[Personal care and effects]])</f>
        <v>325.10000000000002</v>
      </c>
      <c r="AG304">
        <f>SUM(All_India_Index_Upto_April23__1[[#This Row],[Housing]],All_India_Index_Upto_April23__1[[#This Row],[Household goods and services]],All_India_Index_Upto_April23__1[[#This Row],[Education]])</f>
        <v>477</v>
      </c>
      <c r="AH304" s="1">
        <f>SUM(All_India_Index_Upto_April23__1[[#This Row],[Clothing]:[Clothing and footwear]])</f>
        <v>474.7</v>
      </c>
      <c r="AI304" s="1">
        <f>SUM(All_India_Index_Upto_April23__1[[#This Row],[Transport and communication]],All_India_Index_Upto_April23__1[[#This Row],[Fuel and light]])</f>
        <v>310.5</v>
      </c>
      <c r="AJ304" s="1">
        <f>SUM(All_India_Index_Upto_April23__1[[#This Row],[Recreation and amusement]],All_India_Index_Upto_April23__1[[#This Row],[Miscellaneous]],All_India_Index_Upto_April23__1[[#This Row],[Pan, tobacco and intoxicants]])</f>
        <v>503.3</v>
      </c>
    </row>
    <row r="305" spans="1:36" x14ac:dyDescent="0.3">
      <c r="A305" s="1" t="s">
        <v>30</v>
      </c>
      <c r="B305">
        <v>2021</v>
      </c>
      <c r="C305" s="1" t="s">
        <v>39</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1">
        <v>161.5</v>
      </c>
      <c r="V305">
        <v>162.5</v>
      </c>
      <c r="W305">
        <v>160.30000000000001</v>
      </c>
      <c r="X305">
        <v>170.4</v>
      </c>
      <c r="Y305">
        <v>157.1</v>
      </c>
      <c r="Z305">
        <v>160.69999999999999</v>
      </c>
      <c r="AA305">
        <v>167.2</v>
      </c>
      <c r="AB305">
        <v>160.4</v>
      </c>
      <c r="AC305">
        <v>162.80000000000001</v>
      </c>
      <c r="AD305">
        <v>163.19999999999999</v>
      </c>
      <c r="AE305">
        <f>SUM(All_India_Index_Upto_April23__1[[#This Row],[Cereals and products]:[Food and beverages]])</f>
        <v>2132.4</v>
      </c>
      <c r="AF305">
        <f>SUM(All_India_Index_Upto_April23__1[[#This Row],[Health]],All_India_Index_Upto_April23__1[[#This Row],[Personal care and effects]])</f>
        <v>330.8</v>
      </c>
      <c r="AG305">
        <f>SUM(All_India_Index_Upto_April23__1[[#This Row],[Housing]],All_India_Index_Upto_April23__1[[#This Row],[Household goods and services]],All_India_Index_Upto_April23__1[[#This Row],[Education]])</f>
        <v>489</v>
      </c>
      <c r="AH305" s="1">
        <f>SUM(All_India_Index_Upto_April23__1[[#This Row],[Clothing]:[Clothing and footwear]])</f>
        <v>492.40000000000003</v>
      </c>
      <c r="AI305" s="1">
        <f>SUM(All_India_Index_Upto_April23__1[[#This Row],[Transport and communication]],All_India_Index_Upto_April23__1[[#This Row],[Fuel and light]])</f>
        <v>319.60000000000002</v>
      </c>
      <c r="AJ305" s="1">
        <f>SUM(All_India_Index_Upto_April23__1[[#This Row],[Recreation and amusement]],All_India_Index_Upto_April23__1[[#This Row],[Miscellaneous]],All_India_Index_Upto_April23__1[[#This Row],[Pan, tobacco and intoxicants]])</f>
        <v>513.20000000000005</v>
      </c>
    </row>
    <row r="306" spans="1:36" x14ac:dyDescent="0.3">
      <c r="A306" s="1" t="s">
        <v>32</v>
      </c>
      <c r="B306">
        <v>2021</v>
      </c>
      <c r="C306" s="1" t="s">
        <v>39</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s="1">
        <v>161.5</v>
      </c>
      <c r="V306">
        <v>157.69999999999999</v>
      </c>
      <c r="W306">
        <v>150.69999999999999</v>
      </c>
      <c r="X306">
        <v>161.5</v>
      </c>
      <c r="Y306">
        <v>149.5</v>
      </c>
      <c r="Z306">
        <v>151.19999999999999</v>
      </c>
      <c r="AA306">
        <v>160.30000000000001</v>
      </c>
      <c r="AB306">
        <v>159.6</v>
      </c>
      <c r="AC306">
        <v>155</v>
      </c>
      <c r="AD306">
        <v>161.80000000000001</v>
      </c>
      <c r="AE306">
        <f>SUM(All_India_Index_Upto_April23__1[[#This Row],[Cereals and products]:[Food and beverages]])</f>
        <v>2171.8000000000002</v>
      </c>
      <c r="AF306">
        <f>SUM(All_India_Index_Upto_April23__1[[#This Row],[Health]],All_India_Index_Upto_April23__1[[#This Row],[Personal care and effects]])</f>
        <v>321.10000000000002</v>
      </c>
      <c r="AG306">
        <f>SUM(All_India_Index_Upto_April23__1[[#This Row],[Housing]],All_India_Index_Upto_April23__1[[#This Row],[Household goods and services]],All_India_Index_Upto_April23__1[[#This Row],[Education]])</f>
        <v>472.5</v>
      </c>
      <c r="AH306" s="1">
        <f>SUM(All_India_Index_Upto_April23__1[[#This Row],[Clothing]:[Clothing and footwear]])</f>
        <v>455.3</v>
      </c>
      <c r="AI306" s="1">
        <f>SUM(All_India_Index_Upto_April23__1[[#This Row],[Transport and communication]],All_India_Index_Upto_April23__1[[#This Row],[Fuel and light]])</f>
        <v>307.2</v>
      </c>
      <c r="AJ306" s="1">
        <f>SUM(All_India_Index_Upto_April23__1[[#This Row],[Recreation and amusement]],All_India_Index_Upto_April23__1[[#This Row],[Miscellaneous]],All_India_Index_Upto_April23__1[[#This Row],[Pan, tobacco and intoxicants]])</f>
        <v>501.7</v>
      </c>
    </row>
    <row r="307" spans="1:36" x14ac:dyDescent="0.3">
      <c r="A307" s="1" t="s">
        <v>33</v>
      </c>
      <c r="B307">
        <v>2021</v>
      </c>
      <c r="C307" s="1" t="s">
        <v>39</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s="1">
        <v>161.5</v>
      </c>
      <c r="V307">
        <v>160.69999999999999</v>
      </c>
      <c r="W307">
        <v>155.80000000000001</v>
      </c>
      <c r="X307">
        <v>167</v>
      </c>
      <c r="Y307">
        <v>153.1</v>
      </c>
      <c r="Z307">
        <v>155.30000000000001</v>
      </c>
      <c r="AA307">
        <v>163.19999999999999</v>
      </c>
      <c r="AB307">
        <v>160.1</v>
      </c>
      <c r="AC307">
        <v>159</v>
      </c>
      <c r="AD307">
        <v>162.5</v>
      </c>
      <c r="AE307">
        <f>SUM(All_India_Index_Upto_April23__1[[#This Row],[Cereals and products]:[Food and beverages]])</f>
        <v>2147</v>
      </c>
      <c r="AF307">
        <f>SUM(All_India_Index_Upto_April23__1[[#This Row],[Health]],All_India_Index_Upto_April23__1[[#This Row],[Personal care and effects]])</f>
        <v>327.10000000000002</v>
      </c>
      <c r="AG307">
        <f>SUM(All_India_Index_Upto_April23__1[[#This Row],[Housing]],All_India_Index_Upto_April23__1[[#This Row],[Household goods and services]],All_India_Index_Upto_April23__1[[#This Row],[Education]])</f>
        <v>480.5</v>
      </c>
      <c r="AH307" s="1">
        <f>SUM(All_India_Index_Upto_April23__1[[#This Row],[Clothing]:[Clothing and footwear]])</f>
        <v>477.29999999999995</v>
      </c>
      <c r="AI307" s="1">
        <f>SUM(All_India_Index_Upto_April23__1[[#This Row],[Transport and communication]],All_India_Index_Upto_April23__1[[#This Row],[Fuel and light]])</f>
        <v>313.79999999999995</v>
      </c>
      <c r="AJ307" s="1">
        <f>SUM(All_India_Index_Upto_April23__1[[#This Row],[Recreation and amusement]],All_India_Index_Upto_April23__1[[#This Row],[Miscellaneous]],All_India_Index_Upto_April23__1[[#This Row],[Pan, tobacco and intoxicants]])</f>
        <v>505.5</v>
      </c>
    </row>
    <row r="308" spans="1:36" x14ac:dyDescent="0.3">
      <c r="A308" s="1" t="s">
        <v>30</v>
      </c>
      <c r="B308">
        <v>2021</v>
      </c>
      <c r="C308" s="1" t="s">
        <v>40</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1">
        <v>162.1</v>
      </c>
      <c r="V308">
        <v>163.1</v>
      </c>
      <c r="W308">
        <v>160.9</v>
      </c>
      <c r="X308">
        <v>171.1</v>
      </c>
      <c r="Y308">
        <v>157.69999999999999</v>
      </c>
      <c r="Z308">
        <v>161.1</v>
      </c>
      <c r="AA308">
        <v>167.5</v>
      </c>
      <c r="AB308">
        <v>160.30000000000001</v>
      </c>
      <c r="AC308">
        <v>163.30000000000001</v>
      </c>
      <c r="AD308">
        <v>163.6</v>
      </c>
      <c r="AE308">
        <f>SUM(All_India_Index_Upto_April23__1[[#This Row],[Cereals and products]:[Food and beverages]])</f>
        <v>2130.8000000000002</v>
      </c>
      <c r="AF308">
        <f>SUM(All_India_Index_Upto_April23__1[[#This Row],[Health]],All_India_Index_Upto_April23__1[[#This Row],[Personal care and effects]])</f>
        <v>331.4</v>
      </c>
      <c r="AG308">
        <f>SUM(All_India_Index_Upto_April23__1[[#This Row],[Housing]],All_India_Index_Upto_April23__1[[#This Row],[Household goods and services]],All_India_Index_Upto_April23__1[[#This Row],[Education]])</f>
        <v>490.5</v>
      </c>
      <c r="AH308" s="1">
        <f>SUM(All_India_Index_Upto_April23__1[[#This Row],[Clothing]:[Clothing and footwear]])</f>
        <v>495.90000000000003</v>
      </c>
      <c r="AI308" s="1">
        <f>SUM(All_India_Index_Upto_April23__1[[#This Row],[Transport and communication]],All_India_Index_Upto_April23__1[[#This Row],[Fuel and light]])</f>
        <v>320.79999999999995</v>
      </c>
      <c r="AJ308" s="1">
        <f>SUM(All_India_Index_Upto_April23__1[[#This Row],[Recreation and amusement]],All_India_Index_Upto_April23__1[[#This Row],[Miscellaneous]],All_India_Index_Upto_April23__1[[#This Row],[Pan, tobacco and intoxicants]])</f>
        <v>514.59999999999991</v>
      </c>
    </row>
    <row r="309" spans="1:36" x14ac:dyDescent="0.3">
      <c r="A309" s="1" t="s">
        <v>32</v>
      </c>
      <c r="B309">
        <v>2021</v>
      </c>
      <c r="C309" s="1" t="s">
        <v>40</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s="1">
        <v>162.1</v>
      </c>
      <c r="V309">
        <v>160.69999999999999</v>
      </c>
      <c r="W309">
        <v>153.19999999999999</v>
      </c>
      <c r="X309">
        <v>162.80000000000001</v>
      </c>
      <c r="Y309">
        <v>150.4</v>
      </c>
      <c r="Z309">
        <v>153.69999999999999</v>
      </c>
      <c r="AA309">
        <v>160.4</v>
      </c>
      <c r="AB309">
        <v>159.6</v>
      </c>
      <c r="AC309">
        <v>156</v>
      </c>
      <c r="AD309">
        <v>162.30000000000001</v>
      </c>
      <c r="AE309">
        <f>SUM(All_India_Index_Upto_April23__1[[#This Row],[Cereals and products]:[Food and beverages]])</f>
        <v>2157.9</v>
      </c>
      <c r="AF309">
        <f>SUM(All_India_Index_Upto_April23__1[[#This Row],[Health]],All_India_Index_Upto_April23__1[[#This Row],[Personal care and effects]])</f>
        <v>322.39999999999998</v>
      </c>
      <c r="AG309">
        <f>SUM(All_India_Index_Upto_April23__1[[#This Row],[Housing]],All_India_Index_Upto_April23__1[[#This Row],[Household goods and services]],All_India_Index_Upto_April23__1[[#This Row],[Education]])</f>
        <v>475.69999999999993</v>
      </c>
      <c r="AH309" s="1">
        <f>SUM(All_India_Index_Upto_April23__1[[#This Row],[Clothing]:[Clothing and footwear]])</f>
        <v>460.7</v>
      </c>
      <c r="AI309" s="1">
        <f>SUM(All_India_Index_Upto_April23__1[[#This Row],[Transport and communication]],All_India_Index_Upto_April23__1[[#This Row],[Fuel and light]])</f>
        <v>311.10000000000002</v>
      </c>
      <c r="AJ309" s="1">
        <f>SUM(All_India_Index_Upto_April23__1[[#This Row],[Recreation and amusement]],All_India_Index_Upto_April23__1[[#This Row],[Miscellaneous]],All_India_Index_Upto_April23__1[[#This Row],[Pan, tobacco and intoxicants]])</f>
        <v>506.2</v>
      </c>
    </row>
    <row r="310" spans="1:36" x14ac:dyDescent="0.3">
      <c r="A310" s="1" t="s">
        <v>33</v>
      </c>
      <c r="B310">
        <v>2021</v>
      </c>
      <c r="C310" s="1" t="s">
        <v>40</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s="1">
        <v>162.1</v>
      </c>
      <c r="V310">
        <v>162.6</v>
      </c>
      <c r="W310">
        <v>157.5</v>
      </c>
      <c r="X310">
        <v>168.4</v>
      </c>
      <c r="Y310">
        <v>154</v>
      </c>
      <c r="Z310">
        <v>157.6</v>
      </c>
      <c r="AA310">
        <v>163.80000000000001</v>
      </c>
      <c r="AB310">
        <v>160</v>
      </c>
      <c r="AC310">
        <v>160</v>
      </c>
      <c r="AD310">
        <v>163.19999999999999</v>
      </c>
      <c r="AE310">
        <f>SUM(All_India_Index_Upto_April23__1[[#This Row],[Cereals and products]:[Food and beverages]])</f>
        <v>2142</v>
      </c>
      <c r="AF310">
        <f>SUM(All_India_Index_Upto_April23__1[[#This Row],[Health]],All_India_Index_Upto_April23__1[[#This Row],[Personal care and effects]])</f>
        <v>328.4</v>
      </c>
      <c r="AG310">
        <f>SUM(All_India_Index_Upto_April23__1[[#This Row],[Housing]],All_India_Index_Upto_April23__1[[#This Row],[Household goods and services]],All_India_Index_Upto_April23__1[[#This Row],[Education]])</f>
        <v>483.40000000000003</v>
      </c>
      <c r="AH310" s="1">
        <f>SUM(All_India_Index_Upto_April23__1[[#This Row],[Clothing]:[Clothing and footwear]])</f>
        <v>483</v>
      </c>
      <c r="AI310" s="1">
        <f>SUM(All_India_Index_Upto_April23__1[[#This Row],[Transport and communication]],All_India_Index_Upto_April23__1[[#This Row],[Fuel and light]])</f>
        <v>316.60000000000002</v>
      </c>
      <c r="AJ310" s="1">
        <f>SUM(All_India_Index_Upto_April23__1[[#This Row],[Recreation and amusement]],All_India_Index_Upto_April23__1[[#This Row],[Miscellaneous]],All_India_Index_Upto_April23__1[[#This Row],[Pan, tobacco and intoxicants]])</f>
        <v>509.70000000000005</v>
      </c>
    </row>
    <row r="311" spans="1:36" x14ac:dyDescent="0.3">
      <c r="A311" s="1" t="s">
        <v>30</v>
      </c>
      <c r="B311">
        <v>2021</v>
      </c>
      <c r="C311" s="1" t="s">
        <v>41</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1">
        <v>162.1</v>
      </c>
      <c r="V311">
        <v>163.69999999999999</v>
      </c>
      <c r="W311">
        <v>161.30000000000001</v>
      </c>
      <c r="X311">
        <v>171.9</v>
      </c>
      <c r="Y311">
        <v>157.80000000000001</v>
      </c>
      <c r="Z311">
        <v>162.69999999999999</v>
      </c>
      <c r="AA311">
        <v>168.5</v>
      </c>
      <c r="AB311">
        <v>160.19999999999999</v>
      </c>
      <c r="AC311">
        <v>163.80000000000001</v>
      </c>
      <c r="AD311">
        <v>164</v>
      </c>
      <c r="AE311">
        <f>SUM(All_India_Index_Upto_April23__1[[#This Row],[Cereals and products]:[Food and beverages]])</f>
        <v>2133.6</v>
      </c>
      <c r="AF311">
        <f>SUM(All_India_Index_Upto_April23__1[[#This Row],[Health]],All_India_Index_Upto_April23__1[[#This Row],[Personal care and effects]])</f>
        <v>332.1</v>
      </c>
      <c r="AG311">
        <f>SUM(All_India_Index_Upto_April23__1[[#This Row],[Housing]],All_India_Index_Upto_April23__1[[#This Row],[Household goods and services]],All_India_Index_Upto_April23__1[[#This Row],[Education]])</f>
        <v>491.9</v>
      </c>
      <c r="AH311" s="1">
        <f>SUM(All_India_Index_Upto_April23__1[[#This Row],[Clothing]:[Clothing and footwear]])</f>
        <v>498.4</v>
      </c>
      <c r="AI311" s="1">
        <f>SUM(All_India_Index_Upto_April23__1[[#This Row],[Transport and communication]],All_India_Index_Upto_April23__1[[#This Row],[Fuel and light]])</f>
        <v>321.5</v>
      </c>
      <c r="AJ311" s="1">
        <f>SUM(All_India_Index_Upto_April23__1[[#This Row],[Recreation and amusement]],All_India_Index_Upto_April23__1[[#This Row],[Miscellaneous]],All_India_Index_Upto_April23__1[[#This Row],[Pan, tobacco and intoxicants]])</f>
        <v>517</v>
      </c>
    </row>
    <row r="312" spans="1:36" x14ac:dyDescent="0.3">
      <c r="A312" s="1" t="s">
        <v>32</v>
      </c>
      <c r="B312">
        <v>2021</v>
      </c>
      <c r="C312" s="1" t="s">
        <v>41</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s="1">
        <v>162.1</v>
      </c>
      <c r="V312">
        <v>160.80000000000001</v>
      </c>
      <c r="W312">
        <v>153.30000000000001</v>
      </c>
      <c r="X312">
        <v>162.80000000000001</v>
      </c>
      <c r="Y312">
        <v>150.5</v>
      </c>
      <c r="Z312">
        <v>153.9</v>
      </c>
      <c r="AA312">
        <v>160.30000000000001</v>
      </c>
      <c r="AB312">
        <v>159.6</v>
      </c>
      <c r="AC312">
        <v>156</v>
      </c>
      <c r="AD312">
        <v>162.30000000000001</v>
      </c>
      <c r="AE312">
        <f>SUM(All_India_Index_Upto_April23__1[[#This Row],[Cereals and products]:[Food and beverages]])</f>
        <v>2157.9</v>
      </c>
      <c r="AF312">
        <f>SUM(All_India_Index_Upto_April23__1[[#This Row],[Health]],All_India_Index_Upto_April23__1[[#This Row],[Personal care and effects]])</f>
        <v>322.39999999999998</v>
      </c>
      <c r="AG312">
        <f>SUM(All_India_Index_Upto_April23__1[[#This Row],[Housing]],All_India_Index_Upto_April23__1[[#This Row],[Household goods and services]],All_India_Index_Upto_April23__1[[#This Row],[Education]])</f>
        <v>475.7</v>
      </c>
      <c r="AH312" s="1">
        <f>SUM(All_India_Index_Upto_April23__1[[#This Row],[Clothing]:[Clothing and footwear]])</f>
        <v>460.79999999999995</v>
      </c>
      <c r="AI312" s="1">
        <f>SUM(All_India_Index_Upto_April23__1[[#This Row],[Transport and communication]],All_India_Index_Upto_April23__1[[#This Row],[Fuel and light]])</f>
        <v>311.3</v>
      </c>
      <c r="AJ312" s="1">
        <f>SUM(All_India_Index_Upto_April23__1[[#This Row],[Recreation and amusement]],All_India_Index_Upto_April23__1[[#This Row],[Miscellaneous]],All_India_Index_Upto_April23__1[[#This Row],[Pan, tobacco and intoxicants]])</f>
        <v>506.4</v>
      </c>
    </row>
    <row r="313" spans="1:36" x14ac:dyDescent="0.3">
      <c r="A313" s="1" t="s">
        <v>33</v>
      </c>
      <c r="B313">
        <v>2021</v>
      </c>
      <c r="C313" s="1" t="s">
        <v>41</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s="1">
        <v>162.1</v>
      </c>
      <c r="V313">
        <v>162.6</v>
      </c>
      <c r="W313">
        <v>157.5</v>
      </c>
      <c r="X313">
        <v>168.4</v>
      </c>
      <c r="Y313">
        <v>154</v>
      </c>
      <c r="Z313">
        <v>157.69999999999999</v>
      </c>
      <c r="AA313">
        <v>163.69999999999999</v>
      </c>
      <c r="AB313">
        <v>160</v>
      </c>
      <c r="AC313">
        <v>160</v>
      </c>
      <c r="AD313">
        <v>163.19999999999999</v>
      </c>
      <c r="AE313">
        <f>SUM(All_India_Index_Upto_April23__1[[#This Row],[Cereals and products]:[Food and beverages]])</f>
        <v>2142</v>
      </c>
      <c r="AF313">
        <f>SUM(All_India_Index_Upto_April23__1[[#This Row],[Health]],All_India_Index_Upto_April23__1[[#This Row],[Personal care and effects]])</f>
        <v>328.4</v>
      </c>
      <c r="AG313">
        <f>SUM(All_India_Index_Upto_April23__1[[#This Row],[Housing]],All_India_Index_Upto_April23__1[[#This Row],[Household goods and services]],All_India_Index_Upto_April23__1[[#This Row],[Education]])</f>
        <v>483.3</v>
      </c>
      <c r="AH313" s="1">
        <f>SUM(All_India_Index_Upto_April23__1[[#This Row],[Clothing]:[Clothing and footwear]])</f>
        <v>483.2</v>
      </c>
      <c r="AI313" s="1">
        <f>SUM(All_India_Index_Upto_April23__1[[#This Row],[Transport and communication]],All_India_Index_Upto_April23__1[[#This Row],[Fuel and light]])</f>
        <v>316.60000000000002</v>
      </c>
      <c r="AJ313" s="1">
        <f>SUM(All_India_Index_Upto_April23__1[[#This Row],[Recreation and amusement]],All_India_Index_Upto_April23__1[[#This Row],[Miscellaneous]],All_India_Index_Upto_April23__1[[#This Row],[Pan, tobacco and intoxicants]])</f>
        <v>509.79999999999995</v>
      </c>
    </row>
    <row r="314" spans="1:36" x14ac:dyDescent="0.3">
      <c r="A314" s="1" t="s">
        <v>30</v>
      </c>
      <c r="B314">
        <v>2021</v>
      </c>
      <c r="C314" s="1" t="s">
        <v>42</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1">
        <v>163.6</v>
      </c>
      <c r="V314">
        <v>165.5</v>
      </c>
      <c r="W314">
        <v>162</v>
      </c>
      <c r="X314">
        <v>172.5</v>
      </c>
      <c r="Y314">
        <v>159.5</v>
      </c>
      <c r="Z314">
        <v>163.19999999999999</v>
      </c>
      <c r="AA314">
        <v>169</v>
      </c>
      <c r="AB314">
        <v>161.1</v>
      </c>
      <c r="AC314">
        <v>164.7</v>
      </c>
      <c r="AD314">
        <v>166.3</v>
      </c>
      <c r="AE314">
        <f>SUM(All_India_Index_Upto_April23__1[[#This Row],[Cereals and products]:[Food and beverages]])</f>
        <v>2164.1999999999998</v>
      </c>
      <c r="AF314">
        <f>SUM(All_India_Index_Upto_April23__1[[#This Row],[Health]],All_India_Index_Upto_April23__1[[#This Row],[Personal care and effects]])</f>
        <v>333.6</v>
      </c>
      <c r="AG314">
        <f>SUM(All_India_Index_Upto_April23__1[[#This Row],[Housing]],All_India_Index_Upto_April23__1[[#This Row],[Household goods and services]],All_India_Index_Upto_April23__1[[#This Row],[Education]])</f>
        <v>494.6</v>
      </c>
      <c r="AH314" s="1">
        <f>SUM(All_India_Index_Upto_April23__1[[#This Row],[Clothing]:[Clothing and footwear]])</f>
        <v>502.00000000000006</v>
      </c>
      <c r="AI314" s="1">
        <f>SUM(All_India_Index_Upto_April23__1[[#This Row],[Transport and communication]],All_India_Index_Upto_April23__1[[#This Row],[Fuel and light]])</f>
        <v>325</v>
      </c>
      <c r="AJ314" s="1">
        <f>SUM(All_India_Index_Upto_April23__1[[#This Row],[Recreation and amusement]],All_India_Index_Upto_April23__1[[#This Row],[Miscellaneous]],All_India_Index_Upto_April23__1[[#This Row],[Pan, tobacco and intoxicants]])</f>
        <v>519.09999999999991</v>
      </c>
    </row>
    <row r="315" spans="1:36" x14ac:dyDescent="0.3">
      <c r="A315" s="1" t="s">
        <v>32</v>
      </c>
      <c r="B315">
        <v>2021</v>
      </c>
      <c r="C315" s="1" t="s">
        <v>42</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s="1">
        <v>163.6</v>
      </c>
      <c r="V315">
        <v>162.19999999999999</v>
      </c>
      <c r="W315">
        <v>154.30000000000001</v>
      </c>
      <c r="X315">
        <v>163.5</v>
      </c>
      <c r="Y315">
        <v>152.19999999999999</v>
      </c>
      <c r="Z315">
        <v>155.1</v>
      </c>
      <c r="AA315">
        <v>160.30000000000001</v>
      </c>
      <c r="AB315">
        <v>160.30000000000001</v>
      </c>
      <c r="AC315">
        <v>157</v>
      </c>
      <c r="AD315">
        <v>164.6</v>
      </c>
      <c r="AE315">
        <f>SUM(All_India_Index_Upto_April23__1[[#This Row],[Cereals and products]:[Food and beverages]])</f>
        <v>2198.4000000000005</v>
      </c>
      <c r="AF315">
        <f>SUM(All_India_Index_Upto_April23__1[[#This Row],[Health]],All_India_Index_Upto_April23__1[[#This Row],[Personal care and effects]])</f>
        <v>323.8</v>
      </c>
      <c r="AG315">
        <f>SUM(All_India_Index_Upto_April23__1[[#This Row],[Housing]],All_India_Index_Upto_April23__1[[#This Row],[Household goods and services]],All_India_Index_Upto_April23__1[[#This Row],[Education]])</f>
        <v>478.2</v>
      </c>
      <c r="AH315" s="1">
        <f>SUM(All_India_Index_Upto_April23__1[[#This Row],[Clothing]:[Clothing and footwear]])</f>
        <v>463.50000000000006</v>
      </c>
      <c r="AI315" s="1">
        <f>SUM(All_India_Index_Upto_April23__1[[#This Row],[Transport and communication]],All_India_Index_Upto_April23__1[[#This Row],[Fuel and light]])</f>
        <v>314.39999999999998</v>
      </c>
      <c r="AJ315" s="1">
        <f>SUM(All_India_Index_Upto_April23__1[[#This Row],[Recreation and amusement]],All_India_Index_Upto_April23__1[[#This Row],[Miscellaneous]],All_India_Index_Upto_April23__1[[#This Row],[Pan, tobacco and intoxicants]])</f>
        <v>509.1</v>
      </c>
    </row>
    <row r="316" spans="1:36" x14ac:dyDescent="0.3">
      <c r="A316" s="1" t="s">
        <v>33</v>
      </c>
      <c r="B316">
        <v>2021</v>
      </c>
      <c r="C316" s="1" t="s">
        <v>42</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s="1">
        <v>163.6</v>
      </c>
      <c r="V316">
        <v>164.2</v>
      </c>
      <c r="W316">
        <v>158.4</v>
      </c>
      <c r="X316">
        <v>169.1</v>
      </c>
      <c r="Y316">
        <v>155.69999999999999</v>
      </c>
      <c r="Z316">
        <v>158.6</v>
      </c>
      <c r="AA316">
        <v>163.9</v>
      </c>
      <c r="AB316">
        <v>160.80000000000001</v>
      </c>
      <c r="AC316">
        <v>161</v>
      </c>
      <c r="AD316">
        <v>165.5</v>
      </c>
      <c r="AE316">
        <f>SUM(All_India_Index_Upto_April23__1[[#This Row],[Cereals and products]:[Food and beverages]])</f>
        <v>2175.5</v>
      </c>
      <c r="AF316">
        <f>SUM(All_India_Index_Upto_April23__1[[#This Row],[Health]],All_India_Index_Upto_April23__1[[#This Row],[Personal care and effects]])</f>
        <v>329.9</v>
      </c>
      <c r="AG316">
        <f>SUM(All_India_Index_Upto_April23__1[[#This Row],[Housing]],All_India_Index_Upto_April23__1[[#This Row],[Household goods and services]],All_India_Index_Upto_April23__1[[#This Row],[Education]])</f>
        <v>485.9</v>
      </c>
      <c r="AH316" s="1">
        <f>SUM(All_India_Index_Upto_April23__1[[#This Row],[Clothing]:[Clothing and footwear]])</f>
        <v>486.3</v>
      </c>
      <c r="AI316" s="1">
        <f>SUM(All_India_Index_Upto_April23__1[[#This Row],[Transport and communication]],All_India_Index_Upto_April23__1[[#This Row],[Fuel and light]])</f>
        <v>319.89999999999998</v>
      </c>
      <c r="AJ316" s="1">
        <f>SUM(All_India_Index_Upto_April23__1[[#This Row],[Recreation and amusement]],All_India_Index_Upto_April23__1[[#This Row],[Miscellaneous]],All_India_Index_Upto_April23__1[[#This Row],[Pan, tobacco and intoxicants]])</f>
        <v>512.29999999999995</v>
      </c>
    </row>
    <row r="317" spans="1:36" x14ac:dyDescent="0.3">
      <c r="A317" s="1" t="s">
        <v>30</v>
      </c>
      <c r="B317">
        <v>2021</v>
      </c>
      <c r="C317" s="1" t="s">
        <v>44</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1">
        <v>164.2</v>
      </c>
      <c r="V317">
        <v>165.3</v>
      </c>
      <c r="W317">
        <v>162.9</v>
      </c>
      <c r="X317">
        <v>173.4</v>
      </c>
      <c r="Y317">
        <v>158.9</v>
      </c>
      <c r="Z317">
        <v>163.80000000000001</v>
      </c>
      <c r="AA317">
        <v>169.3</v>
      </c>
      <c r="AB317">
        <v>162.4</v>
      </c>
      <c r="AC317">
        <v>165.2</v>
      </c>
      <c r="AD317">
        <v>167.6</v>
      </c>
      <c r="AE317">
        <f>SUM(All_India_Index_Upto_April23__1[[#This Row],[Cereals and products]:[Food and beverages]])</f>
        <v>2182</v>
      </c>
      <c r="AF317">
        <f>SUM(All_India_Index_Upto_April23__1[[#This Row],[Health]],All_India_Index_Upto_April23__1[[#This Row],[Personal care and effects]])</f>
        <v>335.8</v>
      </c>
      <c r="AG317">
        <f>SUM(All_India_Index_Upto_April23__1[[#This Row],[Housing]],All_India_Index_Upto_April23__1[[#This Row],[Household goods and services]],All_India_Index_Upto_April23__1[[#This Row],[Education]])</f>
        <v>496.40000000000003</v>
      </c>
      <c r="AH317" s="1">
        <f>SUM(All_India_Index_Upto_April23__1[[#This Row],[Clothing]:[Clothing and footwear]])</f>
        <v>506.2</v>
      </c>
      <c r="AI317" s="1">
        <f>SUM(All_India_Index_Upto_April23__1[[#This Row],[Transport and communication]],All_India_Index_Upto_April23__1[[#This Row],[Fuel and light]])</f>
        <v>324.20000000000005</v>
      </c>
      <c r="AJ317" s="1">
        <f>SUM(All_India_Index_Upto_April23__1[[#This Row],[Recreation and amusement]],All_India_Index_Upto_April23__1[[#This Row],[Miscellaneous]],All_India_Index_Upto_April23__1[[#This Row],[Pan, tobacco and intoxicants]])</f>
        <v>520.4</v>
      </c>
    </row>
    <row r="318" spans="1:36" x14ac:dyDescent="0.3">
      <c r="A318" s="1" t="s">
        <v>32</v>
      </c>
      <c r="B318">
        <v>2021</v>
      </c>
      <c r="C318" s="1" t="s">
        <v>44</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s="1">
        <v>164.2</v>
      </c>
      <c r="V318">
        <v>161.6</v>
      </c>
      <c r="W318">
        <v>155.19999999999999</v>
      </c>
      <c r="X318">
        <v>164.2</v>
      </c>
      <c r="Y318">
        <v>151.19999999999999</v>
      </c>
      <c r="Z318">
        <v>156.69999999999999</v>
      </c>
      <c r="AA318">
        <v>160.80000000000001</v>
      </c>
      <c r="AB318">
        <v>161.80000000000001</v>
      </c>
      <c r="AC318">
        <v>157.30000000000001</v>
      </c>
      <c r="AD318">
        <v>165.6</v>
      </c>
      <c r="AE318">
        <f>SUM(All_India_Index_Upto_April23__1[[#This Row],[Cereals and products]:[Food and beverages]])</f>
        <v>2217.8999999999996</v>
      </c>
      <c r="AF318">
        <f>SUM(All_India_Index_Upto_April23__1[[#This Row],[Health]],All_India_Index_Upto_April23__1[[#This Row],[Personal care and effects]])</f>
        <v>326</v>
      </c>
      <c r="AG318">
        <f>SUM(All_India_Index_Upto_April23__1[[#This Row],[Housing]],All_India_Index_Upto_April23__1[[#This Row],[Household goods and services]],All_India_Index_Upto_April23__1[[#This Row],[Education]])</f>
        <v>480.2</v>
      </c>
      <c r="AH318" s="1">
        <f>SUM(All_India_Index_Upto_April23__1[[#This Row],[Clothing]:[Clothing and footwear]])</f>
        <v>467.3</v>
      </c>
      <c r="AI318" s="1">
        <f>SUM(All_India_Index_Upto_April23__1[[#This Row],[Transport and communication]],All_India_Index_Upto_April23__1[[#This Row],[Fuel and light]])</f>
        <v>312.79999999999995</v>
      </c>
      <c r="AJ318" s="1">
        <f>SUM(All_India_Index_Upto_April23__1[[#This Row],[Recreation and amusement]],All_India_Index_Upto_April23__1[[#This Row],[Miscellaneous]],All_India_Index_Upto_April23__1[[#This Row],[Pan, tobacco and intoxicants]])</f>
        <v>511</v>
      </c>
    </row>
    <row r="319" spans="1:36" x14ac:dyDescent="0.3">
      <c r="A319" s="1" t="s">
        <v>33</v>
      </c>
      <c r="B319">
        <v>2021</v>
      </c>
      <c r="C319" s="1" t="s">
        <v>44</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s="1">
        <v>164.2</v>
      </c>
      <c r="V319">
        <v>163.9</v>
      </c>
      <c r="W319">
        <v>159.30000000000001</v>
      </c>
      <c r="X319">
        <v>169.9</v>
      </c>
      <c r="Y319">
        <v>154.80000000000001</v>
      </c>
      <c r="Z319">
        <v>159.80000000000001</v>
      </c>
      <c r="AA319">
        <v>164.3</v>
      </c>
      <c r="AB319">
        <v>162.19999999999999</v>
      </c>
      <c r="AC319">
        <v>161.4</v>
      </c>
      <c r="AD319">
        <v>166.7</v>
      </c>
      <c r="AE319">
        <f>SUM(All_India_Index_Upto_April23__1[[#This Row],[Cereals and products]:[Food and beverages]])</f>
        <v>2194.1</v>
      </c>
      <c r="AF319">
        <f>SUM(All_India_Index_Upto_April23__1[[#This Row],[Health]],All_India_Index_Upto_April23__1[[#This Row],[Personal care and effects]])</f>
        <v>332.1</v>
      </c>
      <c r="AG319">
        <f>SUM(All_India_Index_Upto_April23__1[[#This Row],[Housing]],All_India_Index_Upto_April23__1[[#This Row],[Household goods and services]],All_India_Index_Upto_April23__1[[#This Row],[Education]])</f>
        <v>487.8</v>
      </c>
      <c r="AH319" s="1">
        <f>SUM(All_India_Index_Upto_April23__1[[#This Row],[Clothing]:[Clothing and footwear]])</f>
        <v>490.40000000000003</v>
      </c>
      <c r="AI319" s="1">
        <f>SUM(All_India_Index_Upto_April23__1[[#This Row],[Transport and communication]],All_India_Index_Upto_April23__1[[#This Row],[Fuel and light]])</f>
        <v>318.70000000000005</v>
      </c>
      <c r="AJ319" s="1">
        <f>SUM(All_India_Index_Upto_April23__1[[#This Row],[Recreation and amusement]],All_India_Index_Upto_April23__1[[#This Row],[Miscellaneous]],All_India_Index_Upto_April23__1[[#This Row],[Pan, tobacco and intoxicants]])</f>
        <v>514.1</v>
      </c>
    </row>
    <row r="320" spans="1:36" x14ac:dyDescent="0.3">
      <c r="A320" s="1" t="s">
        <v>30</v>
      </c>
      <c r="B320">
        <v>2021</v>
      </c>
      <c r="C320" s="1" t="s">
        <v>45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s="1">
        <v>163.4</v>
      </c>
      <c r="V320">
        <v>165.6</v>
      </c>
      <c r="W320">
        <v>163.9</v>
      </c>
      <c r="X320">
        <v>174</v>
      </c>
      <c r="Y320">
        <v>160.1</v>
      </c>
      <c r="Z320">
        <v>164.5</v>
      </c>
      <c r="AA320">
        <v>169.7</v>
      </c>
      <c r="AB320">
        <v>162.80000000000001</v>
      </c>
      <c r="AC320">
        <v>166</v>
      </c>
      <c r="AD320">
        <v>167</v>
      </c>
      <c r="AE320">
        <f>SUM(All_India_Index_Upto_April23__1[[#This Row],[Cereals and products]:[Food and beverages]])</f>
        <v>2168.1999999999998</v>
      </c>
      <c r="AF320">
        <f>SUM(All_India_Index_Upto_April23__1[[#This Row],[Health]],All_India_Index_Upto_April23__1[[#This Row],[Personal care and effects]])</f>
        <v>336.8</v>
      </c>
      <c r="AG320">
        <f>SUM(All_India_Index_Upto_April23__1[[#This Row],[Housing]],All_India_Index_Upto_April23__1[[#This Row],[Household goods and services]],All_India_Index_Upto_April23__1[[#This Row],[Education]])</f>
        <v>497</v>
      </c>
      <c r="AH320" s="1">
        <f>SUM(All_India_Index_Upto_April23__1[[#This Row],[Clothing]:[Clothing and footwear]])</f>
        <v>510.3</v>
      </c>
      <c r="AI320" s="1">
        <f>SUM(All_India_Index_Upto_April23__1[[#This Row],[Transport and communication]],All_India_Index_Upto_April23__1[[#This Row],[Fuel and light]])</f>
        <v>325.7</v>
      </c>
      <c r="AJ320" s="1">
        <f>SUM(All_India_Index_Upto_April23__1[[#This Row],[Recreation and amusement]],All_India_Index_Upto_April23__1[[#This Row],[Miscellaneous]],All_India_Index_Upto_April23__1[[#This Row],[Pan, tobacco and intoxicants]])</f>
        <v>521.29999999999995</v>
      </c>
    </row>
    <row r="321" spans="1:36" x14ac:dyDescent="0.3">
      <c r="A321" s="1" t="s">
        <v>32</v>
      </c>
      <c r="B321">
        <v>2021</v>
      </c>
      <c r="C321" s="1" t="s">
        <v>45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s="1">
        <v>163.4</v>
      </c>
      <c r="V321">
        <v>161.69999999999999</v>
      </c>
      <c r="W321">
        <v>156</v>
      </c>
      <c r="X321">
        <v>165.1</v>
      </c>
      <c r="Y321">
        <v>151.80000000000001</v>
      </c>
      <c r="Z321">
        <v>157.6</v>
      </c>
      <c r="AA321">
        <v>160.6</v>
      </c>
      <c r="AB321">
        <v>162.4</v>
      </c>
      <c r="AC321">
        <v>157.80000000000001</v>
      </c>
      <c r="AD321">
        <v>165.2</v>
      </c>
      <c r="AE321">
        <f>SUM(All_India_Index_Upto_April23__1[[#This Row],[Cereals and products]:[Food and beverages]])</f>
        <v>2206.3000000000002</v>
      </c>
      <c r="AF321">
        <f>SUM(All_India_Index_Upto_April23__1[[#This Row],[Health]],All_India_Index_Upto_April23__1[[#This Row],[Personal care and effects]])</f>
        <v>327.5</v>
      </c>
      <c r="AG321">
        <f>SUM(All_India_Index_Upto_April23__1[[#This Row],[Housing]],All_India_Index_Upto_April23__1[[#This Row],[Household goods and services]],All_India_Index_Upto_April23__1[[#This Row],[Education]])</f>
        <v>480</v>
      </c>
      <c r="AH321" s="1">
        <f>SUM(All_India_Index_Upto_April23__1[[#This Row],[Clothing]:[Clothing and footwear]])</f>
        <v>470.7</v>
      </c>
      <c r="AI321" s="1">
        <f>SUM(All_India_Index_Upto_April23__1[[#This Row],[Transport and communication]],All_India_Index_Upto_April23__1[[#This Row],[Fuel and light]])</f>
        <v>313.5</v>
      </c>
      <c r="AJ321" s="1">
        <f>SUM(All_India_Index_Upto_April23__1[[#This Row],[Recreation and amusement]],All_India_Index_Upto_April23__1[[#This Row],[Miscellaneous]],All_India_Index_Upto_April23__1[[#This Row],[Pan, tobacco and intoxicants]])</f>
        <v>512.20000000000005</v>
      </c>
    </row>
    <row r="322" spans="1:36" x14ac:dyDescent="0.3">
      <c r="A322" s="1" t="s">
        <v>33</v>
      </c>
      <c r="B322">
        <v>2021</v>
      </c>
      <c r="C322" s="1" t="s">
        <v>45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s="1">
        <v>163.4</v>
      </c>
      <c r="V322">
        <v>164.1</v>
      </c>
      <c r="W322">
        <v>160.19999999999999</v>
      </c>
      <c r="X322">
        <v>170.6</v>
      </c>
      <c r="Y322">
        <v>155.69999999999999</v>
      </c>
      <c r="Z322">
        <v>160.6</v>
      </c>
      <c r="AA322">
        <v>164.4</v>
      </c>
      <c r="AB322">
        <v>162.6</v>
      </c>
      <c r="AC322">
        <v>162</v>
      </c>
      <c r="AD322">
        <v>166.2</v>
      </c>
      <c r="AE322">
        <f>SUM(All_India_Index_Upto_April23__1[[#This Row],[Cereals and products]:[Food and beverages]])</f>
        <v>2180.9</v>
      </c>
      <c r="AF322">
        <f>SUM(All_India_Index_Upto_April23__1[[#This Row],[Health]],All_India_Index_Upto_April23__1[[#This Row],[Personal care and effects]])</f>
        <v>333.2</v>
      </c>
      <c r="AG322">
        <f>SUM(All_India_Index_Upto_April23__1[[#This Row],[Housing]],All_India_Index_Upto_April23__1[[#This Row],[Household goods and services]],All_India_Index_Upto_April23__1[[#This Row],[Education]])</f>
        <v>488</v>
      </c>
      <c r="AH322" s="1">
        <f>SUM(All_India_Index_Upto_April23__1[[#This Row],[Clothing]:[Clothing and footwear]])</f>
        <v>494.2</v>
      </c>
      <c r="AI322" s="1">
        <f>SUM(All_India_Index_Upto_April23__1[[#This Row],[Transport and communication]],All_India_Index_Upto_April23__1[[#This Row],[Fuel and light]])</f>
        <v>319.79999999999995</v>
      </c>
      <c r="AJ322" s="1">
        <f>SUM(All_India_Index_Upto_April23__1[[#This Row],[Recreation and amusement]],All_India_Index_Upto_April23__1[[#This Row],[Miscellaneous]],All_India_Index_Upto_April23__1[[#This Row],[Pan, tobacco and intoxicants]])</f>
        <v>515</v>
      </c>
    </row>
    <row r="323" spans="1:36" x14ac:dyDescent="0.3">
      <c r="A323" s="1" t="s">
        <v>30</v>
      </c>
      <c r="B323">
        <v>2022</v>
      </c>
      <c r="C323" s="1"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s="1">
        <v>164.5</v>
      </c>
      <c r="V323">
        <v>165.8</v>
      </c>
      <c r="W323">
        <v>164.9</v>
      </c>
      <c r="X323">
        <v>174.7</v>
      </c>
      <c r="Y323">
        <v>160.80000000000001</v>
      </c>
      <c r="Z323">
        <v>164.9</v>
      </c>
      <c r="AA323">
        <v>169.9</v>
      </c>
      <c r="AB323">
        <v>163.19999999999999</v>
      </c>
      <c r="AC323">
        <v>166.6</v>
      </c>
      <c r="AD323">
        <v>166.4</v>
      </c>
      <c r="AE323">
        <f>SUM(All_India_Index_Upto_April23__1[[#This Row],[Cereals and products]:[Food and beverages]])</f>
        <v>2153</v>
      </c>
      <c r="AF323">
        <f>SUM(All_India_Index_Upto_April23__1[[#This Row],[Health]],All_India_Index_Upto_April23__1[[#This Row],[Personal care and effects]])</f>
        <v>337.9</v>
      </c>
      <c r="AG323">
        <f>SUM(All_India_Index_Upto_April23__1[[#This Row],[Housing]],All_India_Index_Upto_April23__1[[#This Row],[Household goods and services]],All_India_Index_Upto_April23__1[[#This Row],[Education]])</f>
        <v>499.29999999999995</v>
      </c>
      <c r="AH323" s="1">
        <f>SUM(All_India_Index_Upto_April23__1[[#This Row],[Clothing]:[Clothing and footwear]])</f>
        <v>515.20000000000005</v>
      </c>
      <c r="AI323" s="1">
        <f>SUM(All_India_Index_Upto_April23__1[[#This Row],[Transport and communication]],All_India_Index_Upto_April23__1[[#This Row],[Fuel and light]])</f>
        <v>326.60000000000002</v>
      </c>
      <c r="AJ323" s="1">
        <f>SUM(All_India_Index_Upto_April23__1[[#This Row],[Recreation and amusement]],All_India_Index_Upto_April23__1[[#This Row],[Miscellaneous]],All_India_Index_Upto_April23__1[[#This Row],[Pan, tobacco and intoxicants]])</f>
        <v>522.20000000000005</v>
      </c>
    </row>
    <row r="324" spans="1:36" x14ac:dyDescent="0.3">
      <c r="A324" s="1" t="s">
        <v>32</v>
      </c>
      <c r="B324">
        <v>2022</v>
      </c>
      <c r="C324" s="1"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s="1">
        <v>164.5</v>
      </c>
      <c r="V324">
        <v>161.6</v>
      </c>
      <c r="W324">
        <v>156.80000000000001</v>
      </c>
      <c r="X324">
        <v>166.1</v>
      </c>
      <c r="Y324">
        <v>152.69999999999999</v>
      </c>
      <c r="Z324">
        <v>158.4</v>
      </c>
      <c r="AA324">
        <v>161</v>
      </c>
      <c r="AB324">
        <v>162.80000000000001</v>
      </c>
      <c r="AC324">
        <v>158.6</v>
      </c>
      <c r="AD324">
        <v>165</v>
      </c>
      <c r="AE324">
        <f>SUM(All_India_Index_Upto_April23__1[[#This Row],[Cereals and products]:[Food and beverages]])</f>
        <v>2186.6999999999998</v>
      </c>
      <c r="AF324">
        <f>SUM(All_India_Index_Upto_April23__1[[#This Row],[Health]],All_India_Index_Upto_April23__1[[#This Row],[Personal care and effects]])</f>
        <v>328.9</v>
      </c>
      <c r="AG324">
        <f>SUM(All_India_Index_Upto_April23__1[[#This Row],[Housing]],All_India_Index_Upto_April23__1[[#This Row],[Household goods and services]],All_India_Index_Upto_April23__1[[#This Row],[Education]])</f>
        <v>482.3</v>
      </c>
      <c r="AH324" s="1">
        <f>SUM(All_India_Index_Upto_April23__1[[#This Row],[Clothing]:[Clothing and footwear]])</f>
        <v>475.4</v>
      </c>
      <c r="AI324" s="1">
        <f>SUM(All_India_Index_Upto_April23__1[[#This Row],[Transport and communication]],All_India_Index_Upto_April23__1[[#This Row],[Fuel and light]])</f>
        <v>314.29999999999995</v>
      </c>
      <c r="AJ324" s="1">
        <f>SUM(All_India_Index_Upto_April23__1[[#This Row],[Recreation and amusement]],All_India_Index_Upto_April23__1[[#This Row],[Miscellaneous]],All_India_Index_Upto_April23__1[[#This Row],[Pan, tobacco and intoxicants]])</f>
        <v>513.4</v>
      </c>
    </row>
    <row r="325" spans="1:36" x14ac:dyDescent="0.3">
      <c r="A325" s="1" t="s">
        <v>33</v>
      </c>
      <c r="B325">
        <v>2022</v>
      </c>
      <c r="C325" s="1"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s="1">
        <v>164.5</v>
      </c>
      <c r="V325">
        <v>164.2</v>
      </c>
      <c r="W325">
        <v>161.1</v>
      </c>
      <c r="X325">
        <v>171.4</v>
      </c>
      <c r="Y325">
        <v>156.5</v>
      </c>
      <c r="Z325">
        <v>161.19999999999999</v>
      </c>
      <c r="AA325">
        <v>164.7</v>
      </c>
      <c r="AB325">
        <v>163</v>
      </c>
      <c r="AC325">
        <v>162.69999999999999</v>
      </c>
      <c r="AD325">
        <v>165.7</v>
      </c>
      <c r="AE325">
        <f>SUM(All_India_Index_Upto_April23__1[[#This Row],[Cereals and products]:[Food and beverages]])</f>
        <v>2164.1999999999998</v>
      </c>
      <c r="AF325">
        <f>SUM(All_India_Index_Upto_April23__1[[#This Row],[Health]],All_India_Index_Upto_April23__1[[#This Row],[Personal care and effects]])</f>
        <v>334.4</v>
      </c>
      <c r="AG325">
        <f>SUM(All_India_Index_Upto_April23__1[[#This Row],[Housing]],All_India_Index_Upto_April23__1[[#This Row],[Household goods and services]],All_India_Index_Upto_April23__1[[#This Row],[Education]])</f>
        <v>490.3</v>
      </c>
      <c r="AH325" s="1">
        <f>SUM(All_India_Index_Upto_April23__1[[#This Row],[Clothing]:[Clothing and footwear]])</f>
        <v>499.1</v>
      </c>
      <c r="AI325" s="1">
        <f>SUM(All_India_Index_Upto_April23__1[[#This Row],[Transport and communication]],All_India_Index_Upto_April23__1[[#This Row],[Fuel and light]])</f>
        <v>320.7</v>
      </c>
      <c r="AJ325" s="1">
        <f>SUM(All_India_Index_Upto_April23__1[[#This Row],[Recreation and amusement]],All_India_Index_Upto_April23__1[[#This Row],[Miscellaneous]],All_India_Index_Upto_April23__1[[#This Row],[Pan, tobacco and intoxicants]])</f>
        <v>516.09999999999991</v>
      </c>
    </row>
    <row r="326" spans="1:36" x14ac:dyDescent="0.3">
      <c r="A326" s="1" t="s">
        <v>30</v>
      </c>
      <c r="B326">
        <v>2022</v>
      </c>
      <c r="C326" s="1" t="s">
        <v>34</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s="1">
        <v>165.5</v>
      </c>
      <c r="V326">
        <v>167.4</v>
      </c>
      <c r="W326">
        <v>165.7</v>
      </c>
      <c r="X326">
        <v>175.3</v>
      </c>
      <c r="Y326">
        <v>161.19999999999999</v>
      </c>
      <c r="Z326">
        <v>165.5</v>
      </c>
      <c r="AA326">
        <v>170.3</v>
      </c>
      <c r="AB326">
        <v>164.5</v>
      </c>
      <c r="AC326">
        <v>167.3</v>
      </c>
      <c r="AD326">
        <v>166.7</v>
      </c>
      <c r="AE326">
        <f>SUM(All_India_Index_Upto_April23__1[[#This Row],[Cereals and products]:[Food and beverages]])</f>
        <v>2150.4</v>
      </c>
      <c r="AF326">
        <f>SUM(All_India_Index_Upto_April23__1[[#This Row],[Health]],All_India_Index_Upto_April23__1[[#This Row],[Personal care and effects]])</f>
        <v>339.8</v>
      </c>
      <c r="AG326">
        <f>SUM(All_India_Index_Upto_April23__1[[#This Row],[Housing]],All_India_Index_Upto_April23__1[[#This Row],[Household goods and services]],All_India_Index_Upto_April23__1[[#This Row],[Education]])</f>
        <v>501.5</v>
      </c>
      <c r="AH326" s="1">
        <f>SUM(All_India_Index_Upto_April23__1[[#This Row],[Clothing]:[Clothing and footwear]])</f>
        <v>518.79999999999995</v>
      </c>
      <c r="AI326" s="1">
        <f>SUM(All_India_Index_Upto_April23__1[[#This Row],[Transport and communication]],All_India_Index_Upto_April23__1[[#This Row],[Fuel and light]])</f>
        <v>328.6</v>
      </c>
      <c r="AJ326" s="1">
        <f>SUM(All_India_Index_Upto_April23__1[[#This Row],[Recreation and amusement]],All_India_Index_Upto_April23__1[[#This Row],[Miscellaneous]],All_India_Index_Upto_April23__1[[#This Row],[Pan, tobacco and intoxicants]])</f>
        <v>524.29999999999995</v>
      </c>
    </row>
    <row r="327" spans="1:36" x14ac:dyDescent="0.3">
      <c r="A327" s="1" t="s">
        <v>32</v>
      </c>
      <c r="B327">
        <v>2022</v>
      </c>
      <c r="C327" s="1" t="s">
        <v>34</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s="1">
        <v>165.5</v>
      </c>
      <c r="V327">
        <v>163</v>
      </c>
      <c r="W327">
        <v>157.4</v>
      </c>
      <c r="X327">
        <v>167.2</v>
      </c>
      <c r="Y327">
        <v>153.1</v>
      </c>
      <c r="Z327">
        <v>159.5</v>
      </c>
      <c r="AA327">
        <v>162</v>
      </c>
      <c r="AB327">
        <v>164.2</v>
      </c>
      <c r="AC327">
        <v>159.4</v>
      </c>
      <c r="AD327">
        <v>165.5</v>
      </c>
      <c r="AE327">
        <f>SUM(All_India_Index_Upto_April23__1[[#This Row],[Cereals and products]:[Food and beverages]])</f>
        <v>2183.5</v>
      </c>
      <c r="AF327">
        <f>SUM(All_India_Index_Upto_April23__1[[#This Row],[Health]],All_India_Index_Upto_April23__1[[#This Row],[Personal care and effects]])</f>
        <v>331.4</v>
      </c>
      <c r="AG327">
        <f>SUM(All_India_Index_Upto_April23__1[[#This Row],[Housing]],All_India_Index_Upto_April23__1[[#This Row],[Household goods and services]],All_India_Index_Upto_April23__1[[#This Row],[Education]])</f>
        <v>484.9</v>
      </c>
      <c r="AH327" s="1">
        <f>SUM(All_India_Index_Upto_April23__1[[#This Row],[Clothing]:[Clothing and footwear]])</f>
        <v>479.5</v>
      </c>
      <c r="AI327" s="1">
        <f>SUM(All_India_Index_Upto_April23__1[[#This Row],[Transport and communication]],All_India_Index_Upto_April23__1[[#This Row],[Fuel and light]])</f>
        <v>316.10000000000002</v>
      </c>
      <c r="AJ327" s="1">
        <f>SUM(All_India_Index_Upto_April23__1[[#This Row],[Recreation and amusement]],All_India_Index_Upto_April23__1[[#This Row],[Miscellaneous]],All_India_Index_Upto_April23__1[[#This Row],[Pan, tobacco and intoxicants]])</f>
        <v>515.4</v>
      </c>
    </row>
    <row r="328" spans="1:36" x14ac:dyDescent="0.3">
      <c r="A328" s="1" t="s">
        <v>33</v>
      </c>
      <c r="B328">
        <v>2022</v>
      </c>
      <c r="C328" s="1" t="s">
        <v>34</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s="1">
        <v>165.5</v>
      </c>
      <c r="V328">
        <v>165.7</v>
      </c>
      <c r="W328">
        <v>161.80000000000001</v>
      </c>
      <c r="X328">
        <v>172.2</v>
      </c>
      <c r="Y328">
        <v>156.9</v>
      </c>
      <c r="Z328">
        <v>162.1</v>
      </c>
      <c r="AA328">
        <v>165.4</v>
      </c>
      <c r="AB328">
        <v>164.4</v>
      </c>
      <c r="AC328">
        <v>163.5</v>
      </c>
      <c r="AD328">
        <v>166.1</v>
      </c>
      <c r="AE328">
        <f>SUM(All_India_Index_Upto_April23__1[[#This Row],[Cereals and products]:[Food and beverages]])</f>
        <v>2161.2000000000003</v>
      </c>
      <c r="AF328">
        <f>SUM(All_India_Index_Upto_April23__1[[#This Row],[Health]],All_India_Index_Upto_April23__1[[#This Row],[Personal care and effects]])</f>
        <v>336.6</v>
      </c>
      <c r="AG328">
        <f>SUM(All_India_Index_Upto_April23__1[[#This Row],[Housing]],All_India_Index_Upto_April23__1[[#This Row],[Household goods and services]],All_India_Index_Upto_April23__1[[#This Row],[Education]])</f>
        <v>492.70000000000005</v>
      </c>
      <c r="AH328" s="1">
        <f>SUM(All_India_Index_Upto_April23__1[[#This Row],[Clothing]:[Clothing and footwear]])</f>
        <v>502.80000000000007</v>
      </c>
      <c r="AI328" s="1">
        <f>SUM(All_India_Index_Upto_April23__1[[#This Row],[Transport and communication]],All_India_Index_Upto_April23__1[[#This Row],[Fuel and light]])</f>
        <v>322.60000000000002</v>
      </c>
      <c r="AJ328" s="1">
        <f>SUM(All_India_Index_Upto_April23__1[[#This Row],[Recreation and amusement]],All_India_Index_Upto_April23__1[[#This Row],[Miscellaneous]],All_India_Index_Upto_April23__1[[#This Row],[Pan, tobacco and intoxicants]])</f>
        <v>518.40000000000009</v>
      </c>
    </row>
    <row r="329" spans="1:36" x14ac:dyDescent="0.3">
      <c r="A329" s="1" t="s">
        <v>30</v>
      </c>
      <c r="B329">
        <v>2022</v>
      </c>
      <c r="C329" s="1" t="s">
        <v>35</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s="1">
        <v>165.3</v>
      </c>
      <c r="V329">
        <v>168.9</v>
      </c>
      <c r="W329">
        <v>166.5</v>
      </c>
      <c r="X329">
        <v>176</v>
      </c>
      <c r="Y329">
        <v>162</v>
      </c>
      <c r="Z329">
        <v>166.6</v>
      </c>
      <c r="AA329">
        <v>170.6</v>
      </c>
      <c r="AB329">
        <v>167.4</v>
      </c>
      <c r="AC329">
        <v>168.3</v>
      </c>
      <c r="AD329">
        <v>168.7</v>
      </c>
      <c r="AE329">
        <f>SUM(All_India_Index_Upto_April23__1[[#This Row],[Cereals and products]:[Food and beverages]])</f>
        <v>2179.1000000000004</v>
      </c>
      <c r="AF329">
        <f>SUM(All_India_Index_Upto_April23__1[[#This Row],[Health]],All_India_Index_Upto_April23__1[[#This Row],[Personal care and effects]])</f>
        <v>343.4</v>
      </c>
      <c r="AG329">
        <f>SUM(All_India_Index_Upto_April23__1[[#This Row],[Housing]],All_India_Index_Upto_April23__1[[#This Row],[Household goods and services]],All_India_Index_Upto_April23__1[[#This Row],[Education]])</f>
        <v>502.4</v>
      </c>
      <c r="AH329" s="1">
        <f>SUM(All_India_Index_Upto_April23__1[[#This Row],[Clothing]:[Clothing and footwear]])</f>
        <v>523.70000000000005</v>
      </c>
      <c r="AI329" s="1">
        <f>SUM(All_India_Index_Upto_April23__1[[#This Row],[Transport and communication]],All_India_Index_Upto_April23__1[[#This Row],[Fuel and light]])</f>
        <v>330.9</v>
      </c>
      <c r="AJ329" s="1">
        <f>SUM(All_India_Index_Upto_April23__1[[#This Row],[Recreation and amusement]],All_India_Index_Upto_April23__1[[#This Row],[Miscellaneous]],All_India_Index_Upto_April23__1[[#This Row],[Pan, tobacco and intoxicants]])</f>
        <v>527.20000000000005</v>
      </c>
    </row>
    <row r="330" spans="1:36" x14ac:dyDescent="0.3">
      <c r="A330" s="1" t="s">
        <v>32</v>
      </c>
      <c r="B330">
        <v>2022</v>
      </c>
      <c r="C330" s="1" t="s">
        <v>35</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s="1">
        <v>165.3</v>
      </c>
      <c r="V330">
        <v>164.5</v>
      </c>
      <c r="W330">
        <v>158.6</v>
      </c>
      <c r="X330">
        <v>168.2</v>
      </c>
      <c r="Y330">
        <v>154.19999999999999</v>
      </c>
      <c r="Z330">
        <v>160.80000000000001</v>
      </c>
      <c r="AA330">
        <v>162.69999999999999</v>
      </c>
      <c r="AB330">
        <v>166.8</v>
      </c>
      <c r="AC330">
        <v>160.6</v>
      </c>
      <c r="AD330">
        <v>166.5</v>
      </c>
      <c r="AE330">
        <f>SUM(All_India_Index_Upto_April23__1[[#This Row],[Cereals and products]:[Food and beverages]])</f>
        <v>2196.3000000000002</v>
      </c>
      <c r="AF330">
        <f>SUM(All_India_Index_Upto_April23__1[[#This Row],[Health]],All_India_Index_Upto_April23__1[[#This Row],[Personal care and effects]])</f>
        <v>335</v>
      </c>
      <c r="AG330">
        <f>SUM(All_India_Index_Upto_April23__1[[#This Row],[Housing]],All_India_Index_Upto_April23__1[[#This Row],[Household goods and services]],All_India_Index_Upto_April23__1[[#This Row],[Education]])</f>
        <v>486.59999999999997</v>
      </c>
      <c r="AH330" s="1">
        <f>SUM(All_India_Index_Upto_April23__1[[#This Row],[Clothing]:[Clothing and footwear]])</f>
        <v>484.6</v>
      </c>
      <c r="AI330" s="1">
        <f>SUM(All_India_Index_Upto_April23__1[[#This Row],[Transport and communication]],All_India_Index_Upto_April23__1[[#This Row],[Fuel and light]])</f>
        <v>318.7</v>
      </c>
      <c r="AJ330" s="1">
        <f>SUM(All_India_Index_Upto_April23__1[[#This Row],[Recreation and amusement]],All_India_Index_Upto_April23__1[[#This Row],[Miscellaneous]],All_India_Index_Upto_April23__1[[#This Row],[Pan, tobacco and intoxicants]])</f>
        <v>518.9</v>
      </c>
    </row>
    <row r="331" spans="1:36" x14ac:dyDescent="0.3">
      <c r="A331" s="1" t="s">
        <v>33</v>
      </c>
      <c r="B331">
        <v>2022</v>
      </c>
      <c r="C331" s="1" t="s">
        <v>35</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s="1">
        <v>165.3</v>
      </c>
      <c r="V331">
        <v>167.2</v>
      </c>
      <c r="W331">
        <v>162.80000000000001</v>
      </c>
      <c r="X331">
        <v>173</v>
      </c>
      <c r="Y331">
        <v>157.9</v>
      </c>
      <c r="Z331">
        <v>163.30000000000001</v>
      </c>
      <c r="AA331">
        <v>166</v>
      </c>
      <c r="AB331">
        <v>167.2</v>
      </c>
      <c r="AC331">
        <v>164.6</v>
      </c>
      <c r="AD331">
        <v>167.7</v>
      </c>
      <c r="AE331">
        <f>SUM(All_India_Index_Upto_April23__1[[#This Row],[Cereals and products]:[Food and beverages]])</f>
        <v>2184.2000000000003</v>
      </c>
      <c r="AF331">
        <f>SUM(All_India_Index_Upto_April23__1[[#This Row],[Health]],All_India_Index_Upto_April23__1[[#This Row],[Personal care and effects]])</f>
        <v>340.2</v>
      </c>
      <c r="AG331">
        <f>SUM(All_India_Index_Upto_April23__1[[#This Row],[Housing]],All_India_Index_Upto_April23__1[[#This Row],[Household goods and services]],All_India_Index_Upto_April23__1[[#This Row],[Education]])</f>
        <v>494.1</v>
      </c>
      <c r="AH331" s="1">
        <f>SUM(All_India_Index_Upto_April23__1[[#This Row],[Clothing]:[Clothing and footwear]])</f>
        <v>507.79999999999995</v>
      </c>
      <c r="AI331" s="1">
        <f>SUM(All_India_Index_Upto_April23__1[[#This Row],[Transport and communication]],All_India_Index_Upto_April23__1[[#This Row],[Fuel and light]])</f>
        <v>325.10000000000002</v>
      </c>
      <c r="AJ331" s="1">
        <f>SUM(All_India_Index_Upto_April23__1[[#This Row],[Recreation and amusement]],All_India_Index_Upto_April23__1[[#This Row],[Miscellaneous]],All_India_Index_Upto_April23__1[[#This Row],[Pan, tobacco and intoxicants]])</f>
        <v>521.59999999999991</v>
      </c>
    </row>
    <row r="332" spans="1:36" x14ac:dyDescent="0.3">
      <c r="A332" s="1" t="s">
        <v>30</v>
      </c>
      <c r="B332">
        <v>2022</v>
      </c>
      <c r="C332" s="1" t="s">
        <v>36</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s="1">
        <v>167</v>
      </c>
      <c r="V332">
        <v>173.3</v>
      </c>
      <c r="W332">
        <v>167.7</v>
      </c>
      <c r="X332">
        <v>177</v>
      </c>
      <c r="Y332">
        <v>166.2</v>
      </c>
      <c r="Z332">
        <v>167.2</v>
      </c>
      <c r="AA332">
        <v>170.9</v>
      </c>
      <c r="AB332">
        <v>169</v>
      </c>
      <c r="AC332">
        <v>170.2</v>
      </c>
      <c r="AD332">
        <v>170.8</v>
      </c>
      <c r="AE332">
        <f>SUM(All_India_Index_Upto_April23__1[[#This Row],[Cereals and products]:[Food and beverages]])</f>
        <v>2206.6</v>
      </c>
      <c r="AF332">
        <f>SUM(All_India_Index_Upto_April23__1[[#This Row],[Health]],All_India_Index_Upto_April23__1[[#This Row],[Personal care and effects]])</f>
        <v>346</v>
      </c>
      <c r="AG332">
        <f>SUM(All_India_Index_Upto_April23__1[[#This Row],[Housing]],All_India_Index_Upto_April23__1[[#This Row],[Household goods and services]],All_India_Index_Upto_April23__1[[#This Row],[Education]])</f>
        <v>505.6</v>
      </c>
      <c r="AH332" s="1">
        <f>SUM(All_India_Index_Upto_April23__1[[#This Row],[Clothing]:[Clothing and footwear]])</f>
        <v>529.70000000000005</v>
      </c>
      <c r="AI332" s="1">
        <f>SUM(All_India_Index_Upto_April23__1[[#This Row],[Transport and communication]],All_India_Index_Upto_April23__1[[#This Row],[Fuel and light]])</f>
        <v>339.5</v>
      </c>
      <c r="AJ332" s="1">
        <f>SUM(All_India_Index_Upto_April23__1[[#This Row],[Recreation and amusement]],All_India_Index_Upto_April23__1[[#This Row],[Miscellaneous]],All_India_Index_Upto_April23__1[[#This Row],[Pan, tobacco and intoxicants]])</f>
        <v>530.20000000000005</v>
      </c>
    </row>
    <row r="333" spans="1:36" x14ac:dyDescent="0.3">
      <c r="A333" s="1" t="s">
        <v>32</v>
      </c>
      <c r="B333">
        <v>2022</v>
      </c>
      <c r="C333" s="1" t="s">
        <v>36</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s="1">
        <v>167</v>
      </c>
      <c r="V333">
        <v>170.5</v>
      </c>
      <c r="W333">
        <v>159.80000000000001</v>
      </c>
      <c r="X333">
        <v>169</v>
      </c>
      <c r="Y333">
        <v>159.30000000000001</v>
      </c>
      <c r="Z333">
        <v>162.19999999999999</v>
      </c>
      <c r="AA333">
        <v>164</v>
      </c>
      <c r="AB333">
        <v>168.4</v>
      </c>
      <c r="AC333">
        <v>163.1</v>
      </c>
      <c r="AD333">
        <v>169.2</v>
      </c>
      <c r="AE333">
        <f>SUM(All_India_Index_Upto_April23__1[[#This Row],[Cereals and products]:[Food and beverages]])</f>
        <v>2230.4</v>
      </c>
      <c r="AF333">
        <f>SUM(All_India_Index_Upto_April23__1[[#This Row],[Health]],All_India_Index_Upto_April23__1[[#This Row],[Personal care and effects]])</f>
        <v>337.4</v>
      </c>
      <c r="AG333">
        <f>SUM(All_India_Index_Upto_April23__1[[#This Row],[Housing]],All_India_Index_Upto_April23__1[[#This Row],[Household goods and services]],All_India_Index_Upto_April23__1[[#This Row],[Education]])</f>
        <v>490.8</v>
      </c>
      <c r="AH333" s="1">
        <f>SUM(All_India_Index_Upto_April23__1[[#This Row],[Clothing]:[Clothing and footwear]])</f>
        <v>489.2</v>
      </c>
      <c r="AI333" s="1">
        <f>SUM(All_India_Index_Upto_April23__1[[#This Row],[Transport and communication]],All_India_Index_Upto_April23__1[[#This Row],[Fuel and light]])</f>
        <v>329.8</v>
      </c>
      <c r="AJ333" s="1">
        <f>SUM(All_India_Index_Upto_April23__1[[#This Row],[Recreation and amusement]],All_India_Index_Upto_April23__1[[#This Row],[Miscellaneous]],All_India_Index_Upto_April23__1[[#This Row],[Pan, tobacco and intoxicants]])</f>
        <v>522.4</v>
      </c>
    </row>
    <row r="334" spans="1:36" x14ac:dyDescent="0.3">
      <c r="A334" s="1" t="s">
        <v>33</v>
      </c>
      <c r="B334">
        <v>2022</v>
      </c>
      <c r="C334" s="1" t="s">
        <v>36</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s="1">
        <v>167</v>
      </c>
      <c r="V334">
        <v>172.2</v>
      </c>
      <c r="W334">
        <v>164</v>
      </c>
      <c r="X334">
        <v>174</v>
      </c>
      <c r="Y334">
        <v>162.6</v>
      </c>
      <c r="Z334">
        <v>164.4</v>
      </c>
      <c r="AA334">
        <v>166.9</v>
      </c>
      <c r="AB334">
        <v>168.8</v>
      </c>
      <c r="AC334">
        <v>166.8</v>
      </c>
      <c r="AD334">
        <v>170.1</v>
      </c>
      <c r="AE334">
        <f>SUM(All_India_Index_Upto_April23__1[[#This Row],[Cereals and products]:[Food and beverages]])</f>
        <v>2214.3000000000002</v>
      </c>
      <c r="AF334">
        <f>SUM(All_India_Index_Upto_April23__1[[#This Row],[Health]],All_India_Index_Upto_April23__1[[#This Row],[Personal care and effects]])</f>
        <v>342.8</v>
      </c>
      <c r="AG334">
        <f>SUM(All_India_Index_Upto_April23__1[[#This Row],[Housing]],All_India_Index_Upto_April23__1[[#This Row],[Household goods and services]],All_India_Index_Upto_April23__1[[#This Row],[Education]])</f>
        <v>497.9</v>
      </c>
      <c r="AH334" s="1">
        <f>SUM(All_India_Index_Upto_April23__1[[#This Row],[Clothing]:[Clothing and footwear]])</f>
        <v>513.20000000000005</v>
      </c>
      <c r="AI334" s="1">
        <f>SUM(All_India_Index_Upto_April23__1[[#This Row],[Transport and communication]],All_India_Index_Upto_April23__1[[#This Row],[Fuel and light]])</f>
        <v>334.79999999999995</v>
      </c>
      <c r="AJ334" s="1">
        <f>SUM(All_India_Index_Upto_April23__1[[#This Row],[Recreation and amusement]],All_India_Index_Upto_April23__1[[#This Row],[Miscellaneous]],All_India_Index_Upto_April23__1[[#This Row],[Pan, tobacco and intoxicants]])</f>
        <v>525.1</v>
      </c>
    </row>
    <row r="335" spans="1:36" x14ac:dyDescent="0.3">
      <c r="A335" s="1" t="s">
        <v>30</v>
      </c>
      <c r="B335">
        <v>2022</v>
      </c>
      <c r="C335" s="1" t="s">
        <v>37</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s="1">
        <v>167.5</v>
      </c>
      <c r="V335">
        <v>175.3</v>
      </c>
      <c r="W335">
        <v>168.9</v>
      </c>
      <c r="X335">
        <v>177.7</v>
      </c>
      <c r="Y335">
        <v>167.1</v>
      </c>
      <c r="Z335">
        <v>167.6</v>
      </c>
      <c r="AA335">
        <v>171.8</v>
      </c>
      <c r="AB335">
        <v>168.5</v>
      </c>
      <c r="AC335">
        <v>170.9</v>
      </c>
      <c r="AD335">
        <v>172.5</v>
      </c>
      <c r="AE335">
        <f>SUM(All_India_Index_Upto_April23__1[[#This Row],[Cereals and products]:[Food and beverages]])</f>
        <v>2226.8000000000002</v>
      </c>
      <c r="AF335">
        <f>SUM(All_India_Index_Upto_April23__1[[#This Row],[Health]],All_India_Index_Upto_April23__1[[#This Row],[Personal care and effects]])</f>
        <v>346.2</v>
      </c>
      <c r="AG335">
        <f>SUM(All_India_Index_Upto_April23__1[[#This Row],[Housing]],All_India_Index_Upto_April23__1[[#This Row],[Household goods and services]],All_India_Index_Upto_April23__1[[#This Row],[Education]])</f>
        <v>508.2</v>
      </c>
      <c r="AH335" s="1">
        <f>SUM(All_India_Index_Upto_April23__1[[#This Row],[Clothing]:[Clothing and footwear]])</f>
        <v>535.5</v>
      </c>
      <c r="AI335" s="1">
        <f>SUM(All_India_Index_Upto_April23__1[[#This Row],[Transport and communication]],All_India_Index_Upto_April23__1[[#This Row],[Fuel and light]])</f>
        <v>342.4</v>
      </c>
      <c r="AJ335" s="1">
        <f>SUM(All_India_Index_Upto_April23__1[[#This Row],[Recreation and amusement]],All_India_Index_Upto_April23__1[[#This Row],[Miscellaneous]],All_India_Index_Upto_April23__1[[#This Row],[Pan, tobacco and intoxicants]])</f>
        <v>531.4</v>
      </c>
    </row>
    <row r="336" spans="1:36" x14ac:dyDescent="0.3">
      <c r="A336" s="1" t="s">
        <v>32</v>
      </c>
      <c r="B336">
        <v>2022</v>
      </c>
      <c r="C336" s="1" t="s">
        <v>37</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s="1">
        <v>167.5</v>
      </c>
      <c r="V336">
        <v>173.5</v>
      </c>
      <c r="W336">
        <v>161.1</v>
      </c>
      <c r="X336">
        <v>170.1</v>
      </c>
      <c r="Y336">
        <v>159.4</v>
      </c>
      <c r="Z336">
        <v>163.19999999999999</v>
      </c>
      <c r="AA336">
        <v>165.2</v>
      </c>
      <c r="AB336">
        <v>168.2</v>
      </c>
      <c r="AC336">
        <v>163.80000000000001</v>
      </c>
      <c r="AD336">
        <v>170.8</v>
      </c>
      <c r="AE336">
        <f>SUM(All_India_Index_Upto_April23__1[[#This Row],[Cereals and products]:[Food and beverages]])</f>
        <v>2262.2000000000003</v>
      </c>
      <c r="AF336">
        <f>SUM(All_India_Index_Upto_April23__1[[#This Row],[Health]],All_India_Index_Upto_April23__1[[#This Row],[Personal care and effects]])</f>
        <v>338.29999999999995</v>
      </c>
      <c r="AG336">
        <f>SUM(All_India_Index_Upto_April23__1[[#This Row],[Housing]],All_India_Index_Upto_April23__1[[#This Row],[Household goods and services]],All_India_Index_Upto_April23__1[[#This Row],[Education]])</f>
        <v>493.8</v>
      </c>
      <c r="AH336" s="1">
        <f>SUM(All_India_Index_Upto_April23__1[[#This Row],[Clothing]:[Clothing and footwear]])</f>
        <v>493.7</v>
      </c>
      <c r="AI336" s="1">
        <f>SUM(All_India_Index_Upto_April23__1[[#This Row],[Transport and communication]],All_India_Index_Upto_April23__1[[#This Row],[Fuel and light]])</f>
        <v>332.9</v>
      </c>
      <c r="AJ336" s="1">
        <f>SUM(All_India_Index_Upto_April23__1[[#This Row],[Recreation and amusement]],All_India_Index_Upto_April23__1[[#This Row],[Miscellaneous]],All_India_Index_Upto_April23__1[[#This Row],[Pan, tobacco and intoxicants]])</f>
        <v>524.5</v>
      </c>
    </row>
    <row r="337" spans="1:36" x14ac:dyDescent="0.3">
      <c r="A337" s="1" t="s">
        <v>33</v>
      </c>
      <c r="B337">
        <v>2022</v>
      </c>
      <c r="C337" s="1" t="s">
        <v>37</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s="1">
        <v>167.5</v>
      </c>
      <c r="V337">
        <v>174.6</v>
      </c>
      <c r="W337">
        <v>165.2</v>
      </c>
      <c r="X337">
        <v>174.8</v>
      </c>
      <c r="Y337">
        <v>163</v>
      </c>
      <c r="Z337">
        <v>165.1</v>
      </c>
      <c r="AA337">
        <v>167.9</v>
      </c>
      <c r="AB337">
        <v>168.4</v>
      </c>
      <c r="AC337">
        <v>167.5</v>
      </c>
      <c r="AD337">
        <v>171.7</v>
      </c>
      <c r="AE337">
        <f>SUM(All_India_Index_Upto_April23__1[[#This Row],[Cereals and products]:[Food and beverages]])</f>
        <v>2238.9000000000005</v>
      </c>
      <c r="AF337">
        <f>SUM(All_India_Index_Upto_April23__1[[#This Row],[Health]],All_India_Index_Upto_April23__1[[#This Row],[Personal care and effects]])</f>
        <v>343.20000000000005</v>
      </c>
      <c r="AG337">
        <f>SUM(All_India_Index_Upto_April23__1[[#This Row],[Housing]],All_India_Index_Upto_April23__1[[#This Row],[Household goods and services]],All_India_Index_Upto_April23__1[[#This Row],[Education]])</f>
        <v>500.6</v>
      </c>
      <c r="AH337" s="1">
        <f>SUM(All_India_Index_Upto_April23__1[[#This Row],[Clothing]:[Clothing and footwear]])</f>
        <v>518.6</v>
      </c>
      <c r="AI337" s="1">
        <f>SUM(All_India_Index_Upto_April23__1[[#This Row],[Transport and communication]],All_India_Index_Upto_April23__1[[#This Row],[Fuel and light]])</f>
        <v>337.6</v>
      </c>
      <c r="AJ337" s="1">
        <f>SUM(All_India_Index_Upto_April23__1[[#This Row],[Recreation and amusement]],All_India_Index_Upto_April23__1[[#This Row],[Miscellaneous]],All_India_Index_Upto_April23__1[[#This Row],[Pan, tobacco and intoxicants]])</f>
        <v>526.70000000000005</v>
      </c>
    </row>
    <row r="338" spans="1:36" x14ac:dyDescent="0.3">
      <c r="A338" s="1" t="s">
        <v>30</v>
      </c>
      <c r="B338">
        <v>2022</v>
      </c>
      <c r="C338" s="1" t="s">
        <v>38</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s="1">
        <v>166.8</v>
      </c>
      <c r="V338">
        <v>176.7</v>
      </c>
      <c r="W338">
        <v>170.3</v>
      </c>
      <c r="X338">
        <v>178.2</v>
      </c>
      <c r="Y338">
        <v>165.5</v>
      </c>
      <c r="Z338">
        <v>168</v>
      </c>
      <c r="AA338">
        <v>172.6</v>
      </c>
      <c r="AB338">
        <v>169.5</v>
      </c>
      <c r="AC338">
        <v>171</v>
      </c>
      <c r="AD338">
        <v>173.6</v>
      </c>
      <c r="AE338">
        <f>SUM(All_India_Index_Upto_April23__1[[#This Row],[Cereals and products]:[Food and beverages]])</f>
        <v>2248.3000000000002</v>
      </c>
      <c r="AF338">
        <f>SUM(All_India_Index_Upto_April23__1[[#This Row],[Health]],All_India_Index_Upto_April23__1[[#This Row],[Personal care and effects]])</f>
        <v>347.7</v>
      </c>
      <c r="AG338">
        <f>SUM(All_India_Index_Upto_April23__1[[#This Row],[Housing]],All_India_Index_Upto_April23__1[[#This Row],[Household goods and services]],All_India_Index_Upto_April23__1[[#This Row],[Education]])</f>
        <v>509.70000000000005</v>
      </c>
      <c r="AH338" s="1">
        <f>SUM(All_India_Index_Upto_April23__1[[#This Row],[Clothing]:[Clothing and footwear]])</f>
        <v>539.79999999999995</v>
      </c>
      <c r="AI338" s="1">
        <f>SUM(All_India_Index_Upto_April23__1[[#This Row],[Transport and communication]],All_India_Index_Upto_April23__1[[#This Row],[Fuel and light]])</f>
        <v>342.2</v>
      </c>
      <c r="AJ338" s="1">
        <f>SUM(All_India_Index_Upto_April23__1[[#This Row],[Recreation and amusement]],All_India_Index_Upto_April23__1[[#This Row],[Miscellaneous]],All_India_Index_Upto_April23__1[[#This Row],[Pan, tobacco and intoxicants]])</f>
        <v>531.9</v>
      </c>
    </row>
    <row r="339" spans="1:36" x14ac:dyDescent="0.3">
      <c r="A339" s="1" t="s">
        <v>32</v>
      </c>
      <c r="B339">
        <v>2022</v>
      </c>
      <c r="C339" s="1" t="s">
        <v>38</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s="1">
        <v>166.8</v>
      </c>
      <c r="V339">
        <v>174.9</v>
      </c>
      <c r="W339">
        <v>162.1</v>
      </c>
      <c r="X339">
        <v>170.9</v>
      </c>
      <c r="Y339">
        <v>157.19999999999999</v>
      </c>
      <c r="Z339">
        <v>164.1</v>
      </c>
      <c r="AA339">
        <v>166.5</v>
      </c>
      <c r="AB339">
        <v>169.2</v>
      </c>
      <c r="AC339">
        <v>163.80000000000001</v>
      </c>
      <c r="AD339">
        <v>171.4</v>
      </c>
      <c r="AE339">
        <f>SUM(All_India_Index_Upto_April23__1[[#This Row],[Cereals and products]:[Food and beverages]])</f>
        <v>2287.5</v>
      </c>
      <c r="AF339">
        <f>SUM(All_India_Index_Upto_April23__1[[#This Row],[Health]],All_India_Index_Upto_April23__1[[#This Row],[Personal care and effects]])</f>
        <v>340.1</v>
      </c>
      <c r="AG339">
        <f>SUM(All_India_Index_Upto_April23__1[[#This Row],[Housing]],All_India_Index_Upto_April23__1[[#This Row],[Household goods and services]],All_India_Index_Upto_April23__1[[#This Row],[Education]])</f>
        <v>495.4</v>
      </c>
      <c r="AH339" s="1">
        <f>SUM(All_India_Index_Upto_April23__1[[#This Row],[Clothing]:[Clothing and footwear]])</f>
        <v>498.4</v>
      </c>
      <c r="AI339" s="1">
        <f>SUM(All_India_Index_Upto_April23__1[[#This Row],[Transport and communication]],All_India_Index_Upto_April23__1[[#This Row],[Fuel and light]])</f>
        <v>332.1</v>
      </c>
      <c r="AJ339" s="1">
        <f>SUM(All_India_Index_Upto_April23__1[[#This Row],[Recreation and amusement]],All_India_Index_Upto_April23__1[[#This Row],[Miscellaneous]],All_India_Index_Upto_April23__1[[#This Row],[Pan, tobacco and intoxicants]])</f>
        <v>526.20000000000005</v>
      </c>
    </row>
    <row r="340" spans="1:36" x14ac:dyDescent="0.3">
      <c r="A340" s="1" t="s">
        <v>33</v>
      </c>
      <c r="B340">
        <v>2022</v>
      </c>
      <c r="C340" s="1" t="s">
        <v>38</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s="1">
        <v>166.8</v>
      </c>
      <c r="V340">
        <v>176</v>
      </c>
      <c r="W340">
        <v>166.4</v>
      </c>
      <c r="X340">
        <v>175.4</v>
      </c>
      <c r="Y340">
        <v>161.1</v>
      </c>
      <c r="Z340">
        <v>165.8</v>
      </c>
      <c r="AA340">
        <v>169</v>
      </c>
      <c r="AB340">
        <v>169.4</v>
      </c>
      <c r="AC340">
        <v>167.5</v>
      </c>
      <c r="AD340">
        <v>172.6</v>
      </c>
      <c r="AE340">
        <f>SUM(All_India_Index_Upto_April23__1[[#This Row],[Cereals and products]:[Food and beverages]])</f>
        <v>2261.9</v>
      </c>
      <c r="AF340">
        <f>SUM(All_India_Index_Upto_April23__1[[#This Row],[Health]],All_India_Index_Upto_April23__1[[#This Row],[Personal care and effects]])</f>
        <v>344.8</v>
      </c>
      <c r="AG340">
        <f>SUM(All_India_Index_Upto_April23__1[[#This Row],[Housing]],All_India_Index_Upto_April23__1[[#This Row],[Household goods and services]],All_India_Index_Upto_April23__1[[#This Row],[Education]])</f>
        <v>502.20000000000005</v>
      </c>
      <c r="AH340" s="1">
        <f>SUM(All_India_Index_Upto_April23__1[[#This Row],[Clothing]:[Clothing and footwear]])</f>
        <v>523</v>
      </c>
      <c r="AI340" s="1">
        <f>SUM(All_India_Index_Upto_April23__1[[#This Row],[Transport and communication]],All_India_Index_Upto_April23__1[[#This Row],[Fuel and light]])</f>
        <v>337.1</v>
      </c>
      <c r="AJ340" s="1">
        <f>SUM(All_India_Index_Upto_April23__1[[#This Row],[Recreation and amusement]],All_India_Index_Upto_April23__1[[#This Row],[Miscellaneous]],All_India_Index_Upto_April23__1[[#This Row],[Pan, tobacco and intoxicants]])</f>
        <v>527.6</v>
      </c>
    </row>
    <row r="341" spans="1:36" x14ac:dyDescent="0.3">
      <c r="A341" s="1" t="s">
        <v>30</v>
      </c>
      <c r="B341">
        <v>2022</v>
      </c>
      <c r="C341" s="1" t="s">
        <v>39</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s="1">
        <v>167.8</v>
      </c>
      <c r="V341">
        <v>179.6</v>
      </c>
      <c r="W341">
        <v>171.3</v>
      </c>
      <c r="X341">
        <v>178.8</v>
      </c>
      <c r="Y341">
        <v>166.3</v>
      </c>
      <c r="Z341">
        <v>168.6</v>
      </c>
      <c r="AA341">
        <v>174.7</v>
      </c>
      <c r="AB341">
        <v>169.7</v>
      </c>
      <c r="AC341">
        <v>171.8</v>
      </c>
      <c r="AD341">
        <v>174.3</v>
      </c>
      <c r="AE341">
        <f>SUM(All_India_Index_Upto_April23__1[[#This Row],[Cereals and products]:[Food and beverages]])</f>
        <v>2252.5</v>
      </c>
      <c r="AF341">
        <f>SUM(All_India_Index_Upto_April23__1[[#This Row],[Health]],All_India_Index_Upto_April23__1[[#This Row],[Personal care and effects]])</f>
        <v>348.5</v>
      </c>
      <c r="AG341">
        <f>SUM(All_India_Index_Upto_April23__1[[#This Row],[Housing]],All_India_Index_Upto_April23__1[[#This Row],[Household goods and services]],All_India_Index_Upto_April23__1[[#This Row],[Education]])</f>
        <v>513.79999999999995</v>
      </c>
      <c r="AH341" s="1">
        <f>SUM(All_India_Index_Upto_April23__1[[#This Row],[Clothing]:[Clothing and footwear]])</f>
        <v>544</v>
      </c>
      <c r="AI341" s="1">
        <f>SUM(All_India_Index_Upto_April23__1[[#This Row],[Transport and communication]],All_India_Index_Upto_April23__1[[#This Row],[Fuel and light]])</f>
        <v>345.9</v>
      </c>
      <c r="AJ341" s="1">
        <f>SUM(All_India_Index_Upto_April23__1[[#This Row],[Recreation and amusement]],All_India_Index_Upto_April23__1[[#This Row],[Miscellaneous]],All_India_Index_Upto_April23__1[[#This Row],[Pan, tobacco and intoxicants]])</f>
        <v>533.59999999999991</v>
      </c>
    </row>
    <row r="342" spans="1:36" x14ac:dyDescent="0.3">
      <c r="A342" s="1" t="s">
        <v>32</v>
      </c>
      <c r="B342">
        <v>2022</v>
      </c>
      <c r="C342" s="1" t="s">
        <v>39</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s="1">
        <v>167.8</v>
      </c>
      <c r="V342">
        <v>179.5</v>
      </c>
      <c r="W342">
        <v>163.1</v>
      </c>
      <c r="X342">
        <v>171.7</v>
      </c>
      <c r="Y342">
        <v>157.4</v>
      </c>
      <c r="Z342">
        <v>164.6</v>
      </c>
      <c r="AA342">
        <v>169.1</v>
      </c>
      <c r="AB342">
        <v>169.8</v>
      </c>
      <c r="AC342">
        <v>164.7</v>
      </c>
      <c r="AD342">
        <v>172.3</v>
      </c>
      <c r="AE342">
        <f>SUM(All_India_Index_Upto_April23__1[[#This Row],[Cereals and products]:[Food and beverages]])</f>
        <v>2291.6</v>
      </c>
      <c r="AF342">
        <f>SUM(All_India_Index_Upto_April23__1[[#This Row],[Health]],All_India_Index_Upto_April23__1[[#This Row],[Personal care and effects]])</f>
        <v>341.5</v>
      </c>
      <c r="AG342">
        <f>SUM(All_India_Index_Upto_April23__1[[#This Row],[Housing]],All_India_Index_Upto_April23__1[[#This Row],[Household goods and services]],All_India_Index_Upto_April23__1[[#This Row],[Education]])</f>
        <v>500</v>
      </c>
      <c r="AH342" s="1">
        <f>SUM(All_India_Index_Upto_April23__1[[#This Row],[Clothing]:[Clothing and footwear]])</f>
        <v>502</v>
      </c>
      <c r="AI342" s="1">
        <f>SUM(All_India_Index_Upto_April23__1[[#This Row],[Transport and communication]],All_India_Index_Upto_April23__1[[#This Row],[Fuel and light]])</f>
        <v>336.9</v>
      </c>
      <c r="AJ342" s="1">
        <f>SUM(All_India_Index_Upto_April23__1[[#This Row],[Recreation and amusement]],All_India_Index_Upto_April23__1[[#This Row],[Miscellaneous]],All_India_Index_Upto_April23__1[[#This Row],[Pan, tobacco and intoxicants]])</f>
        <v>527.9</v>
      </c>
    </row>
    <row r="343" spans="1:36" x14ac:dyDescent="0.3">
      <c r="A343" s="1" t="s">
        <v>33</v>
      </c>
      <c r="B343">
        <v>2022</v>
      </c>
      <c r="C343" s="1" t="s">
        <v>39</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s="1">
        <v>167.8</v>
      </c>
      <c r="V343">
        <v>179.6</v>
      </c>
      <c r="W343">
        <v>167.4</v>
      </c>
      <c r="X343">
        <v>176.1</v>
      </c>
      <c r="Y343">
        <v>161.6</v>
      </c>
      <c r="Z343">
        <v>166.3</v>
      </c>
      <c r="AA343">
        <v>171.4</v>
      </c>
      <c r="AB343">
        <v>169.7</v>
      </c>
      <c r="AC343">
        <v>168.4</v>
      </c>
      <c r="AD343">
        <v>173.4</v>
      </c>
      <c r="AE343">
        <f>SUM(All_India_Index_Upto_April23__1[[#This Row],[Cereals and products]:[Food and beverages]])</f>
        <v>2266.3000000000002</v>
      </c>
      <c r="AF343">
        <f>SUM(All_India_Index_Upto_April23__1[[#This Row],[Health]],All_India_Index_Upto_April23__1[[#This Row],[Personal care and effects]])</f>
        <v>345.79999999999995</v>
      </c>
      <c r="AG343">
        <f>SUM(All_India_Index_Upto_April23__1[[#This Row],[Housing]],All_India_Index_Upto_April23__1[[#This Row],[Household goods and services]],All_India_Index_Upto_April23__1[[#This Row],[Education]])</f>
        <v>506.6</v>
      </c>
      <c r="AH343" s="1">
        <f>SUM(All_India_Index_Upto_April23__1[[#This Row],[Clothing]:[Clothing and footwear]])</f>
        <v>526.90000000000009</v>
      </c>
      <c r="AI343" s="1">
        <f>SUM(All_India_Index_Upto_April23__1[[#This Row],[Transport and communication]],All_India_Index_Upto_April23__1[[#This Row],[Fuel and light]])</f>
        <v>341.2</v>
      </c>
      <c r="AJ343" s="1">
        <f>SUM(All_India_Index_Upto_April23__1[[#This Row],[Recreation and amusement]],All_India_Index_Upto_April23__1[[#This Row],[Miscellaneous]],All_India_Index_Upto_April23__1[[#This Row],[Pan, tobacco and intoxicants]])</f>
        <v>529.30000000000007</v>
      </c>
    </row>
    <row r="344" spans="1:36" x14ac:dyDescent="0.3">
      <c r="A344" s="1" t="s">
        <v>30</v>
      </c>
      <c r="B344">
        <v>2022</v>
      </c>
      <c r="C344" s="1" t="s">
        <v>40</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s="1">
        <v>169</v>
      </c>
      <c r="V344">
        <v>179.1</v>
      </c>
      <c r="W344">
        <v>172.3</v>
      </c>
      <c r="X344">
        <v>179.4</v>
      </c>
      <c r="Y344">
        <v>166.6</v>
      </c>
      <c r="Z344">
        <v>169.3</v>
      </c>
      <c r="AA344">
        <v>175.7</v>
      </c>
      <c r="AB344">
        <v>171.1</v>
      </c>
      <c r="AC344">
        <v>172.6</v>
      </c>
      <c r="AD344">
        <v>175.3</v>
      </c>
      <c r="AE344">
        <f>SUM(All_India_Index_Upto_April23__1[[#This Row],[Cereals and products]:[Food and beverages]])</f>
        <v>2255.7999999999997</v>
      </c>
      <c r="AF344">
        <f>SUM(All_India_Index_Upto_April23__1[[#This Row],[Health]],All_India_Index_Upto_April23__1[[#This Row],[Personal care and effects]])</f>
        <v>350.5</v>
      </c>
      <c r="AG344">
        <f>SUM(All_India_Index_Upto_April23__1[[#This Row],[Housing]],All_India_Index_Upto_April23__1[[#This Row],[Household goods and services]],All_India_Index_Upto_April23__1[[#This Row],[Education]])</f>
        <v>517</v>
      </c>
      <c r="AH344" s="1">
        <f>SUM(All_India_Index_Upto_April23__1[[#This Row],[Clothing]:[Clothing and footwear]])</f>
        <v>547.9</v>
      </c>
      <c r="AI344" s="1">
        <f>SUM(All_India_Index_Upto_April23__1[[#This Row],[Transport and communication]],All_India_Index_Upto_April23__1[[#This Row],[Fuel and light]])</f>
        <v>345.7</v>
      </c>
      <c r="AJ344" s="1">
        <f>SUM(All_India_Index_Upto_April23__1[[#This Row],[Recreation and amusement]],All_India_Index_Upto_April23__1[[#This Row],[Miscellaneous]],All_India_Index_Upto_April23__1[[#This Row],[Pan, tobacco and intoxicants]])</f>
        <v>535.59999999999991</v>
      </c>
    </row>
    <row r="345" spans="1:36" x14ac:dyDescent="0.3">
      <c r="A345" s="1" t="s">
        <v>32</v>
      </c>
      <c r="B345">
        <v>2022</v>
      </c>
      <c r="C345" s="1" t="s">
        <v>40</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s="1">
        <v>169</v>
      </c>
      <c r="V345">
        <v>178.4</v>
      </c>
      <c r="W345">
        <v>164.2</v>
      </c>
      <c r="X345">
        <v>172.6</v>
      </c>
      <c r="Y345">
        <v>157.69999999999999</v>
      </c>
      <c r="Z345">
        <v>165.1</v>
      </c>
      <c r="AA345">
        <v>169.9</v>
      </c>
      <c r="AB345">
        <v>171.4</v>
      </c>
      <c r="AC345">
        <v>165.4</v>
      </c>
      <c r="AD345">
        <v>173.1</v>
      </c>
      <c r="AE345">
        <f>SUM(All_India_Index_Upto_April23__1[[#This Row],[Cereals and products]:[Food and beverages]])</f>
        <v>2293.6999999999998</v>
      </c>
      <c r="AF345">
        <f>SUM(All_India_Index_Upto_April23__1[[#This Row],[Health]],All_India_Index_Upto_April23__1[[#This Row],[Personal care and effects]])</f>
        <v>344</v>
      </c>
      <c r="AG345">
        <f>SUM(All_India_Index_Upto_April23__1[[#This Row],[Housing]],All_India_Index_Upto_April23__1[[#This Row],[Household goods and services]],All_India_Index_Upto_April23__1[[#This Row],[Education]])</f>
        <v>503.1</v>
      </c>
      <c r="AH345" s="1">
        <f>SUM(All_India_Index_Upto_April23__1[[#This Row],[Clothing]:[Clothing and footwear]])</f>
        <v>505.29999999999995</v>
      </c>
      <c r="AI345" s="1">
        <f>SUM(All_India_Index_Upto_April23__1[[#This Row],[Transport and communication]],All_India_Index_Upto_April23__1[[#This Row],[Fuel and light]])</f>
        <v>336.1</v>
      </c>
      <c r="AJ345" s="1">
        <f>SUM(All_India_Index_Upto_April23__1[[#This Row],[Recreation and amusement]],All_India_Index_Upto_April23__1[[#This Row],[Miscellaneous]],All_India_Index_Upto_April23__1[[#This Row],[Pan, tobacco and intoxicants]])</f>
        <v>529.20000000000005</v>
      </c>
    </row>
    <row r="346" spans="1:36" x14ac:dyDescent="0.3">
      <c r="A346" s="1" t="s">
        <v>33</v>
      </c>
      <c r="B346">
        <v>2022</v>
      </c>
      <c r="C346" s="1" t="s">
        <v>40</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s="1">
        <v>169</v>
      </c>
      <c r="V346">
        <v>178.8</v>
      </c>
      <c r="W346">
        <v>168.5</v>
      </c>
      <c r="X346">
        <v>176.8</v>
      </c>
      <c r="Y346">
        <v>161.9</v>
      </c>
      <c r="Z346">
        <v>166.9</v>
      </c>
      <c r="AA346">
        <v>172.3</v>
      </c>
      <c r="AB346">
        <v>171.2</v>
      </c>
      <c r="AC346">
        <v>169.1</v>
      </c>
      <c r="AD346">
        <v>174.3</v>
      </c>
      <c r="AE346">
        <f>SUM(All_India_Index_Upto_April23__1[[#This Row],[Cereals and products]:[Food and beverages]])</f>
        <v>2269.2000000000003</v>
      </c>
      <c r="AF346">
        <f>SUM(All_India_Index_Upto_April23__1[[#This Row],[Health]],All_India_Index_Upto_April23__1[[#This Row],[Personal care and effects]])</f>
        <v>348</v>
      </c>
      <c r="AG346">
        <f>SUM(All_India_Index_Upto_April23__1[[#This Row],[Housing]],All_India_Index_Upto_April23__1[[#This Row],[Household goods and services]],All_India_Index_Upto_April23__1[[#This Row],[Education]])</f>
        <v>509.8</v>
      </c>
      <c r="AH346" s="1">
        <f>SUM(All_India_Index_Upto_April23__1[[#This Row],[Clothing]:[Clothing and footwear]])</f>
        <v>530.70000000000005</v>
      </c>
      <c r="AI346" s="1">
        <f>SUM(All_India_Index_Upto_April23__1[[#This Row],[Transport and communication]],All_India_Index_Upto_April23__1[[#This Row],[Fuel and light]])</f>
        <v>340.70000000000005</v>
      </c>
      <c r="AJ346" s="1">
        <f>SUM(All_India_Index_Upto_April23__1[[#This Row],[Recreation and amusement]],All_India_Index_Upto_April23__1[[#This Row],[Miscellaneous]],All_India_Index_Upto_April23__1[[#This Row],[Pan, tobacco and intoxicants]])</f>
        <v>531</v>
      </c>
    </row>
    <row r="347" spans="1:36" x14ac:dyDescent="0.3">
      <c r="A347" s="1" t="s">
        <v>30</v>
      </c>
      <c r="B347">
        <v>2022</v>
      </c>
      <c r="C347" s="1" t="s">
        <v>41</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s="1">
        <v>169.5</v>
      </c>
      <c r="V347">
        <v>179.7</v>
      </c>
      <c r="W347">
        <v>173.6</v>
      </c>
      <c r="X347">
        <v>180.2</v>
      </c>
      <c r="Y347">
        <v>166.9</v>
      </c>
      <c r="Z347">
        <v>170</v>
      </c>
      <c r="AA347">
        <v>176.2</v>
      </c>
      <c r="AB347">
        <v>170.8</v>
      </c>
      <c r="AC347">
        <v>173.1</v>
      </c>
      <c r="AD347">
        <v>176.4</v>
      </c>
      <c r="AE347">
        <f>SUM(All_India_Index_Upto_April23__1[[#This Row],[Cereals and products]:[Food and beverages]])</f>
        <v>2267.8000000000002</v>
      </c>
      <c r="AF347">
        <f>SUM(All_India_Index_Upto_April23__1[[#This Row],[Health]],All_India_Index_Upto_April23__1[[#This Row],[Personal care and effects]])</f>
        <v>351</v>
      </c>
      <c r="AG347">
        <f>SUM(All_India_Index_Upto_April23__1[[#This Row],[Housing]],All_India_Index_Upto_April23__1[[#This Row],[Household goods and services]],All_India_Index_Upto_April23__1[[#This Row],[Education]])</f>
        <v>519.29999999999995</v>
      </c>
      <c r="AH347" s="1">
        <f>SUM(All_India_Index_Upto_April23__1[[#This Row],[Clothing]:[Clothing and footwear]])</f>
        <v>552.5</v>
      </c>
      <c r="AI347" s="1">
        <f>SUM(All_India_Index_Upto_April23__1[[#This Row],[Transport and communication]],All_India_Index_Upto_April23__1[[#This Row],[Fuel and light]])</f>
        <v>346.6</v>
      </c>
      <c r="AJ347" s="1">
        <f>SUM(All_India_Index_Upto_April23__1[[#This Row],[Recreation and amusement]],All_India_Index_Upto_April23__1[[#This Row],[Miscellaneous]],All_India_Index_Upto_April23__1[[#This Row],[Pan, tobacco and intoxicants]])</f>
        <v>537.6</v>
      </c>
    </row>
    <row r="348" spans="1:36" x14ac:dyDescent="0.3">
      <c r="A348" s="1" t="s">
        <v>32</v>
      </c>
      <c r="B348">
        <v>2022</v>
      </c>
      <c r="C348" s="1" t="s">
        <v>41</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s="1">
        <v>169.5</v>
      </c>
      <c r="V348">
        <v>179.2</v>
      </c>
      <c r="W348">
        <v>165</v>
      </c>
      <c r="X348">
        <v>173.8</v>
      </c>
      <c r="Y348">
        <v>158.19999999999999</v>
      </c>
      <c r="Z348">
        <v>165.8</v>
      </c>
      <c r="AA348">
        <v>170.9</v>
      </c>
      <c r="AB348">
        <v>171.1</v>
      </c>
      <c r="AC348">
        <v>166.1</v>
      </c>
      <c r="AD348">
        <v>174.1</v>
      </c>
      <c r="AE348">
        <f>SUM(All_India_Index_Upto_April23__1[[#This Row],[Cereals and products]:[Food and beverages]])</f>
        <v>2306.4</v>
      </c>
      <c r="AF348">
        <f>SUM(All_India_Index_Upto_April23__1[[#This Row],[Health]],All_India_Index_Upto_April23__1[[#This Row],[Personal care and effects]])</f>
        <v>344.9</v>
      </c>
      <c r="AG348">
        <f>SUM(All_India_Index_Upto_April23__1[[#This Row],[Housing]],All_India_Index_Upto_April23__1[[#This Row],[Household goods and services]],All_India_Index_Upto_April23__1[[#This Row],[Education]])</f>
        <v>505.4</v>
      </c>
      <c r="AH348" s="1">
        <f>SUM(All_India_Index_Upto_April23__1[[#This Row],[Clothing]:[Clothing and footwear]])</f>
        <v>509.7</v>
      </c>
      <c r="AI348" s="1">
        <f>SUM(All_India_Index_Upto_April23__1[[#This Row],[Transport and communication]],All_India_Index_Upto_April23__1[[#This Row],[Fuel and light]])</f>
        <v>337.4</v>
      </c>
      <c r="AJ348" s="1">
        <f>SUM(All_India_Index_Upto_April23__1[[#This Row],[Recreation and amusement]],All_India_Index_Upto_April23__1[[#This Row],[Miscellaneous]],All_India_Index_Upto_April23__1[[#This Row],[Pan, tobacco and intoxicants]])</f>
        <v>531.59999999999991</v>
      </c>
    </row>
    <row r="349" spans="1:36" x14ac:dyDescent="0.3">
      <c r="A349" s="1" t="s">
        <v>33</v>
      </c>
      <c r="B349">
        <v>2022</v>
      </c>
      <c r="C349" s="1" t="s">
        <v>41</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s="1">
        <v>169.5</v>
      </c>
      <c r="V349">
        <v>179.5</v>
      </c>
      <c r="W349">
        <v>169.5</v>
      </c>
      <c r="X349">
        <v>177.8</v>
      </c>
      <c r="Y349">
        <v>162.30000000000001</v>
      </c>
      <c r="Z349">
        <v>167.6</v>
      </c>
      <c r="AA349">
        <v>173.1</v>
      </c>
      <c r="AB349">
        <v>170.9</v>
      </c>
      <c r="AC349">
        <v>169.7</v>
      </c>
      <c r="AD349">
        <v>175.3</v>
      </c>
      <c r="AE349">
        <f>SUM(All_India_Index_Upto_April23__1[[#This Row],[Cereals and products]:[Food and beverages]])</f>
        <v>2280.9</v>
      </c>
      <c r="AF349">
        <f>SUM(All_India_Index_Upto_April23__1[[#This Row],[Health]],All_India_Index_Upto_April23__1[[#This Row],[Personal care and effects]])</f>
        <v>348.70000000000005</v>
      </c>
      <c r="AG349">
        <f>SUM(All_India_Index_Upto_April23__1[[#This Row],[Housing]],All_India_Index_Upto_April23__1[[#This Row],[Household goods and services]],All_India_Index_Upto_April23__1[[#This Row],[Education]])</f>
        <v>512.1</v>
      </c>
      <c r="AH349" s="1">
        <f>SUM(All_India_Index_Upto_April23__1[[#This Row],[Clothing]:[Clothing and footwear]])</f>
        <v>535.1</v>
      </c>
      <c r="AI349" s="1">
        <f>SUM(All_India_Index_Upto_April23__1[[#This Row],[Transport and communication]],All_India_Index_Upto_April23__1[[#This Row],[Fuel and light]])</f>
        <v>341.8</v>
      </c>
      <c r="AJ349" s="1">
        <f>SUM(All_India_Index_Upto_April23__1[[#This Row],[Recreation and amusement]],All_India_Index_Upto_April23__1[[#This Row],[Miscellaneous]],All_India_Index_Upto_April23__1[[#This Row],[Pan, tobacco and intoxicants]])</f>
        <v>533.19999999999993</v>
      </c>
    </row>
    <row r="350" spans="1:36" x14ac:dyDescent="0.3">
      <c r="A350" s="1" t="s">
        <v>30</v>
      </c>
      <c r="B350">
        <v>2022</v>
      </c>
      <c r="C350" s="1" t="s">
        <v>42</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s="1">
        <v>171.2</v>
      </c>
      <c r="V350">
        <v>180.8</v>
      </c>
      <c r="W350">
        <v>174.4</v>
      </c>
      <c r="X350">
        <v>181.2</v>
      </c>
      <c r="Y350">
        <v>167.4</v>
      </c>
      <c r="Z350">
        <v>170.6</v>
      </c>
      <c r="AA350">
        <v>176.5</v>
      </c>
      <c r="AB350">
        <v>172</v>
      </c>
      <c r="AC350">
        <v>173.9</v>
      </c>
      <c r="AD350">
        <v>177.9</v>
      </c>
      <c r="AE350">
        <f>SUM(All_India_Index_Upto_April23__1[[#This Row],[Cereals and products]:[Food and beverages]])</f>
        <v>2284.5</v>
      </c>
      <c r="AF350">
        <f>SUM(All_India_Index_Upto_April23__1[[#This Row],[Health]],All_India_Index_Upto_April23__1[[#This Row],[Personal care and effects]])</f>
        <v>353.2</v>
      </c>
      <c r="AG350">
        <f>SUM(All_India_Index_Upto_April23__1[[#This Row],[Housing]],All_India_Index_Upto_April23__1[[#This Row],[Household goods and services]],All_India_Index_Upto_April23__1[[#This Row],[Education]])</f>
        <v>522.1</v>
      </c>
      <c r="AH350" s="1">
        <f>SUM(All_India_Index_Upto_April23__1[[#This Row],[Clothing]:[Clothing and footwear]])</f>
        <v>556.4</v>
      </c>
      <c r="AI350" s="1">
        <f>SUM(All_India_Index_Upto_April23__1[[#This Row],[Transport and communication]],All_India_Index_Upto_April23__1[[#This Row],[Fuel and light]])</f>
        <v>348.20000000000005</v>
      </c>
      <c r="AJ350" s="1">
        <f>SUM(All_India_Index_Upto_April23__1[[#This Row],[Recreation and amusement]],All_India_Index_Upto_April23__1[[#This Row],[Miscellaneous]],All_India_Index_Upto_April23__1[[#This Row],[Pan, tobacco and intoxicants]])</f>
        <v>539.4</v>
      </c>
    </row>
    <row r="351" spans="1:36" x14ac:dyDescent="0.3">
      <c r="A351" s="1" t="s">
        <v>32</v>
      </c>
      <c r="B351">
        <v>2022</v>
      </c>
      <c r="C351" s="1" t="s">
        <v>42</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s="1">
        <v>171.2</v>
      </c>
      <c r="V351">
        <v>180</v>
      </c>
      <c r="W351">
        <v>166</v>
      </c>
      <c r="X351">
        <v>174.7</v>
      </c>
      <c r="Y351">
        <v>158.80000000000001</v>
      </c>
      <c r="Z351">
        <v>166.3</v>
      </c>
      <c r="AA351">
        <v>171.2</v>
      </c>
      <c r="AB351">
        <v>172.3</v>
      </c>
      <c r="AC351">
        <v>166.8</v>
      </c>
      <c r="AD351">
        <v>175.3</v>
      </c>
      <c r="AE351">
        <f>SUM(All_India_Index_Upto_April23__1[[#This Row],[Cereals and products]:[Food and beverages]])</f>
        <v>2322.3000000000002</v>
      </c>
      <c r="AF351">
        <f>SUM(All_India_Index_Upto_April23__1[[#This Row],[Health]],All_India_Index_Upto_April23__1[[#This Row],[Personal care and effects]])</f>
        <v>347</v>
      </c>
      <c r="AG351">
        <f>SUM(All_India_Index_Upto_April23__1[[#This Row],[Housing]],All_India_Index_Upto_April23__1[[#This Row],[Household goods and services]],All_India_Index_Upto_April23__1[[#This Row],[Education]])</f>
        <v>508.4</v>
      </c>
      <c r="AH351" s="1">
        <f>SUM(All_India_Index_Upto_April23__1[[#This Row],[Clothing]:[Clothing and footwear]])</f>
        <v>511.70000000000005</v>
      </c>
      <c r="AI351" s="1">
        <f>SUM(All_India_Index_Upto_April23__1[[#This Row],[Transport and communication]],All_India_Index_Upto_April23__1[[#This Row],[Fuel and light]])</f>
        <v>338.8</v>
      </c>
      <c r="AJ351" s="1">
        <f>SUM(All_India_Index_Upto_April23__1[[#This Row],[Recreation and amusement]],All_India_Index_Upto_April23__1[[#This Row],[Miscellaneous]],All_India_Index_Upto_April23__1[[#This Row],[Pan, tobacco and intoxicants]])</f>
        <v>533.20000000000005</v>
      </c>
    </row>
    <row r="352" spans="1:36" x14ac:dyDescent="0.3">
      <c r="A352" s="1" t="s">
        <v>33</v>
      </c>
      <c r="B352">
        <v>2022</v>
      </c>
      <c r="C352" s="1" t="s">
        <v>42</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s="1">
        <v>171.2</v>
      </c>
      <c r="V352">
        <v>180.5</v>
      </c>
      <c r="W352">
        <v>170.4</v>
      </c>
      <c r="X352">
        <v>178.7</v>
      </c>
      <c r="Y352">
        <v>162.9</v>
      </c>
      <c r="Z352">
        <v>168.2</v>
      </c>
      <c r="AA352">
        <v>173.4</v>
      </c>
      <c r="AB352">
        <v>172.1</v>
      </c>
      <c r="AC352">
        <v>170.5</v>
      </c>
      <c r="AD352">
        <v>176.7</v>
      </c>
      <c r="AE352">
        <f>SUM(All_India_Index_Upto_April23__1[[#This Row],[Cereals and products]:[Food and beverages]])</f>
        <v>2297.3000000000002</v>
      </c>
      <c r="AF352">
        <f>SUM(All_India_Index_Upto_April23__1[[#This Row],[Health]],All_India_Index_Upto_April23__1[[#This Row],[Personal care and effects]])</f>
        <v>350.79999999999995</v>
      </c>
      <c r="AG352">
        <f>SUM(All_India_Index_Upto_April23__1[[#This Row],[Housing]],All_India_Index_Upto_April23__1[[#This Row],[Household goods and services]],All_India_Index_Upto_April23__1[[#This Row],[Education]])</f>
        <v>515</v>
      </c>
      <c r="AH352" s="1">
        <f>SUM(All_India_Index_Upto_April23__1[[#This Row],[Clothing]:[Clothing and footwear]])</f>
        <v>538.20000000000005</v>
      </c>
      <c r="AI352" s="1">
        <f>SUM(All_India_Index_Upto_April23__1[[#This Row],[Transport and communication]],All_India_Index_Upto_April23__1[[#This Row],[Fuel and light]])</f>
        <v>343.4</v>
      </c>
      <c r="AJ352" s="1">
        <f>SUM(All_India_Index_Upto_April23__1[[#This Row],[Recreation and amusement]],All_India_Index_Upto_April23__1[[#This Row],[Miscellaneous]],All_India_Index_Upto_April23__1[[#This Row],[Pan, tobacco and intoxicants]])</f>
        <v>535</v>
      </c>
    </row>
    <row r="353" spans="1:36" x14ac:dyDescent="0.3">
      <c r="A353" s="1" t="s">
        <v>30</v>
      </c>
      <c r="B353">
        <v>2022</v>
      </c>
      <c r="C353" s="1" t="s">
        <v>44</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s="1">
        <v>171.8</v>
      </c>
      <c r="V353">
        <v>181.9</v>
      </c>
      <c r="W353">
        <v>175.5</v>
      </c>
      <c r="X353">
        <v>182.3</v>
      </c>
      <c r="Y353">
        <v>167.5</v>
      </c>
      <c r="Z353">
        <v>170.8</v>
      </c>
      <c r="AA353">
        <v>176.9</v>
      </c>
      <c r="AB353">
        <v>173.4</v>
      </c>
      <c r="AC353">
        <v>174.6</v>
      </c>
      <c r="AD353">
        <v>177.8</v>
      </c>
      <c r="AE353">
        <f>SUM(All_India_Index_Upto_April23__1[[#This Row],[Cereals and products]:[Food and beverages]])</f>
        <v>2287.6999999999998</v>
      </c>
      <c r="AF353">
        <f>SUM(All_India_Index_Upto_April23__1[[#This Row],[Health]],All_India_Index_Upto_April23__1[[#This Row],[Personal care and effects]])</f>
        <v>355.70000000000005</v>
      </c>
      <c r="AG353">
        <f>SUM(All_India_Index_Upto_April23__1[[#This Row],[Housing]],All_India_Index_Upto_April23__1[[#This Row],[Household goods and services]],All_India_Index_Upto_April23__1[[#This Row],[Education]])</f>
        <v>524.20000000000005</v>
      </c>
      <c r="AH353" s="1">
        <f>SUM(All_India_Index_Upto_April23__1[[#This Row],[Clothing]:[Clothing and footwear]])</f>
        <v>559.29999999999995</v>
      </c>
      <c r="AI353" s="1">
        <f>SUM(All_India_Index_Upto_April23__1[[#This Row],[Transport and communication]],All_India_Index_Upto_April23__1[[#This Row],[Fuel and light]])</f>
        <v>349.4</v>
      </c>
      <c r="AJ353" s="1">
        <f>SUM(All_India_Index_Upto_April23__1[[#This Row],[Recreation and amusement]],All_India_Index_Upto_April23__1[[#This Row],[Miscellaneous]],All_India_Index_Upto_April23__1[[#This Row],[Pan, tobacco and intoxicants]])</f>
        <v>540.9</v>
      </c>
    </row>
    <row r="354" spans="1:36" x14ac:dyDescent="0.3">
      <c r="A354" s="1" t="s">
        <v>32</v>
      </c>
      <c r="B354">
        <v>2022</v>
      </c>
      <c r="C354" s="1" t="s">
        <v>44</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s="1">
        <v>171.8</v>
      </c>
      <c r="V354">
        <v>180.3</v>
      </c>
      <c r="W354">
        <v>166.9</v>
      </c>
      <c r="X354">
        <v>175.8</v>
      </c>
      <c r="Y354">
        <v>158.9</v>
      </c>
      <c r="Z354">
        <v>166.7</v>
      </c>
      <c r="AA354">
        <v>171.5</v>
      </c>
      <c r="AB354">
        <v>173.8</v>
      </c>
      <c r="AC354">
        <v>167.4</v>
      </c>
      <c r="AD354">
        <v>174.1</v>
      </c>
      <c r="AE354">
        <f>SUM(All_India_Index_Upto_April23__1[[#This Row],[Cereals and products]:[Food and beverages]])</f>
        <v>2314.4</v>
      </c>
      <c r="AF354">
        <f>SUM(All_India_Index_Upto_April23__1[[#This Row],[Health]],All_India_Index_Upto_April23__1[[#This Row],[Personal care and effects]])</f>
        <v>349.6</v>
      </c>
      <c r="AG354">
        <f>SUM(All_India_Index_Upto_April23__1[[#This Row],[Housing]],All_India_Index_Upto_April23__1[[#This Row],[Household goods and services]],All_India_Index_Upto_April23__1[[#This Row],[Education]])</f>
        <v>510.20000000000005</v>
      </c>
      <c r="AH354" s="1">
        <f>SUM(All_India_Index_Upto_April23__1[[#This Row],[Clothing]:[Clothing and footwear]])</f>
        <v>514.9</v>
      </c>
      <c r="AI354" s="1">
        <f>SUM(All_India_Index_Upto_April23__1[[#This Row],[Transport and communication]],All_India_Index_Upto_April23__1[[#This Row],[Fuel and light]])</f>
        <v>339.20000000000005</v>
      </c>
      <c r="AJ354" s="1">
        <f>SUM(All_India_Index_Upto_April23__1[[#This Row],[Recreation and amusement]],All_India_Index_Upto_April23__1[[#This Row],[Miscellaneous]],All_India_Index_Upto_April23__1[[#This Row],[Pan, tobacco and intoxicants]])</f>
        <v>534.70000000000005</v>
      </c>
    </row>
    <row r="355" spans="1:36" x14ac:dyDescent="0.3">
      <c r="A355" s="1" t="s">
        <v>33</v>
      </c>
      <c r="B355">
        <v>2022</v>
      </c>
      <c r="C355" s="1" t="s">
        <v>44</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s="1">
        <v>171.8</v>
      </c>
      <c r="V355">
        <v>181.3</v>
      </c>
      <c r="W355">
        <v>171.4</v>
      </c>
      <c r="X355">
        <v>179.8</v>
      </c>
      <c r="Y355">
        <v>163</v>
      </c>
      <c r="Z355">
        <v>168.5</v>
      </c>
      <c r="AA355">
        <v>173.7</v>
      </c>
      <c r="AB355">
        <v>173.6</v>
      </c>
      <c r="AC355">
        <v>171.1</v>
      </c>
      <c r="AD355">
        <v>176.5</v>
      </c>
      <c r="AE355">
        <f>SUM(All_India_Index_Upto_April23__1[[#This Row],[Cereals and products]:[Food and beverages]])</f>
        <v>2296.8000000000002</v>
      </c>
      <c r="AF355">
        <f>SUM(All_India_Index_Upto_April23__1[[#This Row],[Health]],All_India_Index_Upto_April23__1[[#This Row],[Personal care and effects]])</f>
        <v>353.4</v>
      </c>
      <c r="AG355">
        <f>SUM(All_India_Index_Upto_April23__1[[#This Row],[Housing]],All_India_Index_Upto_April23__1[[#This Row],[Household goods and services]],All_India_Index_Upto_April23__1[[#This Row],[Education]])</f>
        <v>516.90000000000009</v>
      </c>
      <c r="AH355" s="1">
        <f>SUM(All_India_Index_Upto_April23__1[[#This Row],[Clothing]:[Clothing and footwear]])</f>
        <v>541.4</v>
      </c>
      <c r="AI355" s="1">
        <f>SUM(All_India_Index_Upto_April23__1[[#This Row],[Transport and communication]],All_India_Index_Upto_April23__1[[#This Row],[Fuel and light]])</f>
        <v>344.3</v>
      </c>
      <c r="AJ355" s="1">
        <f>SUM(All_India_Index_Upto_April23__1[[#This Row],[Recreation and amusement]],All_India_Index_Upto_April23__1[[#This Row],[Miscellaneous]],All_India_Index_Upto_April23__1[[#This Row],[Pan, tobacco and intoxicants]])</f>
        <v>536.5</v>
      </c>
    </row>
    <row r="356" spans="1:36" x14ac:dyDescent="0.3">
      <c r="A356" s="1" t="s">
        <v>30</v>
      </c>
      <c r="B356">
        <v>2022</v>
      </c>
      <c r="C356" s="1" t="s">
        <v>45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s="1">
        <v>170.7</v>
      </c>
      <c r="V356">
        <v>182.8</v>
      </c>
      <c r="W356">
        <v>176.4</v>
      </c>
      <c r="X356">
        <v>183.5</v>
      </c>
      <c r="Y356">
        <v>167.8</v>
      </c>
      <c r="Z356">
        <v>171.2</v>
      </c>
      <c r="AA356">
        <v>177.3</v>
      </c>
      <c r="AB356">
        <v>175.7</v>
      </c>
      <c r="AC356">
        <v>175.5</v>
      </c>
      <c r="AD356">
        <v>177.1</v>
      </c>
      <c r="AE356">
        <f>SUM(All_India_Index_Upto_April23__1[[#This Row],[Cereals and products]:[Food and beverages]])</f>
        <v>2277.1</v>
      </c>
      <c r="AF356">
        <f>SUM(All_India_Index_Upto_April23__1[[#This Row],[Health]],All_India_Index_Upto_April23__1[[#This Row],[Personal care and effects]])</f>
        <v>359.2</v>
      </c>
      <c r="AG356">
        <f>SUM(All_India_Index_Upto_April23__1[[#This Row],[Housing]],All_India_Index_Upto_April23__1[[#This Row],[Household goods and services]],All_India_Index_Upto_April23__1[[#This Row],[Education]])</f>
        <v>524.40000000000009</v>
      </c>
      <c r="AH356" s="1">
        <f>SUM(All_India_Index_Upto_April23__1[[#This Row],[Clothing]:[Clothing and footwear]])</f>
        <v>561.79999999999995</v>
      </c>
      <c r="AI356" s="1">
        <f>SUM(All_India_Index_Upto_April23__1[[#This Row],[Transport and communication]],All_India_Index_Upto_April23__1[[#This Row],[Fuel and light]])</f>
        <v>350.6</v>
      </c>
      <c r="AJ356" s="1">
        <f>SUM(All_India_Index_Upto_April23__1[[#This Row],[Recreation and amusement]],All_India_Index_Upto_April23__1[[#This Row],[Miscellaneous]],All_India_Index_Upto_April23__1[[#This Row],[Pan, tobacco and intoxicants]])</f>
        <v>542.6</v>
      </c>
    </row>
    <row r="357" spans="1:36" x14ac:dyDescent="0.3">
      <c r="A357" s="1" t="s">
        <v>32</v>
      </c>
      <c r="B357">
        <v>2022</v>
      </c>
      <c r="C357" s="1" t="s">
        <v>45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s="1">
        <v>170.7</v>
      </c>
      <c r="V357">
        <v>180.6</v>
      </c>
      <c r="W357">
        <v>167.3</v>
      </c>
      <c r="X357">
        <v>177.2</v>
      </c>
      <c r="Y357">
        <v>159.4</v>
      </c>
      <c r="Z357">
        <v>167.1</v>
      </c>
      <c r="AA357">
        <v>171.8</v>
      </c>
      <c r="AB357">
        <v>176</v>
      </c>
      <c r="AC357">
        <v>168.2</v>
      </c>
      <c r="AD357">
        <v>174.1</v>
      </c>
      <c r="AE357">
        <f>SUM(All_India_Index_Upto_April23__1[[#This Row],[Cereals and products]:[Food and beverages]])</f>
        <v>2295.7999999999997</v>
      </c>
      <c r="AF357">
        <f>SUM(All_India_Index_Upto_April23__1[[#This Row],[Health]],All_India_Index_Upto_April23__1[[#This Row],[Personal care and effects]])</f>
        <v>353.2</v>
      </c>
      <c r="AG357">
        <f>SUM(All_India_Index_Upto_April23__1[[#This Row],[Housing]],All_India_Index_Upto_April23__1[[#This Row],[Household goods and services]],All_India_Index_Upto_April23__1[[#This Row],[Education]])</f>
        <v>509.8</v>
      </c>
      <c r="AH357" s="1">
        <f>SUM(All_India_Index_Upto_April23__1[[#This Row],[Clothing]:[Clothing and footwear]])</f>
        <v>517.9</v>
      </c>
      <c r="AI357" s="1">
        <f>SUM(All_India_Index_Upto_April23__1[[#This Row],[Transport and communication]],All_India_Index_Upto_April23__1[[#This Row],[Fuel and light]])</f>
        <v>340</v>
      </c>
      <c r="AJ357" s="1">
        <f>SUM(All_India_Index_Upto_April23__1[[#This Row],[Recreation and amusement]],All_India_Index_Upto_April23__1[[#This Row],[Miscellaneous]],All_India_Index_Upto_April23__1[[#This Row],[Pan, tobacco and intoxicants]])</f>
        <v>536.4</v>
      </c>
    </row>
    <row r="358" spans="1:36" x14ac:dyDescent="0.3">
      <c r="A358" s="1" t="s">
        <v>33</v>
      </c>
      <c r="B358">
        <v>2022</v>
      </c>
      <c r="C358" s="1" t="s">
        <v>45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s="1">
        <v>170.7</v>
      </c>
      <c r="V358">
        <v>182</v>
      </c>
      <c r="W358">
        <v>172.1</v>
      </c>
      <c r="X358">
        <v>181.1</v>
      </c>
      <c r="Y358">
        <v>163.4</v>
      </c>
      <c r="Z358">
        <v>168.9</v>
      </c>
      <c r="AA358">
        <v>174.1</v>
      </c>
      <c r="AB358">
        <v>175.8</v>
      </c>
      <c r="AC358">
        <v>172</v>
      </c>
      <c r="AD358">
        <v>175.7</v>
      </c>
      <c r="AE358">
        <f>SUM(All_India_Index_Upto_April23__1[[#This Row],[Cereals and products]:[Food and beverages]])</f>
        <v>2283.4</v>
      </c>
      <c r="AF358">
        <f>SUM(All_India_Index_Upto_April23__1[[#This Row],[Health]],All_India_Index_Upto_April23__1[[#This Row],[Personal care and effects]])</f>
        <v>356.9</v>
      </c>
      <c r="AG358">
        <f>SUM(All_India_Index_Upto_April23__1[[#This Row],[Housing]],All_India_Index_Upto_April23__1[[#This Row],[Household goods and services]],All_India_Index_Upto_April23__1[[#This Row],[Education]])</f>
        <v>516.9</v>
      </c>
      <c r="AH358" s="1">
        <f>SUM(All_India_Index_Upto_April23__1[[#This Row],[Clothing]:[Clothing and footwear]])</f>
        <v>544</v>
      </c>
      <c r="AI358" s="1">
        <f>SUM(All_India_Index_Upto_April23__1[[#This Row],[Transport and communication]],All_India_Index_Upto_April23__1[[#This Row],[Fuel and light]])</f>
        <v>345.4</v>
      </c>
      <c r="AJ358" s="1">
        <f>SUM(All_India_Index_Upto_April23__1[[#This Row],[Recreation and amusement]],All_India_Index_Upto_April23__1[[#This Row],[Miscellaneous]],All_India_Index_Upto_April23__1[[#This Row],[Pan, tobacco and intoxicants]])</f>
        <v>538.20000000000005</v>
      </c>
    </row>
    <row r="359" spans="1:36" x14ac:dyDescent="0.3">
      <c r="A359" s="1" t="s">
        <v>30</v>
      </c>
      <c r="B359">
        <v>2023</v>
      </c>
      <c r="C359" s="1"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s="1">
        <v>172.1</v>
      </c>
      <c r="V359">
        <v>183.2</v>
      </c>
      <c r="W359">
        <v>177.2</v>
      </c>
      <c r="X359">
        <v>184.7</v>
      </c>
      <c r="Y359">
        <v>168.2</v>
      </c>
      <c r="Z359">
        <v>171.8</v>
      </c>
      <c r="AA359">
        <v>177.8</v>
      </c>
      <c r="AB359">
        <v>178.4</v>
      </c>
      <c r="AC359">
        <v>176.5</v>
      </c>
      <c r="AD359">
        <v>177.8</v>
      </c>
      <c r="AE359">
        <f>SUM(All_India_Index_Upto_April23__1[[#This Row],[Cereals and products]:[Food and beverages]])</f>
        <v>2283.2000000000003</v>
      </c>
      <c r="AF359">
        <f>SUM(All_India_Index_Upto_April23__1[[#This Row],[Health]],All_India_Index_Upto_April23__1[[#This Row],[Personal care and effects]])</f>
        <v>363.1</v>
      </c>
      <c r="AG359">
        <f>SUM(All_India_Index_Upto_April23__1[[#This Row],[Housing]],All_India_Index_Upto_April23__1[[#This Row],[Household goods and services]],All_India_Index_Upto_April23__1[[#This Row],[Education]])</f>
        <v>527.09999999999991</v>
      </c>
      <c r="AH359" s="1">
        <f>SUM(All_India_Index_Upto_April23__1[[#This Row],[Clothing]:[Clothing and footwear]])</f>
        <v>563.9</v>
      </c>
      <c r="AI359" s="1">
        <f>SUM(All_India_Index_Upto_April23__1[[#This Row],[Transport and communication]],All_India_Index_Upto_April23__1[[#This Row],[Fuel and light]])</f>
        <v>351.4</v>
      </c>
      <c r="AJ359" s="1">
        <f>SUM(All_India_Index_Upto_April23__1[[#This Row],[Recreation and amusement]],All_India_Index_Upto_April23__1[[#This Row],[Miscellaneous]],All_India_Index_Upto_April23__1[[#This Row],[Pan, tobacco and intoxicants]])</f>
        <v>545.20000000000005</v>
      </c>
    </row>
    <row r="360" spans="1:36" x14ac:dyDescent="0.3">
      <c r="A360" s="1" t="s">
        <v>32</v>
      </c>
      <c r="B360">
        <v>2023</v>
      </c>
      <c r="C360" s="1"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s="1">
        <v>172.1</v>
      </c>
      <c r="V360">
        <v>180.1</v>
      </c>
      <c r="W360">
        <v>168</v>
      </c>
      <c r="X360">
        <v>178.5</v>
      </c>
      <c r="Y360">
        <v>159.5</v>
      </c>
      <c r="Z360">
        <v>167.8</v>
      </c>
      <c r="AA360">
        <v>171.8</v>
      </c>
      <c r="AB360">
        <v>178.8</v>
      </c>
      <c r="AC360">
        <v>168.9</v>
      </c>
      <c r="AD360">
        <v>174.9</v>
      </c>
      <c r="AE360">
        <f>SUM(All_India_Index_Upto_April23__1[[#This Row],[Cereals and products]:[Food and beverages]])</f>
        <v>2310.2000000000003</v>
      </c>
      <c r="AF360">
        <f>SUM(All_India_Index_Upto_April23__1[[#This Row],[Health]],All_India_Index_Upto_April23__1[[#This Row],[Personal care and effects]])</f>
        <v>357.3</v>
      </c>
      <c r="AG360">
        <f>SUM(All_India_Index_Upto_April23__1[[#This Row],[Housing]],All_India_Index_Upto_April23__1[[#This Row],[Household goods and services]],All_India_Index_Upto_April23__1[[#This Row],[Education]])</f>
        <v>511.90000000000003</v>
      </c>
      <c r="AH360" s="1">
        <f>SUM(All_India_Index_Upto_April23__1[[#This Row],[Clothing]:[Clothing and footwear]])</f>
        <v>520.6</v>
      </c>
      <c r="AI360" s="1">
        <f>SUM(All_India_Index_Upto_April23__1[[#This Row],[Transport and communication]],All_India_Index_Upto_April23__1[[#This Row],[Fuel and light]])</f>
        <v>339.6</v>
      </c>
      <c r="AJ360" s="1">
        <f>SUM(All_India_Index_Upto_April23__1[[#This Row],[Recreation and amusement]],All_India_Index_Upto_April23__1[[#This Row],[Miscellaneous]],All_India_Index_Upto_April23__1[[#This Row],[Pan, tobacco and intoxicants]])</f>
        <v>538.30000000000007</v>
      </c>
    </row>
    <row r="361" spans="1:36" x14ac:dyDescent="0.3">
      <c r="A361" s="1" t="s">
        <v>33</v>
      </c>
      <c r="B361">
        <v>2023</v>
      </c>
      <c r="C361" s="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s="1">
        <v>172.1</v>
      </c>
      <c r="V361">
        <v>182</v>
      </c>
      <c r="W361">
        <v>172.9</v>
      </c>
      <c r="X361">
        <v>182.3</v>
      </c>
      <c r="Y361">
        <v>163.6</v>
      </c>
      <c r="Z361">
        <v>169.5</v>
      </c>
      <c r="AA361">
        <v>174.3</v>
      </c>
      <c r="AB361">
        <v>178.6</v>
      </c>
      <c r="AC361">
        <v>172.8</v>
      </c>
      <c r="AD361">
        <v>176.5</v>
      </c>
      <c r="AE361">
        <f>SUM(All_India_Index_Upto_April23__1[[#This Row],[Cereals and products]:[Food and beverages]])</f>
        <v>2292.6999999999998</v>
      </c>
      <c r="AF361">
        <f>SUM(All_India_Index_Upto_April23__1[[#This Row],[Health]],All_India_Index_Upto_April23__1[[#This Row],[Personal care and effects]])</f>
        <v>360.9</v>
      </c>
      <c r="AG361">
        <f>SUM(All_India_Index_Upto_April23__1[[#This Row],[Housing]],All_India_Index_Upto_April23__1[[#This Row],[Household goods and services]],All_India_Index_Upto_April23__1[[#This Row],[Education]])</f>
        <v>519.29999999999995</v>
      </c>
      <c r="AH361" s="1">
        <f>SUM(All_India_Index_Upto_April23__1[[#This Row],[Clothing]:[Clothing and footwear]])</f>
        <v>546.29999999999995</v>
      </c>
      <c r="AI361" s="1">
        <f>SUM(All_India_Index_Upto_April23__1[[#This Row],[Transport and communication]],All_India_Index_Upto_April23__1[[#This Row],[Fuel and light]])</f>
        <v>345.6</v>
      </c>
      <c r="AJ361" s="1">
        <f>SUM(All_India_Index_Upto_April23__1[[#This Row],[Recreation and amusement]],All_India_Index_Upto_April23__1[[#This Row],[Miscellaneous]],All_India_Index_Upto_April23__1[[#This Row],[Pan, tobacco and intoxicants]])</f>
        <v>540.5</v>
      </c>
    </row>
    <row r="362" spans="1:36" x14ac:dyDescent="0.3">
      <c r="A362" s="1" t="s">
        <v>30</v>
      </c>
      <c r="B362">
        <v>2023</v>
      </c>
      <c r="C362" s="1" t="s">
        <v>34</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s="1">
        <v>173.5</v>
      </c>
      <c r="V362">
        <v>181.6</v>
      </c>
      <c r="W362">
        <v>178.6</v>
      </c>
      <c r="X362">
        <v>186.6</v>
      </c>
      <c r="Y362">
        <v>169</v>
      </c>
      <c r="Z362">
        <v>172.8</v>
      </c>
      <c r="AA362">
        <v>178.5</v>
      </c>
      <c r="AB362">
        <v>180.7</v>
      </c>
      <c r="AC362">
        <v>177.9</v>
      </c>
      <c r="AD362">
        <v>178</v>
      </c>
      <c r="AE362">
        <f>SUM(All_India_Index_Upto_April23__1[[#This Row],[Cereals and products]:[Food and beverages]])</f>
        <v>2265.6999999999998</v>
      </c>
      <c r="AF362">
        <f>SUM(All_India_Index_Upto_April23__1[[#This Row],[Health]],All_India_Index_Upto_April23__1[[#This Row],[Personal care and effects]])</f>
        <v>367.29999999999995</v>
      </c>
      <c r="AG362">
        <f>SUM(All_India_Index_Upto_April23__1[[#This Row],[Housing]],All_India_Index_Upto_April23__1[[#This Row],[Household goods and services]],All_India_Index_Upto_April23__1[[#This Row],[Education]])</f>
        <v>530.6</v>
      </c>
      <c r="AH362" s="1">
        <f>SUM(All_India_Index_Upto_April23__1[[#This Row],[Clothing]:[Clothing and footwear]])</f>
        <v>566.6</v>
      </c>
      <c r="AI362" s="1">
        <f>SUM(All_India_Index_Upto_April23__1[[#This Row],[Transport and communication]],All_India_Index_Upto_April23__1[[#This Row],[Fuel and light]])</f>
        <v>350.6</v>
      </c>
      <c r="AJ362" s="1">
        <f>SUM(All_India_Index_Upto_April23__1[[#This Row],[Recreation and amusement]],All_India_Index_Upto_April23__1[[#This Row],[Miscellaneous]],All_India_Index_Upto_April23__1[[#This Row],[Pan, tobacco and intoxicants]])</f>
        <v>549</v>
      </c>
    </row>
    <row r="363" spans="1:36" x14ac:dyDescent="0.3">
      <c r="A363" s="1" t="s">
        <v>32</v>
      </c>
      <c r="B363">
        <v>2023</v>
      </c>
      <c r="C363" s="1" t="s">
        <v>34</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s="1">
        <v>173.5</v>
      </c>
      <c r="V363">
        <v>182.8</v>
      </c>
      <c r="W363">
        <v>169.2</v>
      </c>
      <c r="X363">
        <v>180.8</v>
      </c>
      <c r="Y363">
        <v>159.80000000000001</v>
      </c>
      <c r="Z363">
        <v>168.4</v>
      </c>
      <c r="AA363">
        <v>172.5</v>
      </c>
      <c r="AB363">
        <v>181.4</v>
      </c>
      <c r="AC363">
        <v>170</v>
      </c>
      <c r="AD363">
        <v>176.3</v>
      </c>
      <c r="AE363">
        <f>SUM(All_India_Index_Upto_April23__1[[#This Row],[Cereals and products]:[Food and beverages]])</f>
        <v>2303.1999999999998</v>
      </c>
      <c r="AF363">
        <f>SUM(All_India_Index_Upto_April23__1[[#This Row],[Health]],All_India_Index_Upto_April23__1[[#This Row],[Personal care and effects]])</f>
        <v>362.20000000000005</v>
      </c>
      <c r="AG363">
        <f>SUM(All_India_Index_Upto_April23__1[[#This Row],[Housing]],All_India_Index_Upto_April23__1[[#This Row],[Household goods and services]],All_India_Index_Upto_April23__1[[#This Row],[Education]])</f>
        <v>515.20000000000005</v>
      </c>
      <c r="AH363" s="1">
        <f>SUM(All_India_Index_Upto_April23__1[[#This Row],[Clothing]:[Clothing and footwear]])</f>
        <v>525.5</v>
      </c>
      <c r="AI363" s="1">
        <f>SUM(All_India_Index_Upto_April23__1[[#This Row],[Transport and communication]],All_India_Index_Upto_April23__1[[#This Row],[Fuel and light]])</f>
        <v>342.6</v>
      </c>
      <c r="AJ363" s="1">
        <f>SUM(All_India_Index_Upto_April23__1[[#This Row],[Recreation and amusement]],All_India_Index_Upto_April23__1[[#This Row],[Miscellaneous]],All_India_Index_Upto_April23__1[[#This Row],[Pan, tobacco and intoxicants]])</f>
        <v>541.09999999999991</v>
      </c>
    </row>
    <row r="364" spans="1:36" x14ac:dyDescent="0.3">
      <c r="A364" s="1" t="s">
        <v>33</v>
      </c>
      <c r="B364">
        <v>2023</v>
      </c>
      <c r="C364" s="1" t="s">
        <v>34</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s="1">
        <v>173.5</v>
      </c>
      <c r="V364">
        <v>182.1</v>
      </c>
      <c r="W364">
        <v>174.2</v>
      </c>
      <c r="X364">
        <v>184.4</v>
      </c>
      <c r="Y364">
        <v>164.2</v>
      </c>
      <c r="Z364">
        <v>170.3</v>
      </c>
      <c r="AA364">
        <v>175</v>
      </c>
      <c r="AB364">
        <v>181</v>
      </c>
      <c r="AC364">
        <v>174.1</v>
      </c>
      <c r="AD364">
        <v>177.2</v>
      </c>
      <c r="AE364">
        <f>SUM(All_India_Index_Upto_April23__1[[#This Row],[Cereals and products]:[Food and beverages]])</f>
        <v>2279.1</v>
      </c>
      <c r="AF364">
        <f>SUM(All_India_Index_Upto_April23__1[[#This Row],[Health]],All_India_Index_Upto_April23__1[[#This Row],[Personal care and effects]])</f>
        <v>365.4</v>
      </c>
      <c r="AG364">
        <f>SUM(All_India_Index_Upto_April23__1[[#This Row],[Housing]],All_India_Index_Upto_April23__1[[#This Row],[Household goods and services]],All_India_Index_Upto_April23__1[[#This Row],[Education]])</f>
        <v>522.70000000000005</v>
      </c>
      <c r="AH364" s="1">
        <f>SUM(All_India_Index_Upto_April23__1[[#This Row],[Clothing]:[Clothing and footwear]])</f>
        <v>550</v>
      </c>
      <c r="AI364" s="1">
        <f>SUM(All_India_Index_Upto_April23__1[[#This Row],[Transport and communication]],All_India_Index_Upto_April23__1[[#This Row],[Fuel and light]])</f>
        <v>346.29999999999995</v>
      </c>
      <c r="AJ364" s="1">
        <f>SUM(All_India_Index_Upto_April23__1[[#This Row],[Recreation and amusement]],All_India_Index_Upto_April23__1[[#This Row],[Miscellaneous]],All_India_Index_Upto_April23__1[[#This Row],[Pan, tobacco and intoxicants]])</f>
        <v>543.9</v>
      </c>
    </row>
    <row r="365" spans="1:36" x14ac:dyDescent="0.3">
      <c r="A365" s="1" t="s">
        <v>30</v>
      </c>
      <c r="B365">
        <v>2023</v>
      </c>
      <c r="C365" s="1" t="s">
        <v>35</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s="1">
        <v>173.5</v>
      </c>
      <c r="V365">
        <v>181.4</v>
      </c>
      <c r="W365">
        <v>178.6</v>
      </c>
      <c r="X365">
        <v>186.6</v>
      </c>
      <c r="Y365">
        <v>169</v>
      </c>
      <c r="Z365">
        <v>172.8</v>
      </c>
      <c r="AA365">
        <v>178.5</v>
      </c>
      <c r="AB365">
        <v>180.7</v>
      </c>
      <c r="AC365">
        <v>177.9</v>
      </c>
      <c r="AD365">
        <v>178</v>
      </c>
      <c r="AE365">
        <f>SUM(All_India_Index_Upto_April23__1[[#This Row],[Cereals and products]:[Food and beverages]])</f>
        <v>2265.8000000000002</v>
      </c>
      <c r="AF365">
        <f>SUM(All_India_Index_Upto_April23__1[[#This Row],[Health]],All_India_Index_Upto_April23__1[[#This Row],[Personal care and effects]])</f>
        <v>367.29999999999995</v>
      </c>
      <c r="AG365">
        <f>SUM(All_India_Index_Upto_April23__1[[#This Row],[Housing]],All_India_Index_Upto_April23__1[[#This Row],[Household goods and services]],All_India_Index_Upto_April23__1[[#This Row],[Education]])</f>
        <v>530.6</v>
      </c>
      <c r="AH365" s="1">
        <f>SUM(All_India_Index_Upto_April23__1[[#This Row],[Clothing]:[Clothing and footwear]])</f>
        <v>566.6</v>
      </c>
      <c r="AI365" s="1">
        <f>SUM(All_India_Index_Upto_April23__1[[#This Row],[Transport and communication]],All_India_Index_Upto_April23__1[[#This Row],[Fuel and light]])</f>
        <v>350.4</v>
      </c>
      <c r="AJ365" s="1">
        <f>SUM(All_India_Index_Upto_April23__1[[#This Row],[Recreation and amusement]],All_India_Index_Upto_April23__1[[#This Row],[Miscellaneous]],All_India_Index_Upto_April23__1[[#This Row],[Pan, tobacco and intoxicants]])</f>
        <v>549.1</v>
      </c>
    </row>
    <row r="366" spans="1:36" x14ac:dyDescent="0.3">
      <c r="A366" s="1" t="s">
        <v>32</v>
      </c>
      <c r="B366">
        <v>2023</v>
      </c>
      <c r="C366" s="1" t="s">
        <v>35</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s="1">
        <v>173.5</v>
      </c>
      <c r="V366">
        <v>182.6</v>
      </c>
      <c r="W366">
        <v>169.2</v>
      </c>
      <c r="X366">
        <v>180.8</v>
      </c>
      <c r="Y366">
        <v>159.80000000000001</v>
      </c>
      <c r="Z366">
        <v>168.4</v>
      </c>
      <c r="AA366">
        <v>172.5</v>
      </c>
      <c r="AB366">
        <v>181.5</v>
      </c>
      <c r="AC366">
        <v>170</v>
      </c>
      <c r="AD366">
        <v>176.3</v>
      </c>
      <c r="AE366">
        <f>SUM(All_India_Index_Upto_April23__1[[#This Row],[Cereals and products]:[Food and beverages]])</f>
        <v>2303.4</v>
      </c>
      <c r="AF366">
        <f>SUM(All_India_Index_Upto_April23__1[[#This Row],[Health]],All_India_Index_Upto_April23__1[[#This Row],[Personal care and effects]])</f>
        <v>362.3</v>
      </c>
      <c r="AG366">
        <f>SUM(All_India_Index_Upto_April23__1[[#This Row],[Housing]],All_India_Index_Upto_April23__1[[#This Row],[Household goods and services]],All_India_Index_Upto_April23__1[[#This Row],[Education]])</f>
        <v>515.20000000000005</v>
      </c>
      <c r="AH366" s="1">
        <f>SUM(All_India_Index_Upto_April23__1[[#This Row],[Clothing]:[Clothing and footwear]])</f>
        <v>525.4</v>
      </c>
      <c r="AI366" s="1">
        <f>SUM(All_India_Index_Upto_April23__1[[#This Row],[Transport and communication]],All_India_Index_Upto_April23__1[[#This Row],[Fuel and light]])</f>
        <v>342.4</v>
      </c>
      <c r="AJ366" s="1">
        <f>SUM(All_India_Index_Upto_April23__1[[#This Row],[Recreation and amusement]],All_India_Index_Upto_April23__1[[#This Row],[Miscellaneous]],All_India_Index_Upto_April23__1[[#This Row],[Pan, tobacco and intoxicants]])</f>
        <v>541.09999999999991</v>
      </c>
    </row>
    <row r="367" spans="1:36" x14ac:dyDescent="0.3">
      <c r="A367" s="1" t="s">
        <v>33</v>
      </c>
      <c r="B367">
        <v>2023</v>
      </c>
      <c r="C367" s="1" t="s">
        <v>35</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s="1">
        <v>173.5</v>
      </c>
      <c r="V367">
        <v>181.9</v>
      </c>
      <c r="W367">
        <v>174.2</v>
      </c>
      <c r="X367">
        <v>184.4</v>
      </c>
      <c r="Y367">
        <v>164.2</v>
      </c>
      <c r="Z367">
        <v>170.3</v>
      </c>
      <c r="AA367">
        <v>175</v>
      </c>
      <c r="AB367">
        <v>181</v>
      </c>
      <c r="AC367">
        <v>174.1</v>
      </c>
      <c r="AD367">
        <v>177.2</v>
      </c>
      <c r="AE367">
        <f>SUM(All_India_Index_Upto_April23__1[[#This Row],[Cereals and products]:[Food and beverages]])</f>
        <v>2279.1999999999998</v>
      </c>
      <c r="AF367">
        <f>SUM(All_India_Index_Upto_April23__1[[#This Row],[Health]],All_India_Index_Upto_April23__1[[#This Row],[Personal care and effects]])</f>
        <v>365.4</v>
      </c>
      <c r="AG367">
        <f>SUM(All_India_Index_Upto_April23__1[[#This Row],[Housing]],All_India_Index_Upto_April23__1[[#This Row],[Household goods and services]],All_India_Index_Upto_April23__1[[#This Row],[Education]])</f>
        <v>522.70000000000005</v>
      </c>
      <c r="AH367" s="1">
        <f>SUM(All_India_Index_Upto_April23__1[[#This Row],[Clothing]:[Clothing and footwear]])</f>
        <v>549.9</v>
      </c>
      <c r="AI367" s="1">
        <f>SUM(All_India_Index_Upto_April23__1[[#This Row],[Transport and communication]],All_India_Index_Upto_April23__1[[#This Row],[Fuel and light]])</f>
        <v>346.1</v>
      </c>
      <c r="AJ367" s="1">
        <f>SUM(All_India_Index_Upto_April23__1[[#This Row],[Recreation and amusement]],All_India_Index_Upto_April23__1[[#This Row],[Miscellaneous]],All_India_Index_Upto_April23__1[[#This Row],[Pan, tobacco and intoxicants]])</f>
        <v>543.9</v>
      </c>
    </row>
    <row r="368" spans="1:36" x14ac:dyDescent="0.3">
      <c r="A368" s="1" t="s">
        <v>30</v>
      </c>
      <c r="B368">
        <v>2023</v>
      </c>
      <c r="C368" s="1" t="s">
        <v>36</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s="1">
        <v>175.2</v>
      </c>
      <c r="V368">
        <v>181.5</v>
      </c>
      <c r="W368">
        <v>179.1</v>
      </c>
      <c r="X368">
        <v>187.2</v>
      </c>
      <c r="Y368">
        <v>169.4</v>
      </c>
      <c r="Z368">
        <v>173.2</v>
      </c>
      <c r="AA368">
        <v>179.4</v>
      </c>
      <c r="AB368">
        <v>183.8</v>
      </c>
      <c r="AC368">
        <v>178.9</v>
      </c>
      <c r="AD368">
        <v>178.8</v>
      </c>
      <c r="AE368">
        <f>SUM(All_India_Index_Upto_April23__1[[#This Row],[Cereals and products]:[Food and beverages]])</f>
        <v>2274.1999999999998</v>
      </c>
      <c r="AF368">
        <f>SUM(All_India_Index_Upto_April23__1[[#This Row],[Health]],All_India_Index_Upto_April23__1[[#This Row],[Personal care and effects]])</f>
        <v>371</v>
      </c>
      <c r="AG368">
        <f>SUM(All_India_Index_Upto_April23__1[[#This Row],[Housing]],All_India_Index_Upto_April23__1[[#This Row],[Household goods and services]],All_India_Index_Upto_April23__1[[#This Row],[Education]])</f>
        <v>533.69999999999993</v>
      </c>
      <c r="AH368" s="1">
        <f>SUM(All_India_Index_Upto_April23__1[[#This Row],[Clothing]:[Clothing and footwear]])</f>
        <v>568.20000000000005</v>
      </c>
      <c r="AI368" s="1">
        <f>SUM(All_India_Index_Upto_April23__1[[#This Row],[Transport and communication]],All_India_Index_Upto_April23__1[[#This Row],[Fuel and light]])</f>
        <v>350.9</v>
      </c>
      <c r="AJ368" s="1">
        <f>SUM(All_India_Index_Upto_April23__1[[#This Row],[Recreation and amusement]],All_India_Index_Upto_April23__1[[#This Row],[Miscellaneous]],All_India_Index_Upto_April23__1[[#This Row],[Pan, tobacco and intoxicants]])</f>
        <v>551.6</v>
      </c>
    </row>
    <row r="369" spans="1:36" x14ac:dyDescent="0.3">
      <c r="A369" s="1" t="s">
        <v>32</v>
      </c>
      <c r="B369">
        <v>2023</v>
      </c>
      <c r="C369" s="1" t="s">
        <v>36</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s="1">
        <v>175.2</v>
      </c>
      <c r="V369">
        <v>182.1</v>
      </c>
      <c r="W369">
        <v>169.6</v>
      </c>
      <c r="X369">
        <v>181.5</v>
      </c>
      <c r="Y369">
        <v>160.1</v>
      </c>
      <c r="Z369">
        <v>168.8</v>
      </c>
      <c r="AA369">
        <v>174.2</v>
      </c>
      <c r="AB369">
        <v>184.4</v>
      </c>
      <c r="AC369">
        <v>170.9</v>
      </c>
      <c r="AD369">
        <v>177.4</v>
      </c>
      <c r="AE369">
        <f>SUM(All_India_Index_Upto_April23__1[[#This Row],[Cereals and products]:[Food and beverages]])</f>
        <v>2317.7000000000003</v>
      </c>
      <c r="AF369">
        <f>SUM(All_India_Index_Upto_April23__1[[#This Row],[Health]],All_India_Index_Upto_April23__1[[#This Row],[Personal care and effects]])</f>
        <v>365.9</v>
      </c>
      <c r="AG369">
        <f>SUM(All_India_Index_Upto_April23__1[[#This Row],[Housing]],All_India_Index_Upto_April23__1[[#This Row],[Household goods and services]],All_India_Index_Upto_April23__1[[#This Row],[Education]])</f>
        <v>519</v>
      </c>
      <c r="AH369" s="1">
        <f>SUM(All_India_Index_Upto_April23__1[[#This Row],[Clothing]:[Clothing and footwear]])</f>
        <v>527.6</v>
      </c>
      <c r="AI369" s="1">
        <f>SUM(All_India_Index_Upto_April23__1[[#This Row],[Transport and communication]],All_India_Index_Upto_April23__1[[#This Row],[Fuel and light]])</f>
        <v>342.2</v>
      </c>
      <c r="AJ369" s="1">
        <f>SUM(All_India_Index_Upto_April23__1[[#This Row],[Recreation and amusement]],All_India_Index_Upto_April23__1[[#This Row],[Miscellaneous]],All_India_Index_Upto_April23__1[[#This Row],[Pan, tobacco and intoxicants]])</f>
        <v>543.20000000000005</v>
      </c>
    </row>
    <row r="370" spans="1:36" x14ac:dyDescent="0.3">
      <c r="A370" s="1" t="s">
        <v>33</v>
      </c>
      <c r="B370">
        <v>2023</v>
      </c>
      <c r="C370" s="1" t="s">
        <v>36</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s="1">
        <v>175.2</v>
      </c>
      <c r="V370">
        <v>181.7</v>
      </c>
      <c r="W370">
        <v>174.6</v>
      </c>
      <c r="X370">
        <v>185</v>
      </c>
      <c r="Y370">
        <v>164.5</v>
      </c>
      <c r="Z370">
        <v>170.7</v>
      </c>
      <c r="AA370">
        <v>176.4</v>
      </c>
      <c r="AB370">
        <v>184</v>
      </c>
      <c r="AC370">
        <v>175</v>
      </c>
      <c r="AD370">
        <v>178.1</v>
      </c>
      <c r="AE370">
        <f>SUM(All_India_Index_Upto_April23__1[[#This Row],[Cereals and products]:[Food and beverages]])</f>
        <v>2289.6000000000004</v>
      </c>
      <c r="AF370">
        <f>SUM(All_India_Index_Upto_April23__1[[#This Row],[Health]],All_India_Index_Upto_April23__1[[#This Row],[Personal care and effects]])</f>
        <v>369</v>
      </c>
      <c r="AG370">
        <f>SUM(All_India_Index_Upto_April23__1[[#This Row],[Housing]],All_India_Index_Upto_April23__1[[#This Row],[Household goods and services]],All_India_Index_Upto_April23__1[[#This Row],[Education]])</f>
        <v>526.19999999999993</v>
      </c>
      <c r="AH370" s="1">
        <f>SUM(All_India_Index_Upto_April23__1[[#This Row],[Clothing]:[Clothing and footwear]])</f>
        <v>551.79999999999995</v>
      </c>
      <c r="AI370" s="1">
        <f>SUM(All_India_Index_Upto_April23__1[[#This Row],[Transport and communication]],All_India_Index_Upto_April23__1[[#This Row],[Fuel and light]])</f>
        <v>346.2</v>
      </c>
      <c r="AJ370" s="1">
        <f>SUM(All_India_Index_Upto_April23__1[[#This Row],[Recreation and amusement]],All_India_Index_Upto_April23__1[[#This Row],[Miscellaneous]],All_India_Index_Upto_April23__1[[#This Row],[Pan, tobacco and intoxicants]])</f>
        <v>546.29999999999995</v>
      </c>
    </row>
    <row r="371" spans="1:36" x14ac:dyDescent="0.3">
      <c r="A371" s="1" t="s">
        <v>30</v>
      </c>
      <c r="B371">
        <v>2023</v>
      </c>
      <c r="C371" s="1" t="s">
        <v>37</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s="1">
        <v>175.6</v>
      </c>
      <c r="V371">
        <v>182.5</v>
      </c>
      <c r="W371">
        <v>179.8</v>
      </c>
      <c r="X371">
        <v>187.8</v>
      </c>
      <c r="Y371">
        <v>169.7</v>
      </c>
      <c r="Z371">
        <v>173.8</v>
      </c>
      <c r="AA371">
        <v>180.3</v>
      </c>
      <c r="AB371">
        <v>184.9</v>
      </c>
      <c r="AC371">
        <v>179.5</v>
      </c>
      <c r="AD371">
        <v>179.8</v>
      </c>
      <c r="AE371">
        <f>SUM(All_India_Index_Upto_April23__1[[#This Row],[Cereals and products]:[Food and beverages]])</f>
        <v>2290.7000000000007</v>
      </c>
      <c r="AF371">
        <f>SUM(All_India_Index_Upto_April23__1[[#This Row],[Health]],All_India_Index_Upto_April23__1[[#This Row],[Personal care and effects]])</f>
        <v>372.70000000000005</v>
      </c>
      <c r="AG371">
        <f>SUM(All_India_Index_Upto_April23__1[[#This Row],[Housing]],All_India_Index_Upto_April23__1[[#This Row],[Household goods and services]],All_India_Index_Upto_April23__1[[#This Row],[Education]])</f>
        <v>535.70000000000005</v>
      </c>
      <c r="AH371" s="1">
        <f>SUM(All_India_Index_Upto_April23__1[[#This Row],[Clothing]:[Clothing and footwear]])</f>
        <v>569.90000000000009</v>
      </c>
      <c r="AI371" s="1">
        <f>SUM(All_India_Index_Upto_April23__1[[#This Row],[Transport and communication]],All_India_Index_Upto_April23__1[[#This Row],[Fuel and light]])</f>
        <v>352.2</v>
      </c>
      <c r="AJ371" s="1">
        <f>SUM(All_India_Index_Upto_April23__1[[#This Row],[Recreation and amusement]],All_India_Index_Upto_April23__1[[#This Row],[Miscellaneous]],All_India_Index_Upto_April23__1[[#This Row],[Pan, tobacco and intoxicants]])</f>
        <v>553.20000000000005</v>
      </c>
    </row>
    <row r="372" spans="1:36" x14ac:dyDescent="0.3">
      <c r="A372" s="1" t="s">
        <v>32</v>
      </c>
      <c r="B372">
        <v>2023</v>
      </c>
      <c r="C372" s="1" t="s">
        <v>37</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s="1">
        <v>175.6</v>
      </c>
      <c r="V372">
        <v>183.4</v>
      </c>
      <c r="W372">
        <v>170.1</v>
      </c>
      <c r="X372">
        <v>182.2</v>
      </c>
      <c r="Y372">
        <v>160.4</v>
      </c>
      <c r="Z372">
        <v>169.2</v>
      </c>
      <c r="AA372">
        <v>174.8</v>
      </c>
      <c r="AB372">
        <v>185.6</v>
      </c>
      <c r="AC372">
        <v>171.6</v>
      </c>
      <c r="AD372">
        <v>178.2</v>
      </c>
      <c r="AE372">
        <f>SUM(All_India_Index_Upto_April23__1[[#This Row],[Cereals and products]:[Food and beverages]])</f>
        <v>2335.1</v>
      </c>
      <c r="AF372">
        <f>SUM(All_India_Index_Upto_April23__1[[#This Row],[Health]],All_India_Index_Upto_April23__1[[#This Row],[Personal care and effects]])</f>
        <v>367.79999999999995</v>
      </c>
      <c r="AG372">
        <f>SUM(All_India_Index_Upto_April23__1[[#This Row],[Housing]],All_India_Index_Upto_April23__1[[#This Row],[Household goods and services]],All_India_Index_Upto_April23__1[[#This Row],[Education]])</f>
        <v>520.5</v>
      </c>
      <c r="AH372" s="1">
        <f>SUM(All_India_Index_Upto_April23__1[[#This Row],[Clothing]:[Clothing and footwear]])</f>
        <v>528.70000000000005</v>
      </c>
      <c r="AI372" s="1">
        <f>SUM(All_India_Index_Upto_April23__1[[#This Row],[Transport and communication]],All_India_Index_Upto_April23__1[[#This Row],[Fuel and light]])</f>
        <v>343.8</v>
      </c>
      <c r="AJ372" s="1">
        <f>SUM(All_India_Index_Upto_April23__1[[#This Row],[Recreation and amusement]],All_India_Index_Upto_April23__1[[#This Row],[Miscellaneous]],All_India_Index_Upto_April23__1[[#This Row],[Pan, tobacco and intoxicants]])</f>
        <v>545</v>
      </c>
    </row>
    <row r="373" spans="1:36" x14ac:dyDescent="0.3">
      <c r="A373" s="1" t="s">
        <v>33</v>
      </c>
      <c r="B373">
        <v>2023</v>
      </c>
      <c r="C373" s="1" t="s">
        <v>37</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s="1">
        <v>175.6</v>
      </c>
      <c r="V373">
        <v>182.8</v>
      </c>
      <c r="W373">
        <v>175.2</v>
      </c>
      <c r="X373">
        <v>185.7</v>
      </c>
      <c r="Y373">
        <v>164.8</v>
      </c>
      <c r="Z373">
        <v>171.2</v>
      </c>
      <c r="AA373">
        <v>177.1</v>
      </c>
      <c r="AB373">
        <v>185.2</v>
      </c>
      <c r="AC373">
        <v>175.7</v>
      </c>
      <c r="AD373">
        <v>179.1</v>
      </c>
      <c r="AE373">
        <f>SUM(All_India_Index_Upto_April23__1[[#This Row],[Cereals and products]:[Food and beverages]])</f>
        <v>2306.9</v>
      </c>
      <c r="AF373">
        <f>SUM(All_India_Index_Upto_April23__1[[#This Row],[Health]],All_India_Index_Upto_April23__1[[#This Row],[Personal care and effects]])</f>
        <v>370.9</v>
      </c>
      <c r="AG373">
        <f>SUM(All_India_Index_Upto_April23__1[[#This Row],[Housing]],All_India_Index_Upto_April23__1[[#This Row],[Household goods and services]],All_India_Index_Upto_April23__1[[#This Row],[Education]])</f>
        <v>527.9</v>
      </c>
      <c r="AH373" s="1">
        <f>SUM(All_India_Index_Upto_April23__1[[#This Row],[Clothing]:[Clothing and footwear]])</f>
        <v>553.20000000000005</v>
      </c>
      <c r="AI373" s="1">
        <f>SUM(All_India_Index_Upto_April23__1[[#This Row],[Transport and communication]],All_India_Index_Upto_April23__1[[#This Row],[Fuel and light]])</f>
        <v>347.6</v>
      </c>
      <c r="AJ373" s="1">
        <f>SUM(All_India_Index_Upto_April23__1[[#This Row],[Recreation and amusement]],All_India_Index_Upto_April23__1[[#This Row],[Miscellaneous]],All_India_Index_Upto_April23__1[[#This Row],[Pan, tobacco and intoxicants]])</f>
        <v>547.9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7196-13B8-4EA3-8422-BB5A569D122C}">
  <dimension ref="B2:O32"/>
  <sheetViews>
    <sheetView topLeftCell="A6" workbookViewId="0">
      <selection activeCell="C31" sqref="C31"/>
    </sheetView>
  </sheetViews>
  <sheetFormatPr defaultRowHeight="14.4" x14ac:dyDescent="0.3"/>
  <cols>
    <col min="1" max="2" width="8.88671875" style="6"/>
    <col min="3" max="3" width="26.44140625" style="6" customWidth="1"/>
    <col min="4" max="4" width="16.88671875" style="6" customWidth="1"/>
    <col min="5" max="6" width="8.88671875" style="6"/>
    <col min="7" max="7" width="20.109375" style="6" customWidth="1"/>
    <col min="8" max="8" width="17.44140625" style="6" customWidth="1"/>
    <col min="9" max="10" width="8.88671875" style="6"/>
    <col min="11" max="11" width="25.33203125" style="6" customWidth="1"/>
    <col min="12" max="12" width="18.109375" style="6" customWidth="1"/>
    <col min="13" max="16384" width="8.88671875" style="6"/>
  </cols>
  <sheetData>
    <row r="2" spans="2:12" ht="18" x14ac:dyDescent="0.35">
      <c r="D2" s="36" t="s">
        <v>91</v>
      </c>
      <c r="E2" s="37"/>
      <c r="F2" s="37"/>
      <c r="G2" s="37"/>
      <c r="H2" s="37"/>
      <c r="I2" s="37"/>
      <c r="J2" s="37"/>
    </row>
    <row r="4" spans="2:12" x14ac:dyDescent="0.3">
      <c r="B4" s="3" t="s">
        <v>53</v>
      </c>
      <c r="C4" s="3" t="s">
        <v>59</v>
      </c>
      <c r="D4" s="3" t="s">
        <v>54</v>
      </c>
      <c r="E4" s="4"/>
      <c r="F4" s="3" t="s">
        <v>53</v>
      </c>
      <c r="G4" s="3" t="s">
        <v>56</v>
      </c>
      <c r="H4" s="3" t="s">
        <v>54</v>
      </c>
      <c r="I4" s="5"/>
      <c r="J4" s="3" t="s">
        <v>53</v>
      </c>
      <c r="K4" s="3" t="s">
        <v>60</v>
      </c>
      <c r="L4" s="3" t="s">
        <v>54</v>
      </c>
    </row>
    <row r="5" spans="2:12" x14ac:dyDescent="0.3">
      <c r="B5" s="3" t="s">
        <v>47</v>
      </c>
      <c r="C5" s="7">
        <v>2290.7000000000007</v>
      </c>
      <c r="D5" s="8">
        <f>C5/$C$11</f>
        <v>0.4900521992127333</v>
      </c>
      <c r="F5" s="3" t="s">
        <v>47</v>
      </c>
      <c r="G5" s="7">
        <v>2335.1</v>
      </c>
      <c r="H5" s="8">
        <f>G5/$G$11</f>
        <v>0.50315671529229244</v>
      </c>
      <c r="I5" s="9"/>
      <c r="J5" s="3" t="s">
        <v>47</v>
      </c>
      <c r="K5" s="7">
        <v>2306.9</v>
      </c>
      <c r="L5" s="8">
        <f>K5/$K$11</f>
        <v>0.49563853557923682</v>
      </c>
    </row>
    <row r="6" spans="2:12" x14ac:dyDescent="0.3">
      <c r="B6" s="3" t="s">
        <v>23</v>
      </c>
      <c r="C6" s="7">
        <v>372.70000000000005</v>
      </c>
      <c r="D6" s="8">
        <f t="shared" ref="D6:D11" si="0">C6/$C$11</f>
        <v>7.9732158137942835E-2</v>
      </c>
      <c r="F6" s="3" t="s">
        <v>23</v>
      </c>
      <c r="G6" s="7">
        <v>367.79999999999995</v>
      </c>
      <c r="H6" s="8">
        <f t="shared" ref="H6:H10" si="1">G6/$G$11</f>
        <v>7.9251869249499021E-2</v>
      </c>
      <c r="I6" s="9"/>
      <c r="J6" s="3" t="s">
        <v>23</v>
      </c>
      <c r="K6" s="7">
        <v>370.9</v>
      </c>
      <c r="L6" s="8">
        <f t="shared" ref="L6:L11" si="2">K6/$K$11</f>
        <v>7.9688037126160183E-2</v>
      </c>
    </row>
    <row r="7" spans="2:12" x14ac:dyDescent="0.3">
      <c r="B7" s="3" t="s">
        <v>48</v>
      </c>
      <c r="C7" s="7">
        <v>535.70000000000005</v>
      </c>
      <c r="D7" s="8">
        <f t="shared" si="0"/>
        <v>0.11460294369330823</v>
      </c>
      <c r="F7" s="3" t="s">
        <v>48</v>
      </c>
      <c r="G7" s="7">
        <v>520.5</v>
      </c>
      <c r="H7" s="8">
        <f t="shared" si="1"/>
        <v>0.11215496994117521</v>
      </c>
      <c r="I7" s="9"/>
      <c r="J7" s="3" t="s">
        <v>48</v>
      </c>
      <c r="K7" s="7">
        <v>527.9</v>
      </c>
      <c r="L7" s="8">
        <f t="shared" si="2"/>
        <v>0.11341955998624956</v>
      </c>
    </row>
    <row r="8" spans="2:12" x14ac:dyDescent="0.3">
      <c r="B8" s="3" t="s">
        <v>52</v>
      </c>
      <c r="C8" s="7">
        <v>569.90000000000009</v>
      </c>
      <c r="D8" s="8">
        <f t="shared" si="0"/>
        <v>0.12191939072394319</v>
      </c>
      <c r="F8" s="3" t="s">
        <v>52</v>
      </c>
      <c r="G8" s="7">
        <v>528.70000000000005</v>
      </c>
      <c r="H8" s="8">
        <f t="shared" si="1"/>
        <v>0.1139218686030727</v>
      </c>
      <c r="I8" s="9"/>
      <c r="J8" s="3" t="s">
        <v>52</v>
      </c>
      <c r="K8" s="7">
        <v>553.20000000000005</v>
      </c>
      <c r="L8" s="8">
        <f t="shared" si="2"/>
        <v>0.11885527672739772</v>
      </c>
    </row>
    <row r="9" spans="2:12" x14ac:dyDescent="0.3">
      <c r="B9" s="3" t="s">
        <v>50</v>
      </c>
      <c r="C9" s="7">
        <v>352.2</v>
      </c>
      <c r="D9" s="8">
        <f t="shared" si="0"/>
        <v>7.5346568543556383E-2</v>
      </c>
      <c r="F9" s="3" t="s">
        <v>50</v>
      </c>
      <c r="G9" s="7">
        <v>343.8</v>
      </c>
      <c r="H9" s="8">
        <f t="shared" si="1"/>
        <v>7.4080458531750312E-2</v>
      </c>
      <c r="I9" s="9"/>
      <c r="J9" s="3" t="s">
        <v>50</v>
      </c>
      <c r="K9" s="7">
        <v>347.6</v>
      </c>
      <c r="L9" s="8">
        <f t="shared" si="2"/>
        <v>7.4682021313166036E-2</v>
      </c>
    </row>
    <row r="10" spans="2:12" x14ac:dyDescent="0.3">
      <c r="B10" s="3" t="s">
        <v>51</v>
      </c>
      <c r="C10" s="10">
        <v>553.20000000000005</v>
      </c>
      <c r="D10" s="8">
        <f t="shared" si="0"/>
        <v>0.11834673968851617</v>
      </c>
      <c r="F10" s="3" t="s">
        <v>51</v>
      </c>
      <c r="G10" s="7">
        <v>545</v>
      </c>
      <c r="H10" s="8">
        <f t="shared" si="1"/>
        <v>0.11743411838221035</v>
      </c>
      <c r="I10" s="9"/>
      <c r="J10" s="3" t="s">
        <v>51</v>
      </c>
      <c r="K10" s="7">
        <v>547.9</v>
      </c>
      <c r="L10" s="8">
        <f t="shared" si="2"/>
        <v>0.1177165692677896</v>
      </c>
    </row>
    <row r="11" spans="2:12" x14ac:dyDescent="0.3">
      <c r="B11" s="3" t="s">
        <v>55</v>
      </c>
      <c r="C11" s="7">
        <f>SUM(C5:C10)</f>
        <v>4674.4000000000005</v>
      </c>
      <c r="D11" s="8">
        <f t="shared" si="0"/>
        <v>1</v>
      </c>
      <c r="F11" s="3" t="s">
        <v>55</v>
      </c>
      <c r="G11" s="7">
        <f>SUM(G5:G10)</f>
        <v>4640.8999999999996</v>
      </c>
      <c r="H11" s="11">
        <f>G11/$G$11</f>
        <v>1</v>
      </c>
      <c r="I11" s="9"/>
      <c r="J11" s="3" t="s">
        <v>55</v>
      </c>
      <c r="K11" s="7">
        <f>SUM(K5:K10)</f>
        <v>4654.4000000000005</v>
      </c>
      <c r="L11" s="11">
        <f t="shared" si="2"/>
        <v>1</v>
      </c>
    </row>
    <row r="24" spans="3:15" x14ac:dyDescent="0.3">
      <c r="O24" s="6" t="s">
        <v>57</v>
      </c>
    </row>
    <row r="28" spans="3:15" x14ac:dyDescent="0.3">
      <c r="C28" s="12" t="s">
        <v>73</v>
      </c>
      <c r="D28" s="21"/>
      <c r="E28" s="21"/>
      <c r="F28" s="21"/>
      <c r="G28" s="21"/>
      <c r="H28" s="21"/>
      <c r="I28" s="21"/>
      <c r="J28" s="21"/>
      <c r="K28" s="21"/>
      <c r="L28" s="21"/>
    </row>
    <row r="29" spans="3:15" x14ac:dyDescent="0.3">
      <c r="C29" s="22" t="s">
        <v>74</v>
      </c>
      <c r="D29" s="21"/>
      <c r="E29" s="21"/>
      <c r="F29" s="21"/>
      <c r="G29" s="21"/>
      <c r="H29" s="21"/>
      <c r="I29" s="21"/>
      <c r="J29" s="21"/>
      <c r="K29" s="21"/>
      <c r="L29" s="21"/>
    </row>
    <row r="30" spans="3:15" x14ac:dyDescent="0.3">
      <c r="C30" s="22" t="s">
        <v>104</v>
      </c>
      <c r="D30" s="21"/>
      <c r="E30" s="21"/>
      <c r="F30" s="21"/>
      <c r="G30" s="21"/>
      <c r="H30" s="21"/>
      <c r="I30" s="21"/>
      <c r="J30" s="21"/>
      <c r="K30" s="21"/>
      <c r="L30" s="21"/>
    </row>
    <row r="31" spans="3:15" x14ac:dyDescent="0.3">
      <c r="C31" s="21"/>
      <c r="D31" s="21"/>
      <c r="E31" s="21"/>
      <c r="F31" s="21"/>
      <c r="G31" s="21"/>
      <c r="H31" s="21"/>
      <c r="I31" s="21"/>
      <c r="J31" s="21"/>
      <c r="K31" s="21"/>
      <c r="L31" s="21"/>
    </row>
    <row r="32" spans="3:15" x14ac:dyDescent="0.3">
      <c r="C32" s="21"/>
      <c r="D32" s="21"/>
      <c r="E32" s="21"/>
      <c r="F32" s="21"/>
      <c r="G32" s="21"/>
      <c r="H32" s="21"/>
      <c r="I32" s="21"/>
      <c r="J32" s="21"/>
      <c r="K32" s="21"/>
      <c r="L32" s="21"/>
    </row>
  </sheetData>
  <mergeCells count="1">
    <mergeCell ref="D2:J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A2BB-DC7A-47B0-BEF7-9D0C1EEB1C26}">
  <dimension ref="A2:S31"/>
  <sheetViews>
    <sheetView topLeftCell="A7" workbookViewId="0">
      <selection activeCell="H5" sqref="H5"/>
    </sheetView>
  </sheetViews>
  <sheetFormatPr defaultRowHeight="14.4" x14ac:dyDescent="0.3"/>
  <cols>
    <col min="1" max="1" width="13.33203125" style="12" bestFit="1" customWidth="1"/>
    <col min="2" max="2" width="12.88671875" style="12" bestFit="1" customWidth="1"/>
    <col min="3" max="7" width="8.88671875" style="12"/>
    <col min="8" max="8" width="16.5546875" style="12" customWidth="1"/>
    <col min="9" max="16384" width="8.88671875" style="12"/>
  </cols>
  <sheetData>
    <row r="2" spans="1:17" ht="18" x14ac:dyDescent="0.35">
      <c r="F2" s="26" t="s">
        <v>103</v>
      </c>
    </row>
    <row r="4" spans="1:17" x14ac:dyDescent="0.3">
      <c r="A4" s="15" t="s">
        <v>100</v>
      </c>
      <c r="B4" s="15" t="s">
        <v>102</v>
      </c>
      <c r="G4" s="3" t="s">
        <v>1</v>
      </c>
      <c r="H4" s="3" t="s">
        <v>58</v>
      </c>
    </row>
    <row r="5" spans="1:17" x14ac:dyDescent="0.3">
      <c r="A5" s="31">
        <v>2017</v>
      </c>
      <c r="B5" s="32"/>
      <c r="G5" s="3">
        <v>2017</v>
      </c>
      <c r="H5" s="11">
        <f>(GETPIVOTDATA("General index",$A$4,"Year",2017,"Month","December")-GETPIVOTDATA("General index",$A$4,"Year",2017,"Month","January"))/GETPIVOTDATA("General index",$A$4,"Year",2017,"Month","January")</f>
        <v>5.295471987720627E-2</v>
      </c>
    </row>
    <row r="6" spans="1:17" x14ac:dyDescent="0.3">
      <c r="A6" s="33" t="s">
        <v>31</v>
      </c>
      <c r="B6" s="32">
        <v>130.30000000000001</v>
      </c>
      <c r="G6" s="3">
        <v>2018</v>
      </c>
      <c r="H6" s="11">
        <f>(GETPIVOTDATA("General index",$A$4,"Year",2018,"Month","December")-GETPIVOTDATA("General index",$A$4,"Year",2018,"Month","January"))/GETPIVOTDATA("General index",$A$4,"Year",2018,"Month","January")</f>
        <v>2.3374726077428697E-2</v>
      </c>
    </row>
    <row r="7" spans="1:17" x14ac:dyDescent="0.3">
      <c r="A7" s="33" t="s">
        <v>45</v>
      </c>
      <c r="B7" s="32">
        <v>137.19999999999999</v>
      </c>
      <c r="G7" s="3">
        <v>2019</v>
      </c>
      <c r="H7" s="11">
        <f>(GETPIVOTDATA("General index",$A$4,"Year",2019,"Month","December")-GETPIVOTDATA("General index",$A$4,"Year",2019,"Month","January"))/GETPIVOTDATA("General index",$A$4,"Year",2019,"Month","January")</f>
        <v>7.7363896848137617E-2</v>
      </c>
    </row>
    <row r="8" spans="1:17" x14ac:dyDescent="0.3">
      <c r="A8" s="31">
        <v>2018</v>
      </c>
      <c r="B8" s="32"/>
      <c r="G8" s="3">
        <v>2020</v>
      </c>
      <c r="H8" s="11">
        <f>(GETPIVOTDATA("General index",$A$4,"Year",2020,"Month","December")-GETPIVOTDATA("General index",$A$4,"Year",2020,"Month","January"))/GETPIVOTDATA("General index",$A$4,"Year",2020,"Month","January")</f>
        <v>5.7922769640479481E-2</v>
      </c>
    </row>
    <row r="9" spans="1:17" x14ac:dyDescent="0.3">
      <c r="A9" s="33" t="s">
        <v>31</v>
      </c>
      <c r="B9" s="32">
        <v>136.9</v>
      </c>
      <c r="G9" s="3">
        <v>2021</v>
      </c>
      <c r="H9" s="11">
        <f>(GETPIVOTDATA("General index",$A$4,"Year",2021,"Month","December")-GETPIVOTDATA("General index",$A$4,"Year",2021,"Month","January"))/GETPIVOTDATA("General index",$A$4,"Year",2021,"Month","January")</f>
        <v>5.657978385251098E-2</v>
      </c>
    </row>
    <row r="10" spans="1:17" x14ac:dyDescent="0.3">
      <c r="A10" s="33" t="s">
        <v>45</v>
      </c>
      <c r="B10" s="32">
        <v>140.1</v>
      </c>
      <c r="G10" s="3">
        <v>2022</v>
      </c>
      <c r="H10" s="11">
        <f>(GETPIVOTDATA("General index",$A$4,"Year",2022,"Month","December")-GETPIVOTDATA("General index",$A$4,"Year",2022,"Month","January"))/GETPIVOTDATA("General index",$A$4,"Year",2022,"Month","January")</f>
        <v>6.0350030175015092E-2</v>
      </c>
    </row>
    <row r="11" spans="1:17" x14ac:dyDescent="0.3">
      <c r="A11" s="31">
        <v>2019</v>
      </c>
      <c r="B11" s="32"/>
    </row>
    <row r="12" spans="1:17" x14ac:dyDescent="0.3">
      <c r="A12" s="33" t="s">
        <v>31</v>
      </c>
      <c r="B12" s="32">
        <v>139.6</v>
      </c>
    </row>
    <row r="13" spans="1:17" x14ac:dyDescent="0.3">
      <c r="A13" s="33" t="s">
        <v>45</v>
      </c>
      <c r="B13" s="32">
        <v>150.4</v>
      </c>
    </row>
    <row r="14" spans="1:17" x14ac:dyDescent="0.3">
      <c r="A14" s="31">
        <v>2020</v>
      </c>
      <c r="B14" s="32"/>
    </row>
    <row r="15" spans="1:17" x14ac:dyDescent="0.3">
      <c r="A15" s="33" t="s">
        <v>31</v>
      </c>
      <c r="B15" s="32">
        <v>150.19999999999999</v>
      </c>
      <c r="N15" s="34"/>
      <c r="O15" s="34"/>
      <c r="P15" s="34"/>
      <c r="Q15" s="34"/>
    </row>
    <row r="16" spans="1:17" x14ac:dyDescent="0.3">
      <c r="A16" s="33" t="s">
        <v>45</v>
      </c>
      <c r="B16" s="32">
        <v>158.9</v>
      </c>
      <c r="N16" s="34"/>
      <c r="O16" s="34"/>
      <c r="P16" s="34"/>
      <c r="Q16" s="34"/>
    </row>
    <row r="17" spans="1:19" x14ac:dyDescent="0.3">
      <c r="A17" s="31">
        <v>2021</v>
      </c>
      <c r="B17" s="32"/>
      <c r="N17" s="34"/>
      <c r="O17" s="34"/>
      <c r="P17" s="34"/>
      <c r="Q17" s="34"/>
      <c r="R17" s="25"/>
      <c r="S17" s="25"/>
    </row>
    <row r="18" spans="1:19" x14ac:dyDescent="0.3">
      <c r="A18" s="33" t="s">
        <v>31</v>
      </c>
      <c r="B18" s="32">
        <v>157.30000000000001</v>
      </c>
      <c r="N18" s="35" t="s">
        <v>101</v>
      </c>
      <c r="O18" s="35"/>
      <c r="P18" s="35"/>
      <c r="Q18" s="35"/>
      <c r="R18" s="35"/>
      <c r="S18" s="35"/>
    </row>
    <row r="19" spans="1:19" x14ac:dyDescent="0.3">
      <c r="A19" s="33" t="s">
        <v>45</v>
      </c>
      <c r="B19" s="32">
        <v>166.2</v>
      </c>
      <c r="N19" s="35"/>
      <c r="O19" s="35"/>
      <c r="P19" s="35"/>
      <c r="Q19" s="35"/>
      <c r="R19" s="35"/>
      <c r="S19" s="35"/>
    </row>
    <row r="20" spans="1:19" x14ac:dyDescent="0.3">
      <c r="A20" s="31">
        <v>2022</v>
      </c>
      <c r="B20" s="32"/>
      <c r="N20" s="35"/>
      <c r="O20" s="35"/>
      <c r="P20" s="35"/>
      <c r="Q20" s="35"/>
      <c r="R20" s="35"/>
      <c r="S20" s="35"/>
    </row>
    <row r="21" spans="1:19" x14ac:dyDescent="0.3">
      <c r="A21" s="33" t="s">
        <v>31</v>
      </c>
      <c r="B21" s="32">
        <v>165.7</v>
      </c>
      <c r="N21" s="35"/>
      <c r="O21" s="35"/>
      <c r="P21" s="35"/>
      <c r="Q21" s="35"/>
      <c r="R21" s="35"/>
      <c r="S21" s="35"/>
    </row>
    <row r="22" spans="1:19" x14ac:dyDescent="0.3">
      <c r="A22" s="33" t="s">
        <v>45</v>
      </c>
      <c r="B22" s="32">
        <v>175.7</v>
      </c>
      <c r="N22" s="35"/>
      <c r="O22" s="35"/>
      <c r="P22" s="35"/>
      <c r="Q22" s="35"/>
      <c r="R22" s="35"/>
      <c r="S22" s="35"/>
    </row>
    <row r="23" spans="1:19" x14ac:dyDescent="0.3">
      <c r="N23" s="35"/>
      <c r="O23" s="35"/>
      <c r="P23" s="35"/>
      <c r="Q23" s="35"/>
      <c r="R23" s="35"/>
      <c r="S23" s="35"/>
    </row>
    <row r="24" spans="1:19" x14ac:dyDescent="0.3">
      <c r="N24" s="35"/>
      <c r="O24" s="35"/>
      <c r="P24" s="35"/>
      <c r="Q24" s="35"/>
      <c r="R24" s="35"/>
      <c r="S24" s="35"/>
    </row>
    <row r="30" spans="1:19" x14ac:dyDescent="0.3">
      <c r="F30" s="12" t="s">
        <v>76</v>
      </c>
    </row>
    <row r="31" spans="1:19" x14ac:dyDescent="0.3">
      <c r="F31" s="12" t="s">
        <v>75</v>
      </c>
    </row>
  </sheetData>
  <mergeCells count="2">
    <mergeCell ref="N15:Q17"/>
    <mergeCell ref="N18:S24"/>
  </mergeCells>
  <phoneticPr fontId="6"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58F8-99EA-4B14-BBD5-7A70DE53FBBD}">
  <dimension ref="A2:H24"/>
  <sheetViews>
    <sheetView workbookViewId="0">
      <selection activeCell="H5" sqref="H5"/>
    </sheetView>
  </sheetViews>
  <sheetFormatPr defaultRowHeight="14.4" x14ac:dyDescent="0.3"/>
  <cols>
    <col min="1" max="1" width="11.77734375" style="12" customWidth="1"/>
    <col min="2" max="6" width="8.88671875" style="12"/>
    <col min="7" max="7" width="20" style="12" customWidth="1"/>
    <col min="8" max="16384" width="8.88671875" style="12"/>
  </cols>
  <sheetData>
    <row r="2" spans="1:8" ht="18" x14ac:dyDescent="0.35">
      <c r="G2" s="26" t="s">
        <v>95</v>
      </c>
    </row>
    <row r="3" spans="1:8" x14ac:dyDescent="0.3">
      <c r="G3" s="4"/>
    </row>
    <row r="4" spans="1:8" x14ac:dyDescent="0.3">
      <c r="A4" s="17" t="s">
        <v>0</v>
      </c>
      <c r="B4" s="17" t="s">
        <v>1</v>
      </c>
      <c r="C4" s="17" t="s">
        <v>2</v>
      </c>
      <c r="D4" s="17" t="s">
        <v>61</v>
      </c>
      <c r="E4" s="4"/>
      <c r="F4" s="4"/>
      <c r="G4" s="17" t="s">
        <v>62</v>
      </c>
      <c r="H4" s="17" t="s">
        <v>63</v>
      </c>
    </row>
    <row r="5" spans="1:8" x14ac:dyDescent="0.3">
      <c r="A5" s="13" t="s">
        <v>33</v>
      </c>
      <c r="B5" s="14">
        <v>2022</v>
      </c>
      <c r="C5" s="13" t="s">
        <v>37</v>
      </c>
      <c r="D5" s="15">
        <v>2238.9000000000005</v>
      </c>
      <c r="G5" s="15" t="str">
        <f t="shared" ref="G5:G16" si="0">CONCATENATE(C6," ",B6)</f>
        <v>June 2022</v>
      </c>
      <c r="H5" s="16">
        <f>(D6-D5)/D5</f>
        <v>1.0272901871454526E-2</v>
      </c>
    </row>
    <row r="6" spans="1:8" x14ac:dyDescent="0.3">
      <c r="A6" s="10" t="s">
        <v>33</v>
      </c>
      <c r="B6" s="7">
        <v>2022</v>
      </c>
      <c r="C6" s="10" t="s">
        <v>38</v>
      </c>
      <c r="D6" s="15">
        <v>2261.9</v>
      </c>
      <c r="G6" s="15" t="str">
        <f t="shared" si="0"/>
        <v>July 2022</v>
      </c>
      <c r="H6" s="16">
        <f t="shared" ref="H6:H16" si="1">(D7-D6)/D6</f>
        <v>1.9452672531942573E-3</v>
      </c>
    </row>
    <row r="7" spans="1:8" x14ac:dyDescent="0.3">
      <c r="A7" s="13" t="s">
        <v>33</v>
      </c>
      <c r="B7" s="14">
        <v>2022</v>
      </c>
      <c r="C7" s="13" t="s">
        <v>39</v>
      </c>
      <c r="D7" s="15">
        <v>2266.3000000000002</v>
      </c>
      <c r="G7" s="15" t="str">
        <f t="shared" si="0"/>
        <v>August 2022</v>
      </c>
      <c r="H7" s="16">
        <f t="shared" si="1"/>
        <v>1.279618761858576E-3</v>
      </c>
    </row>
    <row r="8" spans="1:8" x14ac:dyDescent="0.3">
      <c r="A8" s="10" t="s">
        <v>33</v>
      </c>
      <c r="B8" s="7">
        <v>2022</v>
      </c>
      <c r="C8" s="10" t="s">
        <v>40</v>
      </c>
      <c r="D8" s="15">
        <v>2269.2000000000003</v>
      </c>
      <c r="G8" s="15" t="str">
        <f t="shared" si="0"/>
        <v>September 2022</v>
      </c>
      <c r="H8" s="16">
        <f t="shared" si="1"/>
        <v>5.1560021152828386E-3</v>
      </c>
    </row>
    <row r="9" spans="1:8" x14ac:dyDescent="0.3">
      <c r="A9" s="13" t="s">
        <v>33</v>
      </c>
      <c r="B9" s="14">
        <v>2022</v>
      </c>
      <c r="C9" s="13" t="s">
        <v>41</v>
      </c>
      <c r="D9" s="15">
        <v>2280.9</v>
      </c>
      <c r="G9" s="15" t="str">
        <f t="shared" si="0"/>
        <v>October 2022</v>
      </c>
      <c r="H9" s="16">
        <f t="shared" si="1"/>
        <v>7.1901442413082953E-3</v>
      </c>
    </row>
    <row r="10" spans="1:8" x14ac:dyDescent="0.3">
      <c r="A10" s="10" t="s">
        <v>33</v>
      </c>
      <c r="B10" s="7">
        <v>2022</v>
      </c>
      <c r="C10" s="10" t="s">
        <v>42</v>
      </c>
      <c r="D10" s="15">
        <v>2297.3000000000002</v>
      </c>
      <c r="G10" s="15" t="str">
        <f t="shared" si="0"/>
        <v>November 2022</v>
      </c>
      <c r="H10" s="16">
        <f t="shared" si="1"/>
        <v>-2.1764680276846731E-4</v>
      </c>
    </row>
    <row r="11" spans="1:8" x14ac:dyDescent="0.3">
      <c r="A11" s="13" t="s">
        <v>33</v>
      </c>
      <c r="B11" s="14">
        <v>2022</v>
      </c>
      <c r="C11" s="13" t="s">
        <v>44</v>
      </c>
      <c r="D11" s="15">
        <v>2296.8000000000002</v>
      </c>
      <c r="G11" s="15" t="str">
        <f t="shared" si="0"/>
        <v>December 2022</v>
      </c>
      <c r="H11" s="16">
        <f t="shared" si="1"/>
        <v>-5.8342041100662182E-3</v>
      </c>
    </row>
    <row r="12" spans="1:8" x14ac:dyDescent="0.3">
      <c r="A12" s="10" t="s">
        <v>33</v>
      </c>
      <c r="B12" s="7">
        <v>2022</v>
      </c>
      <c r="C12" s="10" t="s">
        <v>45</v>
      </c>
      <c r="D12" s="15">
        <v>2283.4</v>
      </c>
      <c r="G12" s="15" t="str">
        <f t="shared" si="0"/>
        <v>January 2023</v>
      </c>
      <c r="H12" s="16">
        <f t="shared" si="1"/>
        <v>4.0728737847068961E-3</v>
      </c>
    </row>
    <row r="13" spans="1:8" x14ac:dyDescent="0.3">
      <c r="A13" s="13" t="s">
        <v>33</v>
      </c>
      <c r="B13" s="14">
        <v>2023</v>
      </c>
      <c r="C13" s="13" t="s">
        <v>31</v>
      </c>
      <c r="D13" s="15">
        <v>2292.6999999999998</v>
      </c>
      <c r="G13" s="15" t="str">
        <f t="shared" si="0"/>
        <v>February 2023</v>
      </c>
      <c r="H13" s="16">
        <f t="shared" si="1"/>
        <v>-5.9318707201116193E-3</v>
      </c>
    </row>
    <row r="14" spans="1:8" x14ac:dyDescent="0.3">
      <c r="A14" s="10" t="s">
        <v>33</v>
      </c>
      <c r="B14" s="7">
        <v>2023</v>
      </c>
      <c r="C14" s="10" t="s">
        <v>34</v>
      </c>
      <c r="D14" s="15">
        <v>2279.1</v>
      </c>
      <c r="G14" s="15" t="str">
        <f t="shared" si="0"/>
        <v>March 2023</v>
      </c>
      <c r="H14" s="16">
        <f t="shared" si="1"/>
        <v>4.3876968978943027E-5</v>
      </c>
    </row>
    <row r="15" spans="1:8" x14ac:dyDescent="0.3">
      <c r="A15" s="13" t="s">
        <v>33</v>
      </c>
      <c r="B15" s="14">
        <v>2023</v>
      </c>
      <c r="C15" s="13" t="s">
        <v>35</v>
      </c>
      <c r="D15" s="15">
        <v>2279.1999999999998</v>
      </c>
      <c r="G15" s="15" t="str">
        <f t="shared" si="0"/>
        <v>April 2023</v>
      </c>
      <c r="H15" s="16">
        <f t="shared" si="1"/>
        <v>4.5630045630048032E-3</v>
      </c>
    </row>
    <row r="16" spans="1:8" x14ac:dyDescent="0.3">
      <c r="A16" s="10" t="s">
        <v>33</v>
      </c>
      <c r="B16" s="7">
        <v>2023</v>
      </c>
      <c r="C16" s="10" t="s">
        <v>36</v>
      </c>
      <c r="D16" s="15">
        <v>2289.6000000000004</v>
      </c>
      <c r="G16" s="15" t="str">
        <f t="shared" si="0"/>
        <v>May 2023</v>
      </c>
      <c r="H16" s="16">
        <f t="shared" si="1"/>
        <v>7.5559049615652185E-3</v>
      </c>
    </row>
    <row r="17" spans="1:7" x14ac:dyDescent="0.3">
      <c r="A17" s="13" t="s">
        <v>33</v>
      </c>
      <c r="B17" s="14">
        <v>2023</v>
      </c>
      <c r="C17" s="13" t="s">
        <v>37</v>
      </c>
      <c r="D17" s="15">
        <v>2306.9</v>
      </c>
    </row>
    <row r="21" spans="1:7" x14ac:dyDescent="0.3">
      <c r="G21" s="12" t="s">
        <v>77</v>
      </c>
    </row>
    <row r="22" spans="1:7" x14ac:dyDescent="0.3">
      <c r="G22" s="12" t="s">
        <v>78</v>
      </c>
    </row>
    <row r="23" spans="1:7" x14ac:dyDescent="0.3">
      <c r="G23" s="12" t="s">
        <v>79</v>
      </c>
    </row>
    <row r="24" spans="1:7" x14ac:dyDescent="0.3">
      <c r="G24" s="12" t="s">
        <v>80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7B76-59C7-4C2D-B77A-DC5D4DF80902}">
  <dimension ref="A2:P61"/>
  <sheetViews>
    <sheetView topLeftCell="A39" workbookViewId="0">
      <selection activeCell="D35" sqref="D35"/>
    </sheetView>
  </sheetViews>
  <sheetFormatPr defaultRowHeight="14.4" x14ac:dyDescent="0.3"/>
  <cols>
    <col min="1" max="1" width="10.33203125" style="12" customWidth="1"/>
    <col min="2" max="2" width="30.6640625" style="12" customWidth="1"/>
    <col min="3" max="3" width="9.77734375" style="12" customWidth="1"/>
    <col min="4" max="4" width="18.77734375" style="12" bestFit="1" customWidth="1"/>
    <col min="5" max="5" width="12.5546875" style="12" bestFit="1" customWidth="1"/>
    <col min="6" max="6" width="11.5546875" style="12" customWidth="1"/>
    <col min="7" max="7" width="10.44140625" style="12" customWidth="1"/>
    <col min="8" max="8" width="11.21875" style="12" bestFit="1" customWidth="1"/>
    <col min="9" max="9" width="8.21875" style="12" customWidth="1"/>
    <col min="10" max="10" width="10.21875" style="12" bestFit="1" customWidth="1"/>
    <col min="11" max="11" width="9.77734375" style="12" customWidth="1"/>
    <col min="12" max="12" width="13" style="12" customWidth="1"/>
    <col min="13" max="13" width="12" style="12" customWidth="1"/>
    <col min="14" max="14" width="15.109375" style="12" customWidth="1"/>
    <col min="15" max="15" width="14.77734375" style="12" customWidth="1"/>
    <col min="16" max="16" width="13.6640625" style="12" customWidth="1"/>
    <col min="17" max="16384" width="8.88671875" style="12"/>
  </cols>
  <sheetData>
    <row r="2" spans="1:16" ht="18" x14ac:dyDescent="0.35">
      <c r="D2" s="36" t="s">
        <v>92</v>
      </c>
      <c r="E2" s="38"/>
      <c r="F2" s="38"/>
      <c r="G2" s="38"/>
      <c r="H2" s="38"/>
      <c r="I2" s="38"/>
      <c r="J2" s="38"/>
      <c r="K2" s="38"/>
    </row>
    <row r="4" spans="1:16" x14ac:dyDescent="0.3">
      <c r="A4" s="17" t="s">
        <v>0</v>
      </c>
      <c r="B4" s="17" t="s">
        <v>1</v>
      </c>
      <c r="C4" s="17" t="s">
        <v>2</v>
      </c>
      <c r="D4" s="17" t="s">
        <v>3</v>
      </c>
      <c r="E4" s="17" t="s">
        <v>4</v>
      </c>
      <c r="F4" s="17" t="s">
        <v>5</v>
      </c>
      <c r="G4" s="17" t="s">
        <v>6</v>
      </c>
      <c r="H4" s="17" t="s">
        <v>7</v>
      </c>
      <c r="I4" s="17" t="s">
        <v>8</v>
      </c>
      <c r="J4" s="17" t="s">
        <v>9</v>
      </c>
      <c r="K4" s="17" t="s">
        <v>10</v>
      </c>
      <c r="L4" s="17" t="s">
        <v>11</v>
      </c>
      <c r="M4" s="17" t="s">
        <v>12</v>
      </c>
      <c r="N4" s="17" t="s">
        <v>13</v>
      </c>
      <c r="O4" s="17" t="s">
        <v>14</v>
      </c>
      <c r="P4" s="17" t="s">
        <v>15</v>
      </c>
    </row>
    <row r="5" spans="1:16" x14ac:dyDescent="0.3">
      <c r="A5" s="15" t="s">
        <v>33</v>
      </c>
      <c r="B5" s="15">
        <v>2022</v>
      </c>
      <c r="C5" s="15" t="s">
        <v>37</v>
      </c>
      <c r="D5" s="15">
        <v>154.1</v>
      </c>
      <c r="E5" s="15">
        <v>217</v>
      </c>
      <c r="F5" s="15">
        <v>162.4</v>
      </c>
      <c r="G5" s="15">
        <v>164.9</v>
      </c>
      <c r="H5" s="15">
        <v>202.4</v>
      </c>
      <c r="I5" s="15">
        <v>171</v>
      </c>
      <c r="J5" s="15">
        <v>174.9</v>
      </c>
      <c r="K5" s="15">
        <v>164.7</v>
      </c>
      <c r="L5" s="15">
        <v>119.7</v>
      </c>
      <c r="M5" s="15">
        <v>184.9</v>
      </c>
      <c r="N5" s="15">
        <v>167.1</v>
      </c>
      <c r="O5" s="15">
        <v>182.5</v>
      </c>
      <c r="P5" s="15">
        <v>173.3</v>
      </c>
    </row>
    <row r="6" spans="1:16" x14ac:dyDescent="0.3">
      <c r="A6" s="15" t="s">
        <v>33</v>
      </c>
      <c r="B6" s="15">
        <v>2022</v>
      </c>
      <c r="C6" s="15" t="s">
        <v>38</v>
      </c>
      <c r="D6" s="15">
        <v>155</v>
      </c>
      <c r="E6" s="15">
        <v>219.4</v>
      </c>
      <c r="F6" s="15">
        <v>170.8</v>
      </c>
      <c r="G6" s="15">
        <v>165.8</v>
      </c>
      <c r="H6" s="15">
        <v>200.9</v>
      </c>
      <c r="I6" s="15">
        <v>169.7</v>
      </c>
      <c r="J6" s="15">
        <v>182.3</v>
      </c>
      <c r="K6" s="15">
        <v>164.3</v>
      </c>
      <c r="L6" s="15">
        <v>119.9</v>
      </c>
      <c r="M6" s="15">
        <v>187.1</v>
      </c>
      <c r="N6" s="15">
        <v>167.9</v>
      </c>
      <c r="O6" s="15">
        <v>183.9</v>
      </c>
      <c r="P6" s="15">
        <v>174.9</v>
      </c>
    </row>
    <row r="7" spans="1:16" x14ac:dyDescent="0.3">
      <c r="A7" s="15" t="s">
        <v>33</v>
      </c>
      <c r="B7" s="15">
        <v>2022</v>
      </c>
      <c r="C7" s="15" t="s">
        <v>39</v>
      </c>
      <c r="D7" s="15">
        <v>156.5</v>
      </c>
      <c r="E7" s="15">
        <v>213</v>
      </c>
      <c r="F7" s="15">
        <v>175.2</v>
      </c>
      <c r="G7" s="15">
        <v>166.6</v>
      </c>
      <c r="H7" s="15">
        <v>195.8</v>
      </c>
      <c r="I7" s="15">
        <v>174.2</v>
      </c>
      <c r="J7" s="15">
        <v>182.1</v>
      </c>
      <c r="K7" s="15">
        <v>164.3</v>
      </c>
      <c r="L7" s="15">
        <v>120</v>
      </c>
      <c r="M7" s="15">
        <v>190</v>
      </c>
      <c r="N7" s="15">
        <v>168.4</v>
      </c>
      <c r="O7" s="15">
        <v>185.2</v>
      </c>
      <c r="P7" s="15">
        <v>175</v>
      </c>
    </row>
    <row r="8" spans="1:16" x14ac:dyDescent="0.3">
      <c r="A8" s="15" t="s">
        <v>33</v>
      </c>
      <c r="B8" s="15">
        <v>2022</v>
      </c>
      <c r="C8" s="15" t="s">
        <v>40</v>
      </c>
      <c r="D8" s="15">
        <v>160.30000000000001</v>
      </c>
      <c r="E8" s="15">
        <v>206.5</v>
      </c>
      <c r="F8" s="15">
        <v>169.2</v>
      </c>
      <c r="G8" s="15">
        <v>168.1</v>
      </c>
      <c r="H8" s="15">
        <v>192.4</v>
      </c>
      <c r="I8" s="15">
        <v>172.9</v>
      </c>
      <c r="J8" s="15">
        <v>186.7</v>
      </c>
      <c r="K8" s="15">
        <v>167.2</v>
      </c>
      <c r="L8" s="15">
        <v>120.9</v>
      </c>
      <c r="M8" s="15">
        <v>193.6</v>
      </c>
      <c r="N8" s="15">
        <v>168.8</v>
      </c>
      <c r="O8" s="15">
        <v>186.3</v>
      </c>
      <c r="P8" s="15">
        <v>176.3</v>
      </c>
    </row>
    <row r="9" spans="1:16" x14ac:dyDescent="0.3">
      <c r="A9" s="15" t="s">
        <v>33</v>
      </c>
      <c r="B9" s="15">
        <v>2022</v>
      </c>
      <c r="C9" s="15" t="s">
        <v>41</v>
      </c>
      <c r="D9" s="15">
        <v>163.5</v>
      </c>
      <c r="E9" s="15">
        <v>209.2</v>
      </c>
      <c r="F9" s="15">
        <v>169.7</v>
      </c>
      <c r="G9" s="15">
        <v>169.7</v>
      </c>
      <c r="H9" s="15">
        <v>188.7</v>
      </c>
      <c r="I9" s="15">
        <v>165.7</v>
      </c>
      <c r="J9" s="15">
        <v>191.8</v>
      </c>
      <c r="K9" s="15">
        <v>169.1</v>
      </c>
      <c r="L9" s="15">
        <v>121.6</v>
      </c>
      <c r="M9" s="15">
        <v>197.3</v>
      </c>
      <c r="N9" s="15">
        <v>169.4</v>
      </c>
      <c r="O9" s="15">
        <v>187.4</v>
      </c>
      <c r="P9" s="15">
        <v>177.8</v>
      </c>
    </row>
    <row r="10" spans="1:16" x14ac:dyDescent="0.3">
      <c r="A10" s="15" t="s">
        <v>33</v>
      </c>
      <c r="B10" s="15">
        <v>2022</v>
      </c>
      <c r="C10" s="15" t="s">
        <v>42</v>
      </c>
      <c r="D10" s="15">
        <v>165.2</v>
      </c>
      <c r="E10" s="15">
        <v>210.9</v>
      </c>
      <c r="F10" s="15">
        <v>170.9</v>
      </c>
      <c r="G10" s="15">
        <v>170.9</v>
      </c>
      <c r="H10" s="15">
        <v>186.5</v>
      </c>
      <c r="I10" s="15">
        <v>163.80000000000001</v>
      </c>
      <c r="J10" s="15">
        <v>199.7</v>
      </c>
      <c r="K10" s="15">
        <v>169.8</v>
      </c>
      <c r="L10" s="15">
        <v>121.9</v>
      </c>
      <c r="M10" s="15">
        <v>199.9</v>
      </c>
      <c r="N10" s="15">
        <v>169.9</v>
      </c>
      <c r="O10" s="15">
        <v>188.3</v>
      </c>
      <c r="P10" s="15">
        <v>179.6</v>
      </c>
    </row>
    <row r="11" spans="1:16" x14ac:dyDescent="0.3">
      <c r="A11" s="15" t="s">
        <v>33</v>
      </c>
      <c r="B11" s="15">
        <v>2022</v>
      </c>
      <c r="C11" s="15" t="s">
        <v>44</v>
      </c>
      <c r="D11" s="15">
        <v>167.4</v>
      </c>
      <c r="E11" s="15">
        <v>209.4</v>
      </c>
      <c r="F11" s="15">
        <v>181.4</v>
      </c>
      <c r="G11" s="15">
        <v>172.3</v>
      </c>
      <c r="H11" s="15">
        <v>188.9</v>
      </c>
      <c r="I11" s="15">
        <v>160.69999999999999</v>
      </c>
      <c r="J11" s="15">
        <v>183.1</v>
      </c>
      <c r="K11" s="15">
        <v>170.5</v>
      </c>
      <c r="L11" s="15">
        <v>122.1</v>
      </c>
      <c r="M11" s="15">
        <v>202.8</v>
      </c>
      <c r="N11" s="15">
        <v>170.4</v>
      </c>
      <c r="O11" s="15">
        <v>189.5</v>
      </c>
      <c r="P11" s="15">
        <v>178.3</v>
      </c>
    </row>
    <row r="12" spans="1:16" x14ac:dyDescent="0.3">
      <c r="A12" s="15" t="s">
        <v>33</v>
      </c>
      <c r="B12" s="15">
        <v>2022</v>
      </c>
      <c r="C12" s="15" t="s">
        <v>45</v>
      </c>
      <c r="D12" s="15">
        <v>169.2</v>
      </c>
      <c r="E12" s="15">
        <v>209</v>
      </c>
      <c r="F12" s="15">
        <v>190.2</v>
      </c>
      <c r="G12" s="15">
        <v>173.6</v>
      </c>
      <c r="H12" s="15">
        <v>188.5</v>
      </c>
      <c r="I12" s="15">
        <v>158</v>
      </c>
      <c r="J12" s="15">
        <v>159.9</v>
      </c>
      <c r="K12" s="15">
        <v>170.8</v>
      </c>
      <c r="L12" s="15">
        <v>121.8</v>
      </c>
      <c r="M12" s="15">
        <v>205.2</v>
      </c>
      <c r="N12" s="15">
        <v>171</v>
      </c>
      <c r="O12" s="15">
        <v>190.3</v>
      </c>
      <c r="P12" s="15">
        <v>175.9</v>
      </c>
    </row>
    <row r="13" spans="1:16" x14ac:dyDescent="0.3">
      <c r="A13" s="15" t="s">
        <v>33</v>
      </c>
      <c r="B13" s="15">
        <v>2023</v>
      </c>
      <c r="C13" s="15" t="s">
        <v>31</v>
      </c>
      <c r="D13" s="15">
        <v>173.8</v>
      </c>
      <c r="E13" s="15">
        <v>210.7</v>
      </c>
      <c r="F13" s="15">
        <v>194.5</v>
      </c>
      <c r="G13" s="15">
        <v>174.6</v>
      </c>
      <c r="H13" s="15">
        <v>187.2</v>
      </c>
      <c r="I13" s="15">
        <v>158.30000000000001</v>
      </c>
      <c r="J13" s="15">
        <v>153.9</v>
      </c>
      <c r="K13" s="15">
        <v>170.9</v>
      </c>
      <c r="L13" s="15">
        <v>121.1</v>
      </c>
      <c r="M13" s="15">
        <v>208.4</v>
      </c>
      <c r="N13" s="15">
        <v>171.4</v>
      </c>
      <c r="O13" s="15">
        <v>191.2</v>
      </c>
      <c r="P13" s="15">
        <v>176.7</v>
      </c>
    </row>
    <row r="14" spans="1:16" x14ac:dyDescent="0.3">
      <c r="A14" s="15" t="s">
        <v>33</v>
      </c>
      <c r="B14" s="15">
        <v>2023</v>
      </c>
      <c r="C14" s="15" t="s">
        <v>34</v>
      </c>
      <c r="D14" s="15">
        <v>174.4</v>
      </c>
      <c r="E14" s="15">
        <v>207.7</v>
      </c>
      <c r="F14" s="15">
        <v>175.2</v>
      </c>
      <c r="G14" s="15">
        <v>177.3</v>
      </c>
      <c r="H14" s="15">
        <v>179.3</v>
      </c>
      <c r="I14" s="15">
        <v>169.5</v>
      </c>
      <c r="J14" s="15">
        <v>152.69999999999999</v>
      </c>
      <c r="K14" s="15">
        <v>171</v>
      </c>
      <c r="L14" s="15">
        <v>120</v>
      </c>
      <c r="M14" s="15">
        <v>209.7</v>
      </c>
      <c r="N14" s="15">
        <v>172.3</v>
      </c>
      <c r="O14" s="15">
        <v>193</v>
      </c>
      <c r="P14" s="15">
        <v>177</v>
      </c>
    </row>
    <row r="15" spans="1:16" x14ac:dyDescent="0.3">
      <c r="A15" s="15" t="s">
        <v>33</v>
      </c>
      <c r="B15" s="15">
        <v>2023</v>
      </c>
      <c r="C15" s="15" t="s">
        <v>35</v>
      </c>
      <c r="D15" s="15">
        <v>174.4</v>
      </c>
      <c r="E15" s="15">
        <v>207.7</v>
      </c>
      <c r="F15" s="15">
        <v>175.2</v>
      </c>
      <c r="G15" s="15">
        <v>177.3</v>
      </c>
      <c r="H15" s="15">
        <v>179.2</v>
      </c>
      <c r="I15" s="15">
        <v>169.5</v>
      </c>
      <c r="J15" s="15">
        <v>152.80000000000001</v>
      </c>
      <c r="K15" s="15">
        <v>171.1</v>
      </c>
      <c r="L15" s="15">
        <v>120</v>
      </c>
      <c r="M15" s="15">
        <v>209.7</v>
      </c>
      <c r="N15" s="15">
        <v>172.3</v>
      </c>
      <c r="O15" s="15">
        <v>193</v>
      </c>
      <c r="P15" s="15">
        <v>177</v>
      </c>
    </row>
    <row r="16" spans="1:16" x14ac:dyDescent="0.3">
      <c r="A16" s="15" t="s">
        <v>33</v>
      </c>
      <c r="B16" s="15">
        <v>2023</v>
      </c>
      <c r="C16" s="15" t="s">
        <v>36</v>
      </c>
      <c r="D16" s="15">
        <v>173.8</v>
      </c>
      <c r="E16" s="15">
        <v>209.3</v>
      </c>
      <c r="F16" s="15">
        <v>169.6</v>
      </c>
      <c r="G16" s="15">
        <v>178.4</v>
      </c>
      <c r="H16" s="15">
        <v>174.9</v>
      </c>
      <c r="I16" s="15">
        <v>176.3</v>
      </c>
      <c r="J16" s="15">
        <v>155.4</v>
      </c>
      <c r="K16" s="15">
        <v>173.4</v>
      </c>
      <c r="L16" s="15">
        <v>121.3</v>
      </c>
      <c r="M16" s="15">
        <v>212.9</v>
      </c>
      <c r="N16" s="15">
        <v>172.9</v>
      </c>
      <c r="O16" s="15">
        <v>193.5</v>
      </c>
      <c r="P16" s="15">
        <v>177.9</v>
      </c>
    </row>
    <row r="17" spans="1:16" x14ac:dyDescent="0.3">
      <c r="A17" s="15" t="s">
        <v>33</v>
      </c>
      <c r="B17" s="15">
        <v>2023</v>
      </c>
      <c r="C17" s="15" t="s">
        <v>37</v>
      </c>
      <c r="D17" s="15">
        <v>173.7</v>
      </c>
      <c r="E17" s="15">
        <v>214.3</v>
      </c>
      <c r="F17" s="15">
        <v>173.2</v>
      </c>
      <c r="G17" s="15">
        <v>179.5</v>
      </c>
      <c r="H17" s="15">
        <v>170</v>
      </c>
      <c r="I17" s="15">
        <v>172.2</v>
      </c>
      <c r="J17" s="15">
        <v>161</v>
      </c>
      <c r="K17" s="15">
        <v>175.6</v>
      </c>
      <c r="L17" s="15">
        <v>122.7</v>
      </c>
      <c r="M17" s="15">
        <v>218</v>
      </c>
      <c r="N17" s="15">
        <v>173.4</v>
      </c>
      <c r="O17" s="15">
        <v>194.2</v>
      </c>
      <c r="P17" s="15">
        <v>179.1</v>
      </c>
    </row>
    <row r="22" spans="1:16" x14ac:dyDescent="0.3">
      <c r="A22" s="18" t="s">
        <v>0</v>
      </c>
      <c r="B22" s="18" t="s">
        <v>1</v>
      </c>
      <c r="C22" s="18" t="s">
        <v>2</v>
      </c>
      <c r="D22" s="18" t="s">
        <v>3</v>
      </c>
      <c r="E22" s="18" t="s">
        <v>4</v>
      </c>
      <c r="F22" s="18" t="s">
        <v>5</v>
      </c>
      <c r="G22" s="18" t="s">
        <v>6</v>
      </c>
      <c r="H22" s="18" t="s">
        <v>7</v>
      </c>
      <c r="I22" s="18" t="s">
        <v>8</v>
      </c>
      <c r="J22" s="18" t="s">
        <v>9</v>
      </c>
      <c r="K22" s="18" t="s">
        <v>10</v>
      </c>
      <c r="L22" s="18" t="s">
        <v>11</v>
      </c>
      <c r="M22" s="18" t="s">
        <v>12</v>
      </c>
      <c r="N22" s="18" t="s">
        <v>13</v>
      </c>
      <c r="O22" s="18" t="s">
        <v>14</v>
      </c>
      <c r="P22" s="18" t="s">
        <v>15</v>
      </c>
    </row>
    <row r="23" spans="1:16" x14ac:dyDescent="0.3">
      <c r="A23" s="15" t="s">
        <v>33</v>
      </c>
      <c r="B23" s="15">
        <v>2022</v>
      </c>
      <c r="C23" s="15" t="s">
        <v>38</v>
      </c>
      <c r="D23" s="16">
        <f>(D6-D5)/D5</f>
        <v>5.8403634003893947E-3</v>
      </c>
      <c r="E23" s="16">
        <f t="shared" ref="E23:O23" si="0">(E6-E5)/E5</f>
        <v>1.1059907834101408E-2</v>
      </c>
      <c r="F23" s="16">
        <f t="shared" si="0"/>
        <v>5.1724137931034517E-2</v>
      </c>
      <c r="G23" s="16">
        <f t="shared" si="0"/>
        <v>5.4578532443905741E-3</v>
      </c>
      <c r="H23" s="16">
        <f t="shared" si="0"/>
        <v>-7.411067193675889E-3</v>
      </c>
      <c r="I23" s="16">
        <f t="shared" si="0"/>
        <v>-7.6023391812866164E-3</v>
      </c>
      <c r="J23" s="16">
        <f t="shared" si="0"/>
        <v>4.230989136649517E-2</v>
      </c>
      <c r="K23" s="16">
        <f t="shared" si="0"/>
        <v>-2.4286581663629466E-3</v>
      </c>
      <c r="L23" s="16">
        <f t="shared" si="0"/>
        <v>1.6708437761069578E-3</v>
      </c>
      <c r="M23" s="16">
        <f t="shared" si="0"/>
        <v>1.1898323418063756E-2</v>
      </c>
      <c r="N23" s="16">
        <f t="shared" si="0"/>
        <v>4.7875523638540481E-3</v>
      </c>
      <c r="O23" s="16">
        <f t="shared" si="0"/>
        <v>7.6712328767123599E-3</v>
      </c>
      <c r="P23" s="16">
        <f t="shared" ref="P23" si="1">(P6-P5)/P5</f>
        <v>9.2325447201384546E-3</v>
      </c>
    </row>
    <row r="24" spans="1:16" x14ac:dyDescent="0.3">
      <c r="A24" s="15" t="s">
        <v>33</v>
      </c>
      <c r="B24" s="15">
        <v>2022</v>
      </c>
      <c r="C24" s="15" t="s">
        <v>39</v>
      </c>
      <c r="D24" s="16">
        <f t="shared" ref="D24:O34" si="2">(D7-D6)/D6</f>
        <v>9.6774193548387101E-3</v>
      </c>
      <c r="E24" s="16">
        <f t="shared" si="2"/>
        <v>-2.9170464904284436E-2</v>
      </c>
      <c r="F24" s="16">
        <f t="shared" si="2"/>
        <v>2.5761124121779725E-2</v>
      </c>
      <c r="G24" s="16">
        <f t="shared" si="2"/>
        <v>4.8250904704462173E-3</v>
      </c>
      <c r="H24" s="16">
        <f t="shared" si="2"/>
        <v>-2.5385764061722219E-2</v>
      </c>
      <c r="I24" s="16">
        <f t="shared" si="2"/>
        <v>2.6517383618149679E-2</v>
      </c>
      <c r="J24" s="16">
        <f t="shared" si="2"/>
        <v>-1.0970927043336097E-3</v>
      </c>
      <c r="K24" s="16">
        <f t="shared" si="2"/>
        <v>0</v>
      </c>
      <c r="L24" s="16">
        <f t="shared" si="2"/>
        <v>8.3402835696408937E-4</v>
      </c>
      <c r="M24" s="16">
        <f t="shared" si="2"/>
        <v>1.5499732763228252E-2</v>
      </c>
      <c r="N24" s="16">
        <f t="shared" si="2"/>
        <v>2.9779630732578916E-3</v>
      </c>
      <c r="O24" s="16">
        <f t="shared" si="2"/>
        <v>7.0690592713430287E-3</v>
      </c>
      <c r="P24" s="16">
        <f t="shared" ref="P24" si="3">(P7-P6)/P6</f>
        <v>5.7175528873638828E-4</v>
      </c>
    </row>
    <row r="25" spans="1:16" x14ac:dyDescent="0.3">
      <c r="A25" s="15" t="s">
        <v>33</v>
      </c>
      <c r="B25" s="15">
        <v>2022</v>
      </c>
      <c r="C25" s="15" t="s">
        <v>40</v>
      </c>
      <c r="D25" s="16">
        <f t="shared" si="2"/>
        <v>2.4281150159744483E-2</v>
      </c>
      <c r="E25" s="16">
        <f t="shared" si="2"/>
        <v>-3.0516431924882629E-2</v>
      </c>
      <c r="F25" s="16">
        <f t="shared" si="2"/>
        <v>-3.4246575342465758E-2</v>
      </c>
      <c r="G25" s="16">
        <f t="shared" si="2"/>
        <v>9.00360144057623E-3</v>
      </c>
      <c r="H25" s="16">
        <f t="shared" si="2"/>
        <v>-1.7364657814096043E-2</v>
      </c>
      <c r="I25" s="16">
        <f t="shared" si="2"/>
        <v>-7.4626865671640818E-3</v>
      </c>
      <c r="J25" s="16">
        <f t="shared" si="2"/>
        <v>2.5260845689181737E-2</v>
      </c>
      <c r="K25" s="16">
        <f t="shared" si="2"/>
        <v>1.7650639074862917E-2</v>
      </c>
      <c r="L25" s="16">
        <f t="shared" si="2"/>
        <v>7.5000000000000474E-3</v>
      </c>
      <c r="M25" s="16">
        <f t="shared" si="2"/>
        <v>1.8947368421052602E-2</v>
      </c>
      <c r="N25" s="16">
        <f t="shared" si="2"/>
        <v>2.3752969121140478E-3</v>
      </c>
      <c r="O25" s="16">
        <f t="shared" si="2"/>
        <v>5.9395248380130824E-3</v>
      </c>
      <c r="P25" s="16">
        <f t="shared" ref="P25" si="4">(P8-P7)/P7</f>
        <v>7.4285714285714935E-3</v>
      </c>
    </row>
    <row r="26" spans="1:16" x14ac:dyDescent="0.3">
      <c r="A26" s="15" t="s">
        <v>33</v>
      </c>
      <c r="B26" s="15">
        <v>2022</v>
      </c>
      <c r="C26" s="15" t="s">
        <v>41</v>
      </c>
      <c r="D26" s="16">
        <f t="shared" si="2"/>
        <v>1.9962570180910719E-2</v>
      </c>
      <c r="E26" s="16">
        <f t="shared" si="2"/>
        <v>1.3075060532687597E-2</v>
      </c>
      <c r="F26" s="16">
        <f t="shared" si="2"/>
        <v>2.9550827423167852E-3</v>
      </c>
      <c r="G26" s="16">
        <f t="shared" si="2"/>
        <v>9.5181439619273899E-3</v>
      </c>
      <c r="H26" s="16">
        <f t="shared" si="2"/>
        <v>-1.9230769230769319E-2</v>
      </c>
      <c r="I26" s="16">
        <f t="shared" si="2"/>
        <v>-4.1642567958357531E-2</v>
      </c>
      <c r="J26" s="16">
        <f t="shared" si="2"/>
        <v>2.7316550615961558E-2</v>
      </c>
      <c r="K26" s="16">
        <f t="shared" si="2"/>
        <v>1.1363636363636399E-2</v>
      </c>
      <c r="L26" s="16">
        <f t="shared" si="2"/>
        <v>5.7899090157153728E-3</v>
      </c>
      <c r="M26" s="16">
        <f t="shared" si="2"/>
        <v>1.9111570247933973E-2</v>
      </c>
      <c r="N26" s="16">
        <f t="shared" si="2"/>
        <v>3.5545023696682125E-3</v>
      </c>
      <c r="O26" s="16">
        <f t="shared" si="2"/>
        <v>5.9044551798174676E-3</v>
      </c>
      <c r="P26" s="16">
        <f t="shared" ref="P26" si="5">(P9-P8)/P8</f>
        <v>8.5082246171298923E-3</v>
      </c>
    </row>
    <row r="27" spans="1:16" x14ac:dyDescent="0.3">
      <c r="A27" s="15" t="s">
        <v>33</v>
      </c>
      <c r="B27" s="15">
        <v>2022</v>
      </c>
      <c r="C27" s="15" t="s">
        <v>42</v>
      </c>
      <c r="D27" s="16">
        <f t="shared" si="2"/>
        <v>1.0397553516819502E-2</v>
      </c>
      <c r="E27" s="16">
        <f t="shared" si="2"/>
        <v>8.1261950286807706E-3</v>
      </c>
      <c r="F27" s="16">
        <f t="shared" si="2"/>
        <v>7.0713022981733478E-3</v>
      </c>
      <c r="G27" s="16">
        <f t="shared" si="2"/>
        <v>7.0713022981733478E-3</v>
      </c>
      <c r="H27" s="16">
        <f t="shared" si="2"/>
        <v>-1.1658717541070422E-2</v>
      </c>
      <c r="I27" s="16">
        <f t="shared" si="2"/>
        <v>-1.1466505733252729E-2</v>
      </c>
      <c r="J27" s="16">
        <f t="shared" si="2"/>
        <v>4.118873826903012E-2</v>
      </c>
      <c r="K27" s="16">
        <f t="shared" si="2"/>
        <v>4.1395623891189656E-3</v>
      </c>
      <c r="L27" s="16">
        <f t="shared" si="2"/>
        <v>2.4671052631579883E-3</v>
      </c>
      <c r="M27" s="16">
        <f t="shared" si="2"/>
        <v>1.3177901672579798E-2</v>
      </c>
      <c r="N27" s="16">
        <f t="shared" si="2"/>
        <v>2.9515938606847697E-3</v>
      </c>
      <c r="O27" s="16">
        <f t="shared" si="2"/>
        <v>4.8025613660619302E-3</v>
      </c>
      <c r="P27" s="16">
        <f t="shared" ref="P27" si="6">(P10-P9)/P9</f>
        <v>1.0123734533183255E-2</v>
      </c>
    </row>
    <row r="28" spans="1:16" x14ac:dyDescent="0.3">
      <c r="A28" s="15" t="s">
        <v>33</v>
      </c>
      <c r="B28" s="15">
        <v>2022</v>
      </c>
      <c r="C28" s="15" t="s">
        <v>44</v>
      </c>
      <c r="D28" s="16">
        <f t="shared" si="2"/>
        <v>1.3317191283293082E-2</v>
      </c>
      <c r="E28" s="16">
        <f t="shared" si="2"/>
        <v>-7.1123755334281651E-3</v>
      </c>
      <c r="F28" s="16">
        <f t="shared" si="2"/>
        <v>6.1439438267992974E-2</v>
      </c>
      <c r="G28" s="16">
        <f t="shared" si="2"/>
        <v>8.1919251023990971E-3</v>
      </c>
      <c r="H28" s="16">
        <f t="shared" si="2"/>
        <v>1.286863270777483E-2</v>
      </c>
      <c r="I28" s="16">
        <f t="shared" si="2"/>
        <v>-1.8925518925519063E-2</v>
      </c>
      <c r="J28" s="16">
        <f t="shared" si="2"/>
        <v>-8.3124687030545791E-2</v>
      </c>
      <c r="K28" s="16">
        <f t="shared" si="2"/>
        <v>4.1224970553591792E-3</v>
      </c>
      <c r="L28" s="16">
        <f t="shared" si="2"/>
        <v>1.640689089417462E-3</v>
      </c>
      <c r="M28" s="16">
        <f t="shared" si="2"/>
        <v>1.4507253626813434E-2</v>
      </c>
      <c r="N28" s="16">
        <f t="shared" si="2"/>
        <v>2.942907592701589E-3</v>
      </c>
      <c r="O28" s="16">
        <f t="shared" si="2"/>
        <v>6.3728093467869812E-3</v>
      </c>
      <c r="P28" s="16">
        <f t="shared" ref="P28" si="7">(P11-P10)/P10</f>
        <v>-7.2383073496658295E-3</v>
      </c>
    </row>
    <row r="29" spans="1:16" x14ac:dyDescent="0.3">
      <c r="A29" s="15" t="s">
        <v>33</v>
      </c>
      <c r="B29" s="15">
        <v>2022</v>
      </c>
      <c r="C29" s="15" t="s">
        <v>45</v>
      </c>
      <c r="D29" s="16">
        <f t="shared" si="2"/>
        <v>1.0752688172042909E-2</v>
      </c>
      <c r="E29" s="16">
        <f t="shared" si="2"/>
        <v>-1.9102196752626823E-3</v>
      </c>
      <c r="F29" s="16">
        <f t="shared" si="2"/>
        <v>4.8511576626240255E-2</v>
      </c>
      <c r="G29" s="16">
        <f t="shared" si="2"/>
        <v>7.5449796865930518E-3</v>
      </c>
      <c r="H29" s="16">
        <f t="shared" si="2"/>
        <v>-2.1175224986765785E-3</v>
      </c>
      <c r="I29" s="16">
        <f t="shared" si="2"/>
        <v>-1.6801493466085806E-2</v>
      </c>
      <c r="J29" s="16">
        <f t="shared" si="2"/>
        <v>-0.12670671764063349</v>
      </c>
      <c r="K29" s="16">
        <f t="shared" si="2"/>
        <v>1.7595307917889231E-3</v>
      </c>
      <c r="L29" s="16">
        <f t="shared" si="2"/>
        <v>-2.457002457002434E-3</v>
      </c>
      <c r="M29" s="16">
        <f t="shared" si="2"/>
        <v>1.1834319526627106E-2</v>
      </c>
      <c r="N29" s="16">
        <f t="shared" si="2"/>
        <v>3.521126760563347E-3</v>
      </c>
      <c r="O29" s="16">
        <f t="shared" si="2"/>
        <v>4.2216358839050729E-3</v>
      </c>
      <c r="P29" s="16">
        <f t="shared" ref="P29" si="8">(P12-P11)/P11</f>
        <v>-1.3460459899046581E-2</v>
      </c>
    </row>
    <row r="30" spans="1:16" x14ac:dyDescent="0.3">
      <c r="A30" s="15" t="s">
        <v>33</v>
      </c>
      <c r="B30" s="15">
        <v>2023</v>
      </c>
      <c r="C30" s="15" t="s">
        <v>31</v>
      </c>
      <c r="D30" s="16">
        <f t="shared" si="2"/>
        <v>2.7186761229314557E-2</v>
      </c>
      <c r="E30" s="16">
        <f t="shared" si="2"/>
        <v>8.1339712918659744E-3</v>
      </c>
      <c r="F30" s="16">
        <f t="shared" si="2"/>
        <v>2.2607781282860208E-2</v>
      </c>
      <c r="G30" s="16">
        <f t="shared" si="2"/>
        <v>5.7603686635944703E-3</v>
      </c>
      <c r="H30" s="16">
        <f t="shared" si="2"/>
        <v>-6.8965517241379917E-3</v>
      </c>
      <c r="I30" s="16">
        <f t="shared" si="2"/>
        <v>1.8987341772152618E-3</v>
      </c>
      <c r="J30" s="16">
        <f t="shared" si="2"/>
        <v>-3.7523452157598496E-2</v>
      </c>
      <c r="K30" s="16">
        <f t="shared" si="2"/>
        <v>5.854800936767817E-4</v>
      </c>
      <c r="L30" s="16">
        <f t="shared" si="2"/>
        <v>-5.7471264367816325E-3</v>
      </c>
      <c r="M30" s="16">
        <f t="shared" si="2"/>
        <v>1.5594541910331468E-2</v>
      </c>
      <c r="N30" s="16">
        <f t="shared" si="2"/>
        <v>2.339181286549741E-3</v>
      </c>
      <c r="O30" s="16">
        <f t="shared" si="2"/>
        <v>4.7293746715710832E-3</v>
      </c>
      <c r="P30" s="16">
        <f t="shared" ref="P30" si="9">(P13-P12)/P12</f>
        <v>4.5480386583284984E-3</v>
      </c>
    </row>
    <row r="31" spans="1:16" x14ac:dyDescent="0.3">
      <c r="A31" s="15" t="s">
        <v>33</v>
      </c>
      <c r="B31" s="15">
        <v>2023</v>
      </c>
      <c r="C31" s="15" t="s">
        <v>34</v>
      </c>
      <c r="D31" s="16">
        <f t="shared" si="2"/>
        <v>3.4522439585730398E-3</v>
      </c>
      <c r="E31" s="16">
        <f t="shared" si="2"/>
        <v>-1.423825344091125E-2</v>
      </c>
      <c r="F31" s="16">
        <f t="shared" si="2"/>
        <v>-9.9228791773778982E-2</v>
      </c>
      <c r="G31" s="16">
        <f t="shared" si="2"/>
        <v>1.5463917525773294E-2</v>
      </c>
      <c r="H31" s="16">
        <f t="shared" si="2"/>
        <v>-4.2200854700854579E-2</v>
      </c>
      <c r="I31" s="16">
        <f t="shared" si="2"/>
        <v>7.0751737207833149E-2</v>
      </c>
      <c r="J31" s="16">
        <f t="shared" si="2"/>
        <v>-7.7972709551658026E-3</v>
      </c>
      <c r="K31" s="16">
        <f t="shared" si="2"/>
        <v>5.8513750731418557E-4</v>
      </c>
      <c r="L31" s="16">
        <f t="shared" si="2"/>
        <v>-9.0834021469859156E-3</v>
      </c>
      <c r="M31" s="16">
        <f t="shared" si="2"/>
        <v>6.2380038387715112E-3</v>
      </c>
      <c r="N31" s="16">
        <f t="shared" si="2"/>
        <v>5.2508751458576761E-3</v>
      </c>
      <c r="O31" s="16">
        <f t="shared" si="2"/>
        <v>9.4142259414226534E-3</v>
      </c>
      <c r="P31" s="16">
        <f t="shared" ref="P31" si="10">(P14-P13)/P13</f>
        <v>1.6977928692700134E-3</v>
      </c>
    </row>
    <row r="32" spans="1:16" x14ac:dyDescent="0.3">
      <c r="A32" s="15" t="s">
        <v>33</v>
      </c>
      <c r="B32" s="15">
        <v>2023</v>
      </c>
      <c r="C32" s="15" t="s">
        <v>35</v>
      </c>
      <c r="D32" s="16">
        <f t="shared" si="2"/>
        <v>0</v>
      </c>
      <c r="E32" s="16">
        <f t="shared" si="2"/>
        <v>0</v>
      </c>
      <c r="F32" s="16">
        <f t="shared" si="2"/>
        <v>0</v>
      </c>
      <c r="G32" s="16">
        <f t="shared" si="2"/>
        <v>0</v>
      </c>
      <c r="H32" s="16">
        <f t="shared" si="2"/>
        <v>-5.5772448410497898E-4</v>
      </c>
      <c r="I32" s="16">
        <f t="shared" si="2"/>
        <v>0</v>
      </c>
      <c r="J32" s="16">
        <f t="shared" si="2"/>
        <v>6.5487884741337755E-4</v>
      </c>
      <c r="K32" s="16">
        <f t="shared" si="2"/>
        <v>5.8479532163739363E-4</v>
      </c>
      <c r="L32" s="16">
        <f t="shared" si="2"/>
        <v>0</v>
      </c>
      <c r="M32" s="16">
        <f t="shared" si="2"/>
        <v>0</v>
      </c>
      <c r="N32" s="16">
        <f t="shared" si="2"/>
        <v>0</v>
      </c>
      <c r="O32" s="16">
        <f t="shared" si="2"/>
        <v>0</v>
      </c>
      <c r="P32" s="16">
        <f t="shared" ref="P32" si="11">(P15-P14)/P14</f>
        <v>0</v>
      </c>
    </row>
    <row r="33" spans="1:16" x14ac:dyDescent="0.3">
      <c r="A33" s="15" t="s">
        <v>33</v>
      </c>
      <c r="B33" s="15">
        <v>2023</v>
      </c>
      <c r="C33" s="15" t="s">
        <v>36</v>
      </c>
      <c r="D33" s="16">
        <f t="shared" si="2"/>
        <v>-3.4403669724770315E-3</v>
      </c>
      <c r="E33" s="16">
        <f t="shared" si="2"/>
        <v>7.7034183919115207E-3</v>
      </c>
      <c r="F33" s="16">
        <f t="shared" si="2"/>
        <v>-3.1963470319634674E-2</v>
      </c>
      <c r="G33" s="16">
        <f t="shared" si="2"/>
        <v>6.2041737168640398E-3</v>
      </c>
      <c r="H33" s="16">
        <f t="shared" si="2"/>
        <v>-2.3995535714285622E-2</v>
      </c>
      <c r="I33" s="16">
        <f t="shared" si="2"/>
        <v>4.0117994100295054E-2</v>
      </c>
      <c r="J33" s="16">
        <f t="shared" si="2"/>
        <v>1.7015706806282685E-2</v>
      </c>
      <c r="K33" s="16">
        <f t="shared" si="2"/>
        <v>1.3442431326709593E-2</v>
      </c>
      <c r="L33" s="16">
        <f t="shared" si="2"/>
        <v>1.0833333333333309E-2</v>
      </c>
      <c r="M33" s="16">
        <f t="shared" si="2"/>
        <v>1.5259895088221351E-2</v>
      </c>
      <c r="N33" s="16">
        <f t="shared" si="2"/>
        <v>3.4822983168891135E-3</v>
      </c>
      <c r="O33" s="16">
        <f t="shared" si="2"/>
        <v>2.5906735751295338E-3</v>
      </c>
      <c r="P33" s="16">
        <f t="shared" ref="P33" si="12">(P16-P15)/P15</f>
        <v>5.0847457627118961E-3</v>
      </c>
    </row>
    <row r="34" spans="1:16" x14ac:dyDescent="0.3">
      <c r="A34" s="15" t="s">
        <v>33</v>
      </c>
      <c r="B34" s="15">
        <v>2023</v>
      </c>
      <c r="C34" s="15" t="s">
        <v>37</v>
      </c>
      <c r="D34" s="16">
        <f t="shared" si="2"/>
        <v>-5.7537399309564284E-4</v>
      </c>
      <c r="E34" s="16">
        <f t="shared" si="2"/>
        <v>2.3889154323936932E-2</v>
      </c>
      <c r="F34" s="16">
        <f t="shared" si="2"/>
        <v>2.122641509433959E-2</v>
      </c>
      <c r="G34" s="16">
        <f t="shared" si="2"/>
        <v>6.1659192825111791E-3</v>
      </c>
      <c r="H34" s="16">
        <f t="shared" si="2"/>
        <v>-2.801600914808465E-2</v>
      </c>
      <c r="I34" s="16">
        <f t="shared" si="2"/>
        <v>-2.32558139534885E-2</v>
      </c>
      <c r="J34" s="16">
        <f t="shared" si="2"/>
        <v>3.6036036036036001E-2</v>
      </c>
      <c r="K34" s="16">
        <f t="shared" si="2"/>
        <v>1.2687427912341341E-2</v>
      </c>
      <c r="L34" s="16">
        <f t="shared" si="2"/>
        <v>1.1541632316570533E-2</v>
      </c>
      <c r="M34" s="16">
        <f t="shared" si="2"/>
        <v>2.3954908407703118E-2</v>
      </c>
      <c r="N34" s="16">
        <f t="shared" si="2"/>
        <v>2.8918449971081549E-3</v>
      </c>
      <c r="O34" s="16">
        <f t="shared" si="2"/>
        <v>3.6175710594314658E-3</v>
      </c>
      <c r="P34" s="16">
        <f t="shared" ref="P34" si="13">(P17-P16)/P16</f>
        <v>6.7453625632377095E-3</v>
      </c>
    </row>
    <row r="35" spans="1:16" x14ac:dyDescent="0.3">
      <c r="C35" s="3" t="s">
        <v>55</v>
      </c>
      <c r="D35" s="16">
        <f>SUM(D23:D34)</f>
        <v>0.12085220029035372</v>
      </c>
      <c r="E35" s="16">
        <f t="shared" ref="E35:P35" si="14">SUM(E23:E34)</f>
        <v>-1.0960038075584964E-2</v>
      </c>
      <c r="F35" s="16">
        <f t="shared" si="14"/>
        <v>7.5858020928857975E-2</v>
      </c>
      <c r="G35" s="16">
        <f t="shared" si="14"/>
        <v>8.5207275393248891E-2</v>
      </c>
      <c r="H35" s="16">
        <f t="shared" si="14"/>
        <v>-0.17196654140370343</v>
      </c>
      <c r="I35" s="16">
        <f t="shared" si="14"/>
        <v>1.212892331833881E-2</v>
      </c>
      <c r="J35" s="16">
        <f t="shared" si="14"/>
        <v>-6.6466572857876549E-2</v>
      </c>
      <c r="K35" s="16">
        <f t="shared" si="14"/>
        <v>6.4492479670082731E-2</v>
      </c>
      <c r="L35" s="16">
        <f t="shared" si="14"/>
        <v>2.4990010110495772E-2</v>
      </c>
      <c r="M35" s="16">
        <f t="shared" si="14"/>
        <v>0.16602381892132637</v>
      </c>
      <c r="N35" s="16">
        <f t="shared" si="14"/>
        <v>3.7075142679248593E-2</v>
      </c>
      <c r="O35" s="16">
        <f t="shared" si="14"/>
        <v>6.2333124010194668E-2</v>
      </c>
      <c r="P35" s="16">
        <f t="shared" si="14"/>
        <v>3.3242003192595196E-2</v>
      </c>
    </row>
    <row r="39" spans="1:16" x14ac:dyDescent="0.3">
      <c r="B39" s="3" t="s">
        <v>53</v>
      </c>
      <c r="C39" s="3" t="s">
        <v>55</v>
      </c>
    </row>
    <row r="40" spans="1:16" x14ac:dyDescent="0.3">
      <c r="B40" s="18" t="s">
        <v>3</v>
      </c>
      <c r="C40" s="16">
        <v>0.12085220029035372</v>
      </c>
    </row>
    <row r="41" spans="1:16" x14ac:dyDescent="0.3">
      <c r="B41" s="18" t="s">
        <v>4</v>
      </c>
      <c r="C41" s="16">
        <v>-1.0960038075584964E-2</v>
      </c>
    </row>
    <row r="42" spans="1:16" x14ac:dyDescent="0.3">
      <c r="B42" s="18" t="s">
        <v>5</v>
      </c>
      <c r="C42" s="16">
        <v>7.5858020928857975E-2</v>
      </c>
    </row>
    <row r="43" spans="1:16" x14ac:dyDescent="0.3">
      <c r="B43" s="18" t="s">
        <v>6</v>
      </c>
      <c r="C43" s="16">
        <v>8.5207275393248891E-2</v>
      </c>
    </row>
    <row r="44" spans="1:16" x14ac:dyDescent="0.3">
      <c r="B44" s="18" t="s">
        <v>7</v>
      </c>
      <c r="C44" s="16">
        <v>-0.17196654140370343</v>
      </c>
    </row>
    <row r="45" spans="1:16" x14ac:dyDescent="0.3">
      <c r="B45" s="18" t="s">
        <v>8</v>
      </c>
      <c r="C45" s="16">
        <v>1.212892331833881E-2</v>
      </c>
    </row>
    <row r="46" spans="1:16" x14ac:dyDescent="0.3">
      <c r="B46" s="18" t="s">
        <v>9</v>
      </c>
      <c r="C46" s="16">
        <v>-6.6466572857876549E-2</v>
      </c>
    </row>
    <row r="47" spans="1:16" x14ac:dyDescent="0.3">
      <c r="B47" s="18" t="s">
        <v>10</v>
      </c>
      <c r="C47" s="16">
        <v>6.4492479670082731E-2</v>
      </c>
    </row>
    <row r="48" spans="1:16" x14ac:dyDescent="0.3">
      <c r="B48" s="18" t="s">
        <v>11</v>
      </c>
      <c r="C48" s="16">
        <v>2.4990010110495772E-2</v>
      </c>
    </row>
    <row r="49" spans="2:4" x14ac:dyDescent="0.3">
      <c r="B49" s="18" t="s">
        <v>12</v>
      </c>
      <c r="C49" s="16">
        <v>0.16602381892132637</v>
      </c>
    </row>
    <row r="50" spans="2:4" x14ac:dyDescent="0.3">
      <c r="B50" s="18" t="s">
        <v>13</v>
      </c>
      <c r="C50" s="16">
        <v>3.7075142679248593E-2</v>
      </c>
    </row>
    <row r="51" spans="2:4" x14ac:dyDescent="0.3">
      <c r="B51" s="18" t="s">
        <v>14</v>
      </c>
      <c r="C51" s="16">
        <v>6.2333124010194668E-2</v>
      </c>
    </row>
    <row r="52" spans="2:4" x14ac:dyDescent="0.3">
      <c r="B52" s="18" t="s">
        <v>15</v>
      </c>
      <c r="C52" s="16">
        <v>3.3242003192595196E-2</v>
      </c>
    </row>
    <row r="59" spans="2:4" x14ac:dyDescent="0.3">
      <c r="D59" s="4" t="s">
        <v>82</v>
      </c>
    </row>
    <row r="60" spans="2:4" x14ac:dyDescent="0.3">
      <c r="D60" s="4" t="s">
        <v>83</v>
      </c>
    </row>
    <row r="61" spans="2:4" x14ac:dyDescent="0.3">
      <c r="D61" s="12" t="s">
        <v>81</v>
      </c>
    </row>
  </sheetData>
  <mergeCells count="1">
    <mergeCell ref="D2:K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43A55-F2EC-4214-94FF-7F24E31C8A16}">
  <dimension ref="A2:N33"/>
  <sheetViews>
    <sheetView topLeftCell="A9" workbookViewId="0">
      <selection activeCell="H18" sqref="H18"/>
    </sheetView>
  </sheetViews>
  <sheetFormatPr defaultRowHeight="14.4" x14ac:dyDescent="0.3"/>
  <cols>
    <col min="1" max="2" width="8.88671875" style="12"/>
    <col min="3" max="3" width="12" style="12" customWidth="1"/>
    <col min="4" max="4" width="8.88671875" style="12"/>
    <col min="5" max="5" width="11.88671875" style="12" customWidth="1"/>
    <col min="6" max="6" width="8.88671875" style="12"/>
    <col min="7" max="7" width="6.6640625" style="12" customWidth="1"/>
    <col min="8" max="8" width="11" style="12" customWidth="1"/>
    <col min="9" max="9" width="13.88671875" style="12" customWidth="1"/>
    <col min="10" max="10" width="8.88671875" style="12"/>
    <col min="11" max="11" width="16.21875" style="12" customWidth="1"/>
    <col min="12" max="12" width="24.21875" style="12" customWidth="1"/>
    <col min="13" max="13" width="17.33203125" style="12" customWidth="1"/>
    <col min="14" max="16384" width="8.88671875" style="12"/>
  </cols>
  <sheetData>
    <row r="2" spans="1:14" ht="18" x14ac:dyDescent="0.35">
      <c r="I2" s="24" t="s">
        <v>93</v>
      </c>
      <c r="J2" s="25"/>
      <c r="K2" s="25"/>
      <c r="L2" s="25"/>
      <c r="M2" s="25"/>
      <c r="N2" s="25"/>
    </row>
    <row r="4" spans="1:14" x14ac:dyDescent="0.3">
      <c r="A4" s="18" t="s">
        <v>0</v>
      </c>
      <c r="B4" s="18" t="s">
        <v>1</v>
      </c>
      <c r="C4" s="18" t="s">
        <v>2</v>
      </c>
      <c r="D4" s="3" t="s">
        <v>47</v>
      </c>
      <c r="E4" s="3" t="s">
        <v>49</v>
      </c>
      <c r="F4" s="3" t="s">
        <v>48</v>
      </c>
      <c r="G4" s="4"/>
      <c r="H4" s="4"/>
      <c r="I4" s="3" t="s">
        <v>67</v>
      </c>
      <c r="J4" s="3" t="s">
        <v>1</v>
      </c>
      <c r="K4" s="3" t="s">
        <v>96</v>
      </c>
      <c r="L4" s="3" t="s">
        <v>97</v>
      </c>
      <c r="M4" s="3" t="s">
        <v>98</v>
      </c>
    </row>
    <row r="5" spans="1:14" x14ac:dyDescent="0.3">
      <c r="A5" s="13" t="s">
        <v>33</v>
      </c>
      <c r="B5" s="14">
        <v>2018</v>
      </c>
      <c r="C5" s="13" t="s">
        <v>31</v>
      </c>
      <c r="D5" s="15">
        <v>1779.9</v>
      </c>
      <c r="E5" s="15">
        <v>260.60000000000002</v>
      </c>
      <c r="F5" s="15">
        <v>414.3</v>
      </c>
      <c r="I5" s="39" t="s">
        <v>64</v>
      </c>
      <c r="J5" s="7">
        <v>2018</v>
      </c>
      <c r="K5" s="16">
        <f>(D6-D5)/D5</f>
        <v>-9.607281307938852E-3</v>
      </c>
      <c r="L5" s="16">
        <f t="shared" ref="L5:M5" si="0">(E6-E5)/E5</f>
        <v>6.3315425940138143E-2</v>
      </c>
      <c r="M5" s="16">
        <f t="shared" si="0"/>
        <v>6.1549601737870968E-2</v>
      </c>
    </row>
    <row r="6" spans="1:14" x14ac:dyDescent="0.3">
      <c r="A6" s="10" t="s">
        <v>33</v>
      </c>
      <c r="B6" s="7">
        <v>2018</v>
      </c>
      <c r="C6" s="10" t="s">
        <v>45</v>
      </c>
      <c r="D6" s="15">
        <v>1762.7999999999997</v>
      </c>
      <c r="E6" s="15">
        <v>277.10000000000002</v>
      </c>
      <c r="F6" s="15">
        <v>439.79999999999995</v>
      </c>
      <c r="I6" s="39"/>
      <c r="J6" s="14">
        <v>2019</v>
      </c>
      <c r="K6" s="16">
        <f>(D8-D7)/D7</f>
        <v>0.10990076422949714</v>
      </c>
      <c r="L6" s="16">
        <f t="shared" ref="L6:M6" si="1">(E8-E7)/E7</f>
        <v>4.641957538682992E-2</v>
      </c>
      <c r="M6" s="16">
        <f t="shared" si="1"/>
        <v>2.8992072480181357E-2</v>
      </c>
    </row>
    <row r="7" spans="1:14" x14ac:dyDescent="0.3">
      <c r="A7" s="13" t="s">
        <v>33</v>
      </c>
      <c r="B7" s="14">
        <v>2019</v>
      </c>
      <c r="C7" s="13" t="s">
        <v>31</v>
      </c>
      <c r="D7" s="15">
        <v>1753.3999999999999</v>
      </c>
      <c r="E7" s="15">
        <v>277.89999999999998</v>
      </c>
      <c r="F7" s="15">
        <v>441.49999999999994</v>
      </c>
      <c r="I7" s="19" t="s">
        <v>65</v>
      </c>
      <c r="J7" s="14">
        <v>2020</v>
      </c>
      <c r="K7" s="16">
        <f>(D10-D9)/D9</f>
        <v>8.6940836940836971E-2</v>
      </c>
      <c r="L7" s="16">
        <f t="shared" ref="L7:M7" si="2">(E10-E9)/E9</f>
        <v>7.4616695059625135E-2</v>
      </c>
      <c r="M7" s="16">
        <f t="shared" si="2"/>
        <v>2.4769837790442686E-2</v>
      </c>
    </row>
    <row r="8" spans="1:14" x14ac:dyDescent="0.3">
      <c r="A8" s="10" t="s">
        <v>33</v>
      </c>
      <c r="B8" s="7">
        <v>2019</v>
      </c>
      <c r="C8" s="10" t="s">
        <v>45</v>
      </c>
      <c r="D8" s="15">
        <v>1946.1000000000001</v>
      </c>
      <c r="E8" s="15">
        <v>290.8</v>
      </c>
      <c r="F8" s="15">
        <v>454.3</v>
      </c>
      <c r="I8" s="39" t="s">
        <v>66</v>
      </c>
      <c r="J8" s="14">
        <v>2021</v>
      </c>
      <c r="K8" s="16">
        <f>(D12-D11)/D11</f>
        <v>5.0276908259089856E-2</v>
      </c>
      <c r="L8" s="16">
        <f t="shared" ref="L8:M8" si="3">(E12-E11)/E11</f>
        <v>5.4096804808604758E-2</v>
      </c>
      <c r="M8" s="16">
        <f t="shared" si="3"/>
        <v>4.5191689869351091E-2</v>
      </c>
    </row>
    <row r="9" spans="1:14" x14ac:dyDescent="0.3">
      <c r="A9" s="13" t="s">
        <v>33</v>
      </c>
      <c r="B9" s="14">
        <v>2020</v>
      </c>
      <c r="C9" s="13" t="s">
        <v>31</v>
      </c>
      <c r="D9" s="15">
        <v>1940.3999999999999</v>
      </c>
      <c r="E9" s="15">
        <v>293.5</v>
      </c>
      <c r="F9" s="15">
        <v>456.20000000000005</v>
      </c>
      <c r="I9" s="39"/>
      <c r="J9" s="14">
        <v>2022</v>
      </c>
      <c r="K9" s="16">
        <f>(D14-D13)/D13</f>
        <v>5.5078088901210742E-2</v>
      </c>
      <c r="L9" s="16">
        <f t="shared" ref="L9:M9" si="4">(E14-E13)/E13</f>
        <v>6.7284688995215322E-2</v>
      </c>
      <c r="M9" s="16">
        <f t="shared" si="4"/>
        <v>5.425249847032422E-2</v>
      </c>
    </row>
    <row r="10" spans="1:14" x14ac:dyDescent="0.3">
      <c r="A10" s="10" t="s">
        <v>33</v>
      </c>
      <c r="B10" s="7">
        <v>2020</v>
      </c>
      <c r="C10" s="10" t="s">
        <v>45</v>
      </c>
      <c r="D10" s="15">
        <v>2109.1</v>
      </c>
      <c r="E10" s="15">
        <v>315.39999999999998</v>
      </c>
      <c r="F10" s="15">
        <v>467.5</v>
      </c>
    </row>
    <row r="11" spans="1:14" x14ac:dyDescent="0.3">
      <c r="A11" s="13" t="s">
        <v>33</v>
      </c>
      <c r="B11" s="14">
        <v>2021</v>
      </c>
      <c r="C11" s="13" t="s">
        <v>31</v>
      </c>
      <c r="D11" s="15">
        <v>2076.5</v>
      </c>
      <c r="E11" s="15">
        <v>316.10000000000002</v>
      </c>
      <c r="F11" s="15">
        <v>466.9</v>
      </c>
    </row>
    <row r="12" spans="1:14" x14ac:dyDescent="0.3">
      <c r="A12" s="10" t="s">
        <v>33</v>
      </c>
      <c r="B12" s="7">
        <v>2021</v>
      </c>
      <c r="C12" s="10" t="s">
        <v>45</v>
      </c>
      <c r="D12" s="15">
        <v>2180.9</v>
      </c>
      <c r="E12" s="15">
        <v>333.2</v>
      </c>
      <c r="F12" s="15">
        <v>488</v>
      </c>
    </row>
    <row r="13" spans="1:14" x14ac:dyDescent="0.3">
      <c r="A13" s="13" t="s">
        <v>33</v>
      </c>
      <c r="B13" s="14">
        <v>2022</v>
      </c>
      <c r="C13" s="13" t="s">
        <v>31</v>
      </c>
      <c r="D13" s="15">
        <v>2164.1999999999998</v>
      </c>
      <c r="E13" s="15">
        <v>334.4</v>
      </c>
      <c r="F13" s="15">
        <v>490.3</v>
      </c>
    </row>
    <row r="14" spans="1:14" x14ac:dyDescent="0.3">
      <c r="A14" s="10" t="s">
        <v>33</v>
      </c>
      <c r="B14" s="7">
        <v>2022</v>
      </c>
      <c r="C14" s="10" t="s">
        <v>45</v>
      </c>
      <c r="D14" s="15">
        <v>2283.4</v>
      </c>
      <c r="E14" s="15">
        <v>356.9</v>
      </c>
      <c r="F14" s="15">
        <v>516.9</v>
      </c>
    </row>
    <row r="29" spans="10:10" x14ac:dyDescent="0.3">
      <c r="J29" s="4" t="s">
        <v>84</v>
      </c>
    </row>
    <row r="30" spans="10:10" x14ac:dyDescent="0.3">
      <c r="J30" s="4" t="s">
        <v>85</v>
      </c>
    </row>
    <row r="31" spans="10:10" x14ac:dyDescent="0.3">
      <c r="J31" s="4" t="s">
        <v>86</v>
      </c>
    </row>
    <row r="32" spans="10:10" x14ac:dyDescent="0.3">
      <c r="J32" s="4" t="s">
        <v>87</v>
      </c>
    </row>
    <row r="33" spans="10:10" x14ac:dyDescent="0.3">
      <c r="J33" s="4" t="s">
        <v>88</v>
      </c>
    </row>
  </sheetData>
  <mergeCells count="2">
    <mergeCell ref="I5:I6"/>
    <mergeCell ref="I8:I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2112-97BE-4312-934C-54D1D69C687E}">
  <dimension ref="A2:AT34"/>
  <sheetViews>
    <sheetView tabSelected="1" topLeftCell="AA1" zoomScaleNormal="100" workbookViewId="0">
      <selection activeCell="G34" sqref="G34"/>
    </sheetView>
  </sheetViews>
  <sheetFormatPr defaultRowHeight="14.4" x14ac:dyDescent="0.3"/>
  <cols>
    <col min="1" max="1" width="12.5546875" style="12" customWidth="1"/>
    <col min="2" max="3" width="8.88671875" style="12"/>
    <col min="4" max="4" width="11.33203125" style="12" customWidth="1"/>
    <col min="5" max="6" width="8.88671875" style="12"/>
    <col min="7" max="7" width="14.21875" style="12" customWidth="1"/>
    <col min="8" max="35" width="8.88671875" style="12"/>
    <col min="36" max="36" width="27.88671875" style="12" customWidth="1"/>
    <col min="37" max="37" width="13.6640625" style="29" customWidth="1"/>
    <col min="38" max="16384" width="8.88671875" style="12"/>
  </cols>
  <sheetData>
    <row r="2" spans="1:46" ht="18" x14ac:dyDescent="0.35">
      <c r="E2" s="36" t="s">
        <v>94</v>
      </c>
      <c r="F2" s="38"/>
      <c r="G2" s="38"/>
      <c r="H2" s="38"/>
      <c r="I2" s="38"/>
      <c r="J2" s="38"/>
      <c r="K2" s="38"/>
      <c r="L2" s="38"/>
      <c r="M2" s="38"/>
      <c r="N2" s="38"/>
      <c r="O2" s="38"/>
      <c r="P2" s="38"/>
      <c r="AA2" s="24"/>
      <c r="AB2" s="25"/>
      <c r="AC2" s="25"/>
      <c r="AD2" s="25"/>
      <c r="AE2" s="25"/>
      <c r="AF2" s="25"/>
      <c r="AG2" s="25"/>
      <c r="AH2" s="25"/>
      <c r="AI2" s="25"/>
      <c r="AJ2" s="25"/>
    </row>
    <row r="4" spans="1:46" x14ac:dyDescent="0.3">
      <c r="A4" s="3" t="s">
        <v>68</v>
      </c>
      <c r="B4" s="3" t="s">
        <v>69</v>
      </c>
      <c r="D4" s="15" t="s">
        <v>0</v>
      </c>
      <c r="E4" s="15" t="s">
        <v>1</v>
      </c>
      <c r="F4" s="15" t="s">
        <v>2</v>
      </c>
      <c r="G4" s="15" t="s">
        <v>3</v>
      </c>
      <c r="H4" s="15" t="s">
        <v>4</v>
      </c>
      <c r="I4" s="15" t="s">
        <v>5</v>
      </c>
      <c r="J4" s="15" t="s">
        <v>6</v>
      </c>
      <c r="K4" s="15" t="s">
        <v>7</v>
      </c>
      <c r="L4" s="15" t="s">
        <v>8</v>
      </c>
      <c r="M4" s="15" t="s">
        <v>9</v>
      </c>
      <c r="N4" s="15" t="s">
        <v>10</v>
      </c>
      <c r="O4" s="15" t="s">
        <v>11</v>
      </c>
      <c r="P4" s="15" t="s">
        <v>12</v>
      </c>
      <c r="Q4" s="15" t="s">
        <v>13</v>
      </c>
      <c r="R4" s="15" t="s">
        <v>14</v>
      </c>
      <c r="S4" s="15" t="s">
        <v>15</v>
      </c>
      <c r="T4" s="15" t="s">
        <v>16</v>
      </c>
      <c r="U4" s="15" t="s">
        <v>17</v>
      </c>
      <c r="V4" s="15" t="s">
        <v>18</v>
      </c>
      <c r="W4" s="15" t="s">
        <v>19</v>
      </c>
      <c r="X4" s="15" t="s">
        <v>20</v>
      </c>
      <c r="Y4" s="15" t="s">
        <v>21</v>
      </c>
      <c r="Z4" s="15" t="s">
        <v>22</v>
      </c>
      <c r="AA4" s="15" t="s">
        <v>23</v>
      </c>
      <c r="AB4" s="15" t="s">
        <v>24</v>
      </c>
      <c r="AC4" s="15" t="s">
        <v>25</v>
      </c>
      <c r="AD4" s="15" t="s">
        <v>26</v>
      </c>
      <c r="AE4" s="15" t="s">
        <v>27</v>
      </c>
      <c r="AF4" s="15" t="s">
        <v>28</v>
      </c>
      <c r="AG4" s="15" t="s">
        <v>29</v>
      </c>
      <c r="AJ4" s="3" t="s">
        <v>71</v>
      </c>
      <c r="AK4" s="30" t="s">
        <v>70</v>
      </c>
    </row>
    <row r="5" spans="1:46" x14ac:dyDescent="0.3">
      <c r="A5" s="20">
        <v>44197</v>
      </c>
      <c r="B5" s="15">
        <v>66695.478654874634</v>
      </c>
      <c r="D5" s="15" t="s">
        <v>33</v>
      </c>
      <c r="E5" s="15">
        <v>2021</v>
      </c>
      <c r="F5" s="15" t="s">
        <v>31</v>
      </c>
      <c r="G5" s="15">
        <v>144.9</v>
      </c>
      <c r="H5" s="15">
        <v>190.1</v>
      </c>
      <c r="I5" s="15">
        <v>175.3</v>
      </c>
      <c r="J5" s="15">
        <v>154.1</v>
      </c>
      <c r="K5" s="15">
        <v>150.9</v>
      </c>
      <c r="L5" s="15">
        <v>149.6</v>
      </c>
      <c r="M5" s="15">
        <v>194.2</v>
      </c>
      <c r="N5" s="15">
        <v>160.4</v>
      </c>
      <c r="O5" s="15">
        <v>114.6</v>
      </c>
      <c r="P5" s="15">
        <v>164</v>
      </c>
      <c r="Q5" s="15">
        <v>151.80000000000001</v>
      </c>
      <c r="R5" s="15">
        <v>165.6</v>
      </c>
      <c r="S5" s="15">
        <v>161</v>
      </c>
      <c r="T5" s="15">
        <v>186.5</v>
      </c>
      <c r="U5" s="15">
        <v>155.5</v>
      </c>
      <c r="V5" s="15">
        <v>146.1</v>
      </c>
      <c r="W5" s="15">
        <v>154.19999999999999</v>
      </c>
      <c r="X5" s="15">
        <v>157.69999999999999</v>
      </c>
      <c r="Y5" s="15">
        <v>147.9</v>
      </c>
      <c r="Z5" s="15">
        <v>150</v>
      </c>
      <c r="AA5" s="15">
        <v>159.30000000000001</v>
      </c>
      <c r="AB5" s="15">
        <v>141.9</v>
      </c>
      <c r="AC5" s="15">
        <v>149.6</v>
      </c>
      <c r="AD5" s="15">
        <v>159.19999999999999</v>
      </c>
      <c r="AE5" s="15">
        <v>156.80000000000001</v>
      </c>
      <c r="AF5" s="15">
        <v>151.9</v>
      </c>
      <c r="AG5" s="15">
        <v>157.30000000000001</v>
      </c>
      <c r="AJ5" s="15" t="s">
        <v>4</v>
      </c>
      <c r="AK5" s="28">
        <v>0.7926863839513858</v>
      </c>
    </row>
    <row r="6" spans="1:46" x14ac:dyDescent="0.3">
      <c r="A6" s="20">
        <v>44228</v>
      </c>
      <c r="B6" s="15">
        <v>60965.591062388856</v>
      </c>
      <c r="D6" s="15" t="s">
        <v>33</v>
      </c>
      <c r="E6" s="15">
        <v>2021</v>
      </c>
      <c r="F6" s="15" t="s">
        <v>34</v>
      </c>
      <c r="G6" s="15">
        <v>144.30000000000001</v>
      </c>
      <c r="H6" s="15">
        <v>186.5</v>
      </c>
      <c r="I6" s="15">
        <v>168.7</v>
      </c>
      <c r="J6" s="15">
        <v>154.69999999999999</v>
      </c>
      <c r="K6" s="15">
        <v>158.69999999999999</v>
      </c>
      <c r="L6" s="15">
        <v>150.69999999999999</v>
      </c>
      <c r="M6" s="15">
        <v>160</v>
      </c>
      <c r="N6" s="15">
        <v>158.80000000000001</v>
      </c>
      <c r="O6" s="15">
        <v>112.8</v>
      </c>
      <c r="P6" s="15">
        <v>164.2</v>
      </c>
      <c r="Q6" s="15">
        <v>155.5</v>
      </c>
      <c r="R6" s="15">
        <v>167.5</v>
      </c>
      <c r="S6" s="15">
        <v>156.9</v>
      </c>
      <c r="T6" s="15">
        <v>188.3</v>
      </c>
      <c r="U6" s="15">
        <v>157.19999999999999</v>
      </c>
      <c r="V6" s="15">
        <v>147.4</v>
      </c>
      <c r="W6" s="15">
        <v>155.80000000000001</v>
      </c>
      <c r="X6" s="15">
        <v>159.80000000000001</v>
      </c>
      <c r="Y6" s="15">
        <v>152.4</v>
      </c>
      <c r="Z6" s="15">
        <v>150.9</v>
      </c>
      <c r="AA6" s="15">
        <v>161.30000000000001</v>
      </c>
      <c r="AB6" s="15">
        <v>145.1</v>
      </c>
      <c r="AC6" s="15">
        <v>151.5</v>
      </c>
      <c r="AD6" s="15">
        <v>159.5</v>
      </c>
      <c r="AE6" s="15">
        <v>155.80000000000001</v>
      </c>
      <c r="AF6" s="15">
        <v>153.4</v>
      </c>
      <c r="AG6" s="15">
        <v>156.6</v>
      </c>
      <c r="AJ6" s="15" t="s">
        <v>24</v>
      </c>
      <c r="AK6" s="28">
        <v>0.77877919315666566</v>
      </c>
    </row>
    <row r="7" spans="1:46" x14ac:dyDescent="0.3">
      <c r="A7" s="20">
        <v>44256</v>
      </c>
      <c r="B7" s="15">
        <v>75470.774130757563</v>
      </c>
      <c r="D7" s="15" t="s">
        <v>33</v>
      </c>
      <c r="E7" s="15">
        <v>2021</v>
      </c>
      <c r="F7" s="15" t="s">
        <v>35</v>
      </c>
      <c r="G7" s="15">
        <v>144.1</v>
      </c>
      <c r="H7" s="15">
        <v>192.2</v>
      </c>
      <c r="I7" s="15">
        <v>163.80000000000001</v>
      </c>
      <c r="J7" s="15">
        <v>154.9</v>
      </c>
      <c r="K7" s="15">
        <v>163.9</v>
      </c>
      <c r="L7" s="15">
        <v>153.69999999999999</v>
      </c>
      <c r="M7" s="15">
        <v>149.5</v>
      </c>
      <c r="N7" s="15">
        <v>159.80000000000001</v>
      </c>
      <c r="O7" s="15">
        <v>112.6</v>
      </c>
      <c r="P7" s="15">
        <v>163.5</v>
      </c>
      <c r="Q7" s="15">
        <v>156.5</v>
      </c>
      <c r="R7" s="15">
        <v>168.2</v>
      </c>
      <c r="S7" s="15">
        <v>156.69999999999999</v>
      </c>
      <c r="T7" s="15">
        <v>188.1</v>
      </c>
      <c r="U7" s="15">
        <v>157.80000000000001</v>
      </c>
      <c r="V7" s="15">
        <v>147.9</v>
      </c>
      <c r="W7" s="15">
        <v>156.4</v>
      </c>
      <c r="X7" s="15">
        <v>159.9</v>
      </c>
      <c r="Y7" s="15">
        <v>155.5</v>
      </c>
      <c r="Z7" s="15">
        <v>151.19999999999999</v>
      </c>
      <c r="AA7" s="15">
        <v>161.69999999999999</v>
      </c>
      <c r="AB7" s="15">
        <v>146.19999999999999</v>
      </c>
      <c r="AC7" s="15">
        <v>152.6</v>
      </c>
      <c r="AD7" s="15">
        <v>160.19999999999999</v>
      </c>
      <c r="AE7" s="15">
        <v>153.80000000000001</v>
      </c>
      <c r="AF7" s="15">
        <v>153.80000000000001</v>
      </c>
      <c r="AG7" s="15">
        <v>156.80000000000001</v>
      </c>
      <c r="AJ7" s="15" t="s">
        <v>7</v>
      </c>
      <c r="AK7" s="28">
        <v>0.75137562864761787</v>
      </c>
    </row>
    <row r="8" spans="1:46" x14ac:dyDescent="0.3">
      <c r="A8" s="20">
        <v>44287</v>
      </c>
      <c r="B8" s="15">
        <v>74207.645156289771</v>
      </c>
      <c r="D8" s="15" t="s">
        <v>33</v>
      </c>
      <c r="E8" s="15">
        <v>2021</v>
      </c>
      <c r="F8" s="15" t="s">
        <v>36</v>
      </c>
      <c r="G8" s="15">
        <v>144.30000000000001</v>
      </c>
      <c r="H8" s="15">
        <v>198</v>
      </c>
      <c r="I8" s="15">
        <v>164.6</v>
      </c>
      <c r="J8" s="15">
        <v>155.4</v>
      </c>
      <c r="K8" s="15">
        <v>170.1</v>
      </c>
      <c r="L8" s="15">
        <v>164.4</v>
      </c>
      <c r="M8" s="15">
        <v>144.1</v>
      </c>
      <c r="N8" s="15">
        <v>161.69999999999999</v>
      </c>
      <c r="O8" s="15">
        <v>113.1</v>
      </c>
      <c r="P8" s="15">
        <v>163.9</v>
      </c>
      <c r="Q8" s="15">
        <v>157.6</v>
      </c>
      <c r="R8" s="15">
        <v>168.9</v>
      </c>
      <c r="S8" s="15">
        <v>158</v>
      </c>
      <c r="T8" s="15">
        <v>188.8</v>
      </c>
      <c r="U8" s="15">
        <v>158.80000000000001</v>
      </c>
      <c r="V8" s="15">
        <v>148.5</v>
      </c>
      <c r="W8" s="15">
        <v>157.30000000000001</v>
      </c>
      <c r="X8" s="15">
        <v>161.4</v>
      </c>
      <c r="Y8" s="15">
        <v>155.6</v>
      </c>
      <c r="Z8" s="15">
        <v>151.80000000000001</v>
      </c>
      <c r="AA8" s="15">
        <v>162.30000000000001</v>
      </c>
      <c r="AB8" s="15">
        <v>146.6</v>
      </c>
      <c r="AC8" s="15">
        <v>153.19999999999999</v>
      </c>
      <c r="AD8" s="15">
        <v>160.30000000000001</v>
      </c>
      <c r="AE8" s="15">
        <v>155.4</v>
      </c>
      <c r="AF8" s="15">
        <v>154.4</v>
      </c>
      <c r="AG8" s="15">
        <v>157.80000000000001</v>
      </c>
      <c r="AJ8" s="15" t="s">
        <v>25</v>
      </c>
      <c r="AK8" s="28">
        <v>0.724267270129197</v>
      </c>
    </row>
    <row r="9" spans="1:46" x14ac:dyDescent="0.3">
      <c r="A9" s="20">
        <v>44317</v>
      </c>
      <c r="B9" s="15">
        <v>70046.397374263441</v>
      </c>
      <c r="D9" s="15" t="s">
        <v>33</v>
      </c>
      <c r="E9" s="15">
        <v>2021</v>
      </c>
      <c r="F9" s="15" t="s">
        <v>37</v>
      </c>
      <c r="G9" s="15">
        <v>146.30000000000001</v>
      </c>
      <c r="H9" s="15">
        <v>200.5</v>
      </c>
      <c r="I9" s="15">
        <v>170.3</v>
      </c>
      <c r="J9" s="15">
        <v>156.1</v>
      </c>
      <c r="K9" s="15">
        <v>178.7</v>
      </c>
      <c r="L9" s="15">
        <v>167.1</v>
      </c>
      <c r="M9" s="15">
        <v>147.9</v>
      </c>
      <c r="N9" s="15">
        <v>165.4</v>
      </c>
      <c r="O9" s="15">
        <v>114.8</v>
      </c>
      <c r="P9" s="15">
        <v>168.2</v>
      </c>
      <c r="Q9" s="15">
        <v>159.30000000000001</v>
      </c>
      <c r="R9" s="15">
        <v>170.4</v>
      </c>
      <c r="S9" s="15">
        <v>160.69999999999999</v>
      </c>
      <c r="T9" s="15">
        <v>191.9</v>
      </c>
      <c r="U9" s="15">
        <v>161.80000000000001</v>
      </c>
      <c r="V9" s="15">
        <v>152.1</v>
      </c>
      <c r="W9" s="15">
        <v>160.4</v>
      </c>
      <c r="X9" s="15">
        <v>161.6</v>
      </c>
      <c r="Y9" s="15">
        <v>159.4</v>
      </c>
      <c r="Z9" s="15">
        <v>154.69999999999999</v>
      </c>
      <c r="AA9" s="15">
        <v>165.8</v>
      </c>
      <c r="AB9" s="15">
        <v>148.9</v>
      </c>
      <c r="AC9" s="15">
        <v>155.80000000000001</v>
      </c>
      <c r="AD9" s="15">
        <v>161.19999999999999</v>
      </c>
      <c r="AE9" s="15">
        <v>158.6</v>
      </c>
      <c r="AF9" s="15">
        <v>156.80000000000001</v>
      </c>
      <c r="AG9" s="15">
        <v>160.4</v>
      </c>
      <c r="AJ9" s="15" t="s">
        <v>21</v>
      </c>
      <c r="AK9" s="28">
        <v>0.7104715115858139</v>
      </c>
      <c r="AM9" s="12" t="s">
        <v>99</v>
      </c>
    </row>
    <row r="10" spans="1:46" x14ac:dyDescent="0.3">
      <c r="A10" s="20">
        <v>44348</v>
      </c>
      <c r="B10" s="15">
        <v>71679.348913787879</v>
      </c>
      <c r="D10" s="15" t="s">
        <v>33</v>
      </c>
      <c r="E10" s="15">
        <v>2021</v>
      </c>
      <c r="F10" s="15" t="s">
        <v>38</v>
      </c>
      <c r="G10" s="15">
        <v>146.69999999999999</v>
      </c>
      <c r="H10" s="15">
        <v>202</v>
      </c>
      <c r="I10" s="15">
        <v>180.7</v>
      </c>
      <c r="J10" s="15">
        <v>156.19999999999999</v>
      </c>
      <c r="K10" s="15">
        <v>183.7</v>
      </c>
      <c r="L10" s="15">
        <v>164.6</v>
      </c>
      <c r="M10" s="15">
        <v>155.4</v>
      </c>
      <c r="N10" s="15">
        <v>166</v>
      </c>
      <c r="O10" s="15">
        <v>115.1</v>
      </c>
      <c r="P10" s="15">
        <v>168.5</v>
      </c>
      <c r="Q10" s="15">
        <v>160</v>
      </c>
      <c r="R10" s="15">
        <v>172.4</v>
      </c>
      <c r="S10" s="15">
        <v>162.6</v>
      </c>
      <c r="T10" s="15">
        <v>190.8</v>
      </c>
      <c r="U10" s="15">
        <v>162.19999999999999</v>
      </c>
      <c r="V10" s="15">
        <v>151.80000000000001</v>
      </c>
      <c r="W10" s="15">
        <v>160.69999999999999</v>
      </c>
      <c r="X10" s="15">
        <v>160.5</v>
      </c>
      <c r="Y10" s="15">
        <v>159.80000000000001</v>
      </c>
      <c r="Z10" s="15">
        <v>154.80000000000001</v>
      </c>
      <c r="AA10" s="15">
        <v>166.3</v>
      </c>
      <c r="AB10" s="15">
        <v>150.69999999999999</v>
      </c>
      <c r="AC10" s="15">
        <v>154.9</v>
      </c>
      <c r="AD10" s="15">
        <v>161.69999999999999</v>
      </c>
      <c r="AE10" s="15">
        <v>158.80000000000001</v>
      </c>
      <c r="AF10" s="15">
        <v>157.6</v>
      </c>
      <c r="AG10" s="15">
        <v>161.30000000000001</v>
      </c>
      <c r="AJ10" s="15" t="s">
        <v>15</v>
      </c>
      <c r="AK10" s="28">
        <v>0.70985767478792183</v>
      </c>
      <c r="AM10" s="4" t="s">
        <v>89</v>
      </c>
    </row>
    <row r="11" spans="1:46" x14ac:dyDescent="0.3">
      <c r="A11" s="20">
        <v>44378</v>
      </c>
      <c r="B11" s="15">
        <v>72860.439470110607</v>
      </c>
      <c r="D11" s="15" t="s">
        <v>33</v>
      </c>
      <c r="E11" s="15">
        <v>2021</v>
      </c>
      <c r="F11" s="15" t="s">
        <v>39</v>
      </c>
      <c r="G11" s="15">
        <v>146.4</v>
      </c>
      <c r="H11" s="15">
        <v>206.8</v>
      </c>
      <c r="I11" s="15">
        <v>182.2</v>
      </c>
      <c r="J11" s="15">
        <v>157.5</v>
      </c>
      <c r="K11" s="15">
        <v>182.1</v>
      </c>
      <c r="L11" s="15">
        <v>163.9</v>
      </c>
      <c r="M11" s="15">
        <v>164.2</v>
      </c>
      <c r="N11" s="15">
        <v>164</v>
      </c>
      <c r="O11" s="15">
        <v>114.5</v>
      </c>
      <c r="P11" s="15">
        <v>168.3</v>
      </c>
      <c r="Q11" s="15">
        <v>160.9</v>
      </c>
      <c r="R11" s="15">
        <v>172.2</v>
      </c>
      <c r="S11" s="15">
        <v>164</v>
      </c>
      <c r="T11" s="15">
        <v>191.2</v>
      </c>
      <c r="U11" s="15">
        <v>162.80000000000001</v>
      </c>
      <c r="V11" s="15">
        <v>153.1</v>
      </c>
      <c r="W11" s="15">
        <v>161.4</v>
      </c>
      <c r="X11" s="15">
        <v>161.5</v>
      </c>
      <c r="Y11" s="15">
        <v>160.69999999999999</v>
      </c>
      <c r="Z11" s="15">
        <v>155.80000000000001</v>
      </c>
      <c r="AA11" s="15">
        <v>167</v>
      </c>
      <c r="AB11" s="15">
        <v>153.1</v>
      </c>
      <c r="AC11" s="15">
        <v>155.30000000000001</v>
      </c>
      <c r="AD11" s="15">
        <v>163.19999999999999</v>
      </c>
      <c r="AE11" s="15">
        <v>160.1</v>
      </c>
      <c r="AF11" s="15">
        <v>159</v>
      </c>
      <c r="AG11" s="15">
        <v>162.5</v>
      </c>
      <c r="AJ11" s="15" t="s">
        <v>29</v>
      </c>
      <c r="AK11" s="28">
        <v>0.6953956424209542</v>
      </c>
      <c r="AM11" s="4" t="s">
        <v>90</v>
      </c>
    </row>
    <row r="12" spans="1:46" x14ac:dyDescent="0.3">
      <c r="A12" s="20">
        <v>44409</v>
      </c>
      <c r="B12" s="15">
        <v>80983.015512993996</v>
      </c>
      <c r="D12" s="15" t="s">
        <v>33</v>
      </c>
      <c r="E12" s="15">
        <v>2021</v>
      </c>
      <c r="F12" s="15" t="s">
        <v>40</v>
      </c>
      <c r="G12" s="15">
        <v>146.6</v>
      </c>
      <c r="H12" s="15">
        <v>204</v>
      </c>
      <c r="I12" s="15">
        <v>172.8</v>
      </c>
      <c r="J12" s="15">
        <v>158.4</v>
      </c>
      <c r="K12" s="15">
        <v>188</v>
      </c>
      <c r="L12" s="15">
        <v>156.80000000000001</v>
      </c>
      <c r="M12" s="15">
        <v>162.19999999999999</v>
      </c>
      <c r="N12" s="15">
        <v>164.1</v>
      </c>
      <c r="O12" s="15">
        <v>119.7</v>
      </c>
      <c r="P12" s="15">
        <v>168.8</v>
      </c>
      <c r="Q12" s="15">
        <v>162.69999999999999</v>
      </c>
      <c r="R12" s="15">
        <v>173.9</v>
      </c>
      <c r="S12" s="15">
        <v>164</v>
      </c>
      <c r="T12" s="15">
        <v>192.1</v>
      </c>
      <c r="U12" s="15">
        <v>164.5</v>
      </c>
      <c r="V12" s="15">
        <v>155.30000000000001</v>
      </c>
      <c r="W12" s="15">
        <v>163.19999999999999</v>
      </c>
      <c r="X12" s="15">
        <v>162.1</v>
      </c>
      <c r="Y12" s="15">
        <v>162.6</v>
      </c>
      <c r="Z12" s="15">
        <v>157.5</v>
      </c>
      <c r="AA12" s="15">
        <v>168.4</v>
      </c>
      <c r="AB12" s="15">
        <v>154</v>
      </c>
      <c r="AC12" s="15">
        <v>157.6</v>
      </c>
      <c r="AD12" s="15">
        <v>163.80000000000001</v>
      </c>
      <c r="AE12" s="15">
        <v>160</v>
      </c>
      <c r="AF12" s="15">
        <v>160</v>
      </c>
      <c r="AG12" s="15">
        <v>163.19999999999999</v>
      </c>
      <c r="AJ12" s="15" t="s">
        <v>18</v>
      </c>
      <c r="AK12" s="28">
        <v>0.69262835349824214</v>
      </c>
    </row>
    <row r="13" spans="1:46" x14ac:dyDescent="0.3">
      <c r="A13" s="20">
        <v>44440</v>
      </c>
      <c r="B13" s="15">
        <v>83035.173906576631</v>
      </c>
      <c r="D13" s="15" t="s">
        <v>33</v>
      </c>
      <c r="E13" s="15">
        <v>2021</v>
      </c>
      <c r="F13" s="15" t="s">
        <v>41</v>
      </c>
      <c r="G13" s="15">
        <v>146.6</v>
      </c>
      <c r="H13" s="15">
        <v>204</v>
      </c>
      <c r="I13" s="15">
        <v>172.8</v>
      </c>
      <c r="J13" s="15">
        <v>158.4</v>
      </c>
      <c r="K13" s="15">
        <v>188</v>
      </c>
      <c r="L13" s="15">
        <v>156.69999999999999</v>
      </c>
      <c r="M13" s="15">
        <v>162.30000000000001</v>
      </c>
      <c r="N13" s="15">
        <v>164.1</v>
      </c>
      <c r="O13" s="15">
        <v>119.7</v>
      </c>
      <c r="P13" s="15">
        <v>168.8</v>
      </c>
      <c r="Q13" s="15">
        <v>162.69999999999999</v>
      </c>
      <c r="R13" s="15">
        <v>173.9</v>
      </c>
      <c r="S13" s="15">
        <v>164</v>
      </c>
      <c r="T13" s="15">
        <v>192.1</v>
      </c>
      <c r="U13" s="15">
        <v>164.6</v>
      </c>
      <c r="V13" s="15">
        <v>155.30000000000001</v>
      </c>
      <c r="W13" s="15">
        <v>163.30000000000001</v>
      </c>
      <c r="X13" s="15">
        <v>162.1</v>
      </c>
      <c r="Y13" s="15">
        <v>162.6</v>
      </c>
      <c r="Z13" s="15">
        <v>157.5</v>
      </c>
      <c r="AA13" s="15">
        <v>168.4</v>
      </c>
      <c r="AB13" s="15">
        <v>154</v>
      </c>
      <c r="AC13" s="15">
        <v>157.69999999999999</v>
      </c>
      <c r="AD13" s="15">
        <v>163.69999999999999</v>
      </c>
      <c r="AE13" s="15">
        <v>160</v>
      </c>
      <c r="AF13" s="15">
        <v>160</v>
      </c>
      <c r="AG13" s="15">
        <v>163.19999999999999</v>
      </c>
      <c r="AJ13" s="15" t="s">
        <v>13</v>
      </c>
      <c r="AK13" s="28">
        <v>0.67587166556768097</v>
      </c>
      <c r="AM13" s="23"/>
      <c r="AN13" s="23"/>
      <c r="AO13" s="23"/>
      <c r="AP13" s="23"/>
      <c r="AQ13" s="23"/>
      <c r="AR13" s="23"/>
      <c r="AS13" s="23"/>
      <c r="AT13" s="23"/>
    </row>
    <row r="14" spans="1:46" x14ac:dyDescent="0.3">
      <c r="A14" s="20">
        <v>44470</v>
      </c>
      <c r="B14" s="15">
        <v>91471.513995553876</v>
      </c>
      <c r="D14" s="15" t="s">
        <v>33</v>
      </c>
      <c r="E14" s="15">
        <v>2021</v>
      </c>
      <c r="F14" s="15" t="s">
        <v>42</v>
      </c>
      <c r="G14" s="15">
        <v>147.4</v>
      </c>
      <c r="H14" s="15">
        <v>204.6</v>
      </c>
      <c r="I14" s="15">
        <v>171.2</v>
      </c>
      <c r="J14" s="15">
        <v>158.69999999999999</v>
      </c>
      <c r="K14" s="15">
        <v>190.6</v>
      </c>
      <c r="L14" s="15">
        <v>155.69999999999999</v>
      </c>
      <c r="M14" s="15">
        <v>185.3</v>
      </c>
      <c r="N14" s="15">
        <v>165.2</v>
      </c>
      <c r="O14" s="15">
        <v>121.9</v>
      </c>
      <c r="P14" s="15">
        <v>169.3</v>
      </c>
      <c r="Q14" s="15">
        <v>163.19999999999999</v>
      </c>
      <c r="R14" s="15">
        <v>174.7</v>
      </c>
      <c r="S14" s="15">
        <v>167.7</v>
      </c>
      <c r="T14" s="15">
        <v>192.7</v>
      </c>
      <c r="U14" s="15">
        <v>165.7</v>
      </c>
      <c r="V14" s="15">
        <v>156.30000000000001</v>
      </c>
      <c r="W14" s="15">
        <v>164.3</v>
      </c>
      <c r="X14" s="15">
        <v>163.6</v>
      </c>
      <c r="Y14" s="15">
        <v>164.2</v>
      </c>
      <c r="Z14" s="15">
        <v>158.4</v>
      </c>
      <c r="AA14" s="15">
        <v>169.1</v>
      </c>
      <c r="AB14" s="15">
        <v>155.69999999999999</v>
      </c>
      <c r="AC14" s="15">
        <v>158.6</v>
      </c>
      <c r="AD14" s="15">
        <v>163.9</v>
      </c>
      <c r="AE14" s="15">
        <v>160.80000000000001</v>
      </c>
      <c r="AF14" s="15">
        <v>161</v>
      </c>
      <c r="AG14" s="15">
        <v>165.5</v>
      </c>
      <c r="AJ14" s="15" t="s">
        <v>28</v>
      </c>
      <c r="AK14" s="28">
        <v>0.6757403412646209</v>
      </c>
      <c r="AM14" s="23"/>
      <c r="AN14" s="23"/>
      <c r="AO14" s="23"/>
      <c r="AP14" s="23"/>
      <c r="AQ14" s="23"/>
      <c r="AR14" s="23"/>
      <c r="AS14" s="23"/>
      <c r="AT14" s="23"/>
    </row>
    <row r="15" spans="1:46" x14ac:dyDescent="0.3">
      <c r="A15" s="20">
        <v>44501</v>
      </c>
      <c r="B15" s="15">
        <v>95105.451863192153</v>
      </c>
      <c r="D15" s="15" t="s">
        <v>33</v>
      </c>
      <c r="E15" s="15">
        <v>2021</v>
      </c>
      <c r="F15" s="15" t="s">
        <v>44</v>
      </c>
      <c r="G15" s="15">
        <v>148.19999999999999</v>
      </c>
      <c r="H15" s="15">
        <v>201.6</v>
      </c>
      <c r="I15" s="15">
        <v>173</v>
      </c>
      <c r="J15" s="15">
        <v>159.30000000000001</v>
      </c>
      <c r="K15" s="15">
        <v>190.1</v>
      </c>
      <c r="L15" s="15">
        <v>156.5</v>
      </c>
      <c r="M15" s="15">
        <v>199.2</v>
      </c>
      <c r="N15" s="15">
        <v>165.3</v>
      </c>
      <c r="O15" s="15">
        <v>122.4</v>
      </c>
      <c r="P15" s="15">
        <v>169.6</v>
      </c>
      <c r="Q15" s="15">
        <v>163.69999999999999</v>
      </c>
      <c r="R15" s="15">
        <v>175.5</v>
      </c>
      <c r="S15" s="15">
        <v>169.7</v>
      </c>
      <c r="T15" s="15">
        <v>192.9</v>
      </c>
      <c r="U15" s="15">
        <v>167.2</v>
      </c>
      <c r="V15" s="15">
        <v>157.4</v>
      </c>
      <c r="W15" s="15">
        <v>165.8</v>
      </c>
      <c r="X15" s="15">
        <v>164.2</v>
      </c>
      <c r="Y15" s="15">
        <v>163.9</v>
      </c>
      <c r="Z15" s="15">
        <v>159.30000000000001</v>
      </c>
      <c r="AA15" s="15">
        <v>169.9</v>
      </c>
      <c r="AB15" s="15">
        <v>154.80000000000001</v>
      </c>
      <c r="AC15" s="15">
        <v>159.80000000000001</v>
      </c>
      <c r="AD15" s="15">
        <v>164.3</v>
      </c>
      <c r="AE15" s="15">
        <v>162.19999999999999</v>
      </c>
      <c r="AF15" s="15">
        <v>161.4</v>
      </c>
      <c r="AG15" s="15">
        <v>166.7</v>
      </c>
      <c r="AJ15" s="15" t="s">
        <v>19</v>
      </c>
      <c r="AK15" s="28">
        <v>0.67177408699418328</v>
      </c>
      <c r="AM15" s="23"/>
      <c r="AN15" s="23"/>
      <c r="AO15" s="23"/>
      <c r="AP15" s="23"/>
      <c r="AQ15" s="23"/>
      <c r="AR15" s="23"/>
      <c r="AS15" s="23"/>
      <c r="AT15" s="23"/>
    </row>
    <row r="16" spans="1:46" x14ac:dyDescent="0.3">
      <c r="A16" s="20">
        <v>44531</v>
      </c>
      <c r="B16" s="15">
        <v>100380.52800837092</v>
      </c>
      <c r="D16" s="15" t="s">
        <v>33</v>
      </c>
      <c r="E16" s="15">
        <v>2021</v>
      </c>
      <c r="F16" s="15" t="s">
        <v>45</v>
      </c>
      <c r="G16" s="15">
        <v>148.69999999999999</v>
      </c>
      <c r="H16" s="15">
        <v>198.8</v>
      </c>
      <c r="I16" s="15">
        <v>177.9</v>
      </c>
      <c r="J16" s="15">
        <v>159.9</v>
      </c>
      <c r="K16" s="15">
        <v>187.6</v>
      </c>
      <c r="L16" s="15">
        <v>154.9</v>
      </c>
      <c r="M16" s="15">
        <v>188.3</v>
      </c>
      <c r="N16" s="15">
        <v>164.4</v>
      </c>
      <c r="O16" s="15">
        <v>121</v>
      </c>
      <c r="P16" s="15">
        <v>170.5</v>
      </c>
      <c r="Q16" s="15">
        <v>164.2</v>
      </c>
      <c r="R16" s="15">
        <v>176.5</v>
      </c>
      <c r="S16" s="15">
        <v>168.2</v>
      </c>
      <c r="T16" s="15">
        <v>192.4</v>
      </c>
      <c r="U16" s="15">
        <v>168.5</v>
      </c>
      <c r="V16" s="15">
        <v>158.69999999999999</v>
      </c>
      <c r="W16" s="15">
        <v>167</v>
      </c>
      <c r="X16" s="15">
        <v>163.4</v>
      </c>
      <c r="Y16" s="15">
        <v>164.1</v>
      </c>
      <c r="Z16" s="15">
        <v>160.19999999999999</v>
      </c>
      <c r="AA16" s="15">
        <v>170.6</v>
      </c>
      <c r="AB16" s="15">
        <v>155.69999999999999</v>
      </c>
      <c r="AC16" s="15">
        <v>160.6</v>
      </c>
      <c r="AD16" s="15">
        <v>164.4</v>
      </c>
      <c r="AE16" s="15">
        <v>162.6</v>
      </c>
      <c r="AF16" s="15">
        <v>162</v>
      </c>
      <c r="AG16" s="15">
        <v>166.2</v>
      </c>
      <c r="AJ16" s="15" t="s">
        <v>17</v>
      </c>
      <c r="AK16" s="28">
        <v>0.66752105424672459</v>
      </c>
      <c r="AM16" s="23"/>
      <c r="AN16" s="23"/>
      <c r="AO16" s="23"/>
      <c r="AP16" s="23"/>
      <c r="AQ16" s="23"/>
      <c r="AR16" s="23"/>
      <c r="AS16" s="23"/>
      <c r="AT16" s="23"/>
    </row>
    <row r="17" spans="1:46" x14ac:dyDescent="0.3">
      <c r="A17" s="20">
        <v>44562</v>
      </c>
      <c r="B17" s="15">
        <v>101828.28887769801</v>
      </c>
      <c r="D17" s="15" t="s">
        <v>33</v>
      </c>
      <c r="E17" s="15">
        <v>2022</v>
      </c>
      <c r="F17" s="15" t="s">
        <v>31</v>
      </c>
      <c r="G17" s="15">
        <v>149.5</v>
      </c>
      <c r="H17" s="15">
        <v>198.7</v>
      </c>
      <c r="I17" s="15">
        <v>178.8</v>
      </c>
      <c r="J17" s="15">
        <v>160.5</v>
      </c>
      <c r="K17" s="15">
        <v>184.7</v>
      </c>
      <c r="L17" s="15">
        <v>153.69999999999999</v>
      </c>
      <c r="M17" s="15">
        <v>174.3</v>
      </c>
      <c r="N17" s="15">
        <v>163.9</v>
      </c>
      <c r="O17" s="15">
        <v>120</v>
      </c>
      <c r="P17" s="15">
        <v>172.1</v>
      </c>
      <c r="Q17" s="15">
        <v>164.3</v>
      </c>
      <c r="R17" s="15">
        <v>177.3</v>
      </c>
      <c r="S17" s="15">
        <v>166.4</v>
      </c>
      <c r="T17" s="15">
        <v>192.2</v>
      </c>
      <c r="U17" s="15">
        <v>169.9</v>
      </c>
      <c r="V17" s="15">
        <v>160.69999999999999</v>
      </c>
      <c r="W17" s="15">
        <v>168.5</v>
      </c>
      <c r="X17" s="15">
        <v>164.5</v>
      </c>
      <c r="Y17" s="15">
        <v>164.2</v>
      </c>
      <c r="Z17" s="15">
        <v>161.1</v>
      </c>
      <c r="AA17" s="15">
        <v>171.4</v>
      </c>
      <c r="AB17" s="15">
        <v>156.5</v>
      </c>
      <c r="AC17" s="15">
        <v>161.19999999999999</v>
      </c>
      <c r="AD17" s="15">
        <v>164.7</v>
      </c>
      <c r="AE17" s="15">
        <v>163</v>
      </c>
      <c r="AF17" s="15">
        <v>162.69999999999999</v>
      </c>
      <c r="AG17" s="15">
        <v>165.7</v>
      </c>
      <c r="AJ17" s="15" t="s">
        <v>22</v>
      </c>
      <c r="AK17" s="28">
        <v>0.65447675113762371</v>
      </c>
      <c r="AM17" s="23"/>
      <c r="AN17" s="23"/>
      <c r="AO17" s="23"/>
      <c r="AP17" s="23"/>
      <c r="AQ17" s="23"/>
      <c r="AR17" s="23"/>
      <c r="AS17" s="23"/>
      <c r="AT17" s="23"/>
    </row>
    <row r="18" spans="1:46" x14ac:dyDescent="0.3">
      <c r="A18" s="20">
        <v>44593</v>
      </c>
      <c r="B18" s="15">
        <v>102317.68803371425</v>
      </c>
      <c r="D18" s="15" t="s">
        <v>33</v>
      </c>
      <c r="E18" s="15">
        <v>2022</v>
      </c>
      <c r="F18" s="15" t="s">
        <v>34</v>
      </c>
      <c r="G18" s="15">
        <v>150</v>
      </c>
      <c r="H18" s="15">
        <v>200.6</v>
      </c>
      <c r="I18" s="15">
        <v>175.8</v>
      </c>
      <c r="J18" s="15">
        <v>160.69999999999999</v>
      </c>
      <c r="K18" s="15">
        <v>184.9</v>
      </c>
      <c r="L18" s="15">
        <v>153.69999999999999</v>
      </c>
      <c r="M18" s="15">
        <v>169.7</v>
      </c>
      <c r="N18" s="15">
        <v>163.69999999999999</v>
      </c>
      <c r="O18" s="15">
        <v>118.9</v>
      </c>
      <c r="P18" s="15">
        <v>174.3</v>
      </c>
      <c r="Q18" s="15">
        <v>164.7</v>
      </c>
      <c r="R18" s="15">
        <v>178</v>
      </c>
      <c r="S18" s="15">
        <v>166.2</v>
      </c>
      <c r="T18" s="15">
        <v>192.8</v>
      </c>
      <c r="U18" s="15">
        <v>170.8</v>
      </c>
      <c r="V18" s="15">
        <v>162.4</v>
      </c>
      <c r="W18" s="15">
        <v>169.6</v>
      </c>
      <c r="X18" s="15">
        <v>165.5</v>
      </c>
      <c r="Y18" s="15">
        <v>165.7</v>
      </c>
      <c r="Z18" s="15">
        <v>161.80000000000001</v>
      </c>
      <c r="AA18" s="15">
        <v>172.2</v>
      </c>
      <c r="AB18" s="15">
        <v>156.9</v>
      </c>
      <c r="AC18" s="15">
        <v>162.1</v>
      </c>
      <c r="AD18" s="15">
        <v>165.4</v>
      </c>
      <c r="AE18" s="15">
        <v>164.4</v>
      </c>
      <c r="AF18" s="15">
        <v>163.5</v>
      </c>
      <c r="AG18" s="15">
        <v>166.1</v>
      </c>
      <c r="AJ18" s="15" t="s">
        <v>14</v>
      </c>
      <c r="AK18" s="28">
        <v>0.63554887759632284</v>
      </c>
      <c r="AM18" s="23"/>
      <c r="AN18" s="23"/>
      <c r="AO18" s="23"/>
      <c r="AP18" s="23"/>
      <c r="AQ18" s="23"/>
      <c r="AR18" s="23"/>
      <c r="AS18" s="23"/>
      <c r="AT18" s="23"/>
    </row>
    <row r="19" spans="1:46" x14ac:dyDescent="0.3">
      <c r="A19" s="20">
        <v>44621</v>
      </c>
      <c r="B19" s="15">
        <v>134181.47733497745</v>
      </c>
      <c r="D19" s="15" t="s">
        <v>33</v>
      </c>
      <c r="E19" s="15">
        <v>2022</v>
      </c>
      <c r="F19" s="15" t="s">
        <v>35</v>
      </c>
      <c r="G19" s="15">
        <v>151.30000000000001</v>
      </c>
      <c r="H19" s="15">
        <v>210.7</v>
      </c>
      <c r="I19" s="15">
        <v>167.8</v>
      </c>
      <c r="J19" s="15">
        <v>162.19999999999999</v>
      </c>
      <c r="K19" s="15">
        <v>194.6</v>
      </c>
      <c r="L19" s="15">
        <v>157.6</v>
      </c>
      <c r="M19" s="15">
        <v>166.9</v>
      </c>
      <c r="N19" s="15">
        <v>163.9</v>
      </c>
      <c r="O19" s="15">
        <v>118.8</v>
      </c>
      <c r="P19" s="15">
        <v>177.4</v>
      </c>
      <c r="Q19" s="15">
        <v>165.3</v>
      </c>
      <c r="R19" s="15">
        <v>179.3</v>
      </c>
      <c r="S19" s="15">
        <v>168.4</v>
      </c>
      <c r="T19" s="15">
        <v>193.7</v>
      </c>
      <c r="U19" s="15">
        <v>172.1</v>
      </c>
      <c r="V19" s="15">
        <v>164.6</v>
      </c>
      <c r="W19" s="15">
        <v>171.1</v>
      </c>
      <c r="X19" s="15">
        <v>165.3</v>
      </c>
      <c r="Y19" s="15">
        <v>167.2</v>
      </c>
      <c r="Z19" s="15">
        <v>162.80000000000001</v>
      </c>
      <c r="AA19" s="15">
        <v>173</v>
      </c>
      <c r="AB19" s="15">
        <v>157.9</v>
      </c>
      <c r="AC19" s="15">
        <v>163.30000000000001</v>
      </c>
      <c r="AD19" s="15">
        <v>166</v>
      </c>
      <c r="AE19" s="15">
        <v>167.2</v>
      </c>
      <c r="AF19" s="15">
        <v>164.6</v>
      </c>
      <c r="AG19" s="15">
        <v>167.7</v>
      </c>
      <c r="AJ19" s="15" t="s">
        <v>23</v>
      </c>
      <c r="AK19" s="28">
        <v>0.61861423178649055</v>
      </c>
      <c r="AM19" s="23"/>
      <c r="AN19" s="23"/>
      <c r="AO19" s="23"/>
      <c r="AP19" s="23"/>
      <c r="AQ19" s="23"/>
      <c r="AR19" s="23"/>
      <c r="AS19" s="23"/>
      <c r="AT19" s="23"/>
    </row>
    <row r="20" spans="1:46" x14ac:dyDescent="0.3">
      <c r="A20" s="20">
        <v>44652</v>
      </c>
      <c r="B20" s="15">
        <v>151257.77739211501</v>
      </c>
      <c r="D20" s="15" t="s">
        <v>33</v>
      </c>
      <c r="E20" s="15">
        <v>2022</v>
      </c>
      <c r="F20" s="15" t="s">
        <v>36</v>
      </c>
      <c r="G20" s="15">
        <v>152.9</v>
      </c>
      <c r="H20" s="15">
        <v>211.8</v>
      </c>
      <c r="I20" s="15">
        <v>164.5</v>
      </c>
      <c r="J20" s="15">
        <v>163.9</v>
      </c>
      <c r="K20" s="15">
        <v>199.5</v>
      </c>
      <c r="L20" s="15">
        <v>172.6</v>
      </c>
      <c r="M20" s="15">
        <v>166.2</v>
      </c>
      <c r="N20" s="15">
        <v>164.7</v>
      </c>
      <c r="O20" s="15">
        <v>119</v>
      </c>
      <c r="P20" s="15">
        <v>181.3</v>
      </c>
      <c r="Q20" s="15">
        <v>166.2</v>
      </c>
      <c r="R20" s="15">
        <v>180.9</v>
      </c>
      <c r="S20" s="15">
        <v>170.8</v>
      </c>
      <c r="T20" s="15">
        <v>193.9</v>
      </c>
      <c r="U20" s="15">
        <v>173.9</v>
      </c>
      <c r="V20" s="15">
        <v>166.5</v>
      </c>
      <c r="W20" s="15">
        <v>172.8</v>
      </c>
      <c r="X20" s="15">
        <v>167</v>
      </c>
      <c r="Y20" s="15">
        <v>172.2</v>
      </c>
      <c r="Z20" s="15">
        <v>164</v>
      </c>
      <c r="AA20" s="15">
        <v>174</v>
      </c>
      <c r="AB20" s="15">
        <v>162.6</v>
      </c>
      <c r="AC20" s="15">
        <v>164.4</v>
      </c>
      <c r="AD20" s="15">
        <v>166.9</v>
      </c>
      <c r="AE20" s="15">
        <v>168.8</v>
      </c>
      <c r="AF20" s="15">
        <v>166.8</v>
      </c>
      <c r="AG20" s="15">
        <v>170.1</v>
      </c>
      <c r="AJ20" s="15" t="s">
        <v>11</v>
      </c>
      <c r="AK20" s="28">
        <v>0.60898859301652353</v>
      </c>
      <c r="AM20" s="23"/>
      <c r="AN20" s="23"/>
      <c r="AO20" s="23"/>
      <c r="AP20" s="23"/>
      <c r="AQ20" s="23"/>
      <c r="AR20" s="23"/>
      <c r="AS20" s="23"/>
      <c r="AT20" s="23"/>
    </row>
    <row r="21" spans="1:46" x14ac:dyDescent="0.3">
      <c r="A21" s="20">
        <v>44682</v>
      </c>
      <c r="B21" s="15">
        <v>137781.52369026651</v>
      </c>
      <c r="D21" s="15" t="s">
        <v>33</v>
      </c>
      <c r="E21" s="15">
        <v>2022</v>
      </c>
      <c r="F21" s="15" t="s">
        <v>37</v>
      </c>
      <c r="G21" s="15">
        <v>154.1</v>
      </c>
      <c r="H21" s="15">
        <v>217</v>
      </c>
      <c r="I21" s="15">
        <v>162.4</v>
      </c>
      <c r="J21" s="15">
        <v>164.9</v>
      </c>
      <c r="K21" s="15">
        <v>202.4</v>
      </c>
      <c r="L21" s="15">
        <v>171</v>
      </c>
      <c r="M21" s="15">
        <v>174.9</v>
      </c>
      <c r="N21" s="15">
        <v>164.7</v>
      </c>
      <c r="O21" s="15">
        <v>119.7</v>
      </c>
      <c r="P21" s="15">
        <v>184.9</v>
      </c>
      <c r="Q21" s="15">
        <v>167.1</v>
      </c>
      <c r="R21" s="15">
        <v>182.5</v>
      </c>
      <c r="S21" s="15">
        <v>173.3</v>
      </c>
      <c r="T21" s="15">
        <v>194.1</v>
      </c>
      <c r="U21" s="15">
        <v>175.6</v>
      </c>
      <c r="V21" s="15">
        <v>168.4</v>
      </c>
      <c r="W21" s="15">
        <v>174.6</v>
      </c>
      <c r="X21" s="15">
        <v>167.5</v>
      </c>
      <c r="Y21" s="15">
        <v>174.6</v>
      </c>
      <c r="Z21" s="15">
        <v>165.2</v>
      </c>
      <c r="AA21" s="15">
        <v>174.8</v>
      </c>
      <c r="AB21" s="15">
        <v>163</v>
      </c>
      <c r="AC21" s="15">
        <v>165.1</v>
      </c>
      <c r="AD21" s="15">
        <v>167.9</v>
      </c>
      <c r="AE21" s="15">
        <v>168.4</v>
      </c>
      <c r="AF21" s="15">
        <v>167.5</v>
      </c>
      <c r="AG21" s="15">
        <v>171.7</v>
      </c>
      <c r="AJ21" s="15" t="s">
        <v>26</v>
      </c>
      <c r="AK21" s="28">
        <v>0.59640199467194921</v>
      </c>
      <c r="AM21" s="23"/>
      <c r="AN21" s="23"/>
      <c r="AO21" s="23"/>
      <c r="AP21" s="23"/>
      <c r="AQ21" s="23"/>
      <c r="AR21" s="23"/>
      <c r="AS21" s="23"/>
      <c r="AT21" s="23"/>
    </row>
    <row r="22" spans="1:46" x14ac:dyDescent="0.3">
      <c r="A22" s="20">
        <v>44713</v>
      </c>
      <c r="B22" s="15">
        <v>140361.99809642398</v>
      </c>
      <c r="D22" s="15" t="s">
        <v>33</v>
      </c>
      <c r="E22" s="15">
        <v>2022</v>
      </c>
      <c r="F22" s="15" t="s">
        <v>38</v>
      </c>
      <c r="G22" s="15">
        <v>155</v>
      </c>
      <c r="H22" s="15">
        <v>219.4</v>
      </c>
      <c r="I22" s="15">
        <v>170.8</v>
      </c>
      <c r="J22" s="15">
        <v>165.8</v>
      </c>
      <c r="K22" s="15">
        <v>200.9</v>
      </c>
      <c r="L22" s="15">
        <v>169.7</v>
      </c>
      <c r="M22" s="15">
        <v>182.3</v>
      </c>
      <c r="N22" s="15">
        <v>164.3</v>
      </c>
      <c r="O22" s="15">
        <v>119.9</v>
      </c>
      <c r="P22" s="15">
        <v>187.1</v>
      </c>
      <c r="Q22" s="15">
        <v>167.9</v>
      </c>
      <c r="R22" s="15">
        <v>183.9</v>
      </c>
      <c r="S22" s="15">
        <v>174.9</v>
      </c>
      <c r="T22" s="15">
        <v>194.3</v>
      </c>
      <c r="U22" s="15">
        <v>177.1</v>
      </c>
      <c r="V22" s="15">
        <v>169.9</v>
      </c>
      <c r="W22" s="15">
        <v>176</v>
      </c>
      <c r="X22" s="15">
        <v>166.8</v>
      </c>
      <c r="Y22" s="15">
        <v>176</v>
      </c>
      <c r="Z22" s="15">
        <v>166.4</v>
      </c>
      <c r="AA22" s="15">
        <v>175.4</v>
      </c>
      <c r="AB22" s="15">
        <v>161.1</v>
      </c>
      <c r="AC22" s="15">
        <v>165.8</v>
      </c>
      <c r="AD22" s="15">
        <v>169</v>
      </c>
      <c r="AE22" s="15">
        <v>169.4</v>
      </c>
      <c r="AF22" s="15">
        <v>167.5</v>
      </c>
      <c r="AG22" s="15">
        <v>172.6</v>
      </c>
      <c r="AJ22" s="15" t="s">
        <v>20</v>
      </c>
      <c r="AK22" s="28">
        <v>0.58292169810517414</v>
      </c>
      <c r="AM22" s="23"/>
      <c r="AN22" s="23"/>
      <c r="AO22" s="23"/>
      <c r="AP22" s="23"/>
      <c r="AQ22" s="23"/>
      <c r="AR22" s="23"/>
      <c r="AS22" s="23"/>
      <c r="AT22" s="23"/>
    </row>
    <row r="23" spans="1:46" x14ac:dyDescent="0.3">
      <c r="A23" s="20">
        <v>44743</v>
      </c>
      <c r="B23" s="15">
        <v>148619.35499624049</v>
      </c>
      <c r="D23" s="15" t="s">
        <v>33</v>
      </c>
      <c r="E23" s="15">
        <v>2022</v>
      </c>
      <c r="F23" s="15" t="s">
        <v>39</v>
      </c>
      <c r="G23" s="15">
        <v>156.5</v>
      </c>
      <c r="H23" s="15">
        <v>213</v>
      </c>
      <c r="I23" s="15">
        <v>175.2</v>
      </c>
      <c r="J23" s="15">
        <v>166.6</v>
      </c>
      <c r="K23" s="15">
        <v>195.8</v>
      </c>
      <c r="L23" s="15">
        <v>174.2</v>
      </c>
      <c r="M23" s="15">
        <v>182.1</v>
      </c>
      <c r="N23" s="15">
        <v>164.3</v>
      </c>
      <c r="O23" s="15">
        <v>120</v>
      </c>
      <c r="P23" s="15">
        <v>190</v>
      </c>
      <c r="Q23" s="15">
        <v>168.4</v>
      </c>
      <c r="R23" s="15">
        <v>185.2</v>
      </c>
      <c r="S23" s="15">
        <v>175</v>
      </c>
      <c r="T23" s="15">
        <v>194.6</v>
      </c>
      <c r="U23" s="15">
        <v>178.3</v>
      </c>
      <c r="V23" s="15">
        <v>171.3</v>
      </c>
      <c r="W23" s="15">
        <v>177.3</v>
      </c>
      <c r="X23" s="15">
        <v>167.8</v>
      </c>
      <c r="Y23" s="15">
        <v>179.6</v>
      </c>
      <c r="Z23" s="15">
        <v>167.4</v>
      </c>
      <c r="AA23" s="15">
        <v>176.1</v>
      </c>
      <c r="AB23" s="15">
        <v>161.6</v>
      </c>
      <c r="AC23" s="15">
        <v>166.3</v>
      </c>
      <c r="AD23" s="15">
        <v>171.4</v>
      </c>
      <c r="AE23" s="15">
        <v>169.7</v>
      </c>
      <c r="AF23" s="15">
        <v>168.4</v>
      </c>
      <c r="AG23" s="15">
        <v>173.4</v>
      </c>
      <c r="AJ23" s="15" t="s">
        <v>27</v>
      </c>
      <c r="AK23" s="28">
        <v>0.55942828642482112</v>
      </c>
    </row>
    <row r="24" spans="1:46" x14ac:dyDescent="0.3">
      <c r="A24" s="20">
        <v>44774</v>
      </c>
      <c r="B24" s="15">
        <v>120976.19320076992</v>
      </c>
      <c r="D24" s="15" t="s">
        <v>33</v>
      </c>
      <c r="E24" s="15">
        <v>2022</v>
      </c>
      <c r="F24" s="15" t="s">
        <v>40</v>
      </c>
      <c r="G24" s="15">
        <v>160.30000000000001</v>
      </c>
      <c r="H24" s="15">
        <v>206.5</v>
      </c>
      <c r="I24" s="15">
        <v>169.2</v>
      </c>
      <c r="J24" s="15">
        <v>168.1</v>
      </c>
      <c r="K24" s="15">
        <v>192.4</v>
      </c>
      <c r="L24" s="15">
        <v>172.9</v>
      </c>
      <c r="M24" s="15">
        <v>186.7</v>
      </c>
      <c r="N24" s="15">
        <v>167.2</v>
      </c>
      <c r="O24" s="15">
        <v>120.9</v>
      </c>
      <c r="P24" s="15">
        <v>193.6</v>
      </c>
      <c r="Q24" s="15">
        <v>168.8</v>
      </c>
      <c r="R24" s="15">
        <v>186.3</v>
      </c>
      <c r="S24" s="15">
        <v>176.3</v>
      </c>
      <c r="T24" s="15">
        <v>195</v>
      </c>
      <c r="U24" s="15">
        <v>179.5</v>
      </c>
      <c r="V24" s="15">
        <v>172.7</v>
      </c>
      <c r="W24" s="15">
        <v>178.5</v>
      </c>
      <c r="X24" s="15">
        <v>169</v>
      </c>
      <c r="Y24" s="15">
        <v>178.8</v>
      </c>
      <c r="Z24" s="15">
        <v>168.5</v>
      </c>
      <c r="AA24" s="15">
        <v>176.8</v>
      </c>
      <c r="AB24" s="15">
        <v>161.9</v>
      </c>
      <c r="AC24" s="15">
        <v>166.9</v>
      </c>
      <c r="AD24" s="15">
        <v>172.3</v>
      </c>
      <c r="AE24" s="15">
        <v>171.2</v>
      </c>
      <c r="AF24" s="15">
        <v>169.1</v>
      </c>
      <c r="AG24" s="15">
        <v>174.3</v>
      </c>
      <c r="AJ24" s="15" t="s">
        <v>16</v>
      </c>
      <c r="AK24" s="28">
        <v>0.53257184105749322</v>
      </c>
    </row>
    <row r="25" spans="1:46" x14ac:dyDescent="0.3">
      <c r="A25" s="20">
        <v>44805</v>
      </c>
      <c r="B25" s="15">
        <v>110015.88104199871</v>
      </c>
      <c r="D25" s="15" t="s">
        <v>33</v>
      </c>
      <c r="E25" s="15">
        <v>2022</v>
      </c>
      <c r="F25" s="15" t="s">
        <v>41</v>
      </c>
      <c r="G25" s="15">
        <v>163.5</v>
      </c>
      <c r="H25" s="15">
        <v>209.2</v>
      </c>
      <c r="I25" s="15">
        <v>169.7</v>
      </c>
      <c r="J25" s="15">
        <v>169.7</v>
      </c>
      <c r="K25" s="15">
        <v>188.7</v>
      </c>
      <c r="L25" s="15">
        <v>165.7</v>
      </c>
      <c r="M25" s="15">
        <v>191.8</v>
      </c>
      <c r="N25" s="15">
        <v>169.1</v>
      </c>
      <c r="O25" s="15">
        <v>121.6</v>
      </c>
      <c r="P25" s="15">
        <v>197.3</v>
      </c>
      <c r="Q25" s="15">
        <v>169.4</v>
      </c>
      <c r="R25" s="15">
        <v>187.4</v>
      </c>
      <c r="S25" s="15">
        <v>177.8</v>
      </c>
      <c r="T25" s="15">
        <v>195.9</v>
      </c>
      <c r="U25" s="15">
        <v>180.9</v>
      </c>
      <c r="V25" s="15">
        <v>174.3</v>
      </c>
      <c r="W25" s="15">
        <v>179.9</v>
      </c>
      <c r="X25" s="15">
        <v>169.5</v>
      </c>
      <c r="Y25" s="15">
        <v>179.5</v>
      </c>
      <c r="Z25" s="15">
        <v>169.5</v>
      </c>
      <c r="AA25" s="15">
        <v>177.8</v>
      </c>
      <c r="AB25" s="15">
        <v>162.30000000000001</v>
      </c>
      <c r="AC25" s="15">
        <v>167.6</v>
      </c>
      <c r="AD25" s="15">
        <v>173.1</v>
      </c>
      <c r="AE25" s="15">
        <v>170.9</v>
      </c>
      <c r="AF25" s="15">
        <v>169.7</v>
      </c>
      <c r="AG25" s="15">
        <v>175.3</v>
      </c>
      <c r="AJ25" s="15" t="s">
        <v>6</v>
      </c>
      <c r="AK25" s="28">
        <v>0.52801215784440125</v>
      </c>
    </row>
    <row r="26" spans="1:46" x14ac:dyDescent="0.3">
      <c r="A26" s="20">
        <v>44835</v>
      </c>
      <c r="B26" s="15">
        <v>116548.19734168371</v>
      </c>
      <c r="D26" s="15" t="s">
        <v>33</v>
      </c>
      <c r="E26" s="15">
        <v>2022</v>
      </c>
      <c r="F26" s="15" t="s">
        <v>42</v>
      </c>
      <c r="G26" s="15">
        <v>165.2</v>
      </c>
      <c r="H26" s="15">
        <v>210.9</v>
      </c>
      <c r="I26" s="15">
        <v>170.9</v>
      </c>
      <c r="J26" s="15">
        <v>170.9</v>
      </c>
      <c r="K26" s="15">
        <v>186.5</v>
      </c>
      <c r="L26" s="15">
        <v>163.80000000000001</v>
      </c>
      <c r="M26" s="15">
        <v>199.7</v>
      </c>
      <c r="N26" s="15">
        <v>169.8</v>
      </c>
      <c r="O26" s="15">
        <v>121.9</v>
      </c>
      <c r="P26" s="15">
        <v>199.9</v>
      </c>
      <c r="Q26" s="15">
        <v>169.9</v>
      </c>
      <c r="R26" s="15">
        <v>188.3</v>
      </c>
      <c r="S26" s="15">
        <v>179.6</v>
      </c>
      <c r="T26" s="15">
        <v>196.3</v>
      </c>
      <c r="U26" s="15">
        <v>181.9</v>
      </c>
      <c r="V26" s="15">
        <v>175.3</v>
      </c>
      <c r="W26" s="15">
        <v>181</v>
      </c>
      <c r="X26" s="15">
        <v>171.2</v>
      </c>
      <c r="Y26" s="15">
        <v>180.5</v>
      </c>
      <c r="Z26" s="15">
        <v>170.4</v>
      </c>
      <c r="AA26" s="15">
        <v>178.7</v>
      </c>
      <c r="AB26" s="15">
        <v>162.9</v>
      </c>
      <c r="AC26" s="15">
        <v>168.2</v>
      </c>
      <c r="AD26" s="15">
        <v>173.4</v>
      </c>
      <c r="AE26" s="15">
        <v>172.1</v>
      </c>
      <c r="AF26" s="15">
        <v>170.5</v>
      </c>
      <c r="AG26" s="15">
        <v>176.7</v>
      </c>
      <c r="AJ26" s="15" t="s">
        <v>8</v>
      </c>
      <c r="AK26" s="28">
        <v>0.52580194973218175</v>
      </c>
    </row>
    <row r="27" spans="1:46" x14ac:dyDescent="0.3">
      <c r="A27" s="20">
        <v>44866</v>
      </c>
      <c r="B27" s="15">
        <v>118277.27620134089</v>
      </c>
      <c r="D27" s="15" t="s">
        <v>33</v>
      </c>
      <c r="E27" s="15">
        <v>2022</v>
      </c>
      <c r="F27" s="15" t="s">
        <v>44</v>
      </c>
      <c r="G27" s="15">
        <v>167.4</v>
      </c>
      <c r="H27" s="15">
        <v>209.4</v>
      </c>
      <c r="I27" s="15">
        <v>181.4</v>
      </c>
      <c r="J27" s="15">
        <v>172.3</v>
      </c>
      <c r="K27" s="15">
        <v>188.9</v>
      </c>
      <c r="L27" s="15">
        <v>160.69999999999999</v>
      </c>
      <c r="M27" s="15">
        <v>183.1</v>
      </c>
      <c r="N27" s="15">
        <v>170.5</v>
      </c>
      <c r="O27" s="15">
        <v>122.1</v>
      </c>
      <c r="P27" s="15">
        <v>202.8</v>
      </c>
      <c r="Q27" s="15">
        <v>170.4</v>
      </c>
      <c r="R27" s="15">
        <v>189.5</v>
      </c>
      <c r="S27" s="15">
        <v>178.3</v>
      </c>
      <c r="T27" s="15">
        <v>196.9</v>
      </c>
      <c r="U27" s="15">
        <v>183.1</v>
      </c>
      <c r="V27" s="15">
        <v>176.2</v>
      </c>
      <c r="W27" s="15">
        <v>182.1</v>
      </c>
      <c r="X27" s="15">
        <v>171.8</v>
      </c>
      <c r="Y27" s="15">
        <v>181.3</v>
      </c>
      <c r="Z27" s="15">
        <v>171.4</v>
      </c>
      <c r="AA27" s="15">
        <v>179.8</v>
      </c>
      <c r="AB27" s="15">
        <v>163</v>
      </c>
      <c r="AC27" s="15">
        <v>168.5</v>
      </c>
      <c r="AD27" s="15">
        <v>173.7</v>
      </c>
      <c r="AE27" s="15">
        <v>173.6</v>
      </c>
      <c r="AF27" s="15">
        <v>171.1</v>
      </c>
      <c r="AG27" s="15">
        <v>176.5</v>
      </c>
      <c r="AJ27" s="15" t="s">
        <v>12</v>
      </c>
      <c r="AK27" s="28">
        <v>0.51253296913706503</v>
      </c>
    </row>
    <row r="28" spans="1:46" x14ac:dyDescent="0.3">
      <c r="A28" s="20">
        <v>44896</v>
      </c>
      <c r="B28" s="15">
        <v>112095.477543425</v>
      </c>
      <c r="D28" s="15" t="s">
        <v>33</v>
      </c>
      <c r="E28" s="15">
        <v>2022</v>
      </c>
      <c r="F28" s="15" t="s">
        <v>45</v>
      </c>
      <c r="G28" s="15">
        <v>169.2</v>
      </c>
      <c r="H28" s="15">
        <v>209</v>
      </c>
      <c r="I28" s="15">
        <v>190.2</v>
      </c>
      <c r="J28" s="15">
        <v>173.6</v>
      </c>
      <c r="K28" s="15">
        <v>188.5</v>
      </c>
      <c r="L28" s="15">
        <v>158</v>
      </c>
      <c r="M28" s="15">
        <v>159.9</v>
      </c>
      <c r="N28" s="15">
        <v>170.8</v>
      </c>
      <c r="O28" s="15">
        <v>121.8</v>
      </c>
      <c r="P28" s="15">
        <v>205.2</v>
      </c>
      <c r="Q28" s="15">
        <v>171</v>
      </c>
      <c r="R28" s="15">
        <v>190.3</v>
      </c>
      <c r="S28" s="15">
        <v>175.9</v>
      </c>
      <c r="T28" s="15">
        <v>197.3</v>
      </c>
      <c r="U28" s="15">
        <v>184</v>
      </c>
      <c r="V28" s="15">
        <v>177</v>
      </c>
      <c r="W28" s="15">
        <v>183</v>
      </c>
      <c r="X28" s="15">
        <v>170.7</v>
      </c>
      <c r="Y28" s="15">
        <v>182</v>
      </c>
      <c r="Z28" s="15">
        <v>172.1</v>
      </c>
      <c r="AA28" s="15">
        <v>181.1</v>
      </c>
      <c r="AB28" s="15">
        <v>163.4</v>
      </c>
      <c r="AC28" s="15">
        <v>168.9</v>
      </c>
      <c r="AD28" s="15">
        <v>174.1</v>
      </c>
      <c r="AE28" s="15">
        <v>175.8</v>
      </c>
      <c r="AF28" s="15">
        <v>172</v>
      </c>
      <c r="AG28" s="15">
        <v>175.7</v>
      </c>
      <c r="AJ28" s="15" t="s">
        <v>3</v>
      </c>
      <c r="AK28" s="28">
        <v>0.44017675841832798</v>
      </c>
    </row>
    <row r="29" spans="1:46" x14ac:dyDescent="0.3">
      <c r="A29" s="20">
        <v>44927</v>
      </c>
      <c r="B29" s="15">
        <v>108892.9652336391</v>
      </c>
      <c r="D29" s="15" t="s">
        <v>33</v>
      </c>
      <c r="E29" s="15">
        <v>2023</v>
      </c>
      <c r="F29" s="15" t="s">
        <v>31</v>
      </c>
      <c r="G29" s="15">
        <v>173.8</v>
      </c>
      <c r="H29" s="15">
        <v>210.7</v>
      </c>
      <c r="I29" s="15">
        <v>194.5</v>
      </c>
      <c r="J29" s="15">
        <v>174.6</v>
      </c>
      <c r="K29" s="15">
        <v>187.2</v>
      </c>
      <c r="L29" s="15">
        <v>158.30000000000001</v>
      </c>
      <c r="M29" s="15">
        <v>153.9</v>
      </c>
      <c r="N29" s="15">
        <v>170.9</v>
      </c>
      <c r="O29" s="15">
        <v>121.1</v>
      </c>
      <c r="P29" s="15">
        <v>208.4</v>
      </c>
      <c r="Q29" s="15">
        <v>171.4</v>
      </c>
      <c r="R29" s="15">
        <v>191.2</v>
      </c>
      <c r="S29" s="15">
        <v>176.7</v>
      </c>
      <c r="T29" s="15">
        <v>198.2</v>
      </c>
      <c r="U29" s="15">
        <v>184.9</v>
      </c>
      <c r="V29" s="15">
        <v>177.6</v>
      </c>
      <c r="W29" s="15">
        <v>183.8</v>
      </c>
      <c r="X29" s="15">
        <v>172.1</v>
      </c>
      <c r="Y29" s="15">
        <v>182</v>
      </c>
      <c r="Z29" s="15">
        <v>172.9</v>
      </c>
      <c r="AA29" s="15">
        <v>182.3</v>
      </c>
      <c r="AB29" s="15">
        <v>163.6</v>
      </c>
      <c r="AC29" s="15">
        <v>169.5</v>
      </c>
      <c r="AD29" s="15">
        <v>174.3</v>
      </c>
      <c r="AE29" s="15">
        <v>178.6</v>
      </c>
      <c r="AF29" s="15">
        <v>172.8</v>
      </c>
      <c r="AG29" s="15">
        <v>176.5</v>
      </c>
      <c r="AJ29" s="15" t="s">
        <v>9</v>
      </c>
      <c r="AK29" s="28">
        <v>0.32851585542562423</v>
      </c>
    </row>
    <row r="30" spans="1:46" x14ac:dyDescent="0.3">
      <c r="A30" s="20">
        <v>44958</v>
      </c>
      <c r="B30" s="15">
        <v>103743.50619254357</v>
      </c>
      <c r="D30" s="15" t="s">
        <v>33</v>
      </c>
      <c r="E30" s="15">
        <v>2023</v>
      </c>
      <c r="F30" s="15" t="s">
        <v>34</v>
      </c>
      <c r="G30" s="15">
        <v>174.4</v>
      </c>
      <c r="H30" s="15">
        <v>207.7</v>
      </c>
      <c r="I30" s="15">
        <v>175.2</v>
      </c>
      <c r="J30" s="15">
        <v>177.3</v>
      </c>
      <c r="K30" s="15">
        <v>179.3</v>
      </c>
      <c r="L30" s="15">
        <v>169.5</v>
      </c>
      <c r="M30" s="15">
        <v>152.69999999999999</v>
      </c>
      <c r="N30" s="15">
        <v>171</v>
      </c>
      <c r="O30" s="15">
        <v>120</v>
      </c>
      <c r="P30" s="15">
        <v>209.7</v>
      </c>
      <c r="Q30" s="15">
        <v>172.3</v>
      </c>
      <c r="R30" s="15">
        <v>193</v>
      </c>
      <c r="S30" s="15">
        <v>177</v>
      </c>
      <c r="T30" s="15">
        <v>199.5</v>
      </c>
      <c r="U30" s="15">
        <v>186.2</v>
      </c>
      <c r="V30" s="15">
        <v>178.7</v>
      </c>
      <c r="W30" s="15">
        <v>185.1</v>
      </c>
      <c r="X30" s="15">
        <v>173.5</v>
      </c>
      <c r="Y30" s="15">
        <v>182.1</v>
      </c>
      <c r="Z30" s="15">
        <v>174.2</v>
      </c>
      <c r="AA30" s="15">
        <v>184.4</v>
      </c>
      <c r="AB30" s="15">
        <v>164.2</v>
      </c>
      <c r="AC30" s="15">
        <v>170.3</v>
      </c>
      <c r="AD30" s="15">
        <v>175</v>
      </c>
      <c r="AE30" s="15">
        <v>181</v>
      </c>
      <c r="AF30" s="15">
        <v>174.1</v>
      </c>
      <c r="AG30" s="15">
        <v>177.2</v>
      </c>
      <c r="AJ30" s="15" t="s">
        <v>10</v>
      </c>
      <c r="AK30" s="28">
        <v>0.32272831877671132</v>
      </c>
    </row>
    <row r="31" spans="1:46" x14ac:dyDescent="0.3">
      <c r="A31" s="20">
        <v>44986</v>
      </c>
      <c r="B31" s="15">
        <v>107655.66151560735</v>
      </c>
      <c r="D31" s="15" t="s">
        <v>33</v>
      </c>
      <c r="E31" s="15">
        <v>2023</v>
      </c>
      <c r="F31" s="15" t="s">
        <v>35</v>
      </c>
      <c r="G31" s="15">
        <v>174.4</v>
      </c>
      <c r="H31" s="15">
        <v>207.7</v>
      </c>
      <c r="I31" s="15">
        <v>175.2</v>
      </c>
      <c r="J31" s="15">
        <v>177.3</v>
      </c>
      <c r="K31" s="15">
        <v>179.2</v>
      </c>
      <c r="L31" s="15">
        <v>169.5</v>
      </c>
      <c r="M31" s="15">
        <v>152.80000000000001</v>
      </c>
      <c r="N31" s="15">
        <v>171.1</v>
      </c>
      <c r="O31" s="15">
        <v>120</v>
      </c>
      <c r="P31" s="15">
        <v>209.7</v>
      </c>
      <c r="Q31" s="15">
        <v>172.3</v>
      </c>
      <c r="R31" s="15">
        <v>193</v>
      </c>
      <c r="S31" s="15">
        <v>177</v>
      </c>
      <c r="T31" s="15">
        <v>199.5</v>
      </c>
      <c r="U31" s="15">
        <v>186.1</v>
      </c>
      <c r="V31" s="15">
        <v>178.7</v>
      </c>
      <c r="W31" s="15">
        <v>185.1</v>
      </c>
      <c r="X31" s="15">
        <v>173.5</v>
      </c>
      <c r="Y31" s="15">
        <v>181.9</v>
      </c>
      <c r="Z31" s="15">
        <v>174.2</v>
      </c>
      <c r="AA31" s="15">
        <v>184.4</v>
      </c>
      <c r="AB31" s="15">
        <v>164.2</v>
      </c>
      <c r="AC31" s="15">
        <v>170.3</v>
      </c>
      <c r="AD31" s="15">
        <v>175</v>
      </c>
      <c r="AE31" s="15">
        <v>181</v>
      </c>
      <c r="AF31" s="15">
        <v>174.1</v>
      </c>
      <c r="AG31" s="15">
        <v>177.2</v>
      </c>
      <c r="AJ31" s="15" t="s">
        <v>5</v>
      </c>
      <c r="AK31" s="28">
        <v>-8.3230117728398945E-2</v>
      </c>
    </row>
    <row r="32" spans="1:46" x14ac:dyDescent="0.3">
      <c r="A32" s="20">
        <v>45017</v>
      </c>
      <c r="B32" s="15">
        <v>101450.65404893839</v>
      </c>
      <c r="D32" s="15" t="s">
        <v>33</v>
      </c>
      <c r="E32" s="15">
        <v>2023</v>
      </c>
      <c r="F32" s="15" t="s">
        <v>36</v>
      </c>
      <c r="G32" s="15">
        <v>173.8</v>
      </c>
      <c r="H32" s="15">
        <v>209.3</v>
      </c>
      <c r="I32" s="15">
        <v>169.6</v>
      </c>
      <c r="J32" s="15">
        <v>178.4</v>
      </c>
      <c r="K32" s="15">
        <v>174.9</v>
      </c>
      <c r="L32" s="15">
        <v>176.3</v>
      </c>
      <c r="M32" s="15">
        <v>155.4</v>
      </c>
      <c r="N32" s="15">
        <v>173.4</v>
      </c>
      <c r="O32" s="15">
        <v>121.3</v>
      </c>
      <c r="P32" s="15">
        <v>212.9</v>
      </c>
      <c r="Q32" s="15">
        <v>172.9</v>
      </c>
      <c r="R32" s="15">
        <v>193.5</v>
      </c>
      <c r="S32" s="15">
        <v>177.9</v>
      </c>
      <c r="T32" s="15">
        <v>200.6</v>
      </c>
      <c r="U32" s="15">
        <v>186.9</v>
      </c>
      <c r="V32" s="15">
        <v>179.2</v>
      </c>
      <c r="W32" s="15">
        <v>185.7</v>
      </c>
      <c r="X32" s="15">
        <v>175.2</v>
      </c>
      <c r="Y32" s="15">
        <v>181.7</v>
      </c>
      <c r="Z32" s="15">
        <v>174.6</v>
      </c>
      <c r="AA32" s="15">
        <v>185</v>
      </c>
      <c r="AB32" s="15">
        <v>164.5</v>
      </c>
      <c r="AC32" s="15">
        <v>170.7</v>
      </c>
      <c r="AD32" s="15">
        <v>176.4</v>
      </c>
      <c r="AE32" s="15">
        <v>184</v>
      </c>
      <c r="AF32" s="15">
        <v>175</v>
      </c>
      <c r="AG32" s="15">
        <v>178.1</v>
      </c>
    </row>
    <row r="33" spans="1:33" x14ac:dyDescent="0.3">
      <c r="A33" s="20">
        <v>45047</v>
      </c>
      <c r="B33" s="15">
        <v>103373.22868018913</v>
      </c>
      <c r="D33" s="15" t="s">
        <v>33</v>
      </c>
      <c r="E33" s="15">
        <v>2023</v>
      </c>
      <c r="F33" s="15" t="s">
        <v>37</v>
      </c>
      <c r="G33" s="15">
        <v>173.7</v>
      </c>
      <c r="H33" s="15">
        <v>214.3</v>
      </c>
      <c r="I33" s="15">
        <v>173.2</v>
      </c>
      <c r="J33" s="15">
        <v>179.5</v>
      </c>
      <c r="K33" s="15">
        <v>170</v>
      </c>
      <c r="L33" s="15">
        <v>172.2</v>
      </c>
      <c r="M33" s="15">
        <v>161</v>
      </c>
      <c r="N33" s="15">
        <v>175.6</v>
      </c>
      <c r="O33" s="15">
        <v>122.7</v>
      </c>
      <c r="P33" s="15">
        <v>218</v>
      </c>
      <c r="Q33" s="15">
        <v>173.4</v>
      </c>
      <c r="R33" s="15">
        <v>194.2</v>
      </c>
      <c r="S33" s="15">
        <v>179.1</v>
      </c>
      <c r="T33" s="15">
        <v>201</v>
      </c>
      <c r="U33" s="15">
        <v>187.3</v>
      </c>
      <c r="V33" s="15">
        <v>179.7</v>
      </c>
      <c r="W33" s="15">
        <v>186.2</v>
      </c>
      <c r="X33" s="15">
        <v>175.6</v>
      </c>
      <c r="Y33" s="15">
        <v>182.8</v>
      </c>
      <c r="Z33" s="15">
        <v>175.2</v>
      </c>
      <c r="AA33" s="15">
        <v>185.7</v>
      </c>
      <c r="AB33" s="15">
        <v>164.8</v>
      </c>
      <c r="AC33" s="15">
        <v>171.2</v>
      </c>
      <c r="AD33" s="15">
        <v>177.1</v>
      </c>
      <c r="AE33" s="15">
        <v>185.2</v>
      </c>
      <c r="AF33" s="15">
        <v>175.7</v>
      </c>
      <c r="AG33" s="15">
        <v>179.1</v>
      </c>
    </row>
    <row r="34" spans="1:33" x14ac:dyDescent="0.3">
      <c r="F34" s="15" t="s">
        <v>72</v>
      </c>
      <c r="G34" s="15">
        <f>CORREL($B$5:$B$33,G5:G33)</f>
        <v>0.44017675841832837</v>
      </c>
      <c r="H34" s="15">
        <f t="shared" ref="H34:AG34" si="0">CORREL($B$5:$B$33,H5:H33)</f>
        <v>0.7926863839513858</v>
      </c>
      <c r="I34" s="15">
        <f t="shared" si="0"/>
        <v>-8.3230117728398945E-2</v>
      </c>
      <c r="J34" s="15">
        <f t="shared" si="0"/>
        <v>0.52801215784440125</v>
      </c>
      <c r="K34" s="15">
        <f t="shared" si="0"/>
        <v>0.75137562864761787</v>
      </c>
      <c r="L34" s="15">
        <f t="shared" si="0"/>
        <v>0.52580194973218175</v>
      </c>
      <c r="M34" s="15">
        <f t="shared" si="0"/>
        <v>0.32851585542562423</v>
      </c>
      <c r="N34" s="15">
        <f t="shared" si="0"/>
        <v>0.32272831877671132</v>
      </c>
      <c r="O34" s="15">
        <f t="shared" si="0"/>
        <v>0.60898859301652353</v>
      </c>
      <c r="P34" s="15">
        <f t="shared" si="0"/>
        <v>0.51253296913706503</v>
      </c>
      <c r="Q34" s="15">
        <f t="shared" si="0"/>
        <v>0.67587166556768097</v>
      </c>
      <c r="R34" s="15">
        <f t="shared" si="0"/>
        <v>0.63554887759632284</v>
      </c>
      <c r="S34" s="15">
        <f t="shared" si="0"/>
        <v>0.70985767478792183</v>
      </c>
      <c r="T34" s="15">
        <f t="shared" si="0"/>
        <v>0.53257184105749322</v>
      </c>
      <c r="U34" s="15">
        <f t="shared" si="0"/>
        <v>0.66752105424672459</v>
      </c>
      <c r="V34" s="15">
        <f t="shared" si="0"/>
        <v>0.69262835349824214</v>
      </c>
      <c r="W34" s="15">
        <f t="shared" si="0"/>
        <v>0.67177408699418328</v>
      </c>
      <c r="X34" s="15">
        <f t="shared" si="0"/>
        <v>0.58292169810517414</v>
      </c>
      <c r="Y34" s="15">
        <f t="shared" si="0"/>
        <v>0.7104715115858139</v>
      </c>
      <c r="Z34" s="15">
        <f t="shared" si="0"/>
        <v>0.65447675113762371</v>
      </c>
      <c r="AA34" s="15">
        <f t="shared" si="0"/>
        <v>0.61861423178649055</v>
      </c>
      <c r="AB34" s="15">
        <f t="shared" si="0"/>
        <v>0.77877919315666566</v>
      </c>
      <c r="AC34" s="15">
        <f t="shared" si="0"/>
        <v>0.724267270129197</v>
      </c>
      <c r="AD34" s="15">
        <f t="shared" si="0"/>
        <v>0.59640199467194921</v>
      </c>
      <c r="AE34" s="15">
        <f t="shared" si="0"/>
        <v>0.55942828642482112</v>
      </c>
      <c r="AF34" s="15">
        <f t="shared" si="0"/>
        <v>0.6757403412646209</v>
      </c>
      <c r="AG34" s="15">
        <f t="shared" si="0"/>
        <v>0.6953956424209542</v>
      </c>
    </row>
  </sheetData>
  <sortState xmlns:xlrd2="http://schemas.microsoft.com/office/spreadsheetml/2017/richdata2" ref="AJ5:AK31">
    <sortCondition descending="1" ref="AK5:AK31"/>
  </sortState>
  <mergeCells count="1">
    <mergeCell ref="E2:P2"/>
  </mergeCells>
  <conditionalFormatting sqref="AK5:AK31">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F A A B Q S w M E F A A C A A g A b l 8 O 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u X w 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8 O W 9 H W x U p I A g A A r A U A A B M A H A B G b 3 J t d W x h c y 9 T Z W N 0 a W 9 u M S 5 t I K I Y A C i g F A A A A A A A A A A A A A A A A A A A A A A A A A A A A I V U S 0 / b Q B C + R 8 p / W J l L I r l R E 9 o e i n x A D i k c W k I D l S p S o c 1 6 Y q 9 Y 7 1 j 7 C E E R / 7 2 z d i i o 3 Z Q c b G f m m / c 3 Y 0 E 4 i Z o t u v f 4 p N / r 9 2 z F D R T s K D l V 6 u 5 C F 5 K H J 2 z v b h q H d 6 e N k W p y z A b j Y c I y p s D 1 e 4 x + C / R G A E l y u x l N U f g a t B v M p I J R j t r R H z t I 8 s / L G w v G L j 0 9 l 5 c a p k Z u Y P k M t 8 u 3 Q o 6 E 3 S T D 9 H Y K S t b S g c m S N E l Z j s r X 2 m b H 7 1 N 2 p g U W U p f Z e P J x k r I r j w 4 W 7 l F B 9 v I 5 + o Y a f g 3 T L v W j Z G 6 w J l 3 B z o E X l F + o 7 J q v C L j X 7 O W D r s q U 3 e 7 l l O 9 C c M W N z Z z x r 1 3 m F d c l e b x + b O D F 3 b X h 2 q 7 R 1 F 3 G Q W k H k f j p b p e E o a C h 6 h y h m I O t e 0 r Z L v k J P A g v t P v 0 Y R Q c t N K v 1 O P q H 2 w O B r i y j O u C N Q Y L L 5 x 9 B m l f r 8 B 0 x s B d i 1 l L W 0 X 0 Z 2 U Z s 5 L q / i 3 P l 3 I f f c 2 j + p n x M q r 4 A S W 4 0 L K Y c u 6 V h T e r W v i S m x Z E B F x 3 D A f z G E M 2 U k Q D E U 3 e c S W w Q i U F W 8 E G D C / j K R l o 2 r W p Q 8 N T Z j U X 9 + H 9 A O A s A y d G s f I R i z b D / 7 r m m o S 4 4 k J g C 5 b a 4 V Y K r q N l 5 w p d R f y P h 3 M P H X 0 O W X X D O o w 7 R 2 9 f O f / D t J k H 1 d o q W V b u g C F Q H w t W U t H d 8 O g I b A 5 0 n h Z B u R g X 2 w 1 q 0 H S E F V j X X l M v w n A j 6 O 8 g a A P a G x f g v K Y k w q W J k Z x 4 d M j N n H Y S N V d M 0 I x b T 7 A O j I o u k 7 Q C l O I a q O K I / g s Q C 8 m V D A f u L / 3 T s N + T O n p C T n 4 D U E s B A i 0 A F A A C A A g A b l 8 O W 7 1 9 U D S m A A A A 9 w A A A B I A A A A A A A A A A A A A A A A A A A A A A E N v b m Z p Z y 9 Q Y W N r Y W d l L n h t b F B L A Q I t A B Q A A g A I A G 5 f D l s P y u m r p A A A A O k A A A A T A A A A A A A A A A A A A A A A A P I A A A B b Q 2 9 u d G V u d F 9 U e X B l c 1 0 u e G 1 s U E s B A i 0 A F A A C A A g A b l 8 O W 9 H W x U p I A g A A r A U A A B M A A A A A A A A A A A A A A A A A 4 w E A A E Z v c m 1 1 b G F z L 1 N l Y 3 R p b 2 4 x L m 1 Q S w U G A A A A A A M A A w D C A A A A e 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i A A A A A A A A B U 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s b F 9 J b m R p Y V 9 J b m R l e F 9 V c H R v X 0 F w c m l s M j M l M j A o M S k 8 L 0 l 0 Z W 1 Q Y X R o P j w v S X R l b U x v Y 2 F 0 a W 9 u P j x T d G F i b G V F b n R y a W V z P j x F b n R y e S B U e X B l P S J J c 1 B y a X Z h d G U i I F Z h b H V l P S J s M C I g L z 4 8 R W 5 0 c n k g V H l w Z T 0 i R m l s b E V u Y W J s Z W Q i I F Z h b H V l P S J s M S I g L z 4 8 R W 5 0 c n k g V H l w Z T 0 i R m l s b E V y c m 9 y Q 2 9 1 b n Q i I F Z h b H V l P S J s N i I g L z 4 8 R W 5 0 c n k g V H l w Z T 0 i T m F t Z V V w Z G F 0 Z W R B Z n R l c k Z p b G w i I F Z h b H V l P S J s M C I g L z 4 8 R W 5 0 c n k g V H l w Z T 0 i U m V z d W x 0 V H l w Z S I g V m F s d W U 9 I n N F e G N l c H R p b 2 4 i I C 8 + P E V u d H J 5 I F R 5 c G U 9 I k J 1 Z m Z l c k 5 l e H R S Z W Z y Z X N o I i B W Y W x 1 Z T 0 i b D E i I C 8 + P E V u d H J 5 I F R 5 c G U 9 I k F k Z G V k V G 9 E Y X R h T W 9 k Z W w i I F Z h b H V l P S J s M C I g L z 4 8 R W 5 0 c n k g V H l w Z T 0 i R m l s b G V k Q 2 9 t c G x l d G V S Z X N 1 b H R U b 1 d v c m t z a G V l d C I g V m F s d W U 9 I m w x I i A v P j x F b n R y e S B U e X B l P S J G a W x s V G F y Z 2 V 0 I i B W Y W x 1 Z T 0 i c 0 F s b F 9 J b m R p Y V 9 J b m R l e F 9 V c H R v X 0 F w c m l s M j N f X z E i I C 8 + P E V u d H J 5 I F R 5 c G U 9 I k Z p b G x F c n J v c k N v Z G U i I F Z h b H V l P S J z V W 5 r b m 9 3 b i I g L z 4 8 R W 5 0 c n k g V H l w Z T 0 i R m l s b E N v d W 5 0 I i B W Y W x 1 Z T 0 i b D M 3 M i I g L z 4 8 R W 5 0 c n k g V H l w Z T 0 i R m l s b F R v R G F 0 Y U 1 v Z G V s R W 5 h Y m x l Z C I g V m F s d W U 9 I m w w I i A v P j x F b n R y e S B U e X B l P S J G a W x s T 2 J q Z W N 0 V H l w Z S I g V m F s d W U 9 I n N U Y W J s Z S I g L z 4 8 R W 5 0 c n k g V H l w Z T 0 i R m l s b E x h c 3 R V c G R h d G V k I i B W Y W x 1 Z T 0 i Z D I w M j U t M D g t M T N U M D c 6 M j c 6 N T k u M j M 0 M z U 4 N F o i I C 8 + P E V u d H J 5 I F R 5 c G U 9 I k Z p b G x D b 2 x 1 b W 5 U e X B l c y I g V m F s d W U 9 I n N C Z 0 1 H Q l F V R k J R V U Z C U V V G Q l F V R k J R V U Z C U V V H Q l F V R k J R V U Z C U V V G I i A v P j x F b n R y e S B U e X B l P S J G a W x s Q 2 9 s d W 1 u T m F t Z X M i I F Z h b H V l P S J z W y Z x d W 9 0 O 1 N l Y 3 R v c i Z x d W 9 0 O y w m c X V v d D t Z Z W F y J n F 1 b 3 Q 7 L C Z x d W 9 0 O 0 1 v b n R o J n F 1 b 3 Q 7 L C Z x d W 9 0 O 0 N l c m V h b H M g Y W 5 k I H B y b 2 R 1 Y 3 R z J n F 1 b 3 Q 7 L C Z x d W 9 0 O 0 1 l Y X Q g Y W 5 k I G Z p c 2 g m c X V v d D s s J n F 1 b 3 Q 7 R W d n J n F 1 b 3 Q 7 L C Z x d W 9 0 O 0 1 p b G s g Y W 5 k I H B y b 2 R 1 Y 3 R z J n F 1 b 3 Q 7 L C Z x d W 9 0 O 0 9 p b H M g Y W 5 k I G Z h d H M m c X V v d D s s J n F 1 b 3 Q 7 R n J 1 a X R z J n F 1 b 3 Q 7 L C Z x d W 9 0 O 1 Z l Z 2 V 0 Y W J s Z X M m c X V v d D s s J n F 1 b 3 Q 7 U H V s c 2 V z I G F u Z C B w c m 9 k d W N 0 c y Z x d W 9 0 O y w m c X V v d D t T d W d h c i B h b m Q g Q 2 9 u Z m V j d G l v b m V y e S Z x d W 9 0 O y w m c X V v d D t T c G l j Z X M m c X V v d D s s J n F 1 b 3 Q 7 T m 9 u L W F s Y 2 9 o b 2 x p Y y B i Z X Z l c m F n Z X M m c X V v d D s s J n F 1 b 3 Q 7 U H J l c G F y Z W Q g b W V h b H M s I H N u Y W N r c y w g c 3 d l Z X R z I G V 0 Y y 4 m c X V v d D s s J n F 1 b 3 Q 7 R m 9 v Z C B h b m Q g Y m V 2 Z X J h Z 2 V z J n F 1 b 3 Q 7 L C Z x d W 9 0 O 1 B h b i w g d G 9 i Y W N j b y B h b m Q g a W 5 0 b 3 h p Y 2 F u d H M m c X V v d D s s J n F 1 b 3 Q 7 Q 2 x v d G h p b m c m c X V v d D s s J n F 1 b 3 Q 7 R m 9 v d H d l Y X I m c X V v d D s s J n F 1 b 3 Q 7 Q 2 x v d G h p b m c g Y W 5 k I G Z v b 3 R 3 Z W F y J n F 1 b 3 Q 7 L C Z x d W 9 0 O 0 h v d X N p b m c m c X V v d D s s J n F 1 b 3 Q 7 R n V l b C B h b m Q g b G l n a H Q m c X V v d D s s J n F 1 b 3 Q 7 S G 9 1 c 2 V o b 2 x k I G d v b 2 R z I G F u Z C B z Z X J 2 a W N l c y Z x d W 9 0 O y w m c X V v d D t I Z W F s d G g m c X V v d D s s J n F 1 b 3 Q 7 V H J h b n N w b 3 J 0 I G F u Z C B j b 2 1 t d W 5 p Y 2 F 0 a W 9 u J n F 1 b 3 Q 7 L C Z x d W 9 0 O 1 J l Y 3 J l Y X R p b 2 4 g Y W 5 k I G F t d X N l b W V u d C Z x d W 9 0 O y w m c X V v d D t F Z H V j Y X R p b 2 4 m c X V v d D s s J n F 1 b 3 Q 7 U G V y c 2 9 u Y W w g Y 2 F y Z S B h b m Q g Z W Z m Z W N 0 c y Z x d W 9 0 O y w m c X V v d D t N a X N j Z W x s Y W 5 l b 3 V z J n F 1 b 3 Q 7 L C Z x d W 9 0 O 0 d l b m V y Y W w g a W 5 k Z X g 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Q W x s X 0 l u Z G l h X 0 l u Z G V 4 X 1 V w d G 9 f Q X B y a W w y M y A o M S k v Q 2 h h b m d l Z C B U e X B l L n t T Z W N 0 b 3 I s M H 0 m c X V v d D s s J n F 1 b 3 Q 7 U 2 V j d G l v b j E v Q W x s X 0 l u Z G l h X 0 l u Z G V 4 X 1 V w d G 9 f Q X B y a W w y M y A o M S k v Q 2 h h b m d l Z C B U e X B l L n t Z Z W F y L D F 9 J n F 1 b 3 Q 7 L C Z x d W 9 0 O 1 N l Y 3 R p b 2 4 x L 0 F s b F 9 J b m R p Y V 9 J b m R l e F 9 V c H R v X 0 F w c m l s M j M g K D E p L 0 N o Y W 5 n Z W Q g V H l w Z S 5 7 T W 9 u d G g s M n 0 m c X V v d D s s J n F 1 b 3 Q 7 U 2 V j d G l v b j E v Q W x s X 0 l u Z G l h X 0 l u Z G V 4 X 1 V w d G 9 f Q X B y a W w y M y A o M S k v Q 2 h h b m d l Z C B U e X B l L n t D Z X J l Y W x z I G F u Z C B w c m 9 k d W N 0 c y w z f S Z x d W 9 0 O y w m c X V v d D t T Z W N 0 a W 9 u M S 9 B b G x f S W 5 k a W F f S W 5 k Z X h f V X B 0 b 1 9 B c H J p b D I z I C g x K S 9 D a G F u Z 2 V k I F R 5 c G U u e 0 1 l Y X Q g Y W 5 k I G Z p c 2 g s N H 0 m c X V v d D s s J n F 1 b 3 Q 7 U 2 V j d G l v b j E v Q W x s X 0 l u Z G l h X 0 l u Z G V 4 X 1 V w d G 9 f Q X B y a W w y M y A o M S k v Q 2 h h b m d l Z C B U e X B l L n t F Z 2 c s N X 0 m c X V v d D s s J n F 1 b 3 Q 7 U 2 V j d G l v b j E v Q W x s X 0 l u Z G l h X 0 l u Z G V 4 X 1 V w d G 9 f Q X B y a W w y M y A o M S k v Q 2 h h b m d l Z C B U e X B l L n t N a W x r I G F u Z C B w c m 9 k d W N 0 c y w 2 f S Z x d W 9 0 O y w m c X V v d D t T Z W N 0 a W 9 u M S 9 B b G x f S W 5 k a W F f S W 5 k Z X h f V X B 0 b 1 9 B c H J p b D I z I C g x K S 9 D a G F u Z 2 V k I F R 5 c G U u e 0 9 p b H M g Y W 5 k I G Z h d H M s N 3 0 m c X V v d D s s J n F 1 b 3 Q 7 U 2 V j d G l v b j E v Q W x s X 0 l u Z G l h X 0 l u Z G V 4 X 1 V w d G 9 f Q X B y a W w y M y A o M S k v Q 2 h h b m d l Z C B U e X B l L n t G c n V p d H M s O H 0 m c X V v d D s s J n F 1 b 3 Q 7 U 2 V j d G l v b j E v Q W x s X 0 l u Z G l h X 0 l u Z G V 4 X 1 V w d G 9 f Q X B y a W w y M y A o M S k v Q 2 h h b m d l Z C B U e X B l L n t W Z W d l d G F i b G V z L D l 9 J n F 1 b 3 Q 7 L C Z x d W 9 0 O 1 N l Y 3 R p b 2 4 x L 0 F s b F 9 J b m R p Y V 9 J b m R l e F 9 V c H R v X 0 F w c m l s M j M g K D E p L 0 N o Y W 5 n Z W Q g V H l w Z S 5 7 U H V s c 2 V z I G F u Z C B w c m 9 k d W N 0 c y w x M H 0 m c X V v d D s s J n F 1 b 3 Q 7 U 2 V j d G l v b j E v Q W x s X 0 l u Z G l h X 0 l u Z G V 4 X 1 V w d G 9 f Q X B y a W w y M y A o M S k v Q 2 h h b m d l Z C B U e X B l L n t T d W d h c i B h b m Q g Q 2 9 u Z m V j d G l v b m V y e S w x M X 0 m c X V v d D s s J n F 1 b 3 Q 7 U 2 V j d G l v b j E v Q W x s X 0 l u Z G l h X 0 l u Z G V 4 X 1 V w d G 9 f Q X B y a W w y M y A o M S k v Q 2 h h b m d l Z C B U e X B l L n t T c G l j Z X M s M T J 9 J n F 1 b 3 Q 7 L C Z x d W 9 0 O 1 N l Y 3 R p b 2 4 x L 0 F s b F 9 J b m R p Y V 9 J b m R l e F 9 V c H R v X 0 F w c m l s M j M g K D E p L 0 N o Y W 5 n Z W Q g V H l w Z S 5 7 T m 9 u L W F s Y 2 9 o b 2 x p Y y B i Z X Z l c m F n Z X M s M T N 9 J n F 1 b 3 Q 7 L C Z x d W 9 0 O 1 N l Y 3 R p b 2 4 x L 0 F s b F 9 J b m R p Y V 9 J b m R l e F 9 V c H R v X 0 F w c m l s M j M g K D E p L 0 N o Y W 5 n Z W Q g V H l w Z S 5 7 U H J l c G F y Z W Q g b W V h b H M s I H N u Y W N r c y w g c 3 d l Z X R z I G V 0 Y y 4 s M T R 9 J n F 1 b 3 Q 7 L C Z x d W 9 0 O 1 N l Y 3 R p b 2 4 x L 0 F s b F 9 J b m R p Y V 9 J b m R l e F 9 V c H R v X 0 F w c m l s M j M g K D E p L 0 N o Y W 5 n Z W Q g V H l w Z S 5 7 R m 9 v Z C B h b m Q g Y m V 2 Z X J h Z 2 V z L D E 1 f S Z x d W 9 0 O y w m c X V v d D t T Z W N 0 a W 9 u M S 9 B b G x f S W 5 k a W F f S W 5 k Z X h f V X B 0 b 1 9 B c H J p b D I z I C g x K S 9 D a G F u Z 2 V k I F R 5 c G U u e 1 B h b i w g d G 9 i Y W N j b y B h b m Q g a W 5 0 b 3 h p Y 2 F u d H M s M T Z 9 J n F 1 b 3 Q 7 L C Z x d W 9 0 O 1 N l Y 3 R p b 2 4 x L 0 F s b F 9 J b m R p Y V 9 J b m R l e F 9 V c H R v X 0 F w c m l s M j M g K D E p L 0 N o Y W 5 n Z W Q g V H l w Z S 5 7 Q 2 x v d G h p b m c s M T d 9 J n F 1 b 3 Q 7 L C Z x d W 9 0 O 1 N l Y 3 R p b 2 4 x L 0 F s b F 9 J b m R p Y V 9 J b m R l e F 9 V c H R v X 0 F w c m l s M j M g K D E p L 0 N o Y W 5 n Z W Q g V H l w Z S 5 7 R m 9 v d H d l Y X I s M T h 9 J n F 1 b 3 Q 7 L C Z x d W 9 0 O 1 N l Y 3 R p b 2 4 x L 0 F s b F 9 J b m R p Y V 9 J b m R l e F 9 V c H R v X 0 F w c m l s M j M g K D E p L 0 N o Y W 5 n Z W Q g V H l w Z S 5 7 Q 2 x v d G h p b m c g Y W 5 k I G Z v b 3 R 3 Z W F y L D E 5 f S Z x d W 9 0 O y w m c X V v d D t T Z W N 0 a W 9 u M S 9 B b G x f S W 5 k a W F f S W 5 k Z X h f V X B 0 b 1 9 B c H J p b D I z I C g x K S 9 D a G F u Z 2 V k I F R 5 c G U u e 0 h v d X N p b m c s M j B 9 J n F 1 b 3 Q 7 L C Z x d W 9 0 O 1 N l Y 3 R p b 2 4 x L 0 F s b F 9 J b m R p Y V 9 J b m R l e F 9 V c H R v X 0 F w c m l s M j M g K D E p L 0 N o Y W 5 n Z W Q g V H l w Z S 5 7 R n V l b C B h b m Q g b G l n a H Q s M j F 9 J n F 1 b 3 Q 7 L C Z x d W 9 0 O 1 N l Y 3 R p b 2 4 x L 0 F s b F 9 J b m R p Y V 9 J b m R l e F 9 V c H R v X 0 F w c m l s M j M g K D E p L 0 N o Y W 5 n Z W Q g V H l w Z S 5 7 S G 9 1 c 2 V o b 2 x k I G d v b 2 R z I G F u Z C B z Z X J 2 a W N l c y w y M n 0 m c X V v d D s s J n F 1 b 3 Q 7 U 2 V j d G l v b j E v Q W x s X 0 l u Z G l h X 0 l u Z G V 4 X 1 V w d G 9 f Q X B y a W w y M y A o M S k v Q 2 h h b m d l Z C B U e X B l L n t I Z W F s d G g s M j N 9 J n F 1 b 3 Q 7 L C Z x d W 9 0 O 1 N l Y 3 R p b 2 4 x L 0 F s b F 9 J b m R p Y V 9 J b m R l e F 9 V c H R v X 0 F w c m l s M j M g K D E p L 0 N o Y W 5 n Z W Q g V H l w Z S 5 7 V H J h b n N w b 3 J 0 I G F u Z C B j b 2 1 t d W 5 p Y 2 F 0 a W 9 u L D I 0 f S Z x d W 9 0 O y w m c X V v d D t T Z W N 0 a W 9 u M S 9 B b G x f S W 5 k a W F f S W 5 k Z X h f V X B 0 b 1 9 B c H J p b D I z I C g x K S 9 D a G F u Z 2 V k I F R 5 c G U u e 1 J l Y 3 J l Y X R p b 2 4 g Y W 5 k I G F t d X N l b W V u d C w y N X 0 m c X V v d D s s J n F 1 b 3 Q 7 U 2 V j d G l v b j E v Q W x s X 0 l u Z G l h X 0 l u Z G V 4 X 1 V w d G 9 f Q X B y a W w y M y A o M S k v Q 2 h h b m d l Z C B U e X B l L n t F Z H V j Y X R p b 2 4 s M j Z 9 J n F 1 b 3 Q 7 L C Z x d W 9 0 O 1 N l Y 3 R p b 2 4 x L 0 F s b F 9 J b m R p Y V 9 J b m R l e F 9 V c H R v X 0 F w c m l s M j M g K D E p L 0 N o Y W 5 n Z W Q g V H l w Z S 5 7 U G V y c 2 9 u Y W w g Y 2 F y Z S B h b m Q g Z W Z m Z W N 0 c y w y N 3 0 m c X V v d D s s J n F 1 b 3 Q 7 U 2 V j d G l v b j E v Q W x s X 0 l u Z G l h X 0 l u Z G V 4 X 1 V w d G 9 f Q X B y a W w y M y A o M S k v Q 2 h h b m d l Z C B U e X B l L n t N a X N j Z W x s Y W 5 l b 3 V z L D I 4 f S Z x d W 9 0 O y w m c X V v d D t T Z W N 0 a W 9 u M S 9 B b G x f S W 5 k a W F f S W 5 k Z X h f V X B 0 b 1 9 B c H J p b D I z I C g x K S 9 D a G F u Z 2 V k I F R 5 c G U u e 0 d l b m V y Y W w g a W 5 k Z X g s M j l 9 J n F 1 b 3 Q 7 X S w m c X V v d D t D b 2 x 1 b W 5 D b 3 V u d C Z x d W 9 0 O z o z M C w m c X V v d D t L Z X l D b 2 x 1 b W 5 O Y W 1 l c y Z x d W 9 0 O z p b X S w m c X V v d D t D 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1 J l b G F 0 a W 9 u c 2 h p c E l u Z m 8 m c X V v d D s 6 W 1 1 9 I i A v P j x F b n R y e S B U e X B l P S J O Y X Z p Z 2 F 0 a W 9 u U 3 R l c E 5 h b W U i I F Z h b H V l P S J z T m F 2 a W d h d G l v b i 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U H J v b W 9 0 Z W Q l M j B I Z W F k Z X J z P C 9 J d G V t U G F 0 a D 4 8 L 0 l 0 Z W 1 M b 2 N h d G l v b j 4 8 U 3 R h Y m x l R W 5 0 c m l l c y A v P j w v S X R l b T 4 8 S X R l b T 4 8 S X R l b U x v Y 2 F 0 a W 9 u P j x J d G V t V H l w Z T 5 G b 3 J t d W x h P C 9 J d G V t V H l w Z T 4 8 S X R l b V B h d G g + U 2 V j d G l v b j E v Q W x s X 0 l u Z G l h X 0 l u Z G V 4 X 1 V w d G 9 f Q X B y a W w y M y U y M C g x K S 9 D a G F u Z 2 V k J T I w V H l w Z T w v S X R l b V B h d G g + P C 9 J d G V t T G 9 j Y X R p b 2 4 + P F N 0 Y W J s Z U V u d H J p Z X M g L z 4 8 L 0 l 0 Z W 0 + P C 9 J d G V t c z 4 8 L 0 x v Y 2 F s U G F j a 2 F n Z U 1 l d G F k Y X R h R m l s Z T 4 W A A A A U E s F B g A A A A A A A A A A A A A A A A A A A A A A A C Y B A A A B A A A A 0 I y d 3 w E V 0 R G M e g D A T 8 K X 6 w E A A A D F T 9 w t 2 5 f j R Z e F 2 W V p t Y W q A A A A A A I A A A A A A B B m A A A A A Q A A I A A A A I e 2 T 1 0 8 Z z e v x W y + X N t H x U d E b P D H 3 r D X I 4 b l L m V P A R 0 Y A A A A A A 6 A A A A A A g A A I A A A A M A 2 f V 2 W 0 M 4 O m P L M Q 5 b V N 5 4 I S e x z Z f I c Y z / 7 p j D m e Z F f U A A A A G 8 m o f h A l g 7 t j 4 5 T / 7 B P u K 3 j d y B 3 T t 7 J J K K Y O f T A y N A i m C Q z T X 7 p W / 7 1 N / c t U b c A u + P e c 8 d F z n k z U n 8 4 w L O 5 b F Y Z u q Z X P G b 2 H T 1 w 9 b S m I 1 Q c Q A A A A I p n k D 9 G E 7 Z A 0 t D T X w N 7 y K V A n j 4 I E c K R D w H N L W u 9 M q / I t 8 Z s S 2 T Q E y 2 i G I 9 R b 5 E d 2 I J T j G / 2 D c 2 N 0 B 2 D Y + 1 + u W w = < / D a t a M a s h u p > 
</file>

<file path=customXml/itemProps1.xml><?xml version="1.0" encoding="utf-8"?>
<ds:datastoreItem xmlns:ds="http://schemas.openxmlformats.org/officeDocument/2006/customXml" ds:itemID="{2F45FDE5-8B22-4CDB-94DE-0282C1DCF3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All_India_Index_Upto_April23 (1</vt:lpstr>
      <vt:lpstr>Q1</vt:lpstr>
      <vt:lpstr>Q2.</vt:lpstr>
      <vt:lpstr>Q3.a</vt:lpstr>
      <vt:lpstr>Q3.b</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Agrawal</dc:creator>
  <cp:lastModifiedBy>Mohit Agrawal</cp:lastModifiedBy>
  <dcterms:created xsi:type="dcterms:W3CDTF">2025-08-13T07:27:32Z</dcterms:created>
  <dcterms:modified xsi:type="dcterms:W3CDTF">2025-09-11T06:15:44Z</dcterms:modified>
</cp:coreProperties>
</file>