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Paul's\Desktop\"/>
    </mc:Choice>
  </mc:AlternateContent>
  <xr:revisionPtr revIDLastSave="0" documentId="13_ncr:1_{1EA822F3-2770-4207-ADF5-31EB0F74933C}" xr6:coauthVersionLast="47" xr6:coauthVersionMax="47" xr10:uidLastSave="{00000000-0000-0000-0000-000000000000}"/>
  <bookViews>
    <workbookView xWindow="-120" yWindow="-120" windowWidth="20730" windowHeight="11160" xr2:uid="{DB3A9208-ECB2-4F61-BFB8-E2E8A5E747F5}"/>
  </bookViews>
  <sheets>
    <sheet name="Sheet1" sheetId="1" r:id="rId1"/>
    <sheet name="Sheet2" sheetId="3" r:id="rId2"/>
  </sheets>
  <definedNames>
    <definedName name="_xlchart.v5.0" hidden="1">Sheet2!$A$7</definedName>
    <definedName name="_xlchart.v5.1" hidden="1">Sheet2!$A$8:$A$57</definedName>
    <definedName name="_xlchart.v5.2" hidden="1">Sheet2!$B$7</definedName>
    <definedName name="_xlchart.v5.3" hidden="1">Sheet2!$B$8:$B$57</definedName>
    <definedName name="_xlcn.WorksheetConnection_adidassalesdashboard.xlsxTable21" hidden="1">Table2</definedName>
    <definedName name="Slicer_Invoice_Date__Quarter">#N/A</definedName>
    <definedName name="Slicer_Invoice_Date__Year">#N/A</definedName>
  </definedNames>
  <calcPr calcId="191029"/>
  <pivotCaches>
    <pivotCache cacheId="0" r:id="rId3"/>
    <pivotCache cacheId="1" r:id="rId4"/>
    <pivotCache cacheId="2" r:id="rId5"/>
    <pivotCache cacheId="3" r:id="rId6"/>
    <pivotCache cacheId="4" r:id="rId7"/>
    <pivotCache cacheId="5" r:id="rId8"/>
  </pivotCaches>
  <extLst>
    <ext xmlns:x14="http://schemas.microsoft.com/office/spreadsheetml/2009/9/main" uri="{876F7934-8845-4945-9796-88D515C7AA90}">
      <x14:pivotCaches>
        <pivotCache cacheId="6" r:id="rId9"/>
      </x14:pivotCaches>
    </ex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Sales Adidas  2_57ce305f-b2ee-4270-a770-95c71d5b2905" name="Data Sales Adidas  2" connection="Query - Data Sales Adidas (2)"/>
          <x15:modelTable id="Table2" name="Table2" connection="WorksheetConnection_adidas sales dashboard.xlsx!Table2"/>
        </x15:modelTables>
        <x15:extLst>
          <ext xmlns:x16="http://schemas.microsoft.com/office/spreadsheetml/2014/11/main" uri="{9835A34E-60A6-4A7C-AAB8-D5F71C897F49}">
            <x16:modelTimeGroupings>
              <x16:modelTimeGrouping tableName="Data Sales Adidas  2" columnName="Invoice Date" columnId="Invoice Date">
                <x16:calculatedTimeColumn columnName="Invoice Date (Year)" columnId="Invoice Date (Year)" contentType="years" isSelected="1"/>
                <x16:calculatedTimeColumn columnName="Invoice Date (Quarter)" columnId="Invoice Date (Quarter)" contentType="quarters" isSelected="1"/>
                <x16:calculatedTimeColumn columnName="Invoice Date (Month Index)" columnId="Invoice Date (Month Index)" contentType="monthsindex" isSelected="1"/>
                <x16:calculatedTimeColumn columnName="Invoice Date (Month)" columnId="Invoice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3" l="1"/>
  <c r="E2" i="3"/>
  <c r="E4" i="3"/>
  <c r="D4" i="3" l="1"/>
  <c r="J4" i="3"/>
  <c r="K4" i="3"/>
  <c r="D2" i="3"/>
  <c r="G4" i="3"/>
  <c r="F4" i="3"/>
  <c r="D3" i="3"/>
  <c r="H4" i="3"/>
  <c r="I4"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1B3988A-35CC-405F-8B25-C3FFAD2F8C8F}" keepAlive="1" name="Query - Data Sales Adidas" description="Connection to the 'Data Sales Adidas' query in the workbook." type="5" refreshedVersion="7" background="1" saveData="1">
    <dbPr connection="Provider=Microsoft.Mashup.OleDb.1;Data Source=$Workbook$;Location=&quot;Data Sales Adidas&quot;;Extended Properties=&quot;&quot;" command="SELECT * FROM [Data Sales Adidas]"/>
  </connection>
  <connection id="2" xr16:uid="{C3F9A5AB-811E-4740-A94B-4BDA65FB4F6C}" name="Query - Data Sales Adidas (2)" description="Connection to the 'Data Sales Adidas (2)' query in the workbook." type="100" refreshedVersion="7" minRefreshableVersion="5">
    <extLst>
      <ext xmlns:x15="http://schemas.microsoft.com/office/spreadsheetml/2010/11/main" uri="{DE250136-89BD-433C-8126-D09CA5730AF9}">
        <x15:connection id="3c1f7ac9-307c-46bf-afb9-a2a4d16730d4"/>
      </ext>
    </extLst>
  </connection>
  <connection id="3" xr16:uid="{10EF729F-0333-4AF6-8C24-C4E1414EACE2}"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9DA3179A-7803-4F7D-A910-54577B95217A}" name="WorksheetConnection_adidas sales dashboard.xlsx!Table2" type="102" refreshedVersion="7" minRefreshableVersion="5">
    <extLst>
      <ext xmlns:x15="http://schemas.microsoft.com/office/spreadsheetml/2010/11/main" uri="{DE250136-89BD-433C-8126-D09CA5730AF9}">
        <x15:connection id="Table2">
          <x15:rangePr sourceName="_xlcn.WorksheetConnection_adidassalesdashboard.xlsxTable21"/>
        </x15:connection>
      </ext>
    </extLst>
  </connection>
</connections>
</file>

<file path=xl/sharedStrings.xml><?xml version="1.0" encoding="utf-8"?>
<sst xmlns="http://schemas.openxmlformats.org/spreadsheetml/2006/main" count="114" uniqueCount="95">
  <si>
    <t>In-store</t>
  </si>
  <si>
    <t>Outlet</t>
  </si>
  <si>
    <t>Online</t>
  </si>
  <si>
    <t>Row Labels</t>
  </si>
  <si>
    <t>Grand Total</t>
  </si>
  <si>
    <t>Sum of Total Sales</t>
  </si>
  <si>
    <t>x</t>
  </si>
  <si>
    <t>y</t>
  </si>
  <si>
    <t>x2</t>
  </si>
  <si>
    <t>y3</t>
  </si>
  <si>
    <t>x3</t>
  </si>
  <si>
    <t>y4</t>
  </si>
  <si>
    <t>End Points In store</t>
  </si>
  <si>
    <t>end point online</t>
  </si>
  <si>
    <t>end point outlet</t>
  </si>
  <si>
    <t>Florida</t>
  </si>
  <si>
    <t>New York</t>
  </si>
  <si>
    <t>Men's Apparel</t>
  </si>
  <si>
    <t>Men's Athletic Footwear</t>
  </si>
  <si>
    <t>Men's Street Footwear</t>
  </si>
  <si>
    <t>Women's Apparel</t>
  </si>
  <si>
    <t>Women's Athletic Footwear</t>
  </si>
  <si>
    <t>Women's Street Footwear</t>
  </si>
  <si>
    <t>Sum of Units Sold</t>
  </si>
  <si>
    <t>Jul</t>
  </si>
  <si>
    <t>Aug</t>
  </si>
  <si>
    <t>Sep</t>
  </si>
  <si>
    <t>Washington</t>
  </si>
  <si>
    <t>Sales timeline</t>
  </si>
  <si>
    <t>Foot Locker</t>
  </si>
  <si>
    <t>Sports Direct</t>
  </si>
  <si>
    <t>Walmart</t>
  </si>
  <si>
    <t>West Gear</t>
  </si>
  <si>
    <t>Texas</t>
  </si>
  <si>
    <t>Alabama</t>
  </si>
  <si>
    <t>Alaska</t>
  </si>
  <si>
    <t>Arizona</t>
  </si>
  <si>
    <t>Arkansas</t>
  </si>
  <si>
    <t>Connecticut</t>
  </si>
  <si>
    <t>Delaware</t>
  </si>
  <si>
    <t>Georgia</t>
  </si>
  <si>
    <t>Hawaii</t>
  </si>
  <si>
    <t>Idaho</t>
  </si>
  <si>
    <t>Illinois</t>
  </si>
  <si>
    <t>Indiana</t>
  </si>
  <si>
    <t>Iowa</t>
  </si>
  <si>
    <t>Kansas</t>
  </si>
  <si>
    <t>Kentucky</t>
  </si>
  <si>
    <t>Louisiana</t>
  </si>
  <si>
    <t>Maine</t>
  </si>
  <si>
    <t>Maryland</t>
  </si>
  <si>
    <t>Massachusetts</t>
  </si>
  <si>
    <t>Michigan</t>
  </si>
  <si>
    <t>Mississippi</t>
  </si>
  <si>
    <t>Missouri</t>
  </si>
  <si>
    <t>Nebraska</t>
  </si>
  <si>
    <t>New Hampshire</t>
  </si>
  <si>
    <t>New Jersey</t>
  </si>
  <si>
    <t>New Mexico</t>
  </si>
  <si>
    <t>North Carolina</t>
  </si>
  <si>
    <t>North Dakota</t>
  </si>
  <si>
    <t>Ohio</t>
  </si>
  <si>
    <t>Oklahoma</t>
  </si>
  <si>
    <t>Oregon</t>
  </si>
  <si>
    <t>Rhode Island</t>
  </si>
  <si>
    <t>South Carolina</t>
  </si>
  <si>
    <t>South Dakota</t>
  </si>
  <si>
    <t>Utah</t>
  </si>
  <si>
    <t>Vermont</t>
  </si>
  <si>
    <t>Virginia</t>
  </si>
  <si>
    <t>West Virginia</t>
  </si>
  <si>
    <t>Wisconsin</t>
  </si>
  <si>
    <t>Wyoming</t>
  </si>
  <si>
    <t>Amazon</t>
  </si>
  <si>
    <t>Kohl's</t>
  </si>
  <si>
    <t>California</t>
  </si>
  <si>
    <t>Colorado</t>
  </si>
  <si>
    <t>Minnesota</t>
  </si>
  <si>
    <t>Montana</t>
  </si>
  <si>
    <t>Nevada</t>
  </si>
  <si>
    <t>Pennsylvania</t>
  </si>
  <si>
    <t>Tennessee</t>
  </si>
  <si>
    <t>Jan</t>
  </si>
  <si>
    <t>Feb</t>
  </si>
  <si>
    <t>Mar</t>
  </si>
  <si>
    <t>Apr</t>
  </si>
  <si>
    <t>May</t>
  </si>
  <si>
    <t>Jun</t>
  </si>
  <si>
    <t>Oct</t>
  </si>
  <si>
    <t>Nov</t>
  </si>
  <si>
    <t>Dec</t>
  </si>
  <si>
    <t>total unit sold by retailer</t>
  </si>
  <si>
    <t>Total unit sold by product</t>
  </si>
  <si>
    <t>*this is data is for donut chart</t>
  </si>
  <si>
    <t>*this data is for donut 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</si>
</sst>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000000"/>
  </numFmts>
  <fonts count="7" x14ac:knownFonts="1">
    <font>
      <sz val="11"/>
      <color theme="1"/>
      <name val="Inter Display Black"/>
      <family val="2"/>
      <scheme val="minor"/>
    </font>
    <font>
      <sz val="11"/>
      <color theme="1"/>
      <name val="Inter Display Black"/>
      <family val="2"/>
      <scheme val="minor"/>
    </font>
    <font>
      <sz val="11"/>
      <color theme="1"/>
      <name val="Arial"/>
      <family val="2"/>
    </font>
    <font>
      <b/>
      <sz val="11"/>
      <color theme="1"/>
      <name val="Arial"/>
      <family val="2"/>
    </font>
    <font>
      <sz val="11"/>
      <color rgb="FFC00000"/>
      <name val="Inter Display Black"/>
      <scheme val="minor"/>
    </font>
    <font>
      <sz val="11"/>
      <color theme="1"/>
      <name val="Arial"/>
    </font>
    <font>
      <b/>
      <sz val="11"/>
      <color rgb="FFFF0000"/>
      <name val="Arial"/>
      <family val="2"/>
    </font>
  </fonts>
  <fills count="4">
    <fill>
      <patternFill patternType="none"/>
    </fill>
    <fill>
      <patternFill patternType="gray125"/>
    </fill>
    <fill>
      <patternFill patternType="solid">
        <fgColor theme="4"/>
        <bgColor indexed="64"/>
      </patternFill>
    </fill>
    <fill>
      <patternFill patternType="solid">
        <fgColor theme="5"/>
        <bgColor indexed="64"/>
      </patternFill>
    </fill>
  </fills>
  <borders count="10">
    <border>
      <left/>
      <right/>
      <top/>
      <bottom/>
      <diagonal/>
    </border>
    <border>
      <left/>
      <right/>
      <top/>
      <bottom style="thin">
        <color theme="4" tint="0.39997558519241921"/>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9" fontId="1" fillId="0" borderId="0" applyFont="0" applyFill="0" applyBorder="0" applyAlignment="0" applyProtection="0"/>
  </cellStyleXfs>
  <cellXfs count="42">
    <xf numFmtId="0" fontId="0" fillId="0" borderId="0" xfId="0"/>
    <xf numFmtId="0" fontId="2" fillId="0" borderId="0" xfId="0" applyFont="1"/>
    <xf numFmtId="0" fontId="2" fillId="0" borderId="0" xfId="0" applyFont="1" applyAlignment="1">
      <alignment horizontal="left"/>
    </xf>
    <xf numFmtId="0" fontId="2" fillId="0" borderId="0" xfId="0" applyNumberFormat="1" applyFont="1"/>
    <xf numFmtId="0" fontId="2" fillId="0" borderId="0" xfId="0" applyFont="1" applyAlignment="1">
      <alignment horizontal="left" indent="1"/>
    </xf>
    <xf numFmtId="0" fontId="3" fillId="0" borderId="1" xfId="0" applyFont="1" applyBorder="1" applyAlignment="1">
      <alignment horizontal="left"/>
    </xf>
    <xf numFmtId="0" fontId="3" fillId="0" borderId="1" xfId="0" applyNumberFormat="1" applyFont="1" applyBorder="1"/>
    <xf numFmtId="0" fontId="0" fillId="2" borderId="0" xfId="0" applyFill="1"/>
    <xf numFmtId="0" fontId="0" fillId="3" borderId="0" xfId="0" applyFill="1"/>
    <xf numFmtId="0" fontId="5" fillId="0" borderId="0" xfId="0" pivotButton="1" applyFont="1"/>
    <xf numFmtId="0" fontId="5" fillId="0" borderId="0" xfId="0" applyFont="1"/>
    <xf numFmtId="0" fontId="5" fillId="0" borderId="0" xfId="0" applyFont="1" applyAlignment="1">
      <alignment horizontal="left"/>
    </xf>
    <xf numFmtId="0" fontId="5" fillId="0" borderId="0" xfId="0" applyNumberFormat="1" applyFont="1"/>
    <xf numFmtId="0" fontId="2" fillId="0" borderId="0" xfId="0" applyFont="1" applyBorder="1"/>
    <xf numFmtId="164" fontId="2" fillId="0" borderId="0" xfId="0" applyNumberFormat="1" applyFont="1" applyBorder="1"/>
    <xf numFmtId="0" fontId="2" fillId="0" borderId="2" xfId="0" applyFont="1" applyBorder="1"/>
    <xf numFmtId="0" fontId="5" fillId="0" borderId="0" xfId="0" applyNumberFormat="1" applyFont="1" applyBorder="1"/>
    <xf numFmtId="10" fontId="2" fillId="0" borderId="0" xfId="0" applyNumberFormat="1" applyFont="1" applyBorder="1"/>
    <xf numFmtId="0" fontId="5" fillId="0" borderId="3" xfId="0" pivotButton="1" applyFont="1" applyBorder="1"/>
    <xf numFmtId="0" fontId="5" fillId="0" borderId="4" xfId="0" applyFont="1" applyBorder="1"/>
    <xf numFmtId="0" fontId="2" fillId="0" borderId="5" xfId="0" applyFont="1" applyBorder="1"/>
    <xf numFmtId="0" fontId="5" fillId="0" borderId="6" xfId="0" applyFont="1" applyBorder="1" applyAlignment="1">
      <alignment horizontal="left"/>
    </xf>
    <xf numFmtId="10" fontId="2" fillId="0" borderId="7" xfId="1" applyNumberFormat="1" applyFont="1" applyBorder="1"/>
    <xf numFmtId="0" fontId="2" fillId="0" borderId="7" xfId="0" applyFont="1" applyBorder="1"/>
    <xf numFmtId="0" fontId="2" fillId="0" borderId="8" xfId="0" applyFont="1" applyBorder="1"/>
    <xf numFmtId="0" fontId="2" fillId="0" borderId="9" xfId="0" applyFont="1" applyBorder="1"/>
    <xf numFmtId="0" fontId="4" fillId="0" borderId="3" xfId="0" applyFont="1" applyBorder="1"/>
    <xf numFmtId="0" fontId="0" fillId="0" borderId="5" xfId="0" applyBorder="1"/>
    <xf numFmtId="0" fontId="0" fillId="0" borderId="6" xfId="0" pivotButton="1" applyBorder="1"/>
    <xf numFmtId="0" fontId="0" fillId="0" borderId="7" xfId="0" applyBorder="1"/>
    <xf numFmtId="0" fontId="0" fillId="0" borderId="6" xfId="0" applyBorder="1" applyAlignment="1">
      <alignment horizontal="left"/>
    </xf>
    <xf numFmtId="0" fontId="0" fillId="0" borderId="7" xfId="0" applyNumberFormat="1" applyBorder="1"/>
    <xf numFmtId="0" fontId="0" fillId="0" borderId="8" xfId="0" applyBorder="1" applyAlignment="1">
      <alignment horizontal="left"/>
    </xf>
    <xf numFmtId="0" fontId="0" fillId="0" borderId="9" xfId="0" applyNumberFormat="1" applyBorder="1"/>
    <xf numFmtId="0" fontId="0" fillId="0" borderId="4" xfId="0" pivotButton="1" applyBorder="1"/>
    <xf numFmtId="0" fontId="0" fillId="0" borderId="0" xfId="0" applyBorder="1"/>
    <xf numFmtId="0" fontId="0" fillId="0" borderId="0" xfId="0" applyBorder="1" applyAlignment="1">
      <alignment horizontal="left"/>
    </xf>
    <xf numFmtId="0" fontId="0" fillId="0" borderId="0" xfId="0" applyNumberFormat="1" applyBorder="1"/>
    <xf numFmtId="0" fontId="0" fillId="0" borderId="2" xfId="0" applyNumberFormat="1" applyBorder="1"/>
    <xf numFmtId="0" fontId="0" fillId="0" borderId="2" xfId="0" applyBorder="1"/>
    <xf numFmtId="0" fontId="0" fillId="0" borderId="9" xfId="0" applyBorder="1"/>
    <xf numFmtId="0" fontId="6" fillId="0" borderId="4" xfId="0" applyFont="1" applyBorder="1"/>
  </cellXfs>
  <cellStyles count="2">
    <cellStyle name="Normal" xfId="0" builtinId="0"/>
    <cellStyle name="Per cent" xfId="1" builtinId="5"/>
  </cellStyles>
  <dxfs count="54">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ill>
        <gradientFill degree="90">
          <stop position="0">
            <color rgb="FF00B0F0"/>
          </stop>
          <stop position="1">
            <color theme="4"/>
          </stop>
        </gradientFill>
      </fill>
    </dxf>
    <dxf>
      <fill>
        <patternFill patternType="darkHorizontal">
          <bgColor rgb="FF00B0F0"/>
        </patternFill>
      </fill>
    </dxf>
    <dxf>
      <font>
        <sz val="12"/>
        <name val="Inter Display SemiBold"/>
        <scheme val="none"/>
      </font>
    </dxf>
    <dxf>
      <font>
        <sz val="12"/>
        <color theme="4"/>
        <name val="Inter Display Black"/>
        <scheme val="minor"/>
      </font>
      <fill>
        <patternFill>
          <bgColor theme="0"/>
        </patternFill>
      </fill>
      <border>
        <left style="thin">
          <color theme="5"/>
        </left>
        <right style="thin">
          <color theme="5"/>
        </right>
        <top style="thin">
          <color theme="5"/>
        </top>
        <bottom style="thin">
          <color theme="5"/>
        </bottom>
      </border>
    </dxf>
  </dxfs>
  <tableStyles count="4" defaultTableStyle="TableStyleMedium2" defaultPivotStyle="PivotStyleLight16">
    <tableStyle name="Slicer Style 1" pivot="0" table="0" count="5" xr9:uid="{9A24EC37-2E4B-4555-9501-C4F24FF9E6AE}">
      <tableStyleElement type="wholeTable" dxfId="53"/>
      <tableStyleElement type="headerRow" dxfId="52"/>
    </tableStyle>
    <tableStyle name="Table Style 1" pivot="0" count="0" xr9:uid="{ECCA4689-A3CA-4EAC-A343-0469215FBD68}"/>
    <tableStyle name="Table Style 2" pivot="0" count="1" xr9:uid="{85299F4B-1991-4E3F-A192-8696A3F7DFA2}">
      <tableStyleElement type="wholeTable" dxfId="51"/>
    </tableStyle>
    <tableStyle name="Table Style 3" pivot="0" count="1" xr9:uid="{75A88BCE-059F-4C78-B570-169D43A8E56D}">
      <tableStyleElement type="wholeTable" dxfId="50"/>
    </tableStyle>
  </tableStyles>
  <colors>
    <mruColors>
      <color rgb="FFFFFFFF"/>
      <color rgb="FF79E7E4"/>
    </mruColors>
  </colors>
  <extLst>
    <ext xmlns:x14="http://schemas.microsoft.com/office/spreadsheetml/2009/9/main" uri="{46F421CA-312F-682f-3DD2-61675219B42D}">
      <x14:dxfs count="3">
        <dxf>
          <font>
            <b val="0"/>
            <i val="0"/>
            <sz val="12"/>
            <color theme="1"/>
            <name val="Inter Display Black"/>
            <scheme val="minor"/>
          </font>
          <fill>
            <patternFill>
              <bgColor theme="5"/>
            </patternFill>
          </fill>
        </dxf>
        <dxf>
          <font>
            <b val="0"/>
            <i val="0"/>
            <sz val="12"/>
            <color theme="1"/>
            <name val="Inter Display Black"/>
            <scheme val="minor"/>
          </font>
          <fill>
            <patternFill>
              <bgColor theme="4"/>
            </patternFill>
          </fill>
        </dxf>
        <dxf>
          <font>
            <sz val="12"/>
            <color theme="4"/>
            <name val="Inter Display Black"/>
            <scheme val="minor"/>
          </font>
          <fill>
            <patternFill>
              <bgColor theme="3"/>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2"/>
            <x14:slicerStyleElement type="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6.xml"/><Relationship Id="rId13" Type="http://schemas.openxmlformats.org/officeDocument/2006/relationships/connections" Target="connections.xml"/><Relationship Id="rId18" Type="http://schemas.openxmlformats.org/officeDocument/2006/relationships/customXml" Target="../customXml/item1.xml"/><Relationship Id="rId3" Type="http://schemas.openxmlformats.org/officeDocument/2006/relationships/pivotCacheDefinition" Target="pivotCache/pivotCacheDefinition1.xml"/><Relationship Id="rId7" Type="http://schemas.openxmlformats.org/officeDocument/2006/relationships/pivotCacheDefinition" Target="pivotCache/pivotCacheDefinition5.xml"/><Relationship Id="rId12" Type="http://schemas.openxmlformats.org/officeDocument/2006/relationships/theme" Target="theme/them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microsoft.com/office/2007/relationships/slicerCache" Target="slicerCaches/slicerCache2.xml"/><Relationship Id="rId5" Type="http://schemas.openxmlformats.org/officeDocument/2006/relationships/pivotCacheDefinition" Target="pivotCache/pivotCacheDefinition3.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sales dashboard.xlsx]Sheet2!PivotTable2</c:name>
    <c:fmtId val="2"/>
  </c:pivotSource>
  <c:chart>
    <c:title>
      <c:tx>
        <c:rich>
          <a:bodyPr rot="0" spcFirstLastPara="1" vertOverflow="ellipsis" vert="horz" wrap="square" anchor="ctr" anchorCtr="1"/>
          <a:lstStyle/>
          <a:p>
            <a:pPr>
              <a:defRPr sz="1500" b="1" i="0" u="none" strike="noStrike" kern="1200" cap="all" spc="100" normalizeH="0" baseline="0">
                <a:solidFill>
                  <a:schemeClr val="accent2"/>
                </a:solidFill>
                <a:latin typeface="+mn-lt"/>
                <a:ea typeface="+mn-ea"/>
                <a:cs typeface="+mn-cs"/>
              </a:defRPr>
            </a:pPr>
            <a:r>
              <a:rPr lang="en-IN">
                <a:solidFill>
                  <a:schemeClr val="accent2"/>
                </a:solidFill>
                <a:latin typeface="Inter Display SemiBold" panose="02000703000000020004" pitchFamily="2" charset="0"/>
                <a:ea typeface="Inter Display SemiBold" panose="02000703000000020004" pitchFamily="2" charset="0"/>
                <a:cs typeface="Inter Display SemiBold" panose="02000703000000020004" pitchFamily="2" charset="0"/>
              </a:rPr>
              <a:t>sales</a:t>
            </a:r>
            <a:r>
              <a:rPr lang="en-IN" baseline="0">
                <a:solidFill>
                  <a:schemeClr val="accent2"/>
                </a:solidFill>
                <a:latin typeface="Inter Display SemiBold" panose="02000703000000020004" pitchFamily="2" charset="0"/>
                <a:ea typeface="Inter Display SemiBold" panose="02000703000000020004" pitchFamily="2" charset="0"/>
                <a:cs typeface="Inter Display SemiBold" panose="02000703000000020004" pitchFamily="2" charset="0"/>
              </a:rPr>
              <a:t> timeline</a:t>
            </a:r>
            <a:endParaRPr lang="en-IN">
              <a:solidFill>
                <a:schemeClr val="accent2"/>
              </a:solidFill>
              <a:latin typeface="Inter Display SemiBold" panose="02000703000000020004" pitchFamily="2" charset="0"/>
              <a:ea typeface="Inter Display SemiBold" panose="02000703000000020004" pitchFamily="2" charset="0"/>
              <a:cs typeface="Inter Display SemiBold" panose="02000703000000020004" pitchFamily="2" charset="0"/>
            </a:endParaRP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accent2"/>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accent2"/>
            </a:solidFill>
            <a:round/>
          </a:ln>
          <a:effectLst>
            <a:outerShdw dist="25400" dir="2700000" algn="tl" rotWithShape="0">
              <a:schemeClr val="accent1"/>
            </a:outerShdw>
          </a:effectLst>
        </c:spPr>
        <c:marker>
          <c:symbol val="circle"/>
          <c:size val="7"/>
          <c:spPr>
            <a:solidFill>
              <a:schemeClr val="bg1"/>
            </a:solidFill>
            <a:ln w="222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accent2"/>
            </a:solidFill>
            <a:round/>
          </a:ln>
          <a:effectLst>
            <a:outerShdw dist="25400" dir="2700000" algn="tl" rotWithShape="0">
              <a:schemeClr val="accent1"/>
            </a:outerShdw>
          </a:effectLst>
        </c:spPr>
        <c:marker>
          <c:symbol val="circle"/>
          <c:size val="7"/>
          <c:spPr>
            <a:solidFill>
              <a:schemeClr val="bg1"/>
            </a:solidFill>
            <a:ln w="222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2"/>
            </a:solidFill>
            <a:round/>
          </a:ln>
          <a:effectLst>
            <a:outerShdw dist="25400" dir="2700000" algn="tl" rotWithShape="0">
              <a:schemeClr val="accent1"/>
            </a:outerShdw>
          </a:effectLst>
        </c:spPr>
        <c:marker>
          <c:symbol val="circle"/>
          <c:size val="7"/>
          <c:spPr>
            <a:solidFill>
              <a:schemeClr val="bg1"/>
            </a:solidFill>
            <a:ln w="222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Sheet2!$E$17</c:f>
              <c:strCache>
                <c:ptCount val="1"/>
                <c:pt idx="0">
                  <c:v>Total</c:v>
                </c:pt>
              </c:strCache>
            </c:strRef>
          </c:tx>
          <c:spPr>
            <a:ln w="34925" cap="rnd">
              <a:solidFill>
                <a:schemeClr val="accent2"/>
              </a:solidFill>
              <a:round/>
            </a:ln>
            <a:effectLst>
              <a:outerShdw dist="25400" dir="2700000" algn="tl" rotWithShape="0">
                <a:schemeClr val="accent1"/>
              </a:outerShdw>
            </a:effectLst>
          </c:spPr>
          <c:marker>
            <c:symbol val="circle"/>
            <c:size val="7"/>
            <c:spPr>
              <a:solidFill>
                <a:schemeClr val="bg1"/>
              </a:solidFill>
              <a:ln w="22225">
                <a:solidFill>
                  <a:schemeClr val="accent2"/>
                </a:solidFill>
                <a:round/>
              </a:ln>
              <a:effectLst/>
            </c:spPr>
          </c:marker>
          <c:cat>
            <c:strRef>
              <c:f>Sheet2!$D$18:$D$30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Sheet2!$E$18:$E$30</c:f>
              <c:numCache>
                <c:formatCode>General</c:formatCode>
                <c:ptCount val="12"/>
                <c:pt idx="0">
                  <c:v>71479142</c:v>
                </c:pt>
                <c:pt idx="1">
                  <c:v>61100153</c:v>
                </c:pt>
                <c:pt idx="2">
                  <c:v>56809109</c:v>
                </c:pt>
                <c:pt idx="3">
                  <c:v>72339970</c:v>
                </c:pt>
                <c:pt idx="4">
                  <c:v>80507695</c:v>
                </c:pt>
                <c:pt idx="5">
                  <c:v>74747372</c:v>
                </c:pt>
                <c:pt idx="6">
                  <c:v>95480694</c:v>
                </c:pt>
                <c:pt idx="7">
                  <c:v>92166201</c:v>
                </c:pt>
                <c:pt idx="8">
                  <c:v>77661459</c:v>
                </c:pt>
                <c:pt idx="9">
                  <c:v>63911033</c:v>
                </c:pt>
                <c:pt idx="10">
                  <c:v>67857340</c:v>
                </c:pt>
                <c:pt idx="11">
                  <c:v>85841957</c:v>
                </c:pt>
              </c:numCache>
            </c:numRef>
          </c:val>
          <c:smooth val="0"/>
          <c:extLst>
            <c:ext xmlns:c16="http://schemas.microsoft.com/office/drawing/2014/chart" uri="{C3380CC4-5D6E-409C-BE32-E72D297353CC}">
              <c16:uniqueId val="{00000000-F9B6-45A4-9B5D-4D6E997C5034}"/>
            </c:ext>
          </c:extLst>
        </c:ser>
        <c:dLbls>
          <c:showLegendKey val="0"/>
          <c:showVal val="0"/>
          <c:showCatName val="0"/>
          <c:showSerName val="0"/>
          <c:showPercent val="0"/>
          <c:showBubbleSize val="0"/>
        </c:dLbls>
        <c:dropLines>
          <c:spPr>
            <a:ln w="9525" cap="rnd" cmpd="sng" algn="ctr">
              <a:gradFill>
                <a:gsLst>
                  <a:gs pos="95000">
                    <a:schemeClr val="bg1"/>
                  </a:gs>
                  <a:gs pos="0">
                    <a:schemeClr val="accent1">
                      <a:lumMod val="30000"/>
                      <a:lumOff val="70000"/>
                    </a:schemeClr>
                  </a:gs>
                </a:gsLst>
                <a:lin ang="5400000" scaled="1"/>
              </a:gradFill>
              <a:round/>
            </a:ln>
            <a:effectLst/>
          </c:spPr>
        </c:dropLines>
        <c:marker val="1"/>
        <c:smooth val="0"/>
        <c:axId val="1014445448"/>
        <c:axId val="1014439216"/>
      </c:lineChart>
      <c:catAx>
        <c:axId val="1014445448"/>
        <c:scaling>
          <c:orientation val="minMax"/>
        </c:scaling>
        <c:delete val="0"/>
        <c:axPos val="b"/>
        <c:numFmt formatCode="General" sourceLinked="1"/>
        <c:majorTickMark val="none"/>
        <c:minorTickMark val="none"/>
        <c:tickLblPos val="nextTo"/>
        <c:spPr>
          <a:solidFill>
            <a:schemeClr val="bg1"/>
          </a:solidFill>
          <a:ln w="12700" cap="flat" cmpd="sng" algn="ctr">
            <a:solidFill>
              <a:schemeClr val="accent2"/>
            </a:solidFill>
            <a:round/>
          </a:ln>
          <a:effectLst/>
        </c:spPr>
        <c:txPr>
          <a:bodyPr rot="-60000000" spcFirstLastPara="1" vertOverflow="ellipsis" vert="horz" wrap="square" anchor="ctr" anchorCtr="1"/>
          <a:lstStyle/>
          <a:p>
            <a:pPr>
              <a:defRPr sz="900" b="0" i="0" u="none" strike="noStrike" kern="1200" spc="100" baseline="0">
                <a:solidFill>
                  <a:schemeClr val="accent2"/>
                </a:solidFill>
                <a:latin typeface="+mn-lt"/>
                <a:ea typeface="+mn-ea"/>
                <a:cs typeface="+mn-cs"/>
              </a:defRPr>
            </a:pPr>
            <a:endParaRPr lang="en-US"/>
          </a:p>
        </c:txPr>
        <c:crossAx val="1014439216"/>
        <c:crosses val="autoZero"/>
        <c:auto val="1"/>
        <c:lblAlgn val="ctr"/>
        <c:lblOffset val="100"/>
        <c:noMultiLvlLbl val="0"/>
      </c:catAx>
      <c:valAx>
        <c:axId val="1014439216"/>
        <c:scaling>
          <c:orientation val="minMax"/>
        </c:scaling>
        <c:delete val="0"/>
        <c:axPos val="l"/>
        <c:numFmt formatCode="General" sourceLinked="1"/>
        <c:majorTickMark val="none"/>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crossAx val="1014445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sales dashboard.xlsx]Sheet2!PivotTable5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Inter Display SemiBold" panose="02000703000000020004" pitchFamily="2" charset="0"/>
                <a:ea typeface="Inter Display SemiBold" panose="02000703000000020004" pitchFamily="2" charset="0"/>
                <a:cs typeface="Inter Display SemiBold" panose="02000703000000020004" pitchFamily="2" charset="0"/>
              </a:defRPr>
            </a:pPr>
            <a:r>
              <a:rPr lang="en-US" sz="1400" b="0" i="0" u="sng" baseline="0">
                <a:solidFill>
                  <a:schemeClr val="accent2"/>
                </a:solidFill>
                <a:effectLst/>
                <a:latin typeface="Inter Display SemiBold" panose="02000703000000020004" pitchFamily="2" charset="0"/>
                <a:ea typeface="Inter Display SemiBold" panose="02000703000000020004" pitchFamily="2" charset="0"/>
                <a:cs typeface="Inter Display SemiBold" panose="02000703000000020004" pitchFamily="2" charset="0"/>
              </a:rPr>
              <a:t>Total Sales by Retailer</a:t>
            </a:r>
            <a:endParaRPr lang="en-IN" sz="1400">
              <a:solidFill>
                <a:schemeClr val="accent2"/>
              </a:solidFill>
              <a:effectLst/>
              <a:latin typeface="Inter Display SemiBold" panose="02000703000000020004" pitchFamily="2" charset="0"/>
              <a:ea typeface="Inter Display SemiBold" panose="02000703000000020004" pitchFamily="2" charset="0"/>
              <a:cs typeface="Inter Display SemiBold" panose="02000703000000020004" pitchFamily="2" charset="0"/>
            </a:endParaRPr>
          </a:p>
        </c:rich>
      </c:tx>
      <c:layout>
        <c:manualLayout>
          <c:xMode val="edge"/>
          <c:yMode val="edge"/>
          <c:x val="0.27676529148737078"/>
          <c:y val="2.536231160495503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Inter Display SemiBold" panose="02000703000000020004" pitchFamily="2" charset="0"/>
              <a:ea typeface="Inter Display SemiBold" panose="02000703000000020004" pitchFamily="2" charset="0"/>
              <a:cs typeface="Inter Display SemiBold" panose="02000703000000020004" pitchFamily="2"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Sheet2!$H$9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Sheet2!$G$10:$G$16</c:f>
              <c:strCache>
                <c:ptCount val="6"/>
                <c:pt idx="0">
                  <c:v>Amazon</c:v>
                </c:pt>
                <c:pt idx="1">
                  <c:v>Foot Locker</c:v>
                </c:pt>
                <c:pt idx="2">
                  <c:v>Kohl's</c:v>
                </c:pt>
                <c:pt idx="3">
                  <c:v>Sports Direct</c:v>
                </c:pt>
                <c:pt idx="4">
                  <c:v>Walmart</c:v>
                </c:pt>
                <c:pt idx="5">
                  <c:v>West Gear</c:v>
                </c:pt>
              </c:strCache>
            </c:strRef>
          </c:cat>
          <c:val>
            <c:numRef>
              <c:f>Sheet2!$H$10:$H$16</c:f>
              <c:numCache>
                <c:formatCode>General</c:formatCode>
                <c:ptCount val="6"/>
                <c:pt idx="0">
                  <c:v>77698912</c:v>
                </c:pt>
                <c:pt idx="1">
                  <c:v>220094720</c:v>
                </c:pt>
                <c:pt idx="2">
                  <c:v>102114753</c:v>
                </c:pt>
                <c:pt idx="3">
                  <c:v>182470997</c:v>
                </c:pt>
                <c:pt idx="4">
                  <c:v>74558410</c:v>
                </c:pt>
                <c:pt idx="5">
                  <c:v>242964333</c:v>
                </c:pt>
              </c:numCache>
            </c:numRef>
          </c:val>
          <c:extLst>
            <c:ext xmlns:c16="http://schemas.microsoft.com/office/drawing/2014/chart" uri="{C3380CC4-5D6E-409C-BE32-E72D297353CC}">
              <c16:uniqueId val="{00000000-B8C5-47A8-B7A9-CC163485F3C2}"/>
            </c:ext>
          </c:extLst>
        </c:ser>
        <c:dLbls>
          <c:showLegendKey val="0"/>
          <c:showVal val="0"/>
          <c:showCatName val="0"/>
          <c:showSerName val="0"/>
          <c:showPercent val="0"/>
          <c:showBubbleSize val="0"/>
        </c:dLbls>
        <c:gapWidth val="65"/>
        <c:axId val="940905136"/>
        <c:axId val="940905464"/>
      </c:barChart>
      <c:catAx>
        <c:axId val="9409051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crossAx val="940905464"/>
        <c:crosses val="autoZero"/>
        <c:auto val="1"/>
        <c:lblAlgn val="ctr"/>
        <c:lblOffset val="100"/>
        <c:noMultiLvlLbl val="0"/>
      </c:catAx>
      <c:valAx>
        <c:axId val="940905464"/>
        <c:scaling>
          <c:orientation val="minMax"/>
        </c:scaling>
        <c:delete val="1"/>
        <c:axPos val="b"/>
        <c:numFmt formatCode="General" sourceLinked="1"/>
        <c:majorTickMark val="none"/>
        <c:minorTickMark val="none"/>
        <c:tickLblPos val="nextTo"/>
        <c:crossAx val="940905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sales dashboard.xlsx]Sheet2!PivotTable1</c:name>
    <c:fmtId val="2"/>
  </c:pivotSource>
  <c:chart>
    <c:title>
      <c:tx>
        <c:rich>
          <a:bodyPr rot="0" spcFirstLastPara="1" vertOverflow="ellipsis" vert="horz" wrap="square" anchor="ctr" anchorCtr="1"/>
          <a:lstStyle/>
          <a:p>
            <a:pPr>
              <a:defRPr sz="1400" b="0" i="0" u="sng" strike="noStrike" kern="1200" spc="0" baseline="0">
                <a:solidFill>
                  <a:schemeClr val="accent2"/>
                </a:solidFill>
                <a:latin typeface="Inter Display SemiBold" panose="02000703000000020004" pitchFamily="2" charset="0"/>
                <a:ea typeface="Inter Display SemiBold" panose="02000703000000020004" pitchFamily="2" charset="0"/>
                <a:cs typeface="Inter Display SemiBold" panose="02000703000000020004" pitchFamily="2" charset="0"/>
              </a:defRPr>
            </a:pPr>
            <a:r>
              <a:rPr lang="en-US" u="sng">
                <a:solidFill>
                  <a:schemeClr val="accent2"/>
                </a:solidFill>
                <a:latin typeface="Inter Display SemiBold" panose="02000703000000020004" pitchFamily="2" charset="0"/>
                <a:ea typeface="Inter Display SemiBold" panose="02000703000000020004" pitchFamily="2" charset="0"/>
                <a:cs typeface="Inter Display SemiBold" panose="02000703000000020004" pitchFamily="2" charset="0"/>
              </a:rPr>
              <a:t>Total unit sold by retailer</a:t>
            </a:r>
          </a:p>
        </c:rich>
      </c:tx>
      <c:layout>
        <c:manualLayout>
          <c:xMode val="edge"/>
          <c:yMode val="edge"/>
          <c:x val="0.1482976932185836"/>
          <c:y val="4.7377329090015803E-2"/>
        </c:manualLayout>
      </c:layout>
      <c:overlay val="0"/>
      <c:spPr>
        <a:noFill/>
        <a:ln>
          <a:noFill/>
        </a:ln>
        <a:effectLst/>
      </c:spPr>
      <c:txPr>
        <a:bodyPr rot="0" spcFirstLastPara="1" vertOverflow="ellipsis" vert="horz" wrap="square" anchor="ctr" anchorCtr="1"/>
        <a:lstStyle/>
        <a:p>
          <a:pPr>
            <a:defRPr sz="1400" b="0" i="0" u="sng" strike="noStrike" kern="1200" spc="0" baseline="0">
              <a:solidFill>
                <a:schemeClr val="accent2"/>
              </a:solidFill>
              <a:latin typeface="Inter Display SemiBold" panose="02000703000000020004" pitchFamily="2" charset="0"/>
              <a:ea typeface="Inter Display SemiBold" panose="02000703000000020004" pitchFamily="2" charset="0"/>
              <a:cs typeface="Inter Display SemiBold" panose="02000703000000020004" pitchFamily="2"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3272908940586946"/>
          <c:y val="0.19048249355534322"/>
          <c:w val="0.525718391708624"/>
          <c:h val="0.752795594449292"/>
        </c:manualLayout>
      </c:layout>
      <c:barChart>
        <c:barDir val="bar"/>
        <c:grouping val="clustered"/>
        <c:varyColors val="0"/>
        <c:ser>
          <c:idx val="0"/>
          <c:order val="0"/>
          <c:tx>
            <c:strRef>
              <c:f>Sheet2!$E$8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Sheet2!$D$9:$D$15</c:f>
              <c:strCache>
                <c:ptCount val="6"/>
                <c:pt idx="0">
                  <c:v>Men's Apparel</c:v>
                </c:pt>
                <c:pt idx="1">
                  <c:v>Men's Athletic Footwear</c:v>
                </c:pt>
                <c:pt idx="2">
                  <c:v>Men's Street Footwear</c:v>
                </c:pt>
                <c:pt idx="3">
                  <c:v>Women's Apparel</c:v>
                </c:pt>
                <c:pt idx="4">
                  <c:v>Women's Athletic Footwear</c:v>
                </c:pt>
                <c:pt idx="5">
                  <c:v>Women's Street Footwear</c:v>
                </c:pt>
              </c:strCache>
            </c:strRef>
          </c:cat>
          <c:val>
            <c:numRef>
              <c:f>Sheet2!$E$9:$E$15</c:f>
              <c:numCache>
                <c:formatCode>General</c:formatCode>
                <c:ptCount val="6"/>
                <c:pt idx="0">
                  <c:v>306683</c:v>
                </c:pt>
                <c:pt idx="1">
                  <c:v>435526</c:v>
                </c:pt>
                <c:pt idx="2">
                  <c:v>593320</c:v>
                </c:pt>
                <c:pt idx="3">
                  <c:v>433827</c:v>
                </c:pt>
                <c:pt idx="4">
                  <c:v>317236</c:v>
                </c:pt>
                <c:pt idx="5">
                  <c:v>392269</c:v>
                </c:pt>
              </c:numCache>
            </c:numRef>
          </c:val>
          <c:extLst>
            <c:ext xmlns:c16="http://schemas.microsoft.com/office/drawing/2014/chart" uri="{C3380CC4-5D6E-409C-BE32-E72D297353CC}">
              <c16:uniqueId val="{00000000-5171-4BF0-8A17-F53A48E3B16C}"/>
            </c:ext>
          </c:extLst>
        </c:ser>
        <c:dLbls>
          <c:showLegendKey val="0"/>
          <c:showVal val="0"/>
          <c:showCatName val="0"/>
          <c:showSerName val="0"/>
          <c:showPercent val="0"/>
          <c:showBubbleSize val="0"/>
        </c:dLbls>
        <c:gapWidth val="65"/>
        <c:axId val="937205888"/>
        <c:axId val="937331776"/>
      </c:barChart>
      <c:catAx>
        <c:axId val="9372058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crossAx val="937331776"/>
        <c:crosses val="autoZero"/>
        <c:auto val="1"/>
        <c:lblAlgn val="ctr"/>
        <c:lblOffset val="100"/>
        <c:noMultiLvlLbl val="0"/>
      </c:catAx>
      <c:valAx>
        <c:axId val="937331776"/>
        <c:scaling>
          <c:orientation val="minMax"/>
        </c:scaling>
        <c:delete val="1"/>
        <c:axPos val="b"/>
        <c:numFmt formatCode="General" sourceLinked="1"/>
        <c:majorTickMark val="none"/>
        <c:minorTickMark val="none"/>
        <c:tickLblPos val="nextTo"/>
        <c:crossAx val="937205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82142023542169"/>
          <c:y val="0.11421409803383621"/>
          <c:w val="0.7178573015425751"/>
          <c:h val="0.70174635107028127"/>
        </c:manualLayout>
      </c:layout>
      <c:doughnutChart>
        <c:varyColors val="1"/>
        <c:ser>
          <c:idx val="0"/>
          <c:order val="0"/>
          <c:spPr>
            <a:ln w="0"/>
          </c:spPr>
          <c:dPt>
            <c:idx val="0"/>
            <c:bubble3D val="0"/>
            <c:spPr>
              <a:noFill/>
              <a:ln w="12700">
                <a:solidFill>
                  <a:schemeClr val="accent2">
                    <a:alpha val="94000"/>
                  </a:schemeClr>
                </a:solidFill>
              </a:ln>
              <a:effectLst/>
            </c:spPr>
            <c:extLst>
              <c:ext xmlns:c16="http://schemas.microsoft.com/office/drawing/2014/chart" uri="{C3380CC4-5D6E-409C-BE32-E72D297353CC}">
                <c16:uniqueId val="{00000001-7385-45C2-AC52-8FC386417CBF}"/>
              </c:ext>
            </c:extLst>
          </c:dPt>
          <c:dPt>
            <c:idx val="1"/>
            <c:bubble3D val="0"/>
            <c:spPr>
              <a:solidFill>
                <a:schemeClr val="accent2"/>
              </a:solidFill>
              <a:ln w="0">
                <a:solidFill>
                  <a:schemeClr val="lt1"/>
                </a:solidFill>
              </a:ln>
              <a:effectLst/>
            </c:spPr>
            <c:extLst>
              <c:ext xmlns:c16="http://schemas.microsoft.com/office/drawing/2014/chart" uri="{C3380CC4-5D6E-409C-BE32-E72D297353CC}">
                <c16:uniqueId val="{00000003-7385-45C2-AC52-8FC386417CBF}"/>
              </c:ext>
            </c:extLst>
          </c:dPt>
          <c:val>
            <c:numRef>
              <c:f>Sheet2!$D$2:$E$2</c:f>
              <c:numCache>
                <c:formatCode>0.00%</c:formatCode>
                <c:ptCount val="2"/>
                <c:pt idx="0">
                  <c:v>0.60368606752651011</c:v>
                </c:pt>
                <c:pt idx="1">
                  <c:v>0.39631393247348984</c:v>
                </c:pt>
              </c:numCache>
            </c:numRef>
          </c:val>
          <c:extLst>
            <c:ext xmlns:c16="http://schemas.microsoft.com/office/drawing/2014/chart" uri="{C3380CC4-5D6E-409C-BE32-E72D297353CC}">
              <c16:uniqueId val="{00000004-7385-45C2-AC52-8FC386417CBF}"/>
            </c:ext>
          </c:extLst>
        </c:ser>
        <c:dLbls>
          <c:showLegendKey val="0"/>
          <c:showVal val="0"/>
          <c:showCatName val="0"/>
          <c:showSerName val="0"/>
          <c:showPercent val="0"/>
          <c:showBubbleSize val="0"/>
          <c:showLeaderLines val="1"/>
        </c:dLbls>
        <c:firstSliceAng val="0"/>
        <c:holeSize val="73"/>
      </c:doughnutChart>
      <c:scatterChart>
        <c:scatterStyle val="lineMarker"/>
        <c:varyColors val="0"/>
        <c:ser>
          <c:idx val="1"/>
          <c:order val="1"/>
          <c:tx>
            <c:strRef>
              <c:f>Sheet2!$F$1</c:f>
              <c:strCache>
                <c:ptCount val="1"/>
                <c:pt idx="0">
                  <c:v>End Points In store</c:v>
                </c:pt>
              </c:strCache>
            </c:strRef>
          </c:tx>
          <c:spPr>
            <a:ln w="25400" cap="rnd">
              <a:noFill/>
              <a:round/>
            </a:ln>
            <a:effectLst/>
          </c:spPr>
          <c:marker>
            <c:symbol val="circle"/>
            <c:size val="11"/>
            <c:spPr>
              <a:solidFill>
                <a:schemeClr val="accent2"/>
              </a:solidFill>
              <a:ln w="19050" cap="rnd">
                <a:solidFill>
                  <a:schemeClr val="accent2"/>
                </a:solidFill>
              </a:ln>
              <a:effectLst/>
            </c:spPr>
          </c:marker>
          <c:dPt>
            <c:idx val="1"/>
            <c:marker>
              <c:symbol val="circle"/>
              <c:size val="11"/>
              <c:spPr>
                <a:solidFill>
                  <a:schemeClr val="accent2"/>
                </a:solidFill>
                <a:ln w="19050" cap="rnd">
                  <a:solidFill>
                    <a:schemeClr val="accent2"/>
                  </a:solidFill>
                </a:ln>
                <a:effectLst/>
              </c:spPr>
            </c:marker>
            <c:bubble3D val="0"/>
            <c:extLst>
              <c:ext xmlns:c16="http://schemas.microsoft.com/office/drawing/2014/chart" uri="{C3380CC4-5D6E-409C-BE32-E72D297353CC}">
                <c16:uniqueId val="{00000005-7385-45C2-AC52-8FC386417CBF}"/>
              </c:ext>
            </c:extLst>
          </c:dPt>
          <c:xVal>
            <c:numRef>
              <c:f>Sheet2!$F$3:$F$4</c:f>
              <c:numCache>
                <c:formatCode>0.00000000</c:formatCode>
                <c:ptCount val="2"/>
                <c:pt idx="0" formatCode="General">
                  <c:v>0</c:v>
                </c:pt>
                <c:pt idx="1">
                  <c:v>-0.60636297325132738</c:v>
                </c:pt>
              </c:numCache>
            </c:numRef>
          </c:xVal>
          <c:yVal>
            <c:numRef>
              <c:f>Sheet2!$G$3:$G$4</c:f>
              <c:numCache>
                <c:formatCode>General</c:formatCode>
                <c:ptCount val="2"/>
                <c:pt idx="0">
                  <c:v>1</c:v>
                </c:pt>
                <c:pt idx="1">
                  <c:v>-0.79518799328826006</c:v>
                </c:pt>
              </c:numCache>
            </c:numRef>
          </c:yVal>
          <c:smooth val="0"/>
          <c:extLst>
            <c:ext xmlns:c16="http://schemas.microsoft.com/office/drawing/2014/chart" uri="{C3380CC4-5D6E-409C-BE32-E72D297353CC}">
              <c16:uniqueId val="{00000006-7385-45C2-AC52-8FC386417CBF}"/>
            </c:ext>
          </c:extLst>
        </c:ser>
        <c:dLbls>
          <c:showLegendKey val="0"/>
          <c:showVal val="0"/>
          <c:showCatName val="0"/>
          <c:showSerName val="0"/>
          <c:showPercent val="0"/>
          <c:showBubbleSize val="0"/>
        </c:dLbls>
        <c:axId val="701752688"/>
        <c:axId val="701757936"/>
      </c:scatterChart>
      <c:valAx>
        <c:axId val="701757936"/>
        <c:scaling>
          <c:orientation val="minMax"/>
          <c:max val="1.1500000000000001"/>
          <c:min val="-1.1500000000000001"/>
        </c:scaling>
        <c:delete val="1"/>
        <c:axPos val="l"/>
        <c:numFmt formatCode="General" sourceLinked="1"/>
        <c:majorTickMark val="out"/>
        <c:minorTickMark val="none"/>
        <c:tickLblPos val="nextTo"/>
        <c:crossAx val="701752688"/>
        <c:crosses val="autoZero"/>
        <c:crossBetween val="midCat"/>
      </c:valAx>
      <c:valAx>
        <c:axId val="701752688"/>
        <c:scaling>
          <c:orientation val="minMax"/>
          <c:max val="1.1500000000000001"/>
          <c:min val="-1.1500000000000001"/>
        </c:scaling>
        <c:delete val="1"/>
        <c:axPos val="b"/>
        <c:numFmt formatCode="General" sourceLinked="1"/>
        <c:majorTickMark val="out"/>
        <c:minorTickMark val="none"/>
        <c:tickLblPos val="nextTo"/>
        <c:crossAx val="7017579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903295835800278"/>
          <c:y val="0.14402427637721757"/>
          <c:w val="0.60193408328399445"/>
          <c:h val="0.71195144724556492"/>
        </c:manualLayout>
      </c:layout>
      <c:doughnutChart>
        <c:varyColors val="1"/>
        <c:ser>
          <c:idx val="0"/>
          <c:order val="0"/>
          <c:spPr>
            <a:ln w="0">
              <a:solidFill>
                <a:schemeClr val="accent2"/>
              </a:solidFill>
            </a:ln>
          </c:spPr>
          <c:dPt>
            <c:idx val="0"/>
            <c:bubble3D val="0"/>
            <c:spPr>
              <a:noFill/>
              <a:ln w="12700">
                <a:solidFill>
                  <a:schemeClr val="accent2">
                    <a:alpha val="94000"/>
                  </a:schemeClr>
                </a:solidFill>
              </a:ln>
              <a:effectLst/>
            </c:spPr>
            <c:extLst>
              <c:ext xmlns:c16="http://schemas.microsoft.com/office/drawing/2014/chart" uri="{C3380CC4-5D6E-409C-BE32-E72D297353CC}">
                <c16:uniqueId val="{00000001-B8A1-4A4E-AA46-6BA7F72F88D4}"/>
              </c:ext>
            </c:extLst>
          </c:dPt>
          <c:dPt>
            <c:idx val="1"/>
            <c:bubble3D val="0"/>
            <c:spPr>
              <a:solidFill>
                <a:schemeClr val="accent2"/>
              </a:solidFill>
              <a:ln w="0">
                <a:solidFill>
                  <a:schemeClr val="accent2"/>
                </a:solidFill>
              </a:ln>
              <a:effectLst/>
            </c:spPr>
            <c:extLst>
              <c:ext xmlns:c16="http://schemas.microsoft.com/office/drawing/2014/chart" uri="{C3380CC4-5D6E-409C-BE32-E72D297353CC}">
                <c16:uniqueId val="{00000003-B8A1-4A4E-AA46-6BA7F72F88D4}"/>
              </c:ext>
            </c:extLst>
          </c:dPt>
          <c:val>
            <c:numRef>
              <c:f>Sheet2!$D$4:$E$4</c:f>
              <c:numCache>
                <c:formatCode>0.00%</c:formatCode>
                <c:ptCount val="2"/>
                <c:pt idx="0">
                  <c:v>0.67153595397943966</c:v>
                </c:pt>
                <c:pt idx="1">
                  <c:v>0.32846404602056029</c:v>
                </c:pt>
              </c:numCache>
            </c:numRef>
          </c:val>
          <c:extLst>
            <c:ext xmlns:c16="http://schemas.microsoft.com/office/drawing/2014/chart" uri="{C3380CC4-5D6E-409C-BE32-E72D297353CC}">
              <c16:uniqueId val="{00000004-B8A1-4A4E-AA46-6BA7F72F88D4}"/>
            </c:ext>
          </c:extLst>
        </c:ser>
        <c:dLbls>
          <c:showLegendKey val="0"/>
          <c:showVal val="0"/>
          <c:showCatName val="0"/>
          <c:showSerName val="0"/>
          <c:showPercent val="0"/>
          <c:showBubbleSize val="0"/>
          <c:showLeaderLines val="1"/>
        </c:dLbls>
        <c:firstSliceAng val="0"/>
        <c:holeSize val="73"/>
      </c:doughnutChart>
      <c:scatterChart>
        <c:scatterStyle val="lineMarker"/>
        <c:varyColors val="0"/>
        <c:ser>
          <c:idx val="1"/>
          <c:order val="1"/>
          <c:tx>
            <c:strRef>
              <c:f>Sheet2!$J$1</c:f>
              <c:strCache>
                <c:ptCount val="1"/>
                <c:pt idx="0">
                  <c:v>end point outlet</c:v>
                </c:pt>
              </c:strCache>
            </c:strRef>
          </c:tx>
          <c:spPr>
            <a:ln w="25400" cap="rnd">
              <a:noFill/>
              <a:round/>
            </a:ln>
            <a:effectLst/>
          </c:spPr>
          <c:marker>
            <c:symbol val="circle"/>
            <c:size val="13"/>
            <c:spPr>
              <a:solidFill>
                <a:schemeClr val="accent2"/>
              </a:solidFill>
              <a:ln w="0">
                <a:solidFill>
                  <a:schemeClr val="accent2"/>
                </a:solidFill>
              </a:ln>
              <a:effectLst/>
            </c:spPr>
          </c:marker>
          <c:xVal>
            <c:numRef>
              <c:f>Sheet2!$J$3:$J$4</c:f>
              <c:numCache>
                <c:formatCode>0.00000000</c:formatCode>
                <c:ptCount val="2"/>
                <c:pt idx="0" formatCode="General">
                  <c:v>0</c:v>
                </c:pt>
                <c:pt idx="1">
                  <c:v>-0.88091505270024917</c:v>
                </c:pt>
              </c:numCache>
            </c:numRef>
          </c:xVal>
          <c:yVal>
            <c:numRef>
              <c:f>Sheet2!$K$3:$K$4</c:f>
              <c:numCache>
                <c:formatCode>General</c:formatCode>
                <c:ptCount val="2"/>
                <c:pt idx="0">
                  <c:v>1</c:v>
                </c:pt>
                <c:pt idx="1">
                  <c:v>-0.47327441292142264</c:v>
                </c:pt>
              </c:numCache>
            </c:numRef>
          </c:yVal>
          <c:smooth val="0"/>
          <c:extLst>
            <c:ext xmlns:c16="http://schemas.microsoft.com/office/drawing/2014/chart" uri="{C3380CC4-5D6E-409C-BE32-E72D297353CC}">
              <c16:uniqueId val="{00000005-B8A1-4A4E-AA46-6BA7F72F88D4}"/>
            </c:ext>
          </c:extLst>
        </c:ser>
        <c:dLbls>
          <c:showLegendKey val="0"/>
          <c:showVal val="0"/>
          <c:showCatName val="0"/>
          <c:showSerName val="0"/>
          <c:showPercent val="0"/>
          <c:showBubbleSize val="0"/>
        </c:dLbls>
        <c:axId val="491269536"/>
        <c:axId val="491266912"/>
      </c:scatterChart>
      <c:valAx>
        <c:axId val="491266912"/>
        <c:scaling>
          <c:orientation val="minMax"/>
          <c:max val="1.1500000000000001"/>
          <c:min val="-1.1500000000000001"/>
        </c:scaling>
        <c:delete val="1"/>
        <c:axPos val="l"/>
        <c:numFmt formatCode="General" sourceLinked="1"/>
        <c:majorTickMark val="out"/>
        <c:minorTickMark val="none"/>
        <c:tickLblPos val="nextTo"/>
        <c:crossAx val="491269536"/>
        <c:crosses val="autoZero"/>
        <c:crossBetween val="midCat"/>
      </c:valAx>
      <c:valAx>
        <c:axId val="491269536"/>
        <c:scaling>
          <c:orientation val="minMax"/>
          <c:max val="1.1500000000000001"/>
          <c:min val="-1.1500000000000001"/>
        </c:scaling>
        <c:delete val="1"/>
        <c:axPos val="b"/>
        <c:numFmt formatCode="General" sourceLinked="1"/>
        <c:majorTickMark val="out"/>
        <c:minorTickMark val="none"/>
        <c:tickLblPos val="nextTo"/>
        <c:crossAx val="4912669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FFC000"/>
            </a:solidFill>
            <a:ln w="0">
              <a:solidFill>
                <a:schemeClr val="accent1"/>
              </a:solidFill>
            </a:ln>
          </c:spPr>
          <c:dPt>
            <c:idx val="0"/>
            <c:bubble3D val="0"/>
            <c:spPr>
              <a:noFill/>
              <a:ln w="12700">
                <a:solidFill>
                  <a:schemeClr val="accent1">
                    <a:alpha val="94000"/>
                  </a:schemeClr>
                </a:solidFill>
              </a:ln>
              <a:effectLst/>
            </c:spPr>
            <c:extLst>
              <c:ext xmlns:c16="http://schemas.microsoft.com/office/drawing/2014/chart" uri="{C3380CC4-5D6E-409C-BE32-E72D297353CC}">
                <c16:uniqueId val="{00000001-B4B5-493C-AF94-913D15D06013}"/>
              </c:ext>
            </c:extLst>
          </c:dPt>
          <c:dPt>
            <c:idx val="1"/>
            <c:bubble3D val="0"/>
            <c:spPr>
              <a:solidFill>
                <a:schemeClr val="accent2"/>
              </a:solidFill>
              <a:ln w="0">
                <a:solidFill>
                  <a:schemeClr val="accent1"/>
                </a:solidFill>
              </a:ln>
              <a:effectLst/>
            </c:spPr>
            <c:extLst>
              <c:ext xmlns:c16="http://schemas.microsoft.com/office/drawing/2014/chart" uri="{C3380CC4-5D6E-409C-BE32-E72D297353CC}">
                <c16:uniqueId val="{00000003-B4B5-493C-AF94-913D15D06013}"/>
              </c:ext>
            </c:extLst>
          </c:dPt>
          <c:val>
            <c:numRef>
              <c:f>Sheet2!$D$3:$E$3</c:f>
              <c:numCache>
                <c:formatCode>0.00%</c:formatCode>
                <c:ptCount val="2"/>
                <c:pt idx="0">
                  <c:v>0.72477797849405012</c:v>
                </c:pt>
                <c:pt idx="1">
                  <c:v>0.27522202150594988</c:v>
                </c:pt>
              </c:numCache>
            </c:numRef>
          </c:val>
          <c:extLst>
            <c:ext xmlns:c16="http://schemas.microsoft.com/office/drawing/2014/chart" uri="{C3380CC4-5D6E-409C-BE32-E72D297353CC}">
              <c16:uniqueId val="{00000004-B4B5-493C-AF94-913D15D06013}"/>
            </c:ext>
          </c:extLst>
        </c:ser>
        <c:dLbls>
          <c:showLegendKey val="0"/>
          <c:showVal val="0"/>
          <c:showCatName val="0"/>
          <c:showSerName val="0"/>
          <c:showPercent val="0"/>
          <c:showBubbleSize val="0"/>
          <c:showLeaderLines val="1"/>
        </c:dLbls>
        <c:firstSliceAng val="0"/>
        <c:holeSize val="73"/>
      </c:doughnutChart>
      <c:scatterChart>
        <c:scatterStyle val="lineMarker"/>
        <c:varyColors val="0"/>
        <c:ser>
          <c:idx val="1"/>
          <c:order val="1"/>
          <c:tx>
            <c:strRef>
              <c:f>Sheet2!$H$1</c:f>
              <c:strCache>
                <c:ptCount val="1"/>
                <c:pt idx="0">
                  <c:v>end point online</c:v>
                </c:pt>
              </c:strCache>
            </c:strRef>
          </c:tx>
          <c:spPr>
            <a:ln w="25400" cap="rnd">
              <a:noFill/>
              <a:round/>
            </a:ln>
            <a:effectLst/>
          </c:spPr>
          <c:marker>
            <c:symbol val="circle"/>
            <c:size val="12"/>
            <c:spPr>
              <a:solidFill>
                <a:schemeClr val="accent2"/>
              </a:solidFill>
              <a:ln w="9525" cap="rnd">
                <a:solidFill>
                  <a:schemeClr val="accent2"/>
                </a:solidFill>
              </a:ln>
              <a:effectLst/>
            </c:spPr>
          </c:marker>
          <c:xVal>
            <c:numRef>
              <c:f>Sheet2!$H$3:$H$4</c:f>
              <c:numCache>
                <c:formatCode>0.00000000</c:formatCode>
                <c:ptCount val="2"/>
                <c:pt idx="0" formatCode="General">
                  <c:v>0</c:v>
                </c:pt>
                <c:pt idx="1">
                  <c:v>-0.98746915319694339</c:v>
                </c:pt>
              </c:numCache>
            </c:numRef>
          </c:xVal>
          <c:yVal>
            <c:numRef>
              <c:f>Sheet2!$I$3:$I$4</c:f>
              <c:numCache>
                <c:formatCode>General</c:formatCode>
                <c:ptCount val="2"/>
                <c:pt idx="0">
                  <c:v>1</c:v>
                </c:pt>
                <c:pt idx="1">
                  <c:v>-0.15781213985150691</c:v>
                </c:pt>
              </c:numCache>
            </c:numRef>
          </c:yVal>
          <c:smooth val="0"/>
          <c:extLst>
            <c:ext xmlns:c16="http://schemas.microsoft.com/office/drawing/2014/chart" uri="{C3380CC4-5D6E-409C-BE32-E72D297353CC}">
              <c16:uniqueId val="{00000005-B4B5-493C-AF94-913D15D06013}"/>
            </c:ext>
          </c:extLst>
        </c:ser>
        <c:dLbls>
          <c:showLegendKey val="0"/>
          <c:showVal val="0"/>
          <c:showCatName val="0"/>
          <c:showSerName val="0"/>
          <c:showPercent val="0"/>
          <c:showBubbleSize val="0"/>
        </c:dLbls>
        <c:axId val="491269536"/>
        <c:axId val="491266912"/>
      </c:scatterChart>
      <c:valAx>
        <c:axId val="491266912"/>
        <c:scaling>
          <c:orientation val="minMax"/>
          <c:max val="1.1500000000000001"/>
          <c:min val="-1.1500000000000001"/>
        </c:scaling>
        <c:delete val="1"/>
        <c:axPos val="l"/>
        <c:numFmt formatCode="General" sourceLinked="1"/>
        <c:majorTickMark val="out"/>
        <c:minorTickMark val="none"/>
        <c:tickLblPos val="nextTo"/>
        <c:crossAx val="491269536"/>
        <c:crosses val="autoZero"/>
        <c:crossBetween val="midCat"/>
      </c:valAx>
      <c:valAx>
        <c:axId val="491269536"/>
        <c:scaling>
          <c:orientation val="minMax"/>
          <c:max val="1.1500000000000001"/>
          <c:min val="-1.1500000000000001"/>
        </c:scaling>
        <c:delete val="1"/>
        <c:axPos val="b"/>
        <c:numFmt formatCode="General" sourceLinked="1"/>
        <c:majorTickMark val="out"/>
        <c:minorTickMark val="none"/>
        <c:tickLblPos val="nextTo"/>
        <c:crossAx val="4912669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sales dashboard.xlsx]Sheet2!PivotTable6</c:name>
    <c:fmtId val="4"/>
  </c:pivotSource>
  <c:chart>
    <c:title>
      <c:tx>
        <c:rich>
          <a:bodyPr rot="0" spcFirstLastPara="1" vertOverflow="ellipsis" vert="horz" wrap="square" anchor="ctr" anchorCtr="1"/>
          <a:lstStyle/>
          <a:p>
            <a:pPr>
              <a:defRPr sz="1400" b="0" i="0" u="sng" strike="noStrike" kern="1200" spc="0" baseline="0">
                <a:solidFill>
                  <a:schemeClr val="accent2"/>
                </a:solidFill>
                <a:latin typeface="Inter Display SemiBold" panose="02000703000000020004" pitchFamily="2" charset="0"/>
                <a:ea typeface="Inter Display SemiBold" panose="02000703000000020004" pitchFamily="2" charset="0"/>
                <a:cs typeface="Inter Display SemiBold" panose="02000703000000020004" pitchFamily="2" charset="0"/>
              </a:defRPr>
            </a:pPr>
            <a:r>
              <a:rPr lang="en-US" u="sng">
                <a:solidFill>
                  <a:schemeClr val="accent2"/>
                </a:solidFill>
                <a:latin typeface="Inter Display SemiBold" panose="02000703000000020004" pitchFamily="2" charset="0"/>
                <a:ea typeface="Inter Display SemiBold" panose="02000703000000020004" pitchFamily="2" charset="0"/>
                <a:cs typeface="Inter Display SemiBold" panose="02000703000000020004" pitchFamily="2" charset="0"/>
              </a:rPr>
              <a:t>Top</a:t>
            </a:r>
            <a:r>
              <a:rPr lang="en-US" u="sng" baseline="0">
                <a:solidFill>
                  <a:schemeClr val="accent2"/>
                </a:solidFill>
                <a:latin typeface="Inter Display SemiBold" panose="02000703000000020004" pitchFamily="2" charset="0"/>
                <a:ea typeface="Inter Display SemiBold" panose="02000703000000020004" pitchFamily="2" charset="0"/>
                <a:cs typeface="Inter Display SemiBold" panose="02000703000000020004" pitchFamily="2" charset="0"/>
              </a:rPr>
              <a:t> 5 state wise sales</a:t>
            </a:r>
            <a:endParaRPr lang="en-US" u="sng">
              <a:solidFill>
                <a:schemeClr val="accent2"/>
              </a:solidFill>
              <a:latin typeface="Inter Display SemiBold" panose="02000703000000020004" pitchFamily="2" charset="0"/>
              <a:ea typeface="Inter Display SemiBold" panose="02000703000000020004" pitchFamily="2" charset="0"/>
              <a:cs typeface="Inter Display SemiBold" panose="02000703000000020004" pitchFamily="2" charset="0"/>
            </a:endParaRPr>
          </a:p>
        </c:rich>
      </c:tx>
      <c:layout>
        <c:manualLayout>
          <c:xMode val="edge"/>
          <c:yMode val="edge"/>
          <c:x val="0.15858087780495295"/>
          <c:y val="5.1025045965229644E-2"/>
        </c:manualLayout>
      </c:layout>
      <c:overlay val="0"/>
      <c:spPr>
        <a:noFill/>
        <a:ln>
          <a:noFill/>
        </a:ln>
        <a:effectLst/>
      </c:spPr>
      <c:txPr>
        <a:bodyPr rot="0" spcFirstLastPara="1" vertOverflow="ellipsis" vert="horz" wrap="square" anchor="ctr" anchorCtr="1"/>
        <a:lstStyle/>
        <a:p>
          <a:pPr>
            <a:defRPr sz="1400" b="0" i="0" u="sng" strike="noStrike" kern="1200" spc="0" baseline="0">
              <a:solidFill>
                <a:schemeClr val="accent2"/>
              </a:solidFill>
              <a:latin typeface="Inter Display SemiBold" panose="02000703000000020004" pitchFamily="2" charset="0"/>
              <a:ea typeface="Inter Display SemiBold" panose="02000703000000020004" pitchFamily="2" charset="0"/>
              <a:cs typeface="Inter Display SemiBold" panose="02000703000000020004" pitchFamily="2"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Sheet2!$J$8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Sheet2!$I$9:$I$14</c:f>
              <c:strCache>
                <c:ptCount val="5"/>
                <c:pt idx="0">
                  <c:v>California</c:v>
                </c:pt>
                <c:pt idx="1">
                  <c:v>Florida</c:v>
                </c:pt>
                <c:pt idx="2">
                  <c:v>New York</c:v>
                </c:pt>
                <c:pt idx="3">
                  <c:v>South Carolina</c:v>
                </c:pt>
                <c:pt idx="4">
                  <c:v>Texas</c:v>
                </c:pt>
              </c:strCache>
            </c:strRef>
          </c:cat>
          <c:val>
            <c:numRef>
              <c:f>Sheet2!$J$9:$J$14</c:f>
              <c:numCache>
                <c:formatCode>General</c:formatCode>
                <c:ptCount val="5"/>
                <c:pt idx="0">
                  <c:v>60174133</c:v>
                </c:pt>
                <c:pt idx="1">
                  <c:v>59283714</c:v>
                </c:pt>
                <c:pt idx="2">
                  <c:v>64229039</c:v>
                </c:pt>
                <c:pt idx="3">
                  <c:v>29285637</c:v>
                </c:pt>
                <c:pt idx="4">
                  <c:v>46359746</c:v>
                </c:pt>
              </c:numCache>
            </c:numRef>
          </c:val>
          <c:extLst>
            <c:ext xmlns:c16="http://schemas.microsoft.com/office/drawing/2014/chart" uri="{C3380CC4-5D6E-409C-BE32-E72D297353CC}">
              <c16:uniqueId val="{00000000-31E5-415B-9BEF-0D612FE62824}"/>
            </c:ext>
          </c:extLst>
        </c:ser>
        <c:dLbls>
          <c:showLegendKey val="0"/>
          <c:showVal val="0"/>
          <c:showCatName val="0"/>
          <c:showSerName val="0"/>
          <c:showPercent val="0"/>
          <c:showBubbleSize val="0"/>
        </c:dLbls>
        <c:gapWidth val="65"/>
        <c:axId val="608512832"/>
        <c:axId val="466114248"/>
      </c:barChart>
      <c:catAx>
        <c:axId val="608512832"/>
        <c:scaling>
          <c:orientation val="minMax"/>
        </c:scaling>
        <c:delete val="0"/>
        <c:axPos val="l"/>
        <c:numFmt formatCode="General" sourceLinked="1"/>
        <c:majorTickMark val="out"/>
        <c:minorTickMark val="none"/>
        <c:tickLblPos val="nextTo"/>
        <c:spPr>
          <a:solidFill>
            <a:schemeClr val="bg1"/>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solidFill>
                <a:latin typeface="+mn-lt"/>
                <a:ea typeface="+mn-ea"/>
                <a:cs typeface="+mn-cs"/>
              </a:defRPr>
            </a:pPr>
            <a:endParaRPr lang="en-US"/>
          </a:p>
        </c:txPr>
        <c:crossAx val="466114248"/>
        <c:crosses val="autoZero"/>
        <c:auto val="1"/>
        <c:lblAlgn val="ctr"/>
        <c:lblOffset val="100"/>
        <c:noMultiLvlLbl val="0"/>
      </c:catAx>
      <c:valAx>
        <c:axId val="466114248"/>
        <c:scaling>
          <c:orientation val="minMax"/>
        </c:scaling>
        <c:delete val="1"/>
        <c:axPos val="b"/>
        <c:numFmt formatCode="General" sourceLinked="1"/>
        <c:majorTickMark val="out"/>
        <c:minorTickMark val="none"/>
        <c:tickLblPos val="nextTo"/>
        <c:crossAx val="60851283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plotSurface>
          <cx:spPr>
            <a:solidFill>
              <a:schemeClr val="tx1"/>
            </a:solidFill>
            <a:ln>
              <a:noFill/>
            </a:ln>
          </cx:spPr>
        </cx:plotSurface>
        <cx:series layoutId="regionMap" uniqueId="{FB2F1F82-019A-4481-97F8-5072F2245E45}">
          <cx:tx>
            <cx:txData>
              <cx:f/>
              <cx:v>Total Sales by States</cx:v>
            </cx:txData>
          </cx:tx>
          <cx:dataId val="0"/>
          <cx:layoutPr>
            <cx:geography cultureLanguage="en-GB" cultureRegion="IN" attribution="Powered by Bing">
              <cx:geoCache provider="{E9337A44-BEBE-4D9F-B70C-5C5E7DAFC167}">
                <cx:binary>7H1pb9w41u5fCfL5lVtcRImD6QFaqvIaO46dOMsXodp2tIuSqP3X30eucmIrtvP2LQ8uCrg1jQkS
VZFHfHj2w8N/X/f/uk5vV9WbPktz/a/r/s+3YV0X//rjD30d3mYrvZdF15XS6nu9d62yP9T379H1
7R831aqL8uAPahL+x3W4qurb/u1//o3Rglv1Tl2v6kjlH5rbari41U1a6xeePfnozeomi/JFpOsq
uq7Jn2/Pbv+uVjpZvX1zm9dRPXwcits/3z761ts3f8zH+mXeNylIq5sb/JaTPYvahNm2MO8+9O2b
VOXB5rEh5Z5DTJtK6ayfW/dzn60y/P6eov958ymP6tubN5f1qr7V9196isA78lY3N9Wt1njDuz9f
GOjR2+F7y7dvrlWT19OqBljgP9/OZo608tZf8NT0ip8u79bkj8e4/Offs3/AKs3+5QF08yX93aNf
kPNWafRdVXn0itgxe49aXAhJ5Bob8hg7QuSeIDbg5UTefe5hWWP3k6at0XthqBl+3l87id9plOe3
WtWvCB8Xe4xLwtk9a83gk3yPSIeZjIIn1/y+xu0HLVvD9vxIM9ROz3YStSPVvSZgdM+0ubBsztf8
xh7zm2R7Fh4IYm6ei8e4TdRsDdmTg8zQOtpNHvNUqqrVjbpftaeUxz/TbszZg+KyLJPTpyWkae1Z
3HaYAJQPWeyelK3henagGWTe+51ksM+Rvla5jvL75dseM873BJPSYsJcKy35mMscuWczKi1Lsh9c
+BC6HyRtjd3zI83A+3y0k+CdqaoO3yxWyeuqNXuPc8FMhwDFjdXx0KIkprnHhYRW2xglwPchfg+p
2hrCFweboXi22EkU9yE0o5tXVHPU2bPAXoSyOefRPe7YjFMYJXefmdDcULI1aM+NM8Nr/91O4nW6
qoZ0ld/c7/rtJeak5eDEMWuGly32bJNQySRfM+IMr3tKtgbs2YFmiJ3uBoe97F6uZdUatUff/Iee
N5OwFpllmxbMxIcCEi63SRzGiWmtYbPvt8ra/J+5u8/T87SjPfv5o1fYDV/6IoRf/+ZIvy4XIRIi
qAPDwlmvunQew2IjUkIcxxR8A8uMmx5StTVHvTjYjKsudtP6uFTNf8P64HucCcIt2/7BPA+Za7I+
KDPhdwv+mK0e0rM1fi8ONsPvcjek4iOqEYs8ym+iVf6KdgcEIiJZ0pb3dv9MnTlijzoEDCgnLxuf
GYAbgrbG7rlxHi0A3n83QyKnqyi/vd/529se3EIQS0Amwvq4+0BZPeQ3IfcoAT8icLJ+PgPtjpyt
IXt6lBlgp7sZOT6NtFZNFb0eZrAXmbAtx4SJcfeZx/xh59s2YiL3qnAWx7qnaHvYNq/2y0Bz5HYz
OPKpXoWviJrcY5TZSMM8zWmEwICxHUqpmOE10fHLEj80Gx8t9zqD9Ut+5slBHv0QxuPHnfTIjtI0
ylWkXw8rbu4RymGFWBtdNrMlEcMi3JkYbIMlVN3DGMg9RVuj9uxAM+SOdtOXPrvt3hzfVvp2uF+/
V9BowI7BBrHY09LRRnzSdiwkfdcKTc402k+atkbvhaFm+J0d7yTnnaxyvXpFvoNm4w5Httq215qN
PLZGJDSfA+cafvcPa+Uh363p2Rq3Z4aZYXZyuZuYYcGa6+QVOQ557Cl8RbmYi0kLFj+gRDz5SePx
ZEPK9oA9N9Acsq87Cdn5bZ7rIW1Xr1p+ACXnSIEIIwpE7j4IiDw0/W17z2GOM/HiGj2g+5DZHlK1
NYIvDjZD8Xw306Pvk3QVquw1PW5kPxFoREp7DaA5F5dgTHMK9t8HU2Zmyj1FW6P37EAz5N6f7CT/
fb7V9ZurqAqiV2VAaDvBqWU7iPHffWa+t2Oi/IfZMGZ+MuhDBnxE1tYYvjzaDMjPVzsJ5OlK69V1
2Ojbun5Fs4XTPZRpMZvbm8TajA8RehYmkgXMmaUCHtGzNYIvjzZD8HQ3hainUMd1XUfXTX2vjV7B
ZUBqwLaIxdhGkM7xoyhZcBC8pLPqyQfUbI3eS2PNsPN2009f3KarblW9YvQSIWfTdGxB7/0BKLhH
JoyFUgVHcEY2SaEZfvcUbQ3eswPNkFvsZgzzryp5bU+Pw/hE4SQjG09u5jpIxDCZJJaFMOfdZ4bc
PUVbI/fsQDPk/rrYSY13dVtlKn9NWclRRGlR/G/uLtA9IaiQwtnUDc0Q21CyNWDPjTPD62o3ZeRf
6eueDxAoQuYcuk1uasxnuQJi0T1qT2XKEng+tC7XlGwN1zPDzND6azcdgymTMv1XFNH94m1vjTBY
GxRa7UdseabUEHwWlqCoid0Uxc7SBQ+I2hq9l8aaQXh6uZMC8hTS8VXT4Nzeg6VvEWk/XWVOTOAH
jqSC8ftNszkXsCZle9CeGWcO2I5KyCoa1avWLfA91NhRmPebFPfMDb9LzE1VQ+C6O1ME3sEjQbkm
aGvY/npmnBlsf33bST6bciGHq6zQYfSaHgBne8KxBJH3rtvcKplcOzgISAit7cjZWZxHZG0N4cuj
zYA8O9xJIKHQ/169ahQT+g4VKBTnBdYQzSBE3ZDDIVKpuQmTzaKYG4K2Bu+5cWaw/bWbqdaPyCHg
wObt7b3wegVDxQIwwMREVeXdZ2ZbAjjGGY443gM7470fJG0N3fMjzcD7uJtFX+/D6BVPVSHxw+FZ
4/DiJss6ZzgwJNwBy3nmhMdEzdaQPTnIDK33uykhPw8Kx76D12M0xJeRH4Bz/UywBAe893DgA36e
uUnV3c+9Niw3BG2N2XPjzGD7/HUnFdtpdB1Gwep1j8I5SApIZHh+ZFAfhicdC3FlExWzU93s9PnF
k1tTtDVw96/2y0Az5E6PdhK5g1uF3NzqftO/gmZDLIsj4O9MjROmz8wlcBjOyHEkfMyN5oMEfegS
bAj6ZbnX33mKvqfPejw3zgy2g93M5RzdIB9+v3BPLco/OyyMg6fMkeh1cd8tYRZSJgSVXzh1inqU
mSFyR8jWYD09ygyqo8VOctjk2Jze9tH1K+LFcNSDIr9N+KZ1ycwMIabYIyhfgH0587h/UrM1aC8M
NUPu7HRHkWtXr3m6FCk3ZgmOAzhP57oJEeAyi00nUO+cgl+wm+h5BdyeHGaO2W6WKbyvbgP1mnYI
25PMQSKUberwZhFlQk3Yjw4hbAbWmpCtwXpmmBlY7y92ksH+C3VBsOZREmQ68ukIso26IVTlOfy+
K8Y807apVNoat/tX+2WgGXJXu2l/HKIaIYpezwC5a9eExI3JYMc/tPPhbE8VshNca0RnbLYm5JdV
/qfW4jPDzMA63E0b/51qIv3KBxbNPTnVvjrzVLYkKE4gOIrjbNzpWaLmBy1bQ/b8SDPU3u0mi637
d3irSuGIzur1WI2BoRhMeUlmMUcbJ3OApyPExqicudSPCdoav98MNwPxzNtJDfd5haRNHtSvapKg
ywzsDRS/PnPO+84kgRN+f8hxJjJ/0rQ1hi8MNcPv824y4fow+3+BCWFWmmhOQsnP+uSHag/1y5MJ
A7vy6fDWY7q2xvE3w82wvNxNXvx427/qgSuCAknmcGC0TuGAzR5CiF4mDJk3WJubQBhiKg8DXXfk
bI3c06PMAPv4ZSeF5xRg+Kqq5H7dXiHOhWwAk5RPGdG7zyxuYltohIJTxji1vw5ezlXghqKtYbt/
tV8GmiF39vX/DXLPt4P90VF3sapXy7tWvA86wr789L6V7OynG7Z4Et41xxzd/PmWCeHAmPzR4nca
5BFD/ehZd79fHvzqdqXrP98aUz7cFBQ1fdRClZg0gW+HEyp4hKpZxyGodpAcTG2jYOXtm3zqEodG
wShLcnBGD23dkLRFewCQgb4Ed49QazuFRSXiOig8k6Dw/iXPVTogFPFjRTZ/f5M32bmK8lr/+RZT
FOtvTaRyVPWilp6Z2J8YjSDkgOfXqwsYEPgy+R9KzDBprFCcyEBVh1VG+nOL5NXhOAzJ6NWVtmAn
/lig/+WE9lQ9gKSm6WDXP54wwVsXtMisE2ZRZ0HaLjoYZdOfi9QpD4NBE+SEX5oP3vUvL4g2onen
4nA+jpqP55OxGLWEt3diq1CsYokJWByTj9pqo4OXp4J0nU8FqIG1hdKj6Rzl46mqsAuDJiH8JMk6
axXZcXVo1WNUuIIG5KweR3llJzE5q3yrR3TlH74ldhI6SCC5j1o2MoOxK5N2MI2Kn2ga86PcKQh1
DSt3Flkb5BmU60uTEaiZ+YtiBxJJIbUQqJp45OGm6VWqM7uP+EmnBCayi8ps3S4208hrazsO3JzF
RXic9b12vKEKW/2FE5WGiz6NDM+kuUTVxksU/Qoy/Ad4EbBebAHPfULmwS6OSeg3aeDzE6fjeF2Z
ldGBaST4v/+7uQgB0xBsYWyc2YYKYmam4TDwE6Y7ctZwQ9/YddZfNDEtIFpfeq1pHR8zp0CzcweN
DdC3zDEteE8PXyuqi8oQquEnrR9+11TLZUMz4zdoPrV2EEIw+jAZpNQMTLONuV3TlJ+MiVYnsdOG
heuIwvDImBiR+/IbkWl15q/E0CN7qqfEEjozpByfkXY0CDuJaZRkC9ZiTuIbWrhppYuvTplYKy4G
MGkk+4shrNlR0PoMUZKXFvaJHSxMDrFnTqyK0twZGT4l1PdFwk96p6bHLMmJ4Za+dN4VhsYOLWWW
LZOEVsIdxmYgizvmtQodHUCCVIcvU/MUAshPom/ghDSqPB7DnKRS9FlSgHlbv7+AEdG5Xd6oE15U
cvnPpxIwIS2CLDeKfWY7qi+cSlV2yU4iC8srZQCWNdIeot4RQOLlyR7rFohvdG5Ghk8i8onpftm+
RVirtCwL49gfzHh0DaMqvuYsLb6OndOft/kA6fDyjGTC7ef2mqZEe+EppIeTDQB40qgPOaZIRlSu
EVsem34VHXAnN1JXV7q/EJ3RX0TaB67MGvvz0InpxygAS2V9rU5sIy+6hROJ8nAsof7uJEjNk0Jj
A9BodP3QGMkiIup3i4ROu49phuK3IU2xEeGeMZSNzODPnT7mfcb4sU7NbN8cw3FfRcLYD4hOGleZ
2dAHXprGlfI9FReDWCKCKT5UlZFmyyFOQaOf+QDSt4L6ZmRZfdPTBFtXhiP4ipYGJK9ZxaR1LdIl
gUsCyVdl6PQXqSirQzPGzypTsCN7wO8WOqbsqKNx+bVubXXiBJwdVzEW0B2SeDgPotSolgJuyFU9
hkbshdIvySHRFobWdlh1i0yGIvHSKvKZGzQREwdpXmIOBystdDiclyUy9S5vOQ3dJirImQ4VdkjB
SfF1UHY9Hhj+KMVxVzB1ousgqxZDRfLwOEnD+iaJ0/KrXeS0OM5INFzgyHx/btDaaN2xSILoGxkk
ILNHJpLE7ZzOvypThb1XJ2KVRBS7ncfUWg1E6htNiklDt621yoaEXhejTw/b0i4vKlFnB1Znl54d
Bbx1IX9by+2kBQ1DBkI+GqwEk/aO8477ieGxnmNF/ci/GjiNDnzG9E2la2dhKEo+1iPF+sjOty+0
DsYr2lr6ppAcOGWik1ekr/RNkgWUuoLVcjlqnzDPGSp51RQDvmX4AzuSfo5RsnggH8ca68YbU5dr
jZpDU+8XWqTMHbKwig8D3tepO9g2djYPBR/cLB9G+zicDBMjtvvzoMzkOzOm/UWiBtEvU9MwxMLK
U3JWRiV2TcJMa2WLBKs5xHFRe61yhtxrTd8Wx8UkL43WLvWB5m2ZHtCeghhEkZJsWdXQi0KF4D9l
BkOwzEaHnIVGlgJKK6sdz1dO2S3sgUPf1Invpy7JGfZyGxvySps+hnXqxln0BuvPC+JAF9W1nfT7
Qwq97Na5RZlXsGA8He10DDwSZdaqVaW1EmEjqavzSqYLayDVZcBGejiOXWAvaCD4t7xt84/OGA2n
admmi1L3irixkRJnn0RmdRylqj0K0gHT6LTvvS4fVbMwtS8+pukYda4pnDxxbSsezhwUnZxkPFSF
myVSepGlmddbBveGfBw+JtK0lo0Ki+I4MYcIlpFIQnc0df6hLrSTu7HfZLfKqurvDh/VERITzRlq
25vcG/rY770mgWTyxhSCqzOLCotgDMUXkSaV3tfWIK770SYLXef5O6XNKtg3ca65c2VTRAsSq/yg
VY06k3FLOi8fdfgtYIbl2qouTgcRioMyH/wTMtR2eeDoTnwtoqzeH/Ji/CaCTh0zngWD23d8/Jan
ZbK0LDp6mrSA0fGt1kuSLv8WF7FdL/I21IvErOyDyRjVrt2Xmi6qKjOWJWxAt4Xxsp85tJ4Ek+/m
yvQvmkQbR3lSFkdxFer9wWqGWz9Q3TI0IuPDIFX2JUpa7qVDXrtFHiVuXOrItZNqZdcc/BGNxsKn
Weg1bUX2s0JhIMc4431oQvwzXyk3qVhIFsJOmaq9pJRo7etWaDoUqAn5onsHS9c5pIwM1iKP2s7l
vo+JeCr9BW+C8MhRhfZw4Uy4GNVgLGmmmk9FIsrCa3O931jJ4OWheZ3aWn2RaUTdSJJ+Xxs+WzQp
6JB+nX2AVhoTAD+G7wQvO7cITCBqBzR+p2yZn5t1U5ynusamNgQsstXg1+TMoDFYQmt4DEtV1DQ+
Eb0PA5uyvi49SNv6JqhMCCQ1SvJxMEdsWbNu5VVlN32wdJreMpdJFPa5W6vSbN3M9tPRo5ahvvqE
9+dpXxqePaTVYa0l9LHTWH7kppSrE1Wl02ikL/RBEtUQQZDGMMwKBWnbw4/SOoYJJ9qRfGwLDtZv
Qqs85D2P+0OLJMXXosC29ZTdKu0maZ5+paoMYM+FTecSpqgCz4e6yL5ZcegU34ei5a5u7dpfpnat
l3nMu9vM6crAsxLD+iyFL4+qUOrDVA1B6OZ9EDVuSuLwb93Wq7iw2NLiURB4/gDx8SUdjca4jMZC
sUOHhs5ZW8WRJ9IoWYZdVx7Ghhj3BycvPo0yyGwXZ4S6T61VZRciKL7TdPzSo3rpfVLT+hBy1U49
KqtmyZuC3gR1GNyMUdRdBo0N5MDx8bJsk0C6PLC70W3DKBncMtX2sbBwic6i79Ii87SAHPeSRgfd
YS1784SXajgtdc0uxNhHhltlSUNcARRiD8aOvDLyts+XPanT076q+PsxGtP3JeHNRRY5pVcpoq95
a6RLVY/sbyVFe1KLYqSu5dNIuNphkZeEVeh2zdhJNytTiAvpW4s4c/jx0LV/+4XRXXZ1kHwgTWOe
VlFgfUs6kQRelYYSujInkVsOLDiTfIhOq95ix4bspHDDNtArGnXFSYbGGMs8spoTIkzDd3mts+qA
QOTtGzBm20VPKPXdiPt2vx+mOfsokqI4bHM2XhZR6L8zh2b8UIemcmUbdF9xwVPZLE2teXTcR31v
eY4yDeE6fuckZ6I3u+JAonXEIbxc411sj+qTGVVUekbSZLlLDdtMDhtsnrMOGv47aUt92hRFe9BD
EZ7ksc7SRSFDX7uKwL0IIdwOEu6TyCtgWRhe0Nrth4C2HXPz2LcK7Mu0+pr0NXPRcNx610cUYpSZ
g6y9smjzbkGzqvG9NFf0tLaH0XIHWRJn6aQ2h0Ak3a2iovH3pVGO+0ER8CPOS7pkqRgPdWNHFzoj
5aeGDPrKSQe+bPsx8ca4j9zEFtzlZhgStx9je8GKzo484o/hjZnV0EO1ObSeb7RRuuBYqvN2hJ+S
p6NdeZbyo/fUtPtPZtUZp1ZUs8CNWMn2HYNVtpsXubVfatvqPEUjqQ8a7N3vfhr2nwuH1ded5ds3
nahFtG8WotGeTomVerFK7cr1Haa+j/VYRosqHIfm0K6L71bYB+c6zhi0HK7aOmZdHypXqbxchH1U
Di63q8pLoJ3fG2kXL6kp/HohA9jswTj0vWuGyg5dq+G1c5I05uAa3G6/hGJQjWcHY/zetH3bdP0i
T9/nMk1rN6e98SE0GFBLEUDih1nRpX1z1Ydl7/O1B7uJPp6vnYl1BO1awbCKgnBzldiPv/7no8rw
390FVj//cbqJ7OffUMO7vsLsxW+hYnSq+dbzL03U/BgLxGyom+KPj/7ySzD0PhI4C3eub0R75uH/
LhaKWA9F6PqHl/1LLPT8ibZXU4xx88NNOHTq5ydxeM8WSCUiHDcVC27CoUhA4Rwmsk8UTtDUEBDT
3YdDcex5OqtumlDDEuc15Y9wKCrcbEQthA0rn0mkIP9ROHTtbT3wIHHlAlxxBLcQErVRHTePbaUZ
02NWmMOhZefJsGiIisjCSjt2Rv1eyaWkMezyLIuqbL+rRSnhF1TVEXcUMffHsurgEMGOlh5kemot
QoRxDVcnQbOo5HXR1v77TojhJBuICW5teuKOGdx1NzO0XsZk4ItRpLRwDaaJsbTHoahdGvqELqs4
hF9EqLqq9FAdD3EZnhGcxVraxjh+8qnBIhgtdrispFnESzS3Ki+DpOrzQ8QzSsRae9NejTETuZcQ
FcauQjgYtmwhk0XW9P6iCfPDyB6jW4OQ4Lobjei0x2++WIOKm4U0JH8XZqkfu8TWZuNC4uvUbayA
LpXRWefSCdKTlsn4faTC+rTttHFA/Hj0fNPncAPqtl/CF0v2YzuIW8/Conh93zWuUQntwlKQvSsL
33Tb1GKfnArLTAw7wRQ0NI9zETTLHKLwkNIyWFKJlecRJ8fdKLPz2mBivxZj9sEcU3UeN071PvQR
WndbM8mPLZsWXuyMvpd0ob1PJTVrr3Ky09wmgbkcbNGFbpUUY+zllvmZ2Hb9rlH8i4ZHfUm0zp0D
p/LhTlAjDmDoN05ykFcNu+rThO7HDXMOsiKIe68dff+UqyRaDMxMPDR7GE8tq9UXtlBOvBTCt46Z
0ZnftSHyJc/Ihd2eZzLNF7rj5QEPzHPeNJHytKLsjBi6+UqGIvhUZax/3+rYQmxTLA3t1J6VJYYL
AzA7YHmfHsu08t/JIs4/WGbNTxNOP0cdF4tEmcliEM2wn5eBfzk0VrkUhpUddmbmmYrAJE7i+MJv
SvN9Y2h74fe8OwqEOkhi5iwz3nVe2Jhq4Y84RwPlrPzDGObDfiOy5LvsumviS2Nfce4rN6xTcoFN
jkBA35dHeiSZO6aSLVEF0sGbpHwhcuuDwm7zEKU5gQsQuplTioUR6i9jFlnu2NvGfoggjmsNDqjU
oeUFTeC7pCHRcdqGxhe0Uw6OijQsL6y0gBuDw8DHtqPLRWyEw7IifeulvArPWFti32Dbdm4vBnpQ
DKHvNnkYLWITHrsHhWYtHYJg/NDVltsGEVfBgeDZEJBPjp/20b6WpGMF4iYjF80iRoA/dC460aei
8AZDOs0lpYnVXVoaLaW4a5VJSK4Ix15YmlYcnYjKtD/UTuiHn3s+ZrXbkDhl+7lUcGdTEQ2Yv43O
pDPQzxKWtemmMalar/JZWC0RNDesL71keXzUKQpHOVVjjLeJzZHnB5UyqvayjSLeXdZJ1MBKCQIj
Zmdw29v4a5LU1ZgvxjbJ7dENLU29oRByXLSa9pBsDSzlrwigBNDnIYmAj6EybM9ODeayH0YCE5tE
PV7f6QY7WKRx7jjLMmN1EhwOtcO/Nirv6ms7kSQRX7FGsmndtKnVcVTnzOrd3E9q1rtdlBmHgQyi
CDvEbGr/Y540YkCYlVHh0bqiPhiL9OtY5//X1Ous5fXDazkf5h/plHh6Xk/PbiT5me28+91GTQux
Bz+Y4fY93NaGWxN/Zi3ROu2+3pVZuA9ziuBvtDQapzHc74ZW5pvmW5uMJcGNOYg1I8OAfAmyU9T+
JxlLBjPgQYx3mhEV0BK99qiNi61gQjyO8cLfq3LEMa1bh/h1I5e04IWRembRRuOVZTVFsuJGZWkI
vEFDn9a0h1HqGco3/w7yisO6V7RP7GMZWkOzSKSRl4edzFJ9mlpZYQyuSnqr+NtK6rhXC0OINGZe
YNuc3Nq9GpoLmMd2unIcq/CvWcZKcRaIqCyYC27SIIUXcCLfh8Ssu3wRpBY0i6s6K8veEXsoQXKQ
ZWQ4oRkY+7uhW4XfPIB0Y6Q+TOvixNOjNcIBesqnDLFEJBzLNUvq2CSLmlCEzq3fqTwuD+uMp/ww
5a2u7MNRB3WEmFJU4BbV1PQj6u+/PP1U1/d4fqSspx6zDAdCcEOjnOUZYGU4kIgiuolJwpLIqxWz
4BFISY0y3q/6LqhqOA11wEPY98ZY5OcdZwNEFOGj6NhxLcJcJ/AbSlaRM1wjg1jSb9bocdydI0vA
GNqCy+kCExzps2c09mFk0LBixo2AGDXpIhjtwC73U4fXzHTzqhbiW2KZfv2b5NMMm2leZHpsSi0c
kUe2YjZv0SDCrQzm3AQD9pyAhVKk+kvIfZoHyKJGTfQ+93Fjcu2GoUL/efdlbGAqP4QG09soK8B5
OWSbUDRrz1IkAfLehtmH7MawU2SCPKszhbUCIxn1kRojOz2LDKLIKUvKoblMtImQlYuSwxSL8k8p
QUGEQD9UFO6aSH/NEh+hHfppPJjVDRcdWG5/IGIkyb5VdY3my8jxufhWNViC0tUCbSO+KTi6SIm1
kTKL7jeozJJwSLBSOA84VzF160G7rBkq8HDNeEhy/9qXY25VB6osMn9YGn6m5XAwOFWPLfLy+08O
zWMoLIkk1R2j4iwcemXj+YO0dSDH2JJFbfyNLhw2dGSPoBIYIutViFuXmy7mI/eiTA/wB3pJGRbC
isywucwKESPoaJAqv5RZmFX5orRURS+yNsr13y+T+TinNnlBuMGHm2iCg66L4JaZLGk636nMcuz/
7qu6wiYwm8QEPmbfMctw+4q1xmVBk3JimrpT0x9RETS/weeXxYIzhjoOhgtpHI7c8ZwMp6S6HrRQ
f+epZUCGx5BeY+ci1FwPqCZBjCZZ6aBBb7wsRkwo9aoiq4h16Bix0SZuGULaTpJ/CPGrHEG0Frmb
pFC/rY6YMxg8WFz4AY/UodN1Y1Ob7Yeo9qzLC5kjFqd9KoxsGde6SJvzcqyjIve6ckBCzjPsrMUz
NZSZGhZOMg7GZVcU/pGWVRoHXjaOJrzEsMxrhMpRVeTXXmOZRnohMhmMmYf7BHuIRDgkA8mPzVGm
GDWJ/K4sf8OmZFbugVdBQ8YpoYoKYBzJnCdVsTPzss3b4pttKQsuSIEafWxF32+krFAmYBsQ7T5M
xEl6pg3Hs+ZOnBQEIaIQ2YOaiXK/6djveYjPpTgKCXD4xkLcgKKO/JdtkfSJznxkX74VFbioXDKd
OPyUkpANqNBoBiyH9Nt0vMrCfhhst0GCsgyRwqKduAjK0TdQ9cTj8aoyGi3OkAKeDISet1kqD1Aa
NcGjNJPYQkNrW+1FUcXJeDWmIukS10wRcaJehNUHQCqXIf6RIao0XjkofwF2DEki/KFHM0AqsEB2
SO8LBOfxqwTxaxgY5d308J6NoXMd1ccYQsF4AOWRkU+2QV3A2Vv1WuRlsS+R6GgvOVNj/a6qEr9y
0zSraOYZgZ/1U9avC77mTu7zq9ZsCTYZUh2wM9oyVzBRXpYNc6mJ1bfRr3q6QA/1a2xed8T8IQ+I
LNJv8PR0Fbg9Yo1IWHQKEcIj1pQdBMXLM86lESpuuElRdgSrFLp7PqOuTB12Geu+srGZNmPX8En8
UW0n2H6iLS3xzY+R8Cvdjja1Dk5RLWVjn75MBp2/OUMXHGpDV+BuCtTpzQvnRtY2pSFFdpWh4ghR
4Vo1lnGryrCENAoR3yTLyrdVdN5qJ4DEKUJLBcsA5SatctGGv0tbt6ZBeZL6jrjsWZU6g4uKItFe
1I5hRl6JMgV1gk1khu7kryJLzX1BJmYPTexD1YawLo78OKknzm9RbvMe19XYxeAypLz69jfVbWQm
1xw0RDZhbuCt8bYMPsFjuZYIP8w7xIo/tU1uwoi1qorCiEU5D/Yth5HFD8P/Q9m3Ncepa1v/IlUB
ErdXoLt9t2PH3kleVHGyNkLiIgmEBL/+G8Q5dc7KrtqrvjzElU67QUKamnNcZsc+YNkGVVL8aJdf
mS3J9LGkqZM+4S88ZMeSTky3D/aq0wk9QqTZ5yg+m349JDZ7uoGPbrgfjpw6BgyA3ZnHBtvoHx7i
H5ENyipAkChNshRPEKLqP0K1oeOwT3JMXotFUOytRbfHDQBNQpX6ex9DvLvh3rgIxxZHrDxCitUG
Bw0RMdL4OKTHS5NRs/relzJnVx3wZ7xkNgjkHrgJeFcn6DHErR2y+axIbukZYpyVzvWG8wLD/Yeh
/ZFlYmjw/EJ4g60C5AH53t+f1hJUnPdu2l5pux6RarEGS2sHfT39WKJCJWO1gRLc3/JkPM7HgUwx
HkjIhr7dTvuQxUt7Lilx/hVZqsV0+FxSrD667ogmY0dKLDEGUuuIbg5h86pLtEdYW5CR4ILdwiP8
CzVWjKkYWoapAIEvCKCr3klsCQEsFf/6mJ8jFKrv/30S/tijBdIFZFf5IbyNy+g/Ut3YA7XZMkM+
r0M+ITp8pLdgAsOqalSWoh3/KSz8cRwdl4TsCMIyHEv48so/C69ITshadcg/zy7GClk2tDbvLjj7
MT9MajalJ+7JFOYKQo0NE96vkHR8HxD0MEvehn55yrO54PLMF1YgGGBDrs8WNgCcAAPBxl/CiIPq
92NrDcQJQIR60Ji0wi46HkerwvEgiOxi/Cg3Wa7P0TRMuJNUQczxprLlqFP/+2xDhYw19b/YOaD3
7DgEECTQvAFZ0J+VDdLBmbRR2D4LsWU9rxanqK65j7h8yJKd2e1khM10UZVJUkpArhY6k5uodzSk
lUa2Q25tOxB2zweR09r4KbQ/oq6Prjx3B5iZj1P/k8l+t8/DlA32u9/j3j+yNY7C3hRyLFNdG+SP
szt7nxbrgzUCuH2VDdEQ39HIxmUzQhkS1zIszvJqCoXZZSXG1bJQt0Gt2Azrbv3WV4GkkslzmcSO
vWT9srG2jkLsvLvo0ouYI3/j7XK9iByZWZ3vvd93lLVYivo6qI27ysxaZue1zFvapAMJ+2efgWl7
cwx61YayJYnrDfXptFVZCwq+KbvEq7pN+/YKTeyXxkyR3295OUbRJfaxSM4t4F8RnbSaBva6pWur
yGs5RSF8Dkugyz2BGIQ848TI3c/UZpl93XOogKdKTxPo9k9l2Ht14R3QjfM+sWIA5aommog6t/ts
ivd4kMX4UyR6WkODpbKZv0q3eB/VqgebKq8WPpq0aFAHpH124QNR2UMZ50Spy5rpZO7FX6IY6YJZ
DhC4W3a/02nFkt5jiDzFJ5pFSxadxpFpnV+7kneivxvToADsy7Vd/HoH4hF44Zmzwbv0mY8JNdeZ
ZKItzlgrGVWVXvcIx3o/Fx1o7ZawzCyN4HaX27VvZyK6C4BHnDa1Kj1DgF01INIvE3FZOl9jcXjC
a0+RtkDFq5F1ldWy0SJkjz0E+fixfLxIuq7H/6EFF8Pl9mlm5n13pkzWG5lZ3SZXcSAkz+tNpsrl
lzDKeOirFJw8zsUoJR2G09IUh8r3wLcsKmuZghZqHzevvc6fJCfS9+dcUZLoa+W2slgfM0nTrqwM
JJoIXLldUqHe8pZzst8y1s+YKbIZhOx7RG0j0ltCuc37u7gzXdw/SellwU9eIhC0J1BYFPeOkHXc
0gaxQJScolZsnWkiraCYacYlApP+JWmTEdcbZF+Wr64tDAQGKL0xs0nhOpwgdZyJ40Nw/0hZKmOg
YUggL5sx+loLSLiysxT+mDHaLwo/plks5GUc8iPkM3ADRV6XfpmwAPYR+cZlKe2A9+mPoYol3TF9
Rub4g7Nk5rhaL2IUmZAhHI8n1kwk6b/iPhzzPLJSAkuC0sPiUZBRFYL9BX1hiYrDdh0yrdoX8QYV
X1eI1BE8QeaMe1vk6LoR80XEPl2E21kc7guZH7fc4Unr/SXDysIVKP7LvHMSjgWWWdg61pt0I3it
L4djatYVPCIUQwsEbbgHiIJw2fr3eKyl1LwDcBN4LQ16yl5UynhJa+ZLAECVzgUkExBy/lo9HG4F
fGQuyTE4vmy/JsNh1dj6d45bpnt6/ItCcXlPoXogL7+nmny8/X8m+eN9QAoSdQ8CbMANxCMR67vq
Mt3ZSzfSDYM2yR5wrTahbRe9oABvp7JKPx7UtK8Llhoqb2fb6zEuN55WsRLrlj2Wg5swS2sy9Ach
p4Gx2RowB1/LClq3I+lthxSSmbrP28i8lx8zCDEVwwjNx5hE0qFGq/U0Zj6+2lxxVOfRx6P9WB4Z
Vz3mJwNZih9p3h+DB58jsE7b2B6XEZA34sUNCqdcvIK3ZG4B8SPoMb0fC2l3m8NdYpDHp8SdnfF7
kCpSrK55Ecetf0wo2UEo2nqCWozlJxKlo5LXO74XJuhLe4BI0cl3bsKeLmV7IB+zx/Pt1jwx73HW
jlg+c4qMFYO3kHNnjzOw7OMDk/X4wda2wI9+hCLaV8OeHvc/uqwV/hUWhr7tzmNb4HOFoXFLr9S8
5fFySz/WSifncskvv6ccoj6L2wkdVfgQnAATLi51p3DOr7HZs+gVmRsU/Y02ZBm7OppbjotDbTWh
ZFp6DWyzB2AAyAaPSbjrfGqP7exwvuI1tblMFmeFZDFsNwfbG6arhUGRPNR9yfphrfjcAjYEq+/w
frGYGT+QNKb9w2Ac/t4GD9wujXwMqMgAy+8fVrWA3EKqI3H1WLTT+paNPKAK4Nt+rH1fIpTLc6Am
QYQprOhdceoHHLHDKZCRl/N1WuKoCl+jLIDOPrf9NCl19RtOlksP9evZQWQ06R8bm0H3X2lw51l0
ob/2jJmKHhM2c6/4/kZFMfnl1VAvfHa1fAw9lO2MKaIaKhyMSLV+Tk/ZHsWIcotlx/RBF3esGuBV
xxL/wE+LWXnMQOySY7xL10FoV1kscLzfdEAfSdX1O3DlkiVqLCtAFls23FMdW7wDtoejhl1TN2Nd
fYAsO+Q2lp/daCxPrltudnzG/gG9cZTlQA1NyhQgSh4rlL4DRMzTWC89gIn0dlDZsZ8W5juA8K0q
FoRKmnGIqR/mDZFGnlHrHZMHlfYBFSRgtoHFy35s8etQOmGUXz3SM05uPIfQAVwllQdIOTkErPtc
cZotnxhgrI2fIE0kmzhnXqf93AC6wNeCVzlAoOwba2mMkhyHYYmHvxO2Y1TZOBzHxpDyY7nZxMZY
fB8zKZcJSDTtoo6uoPjTgeef1O48ebFIpoEq7NqU2TfEW6wv4vWOGZAsOsYAZRBB8Ed5eaBUfYd8
FZl1OUxef8vKTZj4nYHA7R8ySDg3fmbJNC/k376LZeAnnGi0T6H7Bf5N6qKPc/sGRNKr5XPUGnmI
C9ONivDsc+Q25me5dqtJvs68ADRxscqtA0RoyT6rt5056ChB+WYoOKoljifklHmeli52WOWDLJN6
xYskX6vcg5kKze+RfDxLoyUA4hrtm7ZjWL/CTd+vR/wrt/aIJsj+j83bzcPxjvEXes9lcryGfk8E
79ja7Xgjp0AnhhMq94Pb6HqusZVbZIv8YV+2WJ8kNuqxK8vh+J/fSxY5JSIRHITHf31A8Ec4JRAG
hs3SvIoTGxVPTuSQClc+GgHYs23nZXLtzXjs8pbAkAH4HjwRfjCkZcu1gfqZvLAI/MMDcMvjzlUH
pvHb7wultsSRZrBUyMtHxTZ2cs8h/R21Y5/UR8BSH0CjQcsQrAbSmwOEnG1mGWuGdjATr4TJoP90
Xaox5sWDxVtvuqQ90jjBAq6Rr/1xW+7XhiOTwjlS8RQUPVKZ5KAZm9GHY03mHOr9rkrFPA7DScB/
gNX7MSHAgY+gp9DOCZ/LINqRtyKhfV78A/D1R0EPLAfxASs4QXDL4v+AlcUCWw/w6uRFTFOGu87b
NmA3+Alh1hB27KB+BfAiqrUzx73/Q3X399ruuDzaPuO7645WYbj+HyyAdQEinzkHVPURGiUwYNwF
6gDspP9+qT+AJuwmuCcjXAuQFf7OjrL+/9AiEHiagiOV/J81EqkwTbXRnLFHtO88VneZieOhuk7i
CU/MMjyy38Hxv9/L3yEEdGjF+oEEBIMHHY51nvz9XvhKE8C3sn2BOBhhrEvjIx+f5yKnp31C6vxP
8/yfF4QfGMBBVhw6OLSx//sFodSN4n6ANN6EEQdFq3Diw5gDEShgzV87+78P8A9H3jFCYLdRCkse
OgiDjvrjgqGXrB2XPnv+HTG82A/QfsvolqbnwOZiPUvNd/vJebpJSMXgNPnGqEVoIPPOcB79wx39
faXjjlBKHR190DAmRZfcP2mxrYyIzzdqnvuPTeWR12GPB6c44npXrB0egWBuw84sKQ4HpBZEHDci
NTVur1eDyv6cDnRKoyogtGw1Qr3B27E/ePzQbRT1ZO0/+Cz9EWb/+yD+fIx4cOiCHqVgTNBQA196
9cdjzIRZIEtdH8Ssjsi0/0qE9JyO7tNGCsf+vxywKQgQfOdBhAd5/Dna6fz9enlANoIGSe7h97EX
WmFkFUGJlk6VndFJ9/9vfIfcEl5jbAw0FmT/EQ6o50Ci104+fBxLSJKPpwG1HvbFOJvjwPjvFzzi
y/9iS8Bn8b2KWKiHKAVMMf799wH6Dep4u6fqKh+JVWmdD5Ccf8ssNsw/bcH/vBQeHZrJQvyJSh+S
wr9faoCfZHNt1l59pCJrCnQE6yiB9OmfKPDfUoz/MzBghb/61gIuPIh5mLT+frUoAi+Td2K+2D2J
xHxK0nCoERxsq27697yP4NDraW6BrUK9D9V3nFULdInxcIvTGhKctp6UBvJzlzBgD9HTAB9gO11t
yA3S6YGHTsVhq3kCyunrbMyAMsjKhI3mNPRuTxaoAKNsHprCpoDa7miIJ5o9lR98nspQjNBHPkKd
Hu5VK9YSkhm3Zl0MTASuQHqFQiPvhqYnUuNR/E5QcoJfExWc8MdSQIZe4LDIfoWxj1JD+Qih24sh
QehGaXikAX5NCBLaCa1++4cxcXgDUqzM5Q907o9kjnxEQA1yFLs90kW8Qx8/L0O8V+Nsy7FrMp33
ErbJ35CHwbEpqt+JzK8MCsyax/zupjgO8dysQJZQW6gsOeliwiUHhapivYnAVnQwXoYBXyl0AZ7f
y/6VIu0t6UO2LSWDZwlWhwMMmFcLnHX7qMNKv80UYnf4EAC7AoHJwTJUUiwF/JvETS2El5VBq4I0
eYKIVef+1BpsbvM53cp1nz6DbzgYLeSAUZI9TMsMEuFzp4E2tw1ESJATnIU1cSzrIUbS+e8Npedc
3KRZ8Mk3qBkhzXsAbMb1p7EspUpOcpxJhEoYgSNA9roIcOmncdrwbBsfkt1uVUSATKw1UrM4hWWf
bdzfqXJe5r0CHe27Q0ZZWPCinYjmC4v6xb9n0aA20XCGhHuEsWgc7JcRyAtxFXoVHJTb71hkwIe3
2V0xIG7L8yj6LHHIon/lWQC+jzwR9q7j0PlYGv2vbHDMe4WSzZZQxOhqtVE2xIhk7ZTjNhKYsyuv
yFp+RhCfihc9lqQ/Q0DappVoWygyty6VzdZ5funYSq+6iO7Xgw3rFZCM6Tm3WVKHMhUPebf0ETDj
1X7mWNRXrE1hV8LuE+/S6v5LG3VTM7ooGmECtuyMYheQUjKmt4WOvk0K23H0OrvLfKebnAmBp4tW
DFA5B3aSU+ced9kv0Qln93Iqtoj2WLHZ8ENo95JAKnprGWlvh3VeTukMCBral/YKpr0S2nFffMq1
MOD1dfezmw1veqHbamPj2KS8NDfFDk/dxkewwKNOobJWhz8Tjp387PGR1wXqsXcbJneB7oH/NKXq
LyrEPfycpUzPQkbTi2bA5qseEM0M1fnUvvqwF997MqYo5d3w2RdJd4qSJbqB3Vt01UQIvWOA6c52
mfEtFjLnnwAedtArLbT8GYPqQT0T6/h5TaToznobySmeh+V5XhkAB4SCZt6Cu6Gz3VSVDh5m0Lzk
ovjSrUm5XUOB4H7MCZPxaXJ6QZnTDWKrVnwHwl/FkuZDQzixN0MJOULD4kV+CitVqJOG6Tadl9jU
vBDT90jO+i6ggcPtnMXHCuXpwaG2q78JSGfvo1yt10C/yU2nqEiaAtHvZ+w9HasdZlWBslmTr14b
/5chJNRJF+/f4XmbEigKNOSDO+yU1SZ63VdQTFnX6N2rcJO51rRVBF/xwxbnCMQoqerV057eoIFa
r29sMPacaJfcpv0QKiC9b6nffkSO8wcWY/uss1saQItRV7VhWHO4WCd6gilwfNCC2a+bDsjJItDb
7Vw5BQ2EOjzK0P8SR9l3MNNTRZN+vEwACqoELqFPIR7VJ1ivF1WrZWlfjdjMFxv0kFQmuFDz2GpZ
SdwfGNcCmBs2XhAwSofCP5XJLHq4R1f5XQ4aTn54F9/GqTOV1mv8qQSJcK0TW9TORvyGdSP7PhdZ
uJPA+1fQDszhonypuCMGFalr77KCTBBAx6r8bmHVipoC+ZmsUjmbpwzWszMCfZbVsHHnVwvMCk/Q
6UDb4YV9TaZRX1YYJy5Sr9l3S/mrR538uhtYjC9Gw+cszdD+tWFCLmLJnTshDdxeFlumvLLMgLFV
7QKf0bpeZ6XSF4M8NK7afC5fy3Ep32nQ9LO0fHpf93X/y2GBN3DCJ/cMwoJLhJOiMcEsL8gvSZX6
cb0jdlbf9ghuW9rH8PeNgJMfxBYxnGUBESmSXQE8KFXZFfrG8FrPo7yo1NlXaLso7n9NbuJopGeZ
0fkrcDnzVI7CXsVbX74Mg91v21maU8gRclEGD93DyKLlxjrmn8aZ288WTVp+ULUiOCRmWx/YNmDz
ANN6jOniboPN/XXnA4UTyxXjhWcDa1AeQ2EJ2KO83gnMAxzh7dOeFOK1AHTy1ezF8hkHfnuFzZbf
7zFZoGGCEQy+2PQODDf8GQusC02xbyPFerfjeW/J9KQAwT+1YdKmhjIkOluPVgJ6caxFcb3vd7Zk
7hZCJQV0YJg+w5xdDojZQzjRXBVXMTi/etU7eyzWlgKZt+Qn4Qk0aHdbyvaurLcBZsKige1ygPde
pRSW0VOErl7wgvVwkNx5otsnoCz9A2Hb+NYv9jt+B6aEpYvf5gEZjHS5fAilhPwy1fAVlJNOvjnC
na974aN7SH3ca5esq7mIpKesLkWc38LiYItzGQ1jeTPAsdqAx2WweoLvbopyh4VU7ksJky3l48NE
wPffbsTkmOss8ou9M+UKogdO/9hfj8wMj2gZQD7lY9npOgtWTCdRavss226Fgx4mV3E7dGrqGmLH
FCJEzmNyydd53p9hW7VOXI7UI2pKg5Y8k8KsTb5VNwo1ue1hsEDmApuI4+s90BI519TF7WcPr+RW
T1Gf3UGux+PGx0gR4RlNs+Ut7VD9WcQRq5c0Q+LUjpAVXa1Llt+kSYhG+XmnG0/WagsmKt1NgmAX
XRcMjMDFwKVtG7HOqXspSaskFDhtX9rKEt72qiasDC8dhWoGjibWf5q2mOwXn6GqrKPcJNGdL2UY
68QCx7/Pe4TTBgK5vYGLpruRyQLzbpyrGzjgwywf+43AzUAx/WMUhgY4zaAOlZZO0uFxWZgsFhhf
JNxUANjnCfuhAL1Zw2KZDLBWwJp9pwTYWbRFAMxb70swY0WHDcRP7qS6GjuWTqcWROG96gCTNjBj
hivasrhoYFUTOSAxaeNr1VoNOtKl+VYlHux3BsPwA0GDlbweJGdwwjNFAcUBs3uLNbE/1xKpCbUa
npRp4jE9wRKduKRGCifIVIObhxTNw9yTPW+EwT9dG1dsXV8jki54A5ywHbr/A7eIZXGifP6StiYO
5UkNeQwDmE7ClKb3MVkz9woud4BlxxTse7uu3/ZdtK+t0N/aUqeyQpUwvHhIO0684PYS4eyIECMy
C/Yr32/7LekfLO3ceRW2rLXRu65yqDRhghrS4cWOfQaLf7ZVroC3t7LrMvxYWr6f86kHi9cGfg+C
sYjqOMzeNDvOGvZUzoK+5NAP2aZbAfVgOWC9VJDD+Z/xpNUnbca5OM3w+dzN0zi9OJjp2hMc7Su/
Bmjc5hUZQnk9TNI0yWj6szI8fRlVFJ/KRUy3iqfkPlGB3SYanOXUzuCuS1RFDUzI6/cRlu3LHpKk
r/Dtuf3QRCX8wScdZ9MD5IN+udbW86qcfRRqo1o4sbN51VUZDxwSUugh3fWcYXCnDRj3y45eMz85
aG9zgQNpbSz2pK/2TdkHHPI4+7tM9U0nkV7gFvgzDp3u7PIyq92oxZvs2vgbgLdwhmanvExROZxz
ncsnIiNbr0MmvsDh/9pLCMFa1G3nPOHy6+STZapSOk1fKZrd3LiE8lBxG2RRd8BGb7hOMOg2AsDd
wRGFWpc+SlQlN6uPux9K0Pyb4m38RcXU360gbptUm+maAjF+A/aeqCOkBV1RGZn7jKOViwKxD58w
c+wHU0ctvI3DcWij7cf7tKJBxwmOpqNFw4CK5XpMx8PHZruwgGraJ2CFuZdxTXuEkSojnUzv0bsm
eRdCLKpKetxDJeFfLGqFz62BfmFNiE2n10PmkrxZBHScFqmWam/Q6GH5l0bRJmqlKY2+4dz1tipJ
4dcrgj4vzaIluepMmrwesoFzDBuUq7qN6Mc0DfLdrYXG6YDC8zw5DjHUxFN6B+bO3mpYn/rKtsho
7sLs9LtKltDVM1DGterWPvxYlg17BXsSZZrTADF/riCt1gqE3IquBSu9AUYNy5rvwo5cHqrRv9D+
aeXnIRfLLdtQvlUE2cjS9NyQ9ETMAMlvtK/p2zL3PXrbrAEWaTo3cJKa6MH5PH4BuVaUEAUhhauy
xYv+4pFT3SD4jf4UjICh04QSmSdEHGR6oMLHpHb8EOJtQ5Tqk4VNvT0EKVhENRODkEyt53bNwKQM
qpbwi3F7OqpYuMk3gz45dUpHvn8ZZzeqx2SK/Yx+cjNXiGhlNu26trGD5fpCokSO7DFzlBeVik1H
v/dQjRJ0iiHobsTP4MtUiO6VmLKprFFsB6Yrt4thhqcb5226NQL0VQGvJ8TcbEMvkY0P6nYreEKj
enahjNEdYwU4RKsAlXfpztZp031pWwXTXoPmcxYsCsw4dLTVGsyULecWqdp47YQjw79ntPpY05OA
/GkYT6kB1fbCI7QJWC8aOqllbOzGSCRhHdUKz4ERqKWchJAZFMAKlTuG/9dAyjzCPM5y3JpSi5B+
SUEyiZcPrJbog29Y+vJARpOYB32Llp8Hcw+5wEGDYB/u+c+W8ShkF8iqd+w3E89l99VpLwg6WsBp
txMUtlz6DCcEwvHy5gTwhOJuQT4ZHiJZRhurXTs7oy47yC08LZx4cpLvtHDjOsCsvLhtvKUOw9ur
boLIYq6heaEDf6FLqrvslEGn2tGbyDmzTZAhoS0APpOy1py1LiTiMVmmRkGEdJ9Ay4XMXZeImGir
hByqYJduyYdt0wBhVwCpXQ1Fles9O7VjYF1/0h6CmxLQwTgVdzsyv+LESZ9xkGArL7WrYmZKdkKX
BMouoP2GN124/pVAXAOz84TvWqiYw945QWwy/IxGhSQL4ndh1WnK5lI0q4VMJVR7YsA97jC3/hLZ
35Rduz4BK12vAAN3d3CX0lolmbuHr3obTpoO0GqtJXhgTfoXWQafXxtkcHlFR72xKoxewVa5RBAx
hkL7Ed6cVf3Ue8QVQisbeJXhHHXNQvftee6ID8gP0HoDCSgKRC51ml5sxpah4UMR3snOw6bRb8ub
+LlQnUob343jD4tvGbPVLNFOKhp3sqIYQXsucUI2YecrdFFR68+WhANwQUKdjPWuRHuGTWvl5Dy4
uIA2JzHlCGc1m6YT26IZ/bem/Gu/ojfSXOc8aacaeGKXokDNt/lhKLLINWiH55YvUD5ANVFZDZFd
DUmHWZEfxQlkRcC2HloU3kPFDNLw+wC+DfZNqvJTrrL+hrTzBCW7S+GtgLROD1BuJJubm2JMSzBS
ZBEX2BbwYPLQkopCWndldG9k7YCXve/QK2Bt8PKTI9GEce76nMU6PG142A0reVGeJKQVfxFol4Ad
St3eEYTh+RtqSy8+5XJAy4oZMqbuChlMdmNZnnbvCJF0u9CVyefJU34PlWSLrjjwTcO4ugeo1dAc
slL73oVKd5F/LULqnjx6m2AIcLGBHM6HCdE0H+BVUGn5fHj+86aUk7+OgVl0jYc05l+eMtgIUzWz
q5FJCXWiTV8MuhWdl2SMvmR2jtFCBjJEYfsdAv15R7OLIt0eYKlMuiZxaFKDAmWEPr7s1hIdpjIL
cdo87lCDttwH3G7ZH8oIFMO1HtGN7QyCCDRrROErbNqVrgi9BHYHdIHSOdSFtJ0NkgJ00runTru7
NonXoonSVudn6CD0Zx/yBaLjZcQoIQbIv8EXXaCBGPLvR0OOhHdGu2k0ByIbmlNlipdQoyjTiQYH
uoTwCmjJ0z4AAKj2TOvspFbo6xoaDd1pNwG/06ZQ00E1Muhmpfrf8GuPp4TPaJq1pNvXHNFivQ3L
aHWDXlvF84xOVw6XS1ODeqADCDQk0z3teXJbiF7lUAnxbagsTOW3hIjkfUO7nptA9PwEqZ5El68i
+Q5TjBtBM+TldvTbkrbOPetgafabRCcB9JnjJye6okf8tbS/lXGypWgP4NM3woUODwCuFBq5sGnY
KnTlib92JQQP1QAdxsMEgQl6Kvh0Q01QJjA1GB6lw2lAn6HPKg3W1zg3kdUhPW8EtaY45i179NQD
habJxB8KdJH4YiCyaKvV9V/pPExf7IJWVGjcD+gRgkropNoVS763X1u0A2iRWwVSE2Qe99bB3TMD
dvk2to5cW4lN3dhO5Y/LYa1eUgOrh83VHWCB/IrwqHgDYNzlWAZt9q6TnZ4Ci+bn1W7JNVp6Lkkt
18If2Vo0QDkzAuHJQWBezVSMWbOXBInTgG6bF3RUW/tnmGXRzwXYVmOx1FltaIqeR7SMb8dtEpAG
+viL4Fv4grZWcaVnF8E5marTUPQcbQ16tLVI2fKKZmLmEqOjzvsEAfqXCL+SViRg4qD4/wLLTXEf
wPFf9Lpg1xXuO/TJy5N20cYr9AmMYuyD/alsCfrd2ZgNF5wHdkSZMdOmyKFNwW/feZPYf0lgHU0R
UKgYNEHeqyDi6Y0UPXuRAu3LagZQ/1rrMQYTBqGlovTH5gD+25PSgIPsOw4oNawNKHCYmL6goJ0G
/WzZPLH0cZHCIMrPRXFIk6yB/RkagbDJwYBqAN84PbINSprt4hNYNZKGTlFYxHXkxCD3a+i4t+WV
d8GnP9IRjSGu5FQMC6s5s9FCmmJNmbcIXgpiFlBakEfIMu6yqIHuLt6RNhZooVRbldkoXLstAMSs
siSkZ8ZGX3zLxnFBUDFa9aFHHEtFlDbI8yBTaMiWtS30LAwSK6iRkcZDVLXBCo1NAxU7Q4ei/8fe
eSzHjWVr91XuC0ABewBMYdInTdKJmiBk4e2Bf/p/QarqW+o/6lb0vCcdUS1RTCYTwD6fWRvWa/1d
bZXFlgF+Jjm9UDbTkicYlinskD5o4mjLkPMZhLu2j7N4VdvH0XDgDexSYxZd91oD9RizAB/W4dxH
Yyids7ssq+VQQ7Vgz5UWqo0xyPbLkK+jtnj8K026+FNtMpKBbEy4Mxwi6syZ6yNYbz+JKWLVLfZJ
PMMXfBuUeNUtL42cnD8jCm+L+az0kvPyOVtkVAh/Vl3HHnf/t+f4b803vD/60y5VWTxOUnrkHn73
5iqVM0c2N+5XIImEq36Z3rrILdynzgDWeBgnZwS/ppZmp9ue3cH7yr0CG0X6PVwO+yX76XP936/r
d3OZl2Vj09NWBZKDd4hV9PvLSq2FZlKc2t/yutl8lvJX7gP+YMEHUalxy/7Bff3dkt++Iy1u3o2t
OozjuxEG/hrJQDN0epW6xPfy13ccf4VqDKvqcObh0JkDGbhRnRUaH2mGV/nrV/FfmMM/IOhBEwvy
MX+Pc7j7/qX7TLHoNwLEry/6g+XgWh9oa3E9b0AAnPPt3/sDuUTe4wPRD4w/B6aSYfNB+5O4ZHxQ
VVIQ5F62jbg/P/p4yT8B9Op/gm8gVcJn5S+Gt0o1SWX9scFZCcAEL+z3z1JhMP0tUTJejHJ1x+S6
5h0xcApiZpst1WW0U3NpymMK9Po7Zzen9Zicp2eO5gKiTB89FSU3Gq/i5V87LRP3eifFZSZNZ3p9
oTTkpBntQCR2yg7hcPhoyrK86xzMxwB/adi5vZPe6bPD4cDqcAJoEuD9Uo3gnGYZd+BmLQwptd2p
o1MiZ6vVA+2H4eZWQs/QEOL8tVum6WQqnTNwNBTVR7UFMjuoiYKd4tQuhAinvHV6/yqo9h6lo817
lLn4QdDquxHw6W5zbEQ7YEnifo36OVQmoz/ljbv6WDYouQIcipmYtvTSvC2eCTrNn227bA+gBKPY
49AzP7QtUxGVnOStBRoITwU6cEDdS9+5CYKBbbXJzZpFFo4qsWNPUav50sWTfgGmQKkrBdNDq5aT
CP6o7qtGsz4zWOW+qs1f8nnupLcNnAcVstylTass3zxG+YlnLLSklt/hS5Fn5R2SS7Jj9F9PPNUh
RiaQAoNiJG2ekcZ3IJwq6YPuyuygFPH9BG1oZ2dzHqyJlcFDdN2DOtXTZU6q4UKlPb1LtFI4Xl9O
y9PSt8Mun93c70Wu39PCl4dFb6sr5th0MWW1HPCajc8ZfdgTT84e2VIvZh82Uh4CCEYr6RLdOZaN
OWBhtOqupacSVFFRPSq9ajzR6enf2d9R/Fh0qT7r40CEIJ+r+1JaCvlTexfDU/rIe9UsPsd89wEZ
pvxodOm405yGhGCvkwivcoRsMgkhVL35G7VXea/1TX2hZDT7rkEiz8v44AAAVlz3q2Fk3C7bTmN4
V1ajKvy5SPLQFFXyWEmIVZ5g2giRQFavVOtx58hk9dje83nUR+cMTjHdm4bV3JmMmIiIkJxInA5+
ImNERI1mXjgqbnbBRAH6ETfOQR1F8T2r4uxBbdyKz1S83udW1jReZkXKV6c2nNKLYkmoo51EwVHE
BuVYpcLm/pUkOKREsREQMhhLhfUx1Ur1DalxvqBlqmFC3eqa2g3IH1yf8bHjef3eFsgSnlI087mx
0vjZNXPr3mlNr3OaeD+OdvWQqrK/6WjfISZOj4Y8rnnJZ7KyPasmyIWhPFuBkGB/qcZWyuSlWJNH
9jdER93VuqPFvE9EvAUawlCGkemJLipfuY00DwsExEOFO0HqtbTCVGnUK1WLatoPY9P4NnnssMMF
vSctGt93iakHohXGpyItXOivSje/yYhk6zacLk/KSKvbMyY1fdGVWTtYIipPw8qkRXPSniKUrtYa
d8gI6n0G5F7zqdPk5Z2SO/GrrVHcRjavo8Y32zbiTpI2a7CW9bdCI6DnwdKar8aKqMKvxkrzIKOk
8xrj9HAiZs08XEklntFpIPoChaxafQdfay29xmnmR71QtbdORtXgb6JlQwtfYHnOV7Iczpzyi4vh
u+m7DnuQcHI8LcKJw1kdpPoUYUAu4iW2y6a/9UYyjIeaiFBandZGlworQJysnJsAoSefnrpsjp2v
ZpxTBfYTu1An66Ucs6m1Q6exlHynDEOffVvsptHyPRm/rvuVO/vvHPAPc4DGuEem7+/ngDMgp+Fr
vvx1Dvjji/7cRKPBdAIGtOWHLaKl/5oCHPcD8U/TZA3Kz0f9X/bQQFfUTC4l5l8mTvKhzA5/jAGG
YA8NdR68cfJ/5ILEfzIW/Nz78pepgCFb1YTuMIVsxCBd/7cAI8Ju0gHoi08jVKfENwzNfpy0eN2B
0+j3KR79aVS/ZEhux6Y1zcnjIOXexnrsD7BTxr3Rau1e7VNV/Ydaq6XzM/51YOGl8cNZcLwJ5JrY
iP82bs+SsSBn5Drao9XU9y63vHsH1ZHXoERWTt2jfko1U4FZQ6G0jw3XU5pR+lhUQ/TNqSrtUXIp
tohfi13ab2ujxHf0EKYeGV5q7yUGiOhCyu/rbh2F4gSFlenq9ghypBKYolecw9ZVCUxghn0SUHk1
8zmgoJR3L8kyxoea/kw2+a5VtDcnksUSMDoYpafQMjk53YD5qS9ZOHfuc+uAwBhCskXGw6phEOJ9
c3TsWuo8bqEXsTdg2H8pMQ1uZLPqzBtNsiF+moDf8RwUEG03RnpSnHqjLvJdOi44fTAQzceqBQA+
xdOu6qLXOYqVPSCM7tTGmbYfBkN+BV7T0Ruz5kBk8qzF9Yk+nHy2q3R+0Nx52dskX84EEUYkn1EJ
oFG28C2Yku4o9S6XKmbSSDNwWglgzhv+zbtqIPkoTEV1sLId4CN7PRoUswHXVolr5XEdcnfGZFgk
va1xvsT2+qTiWtx3qI4AdV0eNpxStXjn5Ir5pZNlBoUykd5MGn9FFFdTcaMv39xA6wD+jBgJLWT8
ZPSNTqOAVxXSeMliAMs8edP7dW0RZCN917rFBJFbBYOXGNVxFo21h9RR7Rq7T3Jf68Tg0xwQtCBt
7TAbUQPt00U15YTNzRmSubn2k6+1sXjkXW/Pjsi3VFmhnmLqnCeXWsmJMGMRB1GlFh+bXpPPkKWy
H+0EyQfGtNI8cWhf7wwAuRdjVLEe0Kx2ZtQT/UQgp3Ez9qDVUWX1tO4F+bbRhGEKw8Fr8ib5nPOx
R9HqZp8ncOfBDZtuqj1Od4za49ma5BAWZuruzTYpwl5Z4S5PKbl4Sia3pC+73aDCoY47uo9B0YEe
300MlIu/tqb4aPGP+MpcKHCE3SG03En7rMdZgme+LN9hfEbXtkxMlJ25O5iNOU5+n2XiXerLSqGF
R/lRHzHgA0TfJcG+t6sF2L3OiG5b6FseeV0bT91l9wMKqrsEW71u9YSMlGdrlqrNQ77oj+7caWe8
cJr5M+/jcbRXJt9SIx4Q4x+d52Ti3TOHiDDUmIWZZNrFFsc7ryBUfS0ncxI0aqbueZ2a6sIRHCm8
Wdsc8CfWl1Hz9NaddLu6CF6aZGHNaKQnXRjgRHt3Iv+hptbezvFMITa+gJBZv9jjOgMKkObRFVnt
pWJxy6DR8PW4E07vYwKQioe/WFTICmulBXna5dujvZrA18nO/lQRqRsCq2VK82oS6uOdwRB8nLWV
qk6JWALGFemtvGz7Nki0LaSharCfViC5iZR+FjnFvUXVBDstjfV7WZjTo+hGDSW4SsYZOVEW9yYX
BsqXg/k41dA+dojgDX3DbhV30GokBCOI+N4QFeVr1FftLR2Mvg7nQjeuEQHli9L2tQwQ4dX71Mnq
Z2JWShFoQ2oGas2fCz6jboiYn5zG1equE37Uw1aRf0G2ZYmD1Wt+vAxlUDYT2wlAvdNdlXn+laUm
CoMuYbScVGMnHmS6FMrHbWHE5M+0vG66MTlpSKQq5pfS0BzamWrpfu9Woz0hKU7vMYq0Py7aeNP6
sT2QaApWBVgcO03q5IDnOVIrahPznLgjZ5pp7J7w44EJRPhWjxr9mLd6LNObjWynHVhDEz9wGmbm
HvFwQaDYifwEa5N0sKlxstp3LHMJIzHknxOAvQBQtXm89k4JMCbWps3KMRxwuPnSJ/fK3Ct5YI2S
b1fE/fiD+7t7c5Vk2rXwIz4JhainH7vqejG5N++yxciOHUXOsJ0gwHJvmI+UnaOPI2xy/ocPHfd5
LnLkUTI0RNnwYlnv4pN2woDKrNa+aLHlxh62RAL4SGrtCQMtjY4olcO5pz3089d2UBxSS2qHmzkY
/JCjZocyEV8zQ52CyTEbP29n4zXleHTMGtt+oLGk8V3Lr6SYWdvhWrlxj95/ySJu/atVXGJc4K+z
rI+uPZSQ8XHaYq1EO1WrJmwaM7tbrNrem7XS8AXEOu4rLnQT9x36uzWQgtAJ1wRESHVvQBTnEKEq
n0DStI+dbsxn02rNwodLUL0DVRm/jkYhzznd4KAr63m/zSVfCiWvv/IptahtLzZiu5nZoxOSqU1I
qIwjro1jdGfDafFyIB0Cr9DkapvhsCggKKeyc43d0ilEied1UF9F1vdV2Io2/2L2dpyHi1tBSo3N
GBZqJjECkDLYKuY5iT19JgxTrPsmT0cc/VHt3lMJDQAlh19X8lkxs/FeUc38tqiUy+fI2mcZh5rQ
MDt79SvCNleZAnH36HXp91FemUdGrPoT1m+/63HHg5r2P7I2BLyaiyWrPhm4DPyb6fhNJzgagh8j
mcxun/KKdqBdJLczriKJRRKvnEmpuqow6gqMFz4gtp5/hg7yLul/El2l1uFPmduccPUUrNbJUUzP
WOaIpR1FNFWhwonjNiVqf1dn2fJoCi19motRNTj6afDqu0JXdoOUt9ideFhbjnUFpsQ2uZpL7JLq
QrMCYGiE3XCBSO9apRmHOGljgPpufyWC335Bvm9GohEKqGBTTtuAaeldWGYgvRdt7TmW4jccnUzY
4DAIQF36Ul1NDMNi0AGBrDb+ZpaNF1R5crYsJiIV1FF4tKhCZ92bntmLgjBuluaerPj8yFVL81bl
MxCFbl2I05h1PAnMNIU2SlyJsuc8RUnEo9Vk/qJv7jzNs2YGdWsrks/XIs5Oh9EEJsdo9k4NhfTK
eTWffW7t5R0w3vmVhQftjfyO/amNnGxfi7jrN7VM+WqyVO3kAL2p9q3s5o0OVqqGl2grj4zWToZ9
itv1oIO/L09Ok7r38WA3P8CMmKlfqLF6JAdALr6qR/DlW2k+mIc2MfqzcBa9Fr+G7P8e6/7hWKez
8Av98++PdXfbPtD/CT7ndf+7xPvrC/+UeMUHTiiIu2hdFhWQjd31V4kXaK6r/u/+0T81XheNl346
VUsV61+1Odj8qfFaIHs1Gkl8GdVcDOb/5HBn2r8foXAqcCyIBeo2RynHBN37u+bLQbKRYrb1y4pA
Ha/7VMbUKoNaZ37BvFZ60w2b0ibAOzpW1nogINd3RS+EtsXuD4TvlEvEaw+BJ5a7GPKJb9ervNZx
dYDhOpxAb9gBK3vEGWwy7eFKNuD4YuXcpw4upVmKJxJfM2lIt8dFrDPY9MTdPDzl1hdSLqxEWrWd
3iJ9ADmPjH3WcrnyurkArfjADp2rMMrupFP8oVkcPU5re89TidlFY5UZF9OBaJXhUfAijM/1jvcZ
RBw+giRuvw2WNgVDxh6hkiU0fmdUyzXqsOemngtrVL8mimDHSiEVet4Zjr26rns0sNirYn1PFaN6
Y0LLcOdAy6+FGRZzd9/l7AkhZ9t/Rmk2doVdOn5jNd3BKAXfv2RU450CgFw57mGB0XWz46QOSk1b
D03OrhRI34TUyPAf4j7jQOTSg5H5yuEg1bxBJ6dr4tyFeIpGEKfsO5nQkbyR9Z+nPLWvUDPAshvl
jRlhCvvI3oMEOTR05b2o2Phibk0j2ojVQI/UPec2zbeS5dXqx8Uf++2HaHKygaTGgoLCnd9ZiggL
Z/gCcjUw5rk8YdqmZ5ZeLb7B5FKvNqe/otlZa0vwLmexQko3nQ6yOLiRe+qXWvWBVTReCtbxdTHg
jRucBENZg5wyhnne6WbM4Xwsl6POBoRnO2tQ5xmOKVZN1Hpnzdqhei2BnFUzACZFPNyJ9/MAx6CF
jBq6WvapmVnV2CrOcakiOJwWZa9BdtBEinifGAN7hOgy0INTwjxrn2spXp15vWQ6zy7CduZOqVII
JFB193ZTfl6t7FPW9uYecljHc5LnoepmyqnV3e/mqmQBgSV29WTacyFnT0x8JJwupnOR1bshZvWU
Hkfg/2J2s9GG802WCHpabx1bPdM+Leaq+Xknz7OSf1kXcw5nYuthlmbst6ji0l/XykGj5bOAvt8G
dtwA8VtNDP9kmX214P/Lte4jSKkS+BY7IgT6NMsJFrx9HPaQcdvcCXI5u8jIXjpdxNdKTcqd4XyJ
iVGcZtrSvtUI5ZlgUin9QXCis4s0hVSbO8wmQvWyPFn2PIG6ZwwK1lTYbn5bbccMyLlfZd8VOyfL
J0IlnF1XWnWBpat2WM2kK3pdUR9S0a2hinJMychhpuDQGtBE4thjZ+Ko6V3kpyBVDroeH3tr1M+0
4YYA9nPzMjCv7waWkga0jWxfMGAE1lS2nmrVJD6tTH1ZIpMpn0mGK5fNPX3SgC8aVqpoa1490e1d
HiJSCyetlxOFKSGS1J+UPAnBnE3B3JekfAtGKODWaCWiGy7kIg3+onKhQVPsa9hZiplDkCHLykOd
A2iL6Dw4yB/2yvvZrNI62EmB82SoP5iaWIlH6f+0uVZeJvon1UmPBP8EZTCbDSCddRMRZZFJNbY+
AWf5dSKkbZoz2brW/Tr0xS1d5odIGx4KeBBbOUXbL6nyvTTXZVdQNul6m4IHf1/aFfn8ZYGyVJE7
jhW85k42wRKN0mPIdUjypZ9bOo1e7KxPkrbLwWYJlkeShxijM/Q+9fplkxfYBFe1fKQIPV2xr3dD
qX92W4OMVgpdfUTrekJUAnxrs+V2odzJpbafzfb7KAui8OsS3VndVr8pNO3E2ZSKUKGPYb4Qp+I4
1QSUYZ1DYqj3daF/EkJewJRkR2nNrw7cAs9OxaZ1GOI4qGn17LrjWxGxq7Jp7O+CdWD+CBHNn+Li
WdeGs232hLcd/ZTWXYkZURfXwqbop3YPRRJRzoQaA7iw/dF15F9Sl+i7tQ71ngxdGgAIYRfY1BeX
BVlgD2rC4UwQuQc2KDBLJZ/cxXGfKVke6qLSzqvIiNfrS7vrnYJFWQ7fsVrX55bk2YPMxSUjI8cI
Srw7n0Cq5Vpc7LrBIjxYWk9NXiaB6Nv0vLQEsTqMhnE0FOCbzK1sy1SDpGzFe5HPH2HosaNpsb/V
AyN7EhfJbtD7CWLZzLbRKtpK1aN73xfjg4pS5CGzbi98ujatZE612KFSRjcWddbhRA9oblPwy8Is
oPgobwO7RzwiZd8MmJ7cC4fh6IDR416TEipm2e6B+296QmGa9kSeqpBjgEVhDN/JQQ3Yp6th7dic
Zuz0omGDotlo+9jO3iaiBvSTnOell2eZcyZEPf1hKBTw2CgX7aCIrJ7ZCG3HIdAJSQqpzLOq7tUc
/b2Vu+qOo33N0ZO0afWlELLqX0zglHSfYkchRXmYJ4hRjc9GPUhAr30ELZJLkXZURoOBT1/p3EdA
SSYsnITloVxkdVaSpz20ep2Omm83Qo9ejGECfsbZeekgvoaWrLl7w51eG+A77KiKrBunA1t072D1
qrU6Ac6WNjC42sFsY8sYu7ETeGZoJ113/Tkz/ne8/ofxmiF5Y7r+/Xj99l32//OadnFapb/N1398
5R/ztW1/AAcgNt4wso1B6upf87WjfxBYBrAvKf6a6k9f5c/5Wv1AE4bcjEMcfktSMPX+aZ7YH1gq
ydJyVlhQJSZl9J/M18L5PRFkbfxhiAwm044GLPL/oyLHCyDWKmNXJYvZh3NNHpe9dXojzzBGzaAw
EdloJ6zlzaA9vZQxxRcaRNQLtOkAQYHdhYRk7V0Hi+/JdViGDQTJfU2dngzWVs2hAeSyEXK2wHiL
khLpnCfWUUbsmNsN2aaNsvEUHdR1LOBJOL0iGN0FgaoBSc1h91Q5QAO8bolRz0onftEqdhB6o8XD
GYXzI3uEXjVZREycOJIvaz8yykzFgrugqAFdruERxJB26usqRWiv5DZvKsXor0rU3izaChe+RGuC
Dn1636D7p1GTSVbOZdOhM9r6uk5LRXXAUN+4vMYzctTyHDXLpsrIZIsnCEDhlBzxQKocCkMpUtY9
ZwWwbmusvGRayqc4gYiCZMQuKckfExFBOdbSlzqvLW4m/Xh1zGXnjEXvU9uoSezW5C5kavZPOeCk
h6jWjMfINPAE0FVNbccyEX7iwlHWAKvIxXUfzVBvRhZALm0R8JrzwJDEBYnTlx5tBRub23ij8tsc
tDS52CYVMm1I7nn6jjAaF9UsAhtD3TetyfQq9G7z0iuA6FiHiwDkiJUsf9kfXEy1FxNoY4bCsWqh
MuqM6oiERG9lZfH7sIbL6uiHPlPfU8JvwcDPEuZR/xpVi3pyp+5l4fgBiEqtPtHwXE4akxGHOScJ
rHwJY2ZQNgbF8U2alVFt/dkCvGLZ3hUVDyTeZQivXgPEFeFBigfglxFLoOzxPQJ09sgBLwutWMyX
ZW2+96AJmUGWVYRRm8YP65TJ0+xS0qEv6xukay7g2CP6xIItZpUSPdJ6/UhYvfItnItjQiogPnPU
KsZH8EV1+5mjl/ykTu3wI81oMIuysc5Z3BpPuTCzAOt+uOAhtIJMW8lbNrFK4IqS+GmazeFOaXS2
wE7qd8jfn+xpqjnVWVV7HDOTdaRMafdLYWt0ZbrFeXfiZHhmEWlNCjcqQtFGxQAYYRjKg2pCMN9F
Aq0VIOA0fUritVYDDWOqCaVCY4UMfMeCOH7LoWX3Zchyh1F9RFli4ocCfqG5g9I4a0v0ODb6w2Rp
7/Aj39Vu8Dosj7BD3W4Orkgb1njaSdvtR/z+vRrr4s2KnOc4ar5TI4+oTFO3DDs86INVjKNznxQc
cyvXSdkNJXS2NxnajX8Bdc+QyZ1k3CC3NmEnVCUrNMWWjKeTMulX6co13jvR3JFM6Zr3kuDFcOt6
0PudKneZMkQPYMiA0rR5Q8/WGAM5ihmryN0vppEcc0Ki7aO+6mz/GiKNwAL5iwxBVs3yMJWsffRm
tbaukpEqtI06OSZlpIVt00+esBUl0BrhvJldSd64X8+VarN8qpfJPnfwNiOBlmhFC26MumBUmtnW
sS/yjzOUtaDM2unsEPoxq55wRbRosCykmbNDOLMe2aiXh43IR45hSek7Y24yJpTtKcsNSqrDQC/d
lKk/gkC4TqM18Q5k2yBXqNbR6p3uOpP5fZ3iIBmK86DmcQBaG/EvjWsnnBWjBLR0FkSrWTUogrqT
+nFeozWEptecC0utr1pB3cazTGXuvLamMhtYnGHsYy5GhztV1z5CITOwRTgICU4gQWJpdPaWZgUQ
qEQ1Z5ciz9/XzB08c7ans2VqGW3f8VOR0/tJxiGZPYtMKc0DVrDN63jHbu3lB10NJsbRtneIIWAm
7LQZ9nMkv4KkJwhtJ0RmEoEPhaIzHKNyoavKefaCevqJB4vYMQ2Phwpvkas0qukl9ZSEOFOVaf9V
r3jahDaO9YWKjbsbY+0ptoVzAA2vnlPVpmhWIW8WtkJRfO0OsnE45PKAZSEgXWagppzuuko9qsAy
/cjNk6OYOOyyokM9i57sO09sZycZCy+DrbnnubLTkMT4LRLr4tsytvdT4+IZ0uT8MaTLUFObcUwK
Adx7J7Zdw5nS22NLAXT1sjgHmzsbD51Ws1Vq1hff4hK9QuZI71J1pr9YNDxlV7QfC/XqRIgN53No
z3MJxECl7vGNZS24GHhWYVYUzaU3kLnXwUyO3eqiVfflMba6b63LzsMhn76UJUdylaXzIVvbXmqt
Yyk1dtJhmAojwJK+IzRxA8ZhYPIhvDjDaD2ihZe7TpF38ZLdBpB7j1OSPcy8r6dotnSuxuKO2M+6
m0VOJGwGl6B6YpQCeUV2AUzJGCmdAprfmfPyYuYcA6eB9/WGdRyL05oBhb0uUo3rUOfJ2Xn6z2Vx
pOq25czmzzVyonJW8mGUvtanMlVd5SNgcpbPpbbtrAHdDXKHv/bT0X0tEBSoq2jLodXipzzn/M72
upVRRuaFCThUo9VeWxpIi4x8uadqXfl9qeHv4/ejxul4h0nQZN36ZjTD/FYSxT/ZfaadB/TAfbso
JC4Y7mfha0sO4YcVHtz6i4r3YEx6QB0qlbOSOyZRAPF5yZwsYJ7LTiNNd8OzdLu8OeuQnmCJywAD
ISQ7O+0W3Ym/tfqg7GU/WQ9ycdrdRCZtZ3RAhmmXc3vNobli1qDe7xI1jl9JCACLyVgISHdcMnSU
Bvz8bjXHQF2tATN10IiXCAMPoTYb49w1Q5mEvd41qHp0rlzH48ml7izJs81zlsQhS2nj6W8hiNMi
tSoOVkeOw1FNluFMvFA5Km0rGPwiFvhgiJvuPZBSDsXsjW7THQkDl4a8u9LgR+4PcpJz7yggrE5n
3WD26FBavWVuNjFICioJteZae5lG865zVHFYtYSaZJujZXrq0tlURLulf8MMd4OILYoXmOKlxWLx
efm4GimikbT24CcHWpErfUXPqUCVtCywQV0yECQp141briMODbItAC3EtvZcsdvCL8kRHdn9qb6R
FMnIvLFFkh2RmKOwZsxq5OPSq37a9f1Hbt5raPAmnWsX7Kedcz6zLQBM/EYj4KBwilk6CkQMIXbI
FlitFt0/FokS1KN7eI+F7Wi+yJMh7K3k2lgTC1imsr9Mg20dWbBGKrQC3Pgoi27IQ/Buxd6sCPOg
EhsnZ5DtGBSVuXybQdJ8cpm5X4jb2efIpHvjp2AmLlJlNAtoYsfulZ6uQaPO/tizhvZtiVBSRGyZ
u0JZY5/Wh3rsfqYf5BaEMH5mIqSD4JtSY+NZortXFmoRnoC34CMJaJ+5n6YnQJoawjmZC9j2xC/y
n1EMhZaXE/Q/Exo9Ah4IJuNGqoYd6oLmY73YeZhv6Q53LolnzON4Xrfsx7KlQGg5dIBIphlnmIwI
ALLkMygBxCa9rmEk/YyTNFrThe2WMcFHTT1jy50oAhVP37Io+pZKYdvGegeAv3lqfoZWuJ9nP+ot
yYITBXvpZ7wFOcU9sfE9OrGdTD2p4FF29paIUbdsjLGlZKYtL6NvyRllpZuh4amFy5ar6baEjWVF
A2vot9hNviVwpi2Lk0E4Os5bPqfZkjpsuzd2itqFPSCa+3TL8+CijnfwTvUzN4kx4ALkYrFH6EUj
dz6WrKR+orQN1IVMhAv6Jm2+cWm9GqY8E4OZnZuUGQWaY8sA1Rdfk1xY68GmRR+m7SB+jH09fSP6
iZbUFO58HXV9NnYTvbT/tieIO6b98g/nf51oIofuvz//X6nbfqcD99vZ/4+v+jM26X7geG3YxL22
gzVH/H+d/V37Aw0Jl/aEUA1LY+3A//Yn3A8GJhVmHHqBq1t/9dYMgpMufQvNUJ1frYs/N3M//EpE
/lo/Hn+v//jvv256JJH/+9oNCyWUOUZHZdB5gSohzd/NNSPJXSpllcqsq9RJO/iaKZSA0Tw6pD0A
Zy5jQjekR8am2zFmAhwRTW98n+eC+3S5opOxlFBeZ7Rut8boyNY3dkSY5qvmgkEOJql9iR09finn
wUZLF9bbaJr9tWWlFWcxGpu7tM6smK1Vin2NJ/6QAsPsNnsF4MRhewqeSfyvh3K2HouuN74okxkt
Z1W2M01vofeXMXPN6sXImRUvcgVDh2guJuIeZmkM37KV7HWlUyrlsAT8NWt26yInAn+SLionHbLI
xvA+ZdbE+DqMpXLNjdRavZY7XbPL+d0+4ZIgxRt6VTPDF1H6opH99sCuV6vf8SgVR7x8+c3u6vZJ
mIN+lNwv9vqcfStadwlTO8UQUNuUOCSX6T7T0+eF1ZYPAjpUduCvGNfFzqIygMSYHijc9nBvTMsI
e035POf0qB0VMMaxkygwKxNv2Lo6ycTRIaewJnZrhaupyBt3POuK5TOHWs+semTHWluf+9WNXlkU
bj81thXBvGPoOHZRbyikRaBtnwtpwraxuyj7OE5dQg9Bt30Kv7hjcB+8dpirkyCHcKY4zHs5lFPq
6UThNsr7Mp2plsYOGYEmCRHK11tbxWaq7qO47A4Q7rb1QYDyEYsPSzaxVNh26A76ZrQBxBF3DzRp
9Y/NitpESlBZn93CLmjjxJOdHsAqOAUaHHSCF5Y/2CAUhsoEjsozt3Cl3Os8eVV5TGKLKBSrJ6z/
R92ZLEeOrNn5Vdq0FtowOACHmaRFzBEMBslIkpnkBsYciBlwwDE/vT4wdVtZWdV1u03SQsu6NzPJ
QACOfzjnO7y4Ij03Ed9cjgzKzYNtocXaBu51md0Q3IUZllsvKC1cQvOVeGVvG0AUIsq6In89wdWz
EohK1rEXUGF1LZV9Pi/56Nq1h20+hyQsY/BflYb/SNbrhpiCY9Q1t0ROp6xLZvqb6iLqGVqQmzHA
L8KTn5W70sv0E67khxF18qrhx+yimTVJ0U8vFjEtO99Pwl3YT5/YnOlj3cTxdoZlf64LA0EFnPZd
G9b2icRZZBra0nT5KOcKwWBcdHlF2VglN0Y+zUez5tG0YRc9BZP9Ch0RIy7o4YUjaaxFm/Y7XJBt
e3LxkhxR93xteIGdmkRENzX4os08FwupYtpXRgC6RHU7QU2TZUa9IY25hBxuoDVVeJrXURz/YKP6
BZ450tewUiuvNudVIBo2dKZgixV0U7Tks7C9SCZ4aen8qU0QqSw++VVvu8ha4Bfc89unNymsi4Yp
VauOluN0P1SuyDeMHS4OD9sBFQ6LRPbkZTS3WA3qYzngonfyayaT82yF+4CNyjq150cWNvvK1Ah2
loIjSI7lXCyUPoZLKVc/Yl8me/EE0nQvp/E2xZeBeqyjIFV5u+1J0sBVL56poZPVwJhiQ6LGj1yY
NColdI00j7tPBOyhaMKtEbSeXtWtyyGYyFvBvAeMzTiuTEwMKzxu4gFHb7ktxqZc+2C8uLcURTbf
h7e3NZtNIw66g2zyb7OPK57OPDh5HJenDkDdamQ7eomDNj10YC43PBXWQxTXD32qtwY4RDlX5WWU
In3Ll9Ms60KfxRg6sBulbHFNgOGdKoUsni+s2bGADl78GiwQ2cFLSf0etwgMAdihKE7qfOVZkp7U
YCXegXPZao71h9ZhfxHNXnDMUp++t3kY+tbccUzIG9QQg79m1dR+5lyBE9H7sDqU0+LjtTvoU23W
7sHMuDsTW84FxmZ8ZT8f3DajeZ0bo92ItHjRkY3VPOjukDuSvYy3aUTgh1pUX0ku5HTBVRx2ZrpL
nYzYWaMSb7FICCuPeTvUISNl6EdJ2j4ygKVGLObw05CxfDJq8j6gPD75RvrkRjBIcqN/03PwxYvs
o92xpFdWp3ZFjm8ptoedHppj5aV74sVojdJaXGwrqveDbL6BUXO3LoScg9najyr0M27grJKoA8kD
devBxH1GGRyoc67jZzxnM2Qi1svVghXUaouu8lUEAyw1gcR6OUuVIe+lduiF0vE68tUxOOoj4ma8
Wf4kLOXw2DaNw1KJlKJwZfv9rT/1277OTr60253b1/ZNQ9TGqiajCHplUIE1mnIJdbabj3HVHqAZ
nfoEKiOsUoIcAgONQ4+9sULkCW/fBx0hmBD/ZDOhqeXArgx5mWZTPMSFIDKC2dBt3iXMJYa+2qrU
jb+q0WO6YXfnMWGtVg75kyUY0oTVLRxaXqxpQLh2037qAYjUiV98Y291IKr+C8LRhXnCiGnMwM6x
lkhu+sk50o9bOxGH0ibAyp0voLdJOXTDWm3Qklo3LnjW3cTKfKW7yHkJoXteWaBkJROoFjEnbTfI
IHJa7yOjZz9XNTETWN5rKhnKw0T46MayLLUrF9aFzcZyndg28002uqvQMZ5iY1hezwzYKg+Zh3Qv
g+nbz0aZl3dmBFRpI6ZcRMlqmtPuWqZoOAL0Lqexd54EkvuvDMIMeIdF2RFDzC4SB+QHV0qIauoP
vGftbd8G3wqjv7din1hrMbRXmr57zGkGpDDjoZji7i4bk8+6cViNED91Apr4mT40fwSzd7INq91a
fDy4ZXn9yvEqDgPz27eUCcqW1KvmSL8Ls5d4x70HT2slpcrwM0KNTHT/AsRMb0tTGrdRP2TPKmDq
GfRavnudG206l92rGzv5WyX96ZM/GN4q6+SLkxGLVsjCf/b9GZxg6CGK9RHAlFEJ2XqA6Rv4ebFy
HPJIR+KVhh1fWArBxcl2tUw4kAN+vajRcDDS76rJvk6m4V+DoOw/O7rf0k7Hl9wEcDP1vLLR1VgM
SJNGIMwHsrBSZpPf6HmuDmnXCWqEMrq17PzQZiFcQNdXDLaC6ioLdP8ct3H3ANRFHmbfqz8bc3Co
2ml87HW04HeTIFkHc5aAL2y/15n8xumcY7fwgk3XhN0TOqMbr3SCvQqaCTkHXLJQebwgkgAsmO30
ZBLaZsnoLrUvpeMwy7Ddmi07sOO81dO5EENwYNs0bhiZf8ujwlp3Y55Y9yilrE8ckBpUJeJmwB/t
wuESZaR3CD8zXl7aKF/wKjk3kQdyJKcWfDaHxgG4KHM5knU+OZ+K2LGWFGPvKytq1uxziygpjGGC
YTrYzh3X3A4WBAP2PQrg/uR3QKEShAalg36XRmVR1IJcCk+o6zcFlcc6lkkf4Z1gYD7EN003+DuY
FhEcRgpR65ZCa12U/XMTzEfPHr5XoeftkXB/DQRuhaJV47YLI+8YltBt59ENVrwo93xzJxLw2hW8
GvgtFV4g9h+vfSsIwpzhOJUK6Yybk7XRhDXvwKw6xKJUK6Zb2KqllR+cFlc2eTz9qTSHLTkvlzRO
nadEeM0+Z1BPLibU3hQjwjrzg0/TjLmir5trg1Bgb1pfoTRSNKVhRUJJ+GRFaCPy2t6EhkAdHCuF
W6FZyT4NT0AIyy3joQN2iAKZCkJsIhasdWWUag0CeiNheHOkJOwnpceQCO6RBKz0OgTt2aPI35mS
y1wE6mmEOYgxIFDEbUNZ90DLpJYsNrQrqO1bgwF4BKNtjbPkyLjjykRI7L3I+ZaX3VOlJvfO8OaH
lvkjJbM77cahFCCToGnAfls5Ch8D9tJ+hxzZfkYiohF7F8XT2Gr0ZDY4G2joYpVaDW6gKmcDg7WS
mWdVnbNifipqBbROU9clVZh8zxprY43+/DAn3OkE26Deh+DkjTJ88q38XMeduDQiID+6Lt8pgDWi
cb21kHEwvmB4M4r+box1vJvzrnhibMFeWHTRrhZlsBWCgseuJbAQI80BwHPATENW7ALTrS+eDL+a
5P5uggyiWQz9+KGefGPHNpVYw9yn8rFUcGeq9FKOU3exzYpZUD2smTCzMBDmdLGZ7RhkmK5nr3LW
ft/Djg784SwddCr0HLllvNhyfosUyDRLd2daXTibabYb8vkIEaTfzoaxz+N3Q9aQxTxtni2dqkOd
NfeQ6G7KMeaIjGuJdD4xd0rR4rLtdJg+9nubcTKEw/RGWnCWZMp0KZNPrh87rLznt9HvvoVd9JV8
Ke6fynno2lu/Cp+qnqUgLVX0agCAX3doYNpkRgzv+Oc5kF+kqjZNEFR70MzVyo5gDYYhxiSjNK0z
FpCHFDnK2tCpSXDUrGHYy8i8ZGGFjmo27jsPVBLs/HHmtZAyPrZ5GyBKM1S8m6TURxZ13uvUxD+c
bOAeCTH9xI7N1GkQecuixi1ecjQq1TZJrOLCawt/9FgRSsNwtfE3NpkJD0Nrt4ceBtQajH+2TxMj
atbYh82YPIFWvdhgIoERQGhpXFU/Dd0iTevj/khlneHFiMu9CErByHVmt2p23q4pu8epmQEmVcFd
ILv0npRY691NdHczx4l3UmRBHux8yk5dFU47VtTNo4AqtJGN/UYfn97iTaDJj0xsdFG/7nUVkUfA
ihM+mXtrgcDf1vOIJ4PUzk3a0zH1vjB2LbZWEEls95yy3PelIzZk49BY4TxcJaBDN8w3jFXJZjYS
nVwD7nG2OBjDO89qQTLn01dZdKQr2P6bH+VcMQrb2xLd3qFJp6Pb9ODShv7ChI/SQsdwXbPgNTDN
ZFNLJq9pAW/CUC7kdWrLDYgDiu5gYP9Jo+WNlHx0/uRMpYSujfa6Gsd0h5syP1I7Hv2iTNcYA3H5
M0dCsZezLmCfvM2zZJ/G8CrJC7l2qSH2tMNMXZwxfQH4ElBN4we95XXNm2igY2A0G9yUGkUnyFWB
6BZZUZch/e9pQSrLrm9AwbHjifLkoDNhrZuF+Z212rxps7o9MXh/r2d2OmCpVkt/Yc/JxeJ034Kx
LO7Thq8RueIqDQgVYFszrA0myyuvStpNVkvjZhAp3iyQ4kST3kaeDxoo0DjbILKPittfo8AtLXMf
Dcw8cgbqyJXjaddlCf+U7HDmJO2PuVIPXtXeTmpKEYyEmzmCfR6CKkttp1wXRlGuBkywdpgzsiE/
2YxHTmXXDA9xlTfbOVMuhct0GnhSAWCSQ2t2LWekazUbisCvvZ9+TZjeS1Hfj201HhN24hvaSJYs
7bMK+3InunFLu8WdTHLkuu31sOJpMC+z1dl7OQ6MUmZevKJ1jixkrlNq4BzptnPvZeu6tkoSwOK5
/FwLg9HJMAwSUZv1yNl5tcGr8on6dpt5A92XHNZRQ0vYGibeJaCYTAU2VpgMp1jC0nBF+bVsq+Ah
hZXNNXL3mObQ+43O/CQtcY9jtN2MRL8gEzF3rXZxJjVN6pGF6BobL/cntth++ggz7oe06oue7Rui
qt4IY9up/K21in3XyvemB5aHjnTaltbMIqkINnVarq1UsYGr+3fVNhkIguw1JmhnWwvyGzQrzoxh
P4MVybyEjXJEsC7zACwmlC5p+AqS8h7aHHxK3TXeuFbE19wVHahzg7pegfuFzDyg/Nz0sNL4Q7zJ
VZ8VbOZVDd1tXGDSrb8aau8Gs99NY7prL8XK0o3grHdMcqITrywXtJ/l17yhp7o7G9WM4lLbeQBv
QTTHJK/De8mp1mKLtBoXMWdcx3IFPcFrHw3hFXpX4LKeWJVmQ7N2rJhxm0efAA6OpV6yS0Vg1SCk
uUZuqJg7dMZkskaW4qvORj9rz6EVaKYWq49B9P9tzd7+R3V5K37o/7b8w98oLjjn4vZ//PE/GSj/
r5+7eWvf/vAf2485+kP3o5muP3SX81f5h5g9L3/yP/p//st/bBpPNwNY6m+m8W/NlL+V339lGNg/
/9I/hHjuv3KX+CYBR8JEwfLLMN5nTk/RAY9gcbLwPvi3WTwQA9+2JYg2RrjO4mb5VYeHupJpncek
3jchEv2ndHgM2n9lGHDiA/42pRmYAeldv5ONSrNLmyLOWPFEFtPnsBflORqj6amwIDBH9MQ/bVM/
v4C/GP4vqKTffqDvMPxn9Wyybvg9O4iqnnHg7E0H3igNIRx9j+pjSPa/fAl/8VP+aN5h7cFHCnxk
j8L12Kf8jmZoXW32Ndy4A0IGQpXtsX7IqqZfJ8uWjayufGXhf9iAbzKumljEp7//8SxG/vQxAUyg
sSQWzOa3CX5zD3XdRHcz+cwLiW2EcENEGW6X2Dz0wpXnkXLmBIum0RDyfUJiaEpCzWKdepiRveN+
qqSLWaAK5XSL9S9hDmZRwkvSOljeZ/xZUPtkmjqsWUH9goRH+IAMkahPOU3vdTtlVyeVEItGOdPg
uPCRaUxPhefWX8KkRlrDyiFZqchi/k3qAshlz/bng1mP1iOuKHVphsx6tKEf3rcObdvgafUmEb/A
Nq766Z3qe971Zd4/o8if9hoKPqcKkeJNiH0Jn45dnuPQrF7JC1UvFpE05noYk+DMBoVXseeBlOn9
gihiNC7VkUsFk47lKX83lEI4extyOqE2vraBDCT241RNBCiMVXzn1nN5rshEBKwXAURXftI8VKCW
YVf66CXS1pcrTYwoGd5jcgix+mycMGlOWWfXD7pow9Pc+ePeq638WLeQtNDe9c+pWfTPDIq9T3w7
9nbWJE6XtpvjABnrb1M18Dz4FvfQUE5PcRtWL7AC+GZqVZoHbwh4hoYmPDltGZw9uAoH5onT+9Cp
6cls+CuT2ejPHtLpczhG4lhHrfVIbK3+nLZDeSYvMDgXDDxaKK61SOmiB7RDXjez70Bws9UK0wzJ
HfYWEVV2VV4crDor8hg8Vw2iJv4zyiwSLiIm0dEBFq/GA9HV+JB5nKXRTnsv6fIjWTaUXb7C6dEx
UN5o8NMYeDxNbafp3lvImBtK1HFvWGF2jQYr23kyri9EIC7O0aj/gQQBfVLbZgwwTZNDw6pek7Hu
nxkDzrfQefmnnMUhg85nZY184oB8i0uYLQ870KE70lj6tQj4LGgXCTEP6KX7LONW7OOy/2FlCdER
iS2offkmwh7pCD06YjcDPfompzR+H+jr3vw8cCn48Z9RpRpJuaniEFi9GdbfXHzkt+UQT0/2UCR7
sM4ZQIca3g88ku/0D9ZjIpIBq1s+7yyDa6sZLDHrWS71covm5dj/AIia4eCZbOqqmW9CeNW0Fxb3
Pz5X9ZJHfnjKdfYyGLo7xUlTIGt9N7vABLtugMEnsbewj7F2X03cEgvpo3uObO5NdCHUyjSXckM2
+qsI/f5HKyiIGXNyU460aGPMF4U8sN2FtVB3Cr3NHbMz966bQuuxRFf4wiC5esWJyN3qZ4Qb2WH1
6hTuhFbYcD+NcmJhBJkYPWI5VG9ssnS5TohmRT8SZJuPDydjHgJNb36F+1xSmRFcekurpz8rbeDP
RtkgV/1i2LJaKzyNeVqsPZhSh7ayUa6NhLXt3TFpvikir5fZT8bCFW1P/cVKsuCcom9jd2s79aX1
6CrtzzILrMx76atyaL8lTSdeEhSZGdB5Zy5RFLWzUW6hWw5U9Wjv3NMQOZ24OouYq15kXWwKEDV4
7DZWFmzbTU1dtOM+RAvW2ja6sGpsOZq68tJVgb1CiR2chJHdt4ugjBbmargdaWOq2OFUdx/mxuXs
9Efn0rjRp9ANLwWDvI3p8xBF9hwfCzt70q5AyJaHaNvE9DWh9dqKvvuexXZxNMoIOitCuBjv06pk
rn+u8JpvcxdyrA6j9jso5HobJXjaFlkd0xPrREhzgGy28UkaZwoaLUI8MSPJMwKF17CZwxPT9ZOR
4cujIIQRq4KwPgrbBMFhjKzWzMiFgZtBWmCL8B6pucUw6Jb+njSuac1u+oqaJEEVbgQ3aRypW6I/
hp0X88DWKbVpMoVM0AIZHedFgmhbPWLERZZYLAJFlu1yWw2wMemAeSxLrE2xiayRuDvzZnCT4NBF
1idnET96iwySDgJFpM21/6Y/dJKIs9BMFh/6yYgW/2ArVKqeBSR4kVl2FLzrcpFeRjiEiFsI6Dvc
RZo5odF0qqHbRx+6TV7gctd/iDntsSUZzquvzqL0tNpMkwWwyD+RirEHlOOrdHuwHk42MkOJGJYt
ylGW/YhIPfLX9wwF6dv8RWUaLHpTvxcOeg2nfqA6k/RQizBVfYhUJw4RBp2ZYvikeK5uxaJoHRZt
K4JRljijQlAXxzxVegvSv0awyR04tRY+N68Zn+bBwTWLHmctdXkY8o3TG9XJarz5jYgh92hPxfwI
jreK4C4Eh3F2gyPBN9N9skhze2Rmpwz8ydqz84LbHQlvTlLOVjNJffAXgS/zCLS+UTMgDVNyV+MR
3RoB1qJh0QWjDEm/+B6bA9aPdPKLfrgLWMAAviHgOSoeGFPxLocufkzA4jogFftNZETBcy4ja58n
3PHeolWWPRnTwRCK24rYLAY/g3EtgM1fyGufTlBdeuC3Lsts4BCoGyHyX2JcFudgbG0PSwTodnpd
9PiFiLNbpWfrqOICk2WCyP2GzbbzQl4VLHvfJdRlZQ+wLGKIlXKdWqn5QxVFkcOGKr1xY6Zmf5wh
oaxVYTT7zsrdl4EVEQbjLEnPgnCxb4WTeuatpUXPWAcKUuq+kNUyH4aYkPkVlBDNUGsss50fu/3X
KkUR25IoT12g6odxbHOYej3DVAkH5cYY8xxrMDIJnz1dgdjV6ZtzUANaZh2vIfnha0wOI1wdvU6T
yr2biGA8zHGpvtpKGpoZ6sQ+wkBj+FEipWwSMdpiZ05dDXoHjxWHs2q/S+KlFDQcu8p2ZqZ54ShO
4fcyz+VGTUZ4VZm/CJozygQ/RFC2idyOgihOinUdK/duThLjalRKvZDv7cTLiCKTmwg9D6GLE447
4Y3qK3z8WW1RRNcXa+btjJsDdMxH8UV8hvVIS6q/Y/xI5cYmO5o6uVjGEeOEnp8y1Ps0AoJg7UzB
CDQd/Momje38iJO+POPDnA9wvIcNweUcxk3KLKtQNhmAsat5uRNoblzLKOieE+wRd0BLs03peurC
knf5LYL6iwOths1YXS+H8lxM721KTZIEPuVJwJzinmOw/O4or+o3RkRQjqZMPDHIJuigaPh1Jo2C
ICaS7jlOTL47C9tzCey4mfZR4aHg6VM+f9cPG4Jt0BpQbL0oja9YT0v5S0jIi9+O+dHWfAQnEtaj
LMbpXU4q2aNsrwhLSYKVlQz47+muF9eecvJjBtbi4e+bCOuveggLCxb9kk+W9SIL+5VgDCkjq6LI
aA+RYdenMKABoBz2y3Wd1s0DoYSU98RsbHq+mFc9NZLs75KL3bXuP2torAUY98e27edvgqiMsTLm
sD/+Ll3lQBjH9H0Q5L6yRSVR4c73WnsbEch1whhqAv3gyraROd77UVVAnXKdw9xWr1FYcmOC8z9p
p59uSJ6sv7BRE3d9Yo9PAxX3T+ngv9tiWr+py+i3LI/pt+3gOmOH9vsvK32Z+b3h6IOBs2XVI1b9
NCkeNBPtyJ2BPmbDq4gbzOq54xkmkj/Ae+qUlWP1lirqZl9QBP39t/nRcv7xCiKtsxfbm6Rx/1Pj
GxF+YpP2oQ9F4dTOGrlduNGyq8/zYPT7hmi0DUfzvJ0chxdPCO79S0pczN5nOU18Zp9d00HUJyf3
ZkwmbvUdzov/IL1IESBVz0vk3RJY1DJE+/vf3P2LG9FnrMfwgqYa197iT/z1RnQ7w1H5NDSHEaHd
GpiQwixcBBNmMIbaKinR28SO/44juD+QOxbtDMt+k6n6PJRMQhMC3bYG3hKSh4rqtm9s8dJDt7/F
QJvdmGbhvNoii8dbFamyv0GCJI+hZ2UbwC7zLhl5oAkbShGkJu6dacW4fsaCejUvgjMF5LwrR2e6
ETHVfFN3BLAtJ4wtOuPaR433iV3t9I6Bz3RR0QiEBY7mjCU4nrp3qPJj13GAxWFFzU6zTF9CPg/q
A4I6SkZnBSfxR62OAbZ+YAG+nCnBUrZnFPSAAQHfwNv7JJxMbe0xVKhDLHlOO5z3vcXIIWIB8cyK
BINB4Nr5K+iPzDsRL+VD5gmHiIuUsAcwRg1T2Y2yGCGhcsLcOCzMXULYXLs1NLNx0ZX2cxUKiz2g
o7Kj7815dISwhH17Xv6HkII+3JjIv711mKCoQchAxX2DnROVYL6YAAU+/yv7Esb6CNH5xFEZwDbj
EI5XOWbnPYoqc2WQFbCmnTYPdN8csVLoz2ZKq2mTSABjwKgw1eOPuCUAkJ15LNTXKUV/0CRtsqBq
eZ6ygTtybmkoUI13z22Sv/oN/ePMdu1F4gEhsGFKeppKrl2QgTU7zTMXn5eOcW0Ymx8tXhwPGRzi
fZjFHHpw01hZubJ6Y9VYvYmJxKvWzm3mnCPfp4NZ6Z5OVJ6n2gQENtD0e3mpP5fQWj6DKXKOJqPz
13bp7UpWFuu4aCFCiTnHBYDrvSNwKyoQO6Z0LaXvsHRI/IfCabpnkxn6FvF39eYSDrY3BR2Wsuie
AQTMvAHaytLglBgo1SCELy20rWXTwWnShqXcED1AZxSiP/Xxgsw8I9rsSqxKFv8navb6W1WOXJVi
zlcokqBxJQIOcMw7ESwHUzkQhcFqDJZX6BLRsHMnlHY5woMvA56fszUwZgEGFpwj5OunZPLLsxdx
4RpeoPvStF1W+WzSJUybVTtMyV4uEyCAeupSZMyHyPJmQoCs9F3ylM7bRM7qJfOK+370FVkTLe02
CS13VkkyIMt6zCiCf7Q0lsJ5+a1HlDwWWISKG6PKl+/AGfDYL4/quJzvZpaBLWBY8urWY7cbG+Tn
q9Qc7C0LTiYjS/OajEAOcL+K+sFkck1qW0op8vEuVmg+MGFF9oSnTnKrUvQy13HQvzFY5dOxNLiZ
kS/cjj3TtY/b0F7QltzetXkYGX/fioiJh6On+uFj4lM63D4kfefkMzI5qYEnHiEbJAfokMU6B4lz
7kJIWR/jASMyuAyiprNl4MilXwZ5cyKnXaYYCA1x/N4QKXo787iVbMIjipFhZBYmI6ZXphqzKzrQ
EWkwumf6FEqyrvLH+xp69CEuySVeRQO7tXHmE5leYDPEmXkEKwCTj3aIaIDRDqsE1RnVFnQX4wwG
d8O2LHhiiNt172xk+p8oeFAKagxRn9sUxDtnWFZjXREMytx2qL9FhLZutdlOT0DLmdvYTX40luGK
g+pp0V/ZITZZJjWG5H0uKTUaInQT/qXCZthTs6faYgpK9h/zm4+X5Jgxuy2rWBwN0/hhmvNSLvsG
X19eUCzV2sx2P2/NhNEl9o/8WFY4vwDKl2dVEdlXYxU/SyRTX/DnzAdLR8zUumWcOBROfNcLOq11
ZLYc7oatv1d5UL2OEcVOY9bBefA5Z6sh5hLGbt18I5GWLyTLwMdq2qet9ijPgXAG5+V+rsF8LzOZ
SqM+zplIBolPzZs1/HVeotNN4lDwoep119Qly1uABu3VktwSYu70964Oq7fYCqM7v4N8azXL/YPj
5ECrwzDS4+OEy/Tro7yVARPSKCuzawFDdDeTfrLBEm8/frwbrJYRcIfV9s7nyGfutKBADVfcgSyB
mxgMgTzX+N9v6ymzH4dm6tdBIZifVVTCgnYYpTCEHcU6EZ0NXyRW//w45WZ5np2uPLs2RWyxfAcx
5eGLRmGoUG9UFOeDxWlGqPTzNFAmK4D3ZxMCySNrSg5bzrEvFRadl9jLwxPzC/Rsy0iwbxlaSluF
p6gkPDYdKT81p4kiAAVOTCRH7pAKyXxHqMaKpVmyxyPIFLTKeSgms69egeIxoB6YGTtJSKvQUjg7
Xj1skHWrLS97bp6PY3ZcwKhMjqabphLRZ7p6ln2TXSz9hB6ZQjXOeN8wtHlSqMMOBoBQ+ExgTu98
k+Mt7nmOsgA/kun1ih7P4V4zzPA6DszLgO0XKHNhKJ4GpL6sz/lV0fTZ2wZ1/B0WcuJQPDQ3fWTo
rVMHvB9iRiY8kw3T6bL1p1s/sKxHp/a7H34ZjnuUFGAwKPCcNWAVysu8Ul91wfoPGsecH1NsySsC
0eM72y9f+97lqs2+4RzRjfGo9BnXAJkk3VA/1F+oSlKBVoPEiVVuVgF1S+cml8EwOWTZpfbPGFWp
IKd+2vQdX/hEYsMtqXHh9eM/Px7MqUh5xRhW13zDYmBcAdoL5MjteD/arA6JUkz21VDxQCdUlREx
PFBYXO5sofyZiBs3mW+Vh8YaVB9yIJ29d2KuvG2saWA/BsW+Vq8C39YV8X6xnsaalowsp27PIIFP
PBz9HJJBJ8ULuvh4My+bmJaByrZDrKJYuHfyRBxk9f9mCXmbfGsqXb23f1w7fqwS//dO8v+nVSVO
HzrIf39Vefkx/MtL1WR/WFX+/Ev/WFVa/8payaY/EiCrPBgu/+YbYlXps9ASLIHoX1yxJLL8gxnC
ghNEnssm0bf+yAwR5v+Jb+hPxBDcSlTduFRNFxKJ95tpyOoZzJh4d48Et2YJkauRe+c0g7rM+SD/
SdOz9LO/dmuSn4VO3uRaBALW8G8tT69Noi6lVR59MtIuM0jdC8V48DxxBc5MnIPtL1/F/c9/+VdP
1O/9NT9PQFVhKeoLPFHyt8/WLOYXBR4WbQ1hsSvMgdQQGJCsSzsK51i2oedgK5XW4+CxDPv7H/7H
qCTery6seLQFVB74yy3x24etDVOPlW7K44wB9XuRF2SM51ZPGWfNCMTDOXgObfOffeS/uMTMEtiQ
euDzMdH8Nt5oNUXKIH1KbnbN93iA2+/kUiW8iZNmvI/M6T/9A6GqmiY/jruXHeqSGfBrG5uaBpIe
3QSHmInwjS/pU6a4xagjHePVCXvv5e8vq/Wn64ovl3af+IKAi2vLZRf+7e2aIK797//F+q+TBpkX
hWN/6KqxzladF2p7oa3TdyF+Z98JNsO6SNy2R3/KrGvdu+VzqZQ/8HLPYJPjj/CvGKds4Bi9C41G
qZhR+xiMXyZb/pO7APLO7zc9wx3L5tlnjQBF809iABjbEQbv7uD6TL6oB/DJ3OgoJ1cIAgmOg5qq
82RV8QSWQrcuw5Mymq4MndHImTEEx0RL51hMyn2LHN14ABZy7iUd2tVNMUvrMqKdjTGnM9PeUuRb
lwJZMwPMzJ2tTWdrXvBGk6CxmexZ7pQ7Whej8Y1m2/lmdaNIUb8if4MElwRhvpqbvnK/SkIcpw1E
vbFHjg9E8KZx3PEevIThbRKQF8GBsbHxmWVnEF7rhvBWfGhpDXbX1xPE/RVbHsv6wV0KUYDRHq6I
W+ievXgYy2k4QwfMiXF3U9BhgRAQ7JaDoJnYWa3GXo/3ePTH+yCrG8k6rGYrl9qKd57pHL0+axGS
9awKZeH096bWVbEOKKTRKZKLS1JK477JxhyveKEQTxV9qF4cMmSuRm1Yj27LiDeZE/fNZXZQHssp
GF9QmiFmQvZQaa6sO1470fBJVUbCBHAOfiBZLeEzetOs2XRycN/yjuvIaIPrBsLnsQv40mZZB89D
PbtvnuGNVwZTwbZ2WB3sJsRxch2MBi9p3Yfj9ee9Gqfs4daxk7CYSzKAEHla0WFhJkV4OfVK7/XQ
5zNBj4TxnQI/TIpjVhs1wAAPoQRudGHHnyl3gmfJiouVD5vCcVtMgvukLz3x9rPqjEhXjZgunYOp
CZ5VzuiH5W/CnTFmCLhENFboqia+fkdV4z1KCxq7ntI7QQrKThRdCcKIqMrmmiVgw5cUxDT/HQXP
AkFePusgAPHIqGoOH9cfzKC7dihUyFr2/U0gDXK16jIwLx9/hjBWNHyTmXJu/E/2zqQ5biTL1n+l
rfdIwzwsehNzBMlgMMikKG1gFJXEDDgABxzAr+/PWZmvUqps5Suzt3rWZVYqlUlUkBjc/d57zneW
9GDwsz6kgRw3Komi3dD2PMCpfj18WShx6Ps8jm8sqDeCI6ka0BlOYYRpJLA6ZyVDxyRMtAzN/Cxb
jr3eKqwKe3oUPqQ+5KDNFI87gtNnbQ/hC2pU/OZRWTKAq5zgg0tPfY+VbT8j3aHhkBgzswFRe+Uq
bTw4z3U6yPjWXqL5M5Wk+jbORktJlPdLdlGzYatPPZc/3fd1Pe57O63JfTeR/BrgG9eNWWQrwxs9
rnP/RBsq3U4ZAvC4ptvHgI9RQzsdldMiog1z50w7ZlhjXznE0TzdyKSZnvwKcFAqYrJZOWieXa/w
wTyk1gt6inYj0tlf4Yyw0JunEoR228PEjEfviwTf4fJ89YrqF+zAzUgZeXDDJqlWg2k3NL8bjPfd
ALmiZ9n0CRA9gdbyz8KsAXMNTE+ZQqqKGz4ZpP4ueaIL5UV+izKSSza9MSTZhoebcTD5ZfWG/POe
Vn4QxM9O3ZOnbRnur0goDUAM7WttBXjJmNS5h1Y5LNlWQFdu1QH/SFZzgfE2tfg/HJqH6co2x7Ns
x3WaHXyD8bxaKJPnHlGyZ8noWXtsCHlINFDCG8fpukwpeSMpZwvh0hGDtElM5Fio16khfSlnrn9T
UR0/5QR8fwIPwosVzZ5zjE0yLbPAcY6hiEzqRMYhG7bR5skn8HXJaOz1/BjJDsht6J08ch2jT0sv
rC9VZxjLcSH2MDw6BLE6BHWIfgL5YXXFiQm98xWRp+dvCT4/lZGIb+kEJBf6YekxAf4YpGn7XMru
da4mvfpn1jOiy2GTD1ynKQIvtvKElZ3IZrG/DEY80AIgJ/1OQEB/tEEMB5tsVEePLL1x46gWA2Nq
BTdurDk3UW3X99Ng0xxaXPu5SkOxaaYeDfhYUWy6s90GQF/RMa0qJ67PdUDwSWk5/H3BjtX96qWM
0r5GocqgDLUibnYLxtQSIXsxuCQWF8Yt8XEgxIMKReQiveSF1llzyNw6vEc7b2JKpnkZ0EAr1szw
+s/otTmLCDqOt47ChFZYI7e1JZ53m2FdZrFwy6QjpK+fjyQVhGdjmtkWKkTsG5LD+28YaqNbDwwj
hiZ/4aFpB56UnomclnrrR2mgkt7AN7bOjh2xlra+zZqeR/w7o81340t6er3i1qC2jlgHqyHnewpC
TAYZKQIJ48CaR3ByEiRHpciqTWIXrPfd2B3mdGQdHL0EuzJUYDQ4ojTWedjwyTmbCeKxIJwuxMHy
LnmqLffBzD4O3JtqOF7c12XOWfA/lsAgHeJuGwBu5tGnU5VekCyRwTwI5cIVGcx9UHpMJzs61d9q
p2DnsJyOJ8JeWg+VDvtjT/wmvQcvK7sNqDSER6ipA04MMyXK/h/fllV7Xblv05yTRGwYbF9Bx2rf
ll13gF+BEo2R0VMVqmhrLWU9n2xlQ/ddDTN+5DsLb6WzNruo+azwXVNreyPfNdB4flY1LnxkDZc5
uLqtKGFeCV/iAQc4mrREVKjQHIOAbprrn4ZCI7az1psfY6PxPvupxcJKFkJ+q0QHFwQxb46fEvnV
kwoWeg/ISvxbd3HCnnUxsB7LxjBPYkiNd9m10T4dVDSt+J455WRGED3bk+KxCMuOnbyNJL2ErmV7
Sjo9mO4Ct8CYMWX6ihIQjMfLQ8fIWCDEYw/NVtboVLijDJO5TUPFE1f23EbDaqkapL2YHZQt5M4Z
bGpmlM+WMZO1yXXiaPnoO5kxPEI7KH1cRipN0vAKSivy2apIc9R826Sds91c4K+wwI9zWgYoTTj2
KkBwc6UlQTad6WKDA1CQbWjo0O70gbQhNeEMEtipeSpI7YbsJJHLGem85b/tZkIlcCrzRdxx+9tr
E7KyFGNqvExGlJ0MmUBX7FO2nhmOWmIj8ZgnnDnloDx+jtbf1FBzGIFGNy4Juuu2ch6SkCXdQeC8
s8zEIgPaggY4Te2RkK0EoGxpXRn5xBAiWCRW+dhlK6vgRCL9qngHoeqBPmziQ7Q0FQHl7dhseAMV
3qv6ve7ad3zt99HkqiPPNQeDgciXSArz3qvmcTOSYejTk6e/TDwJZ+P4cfKHeZeziW7yFmLKxJDT
NaV7N9lD/cDdZl+up/LEzlftUUoZK3pAch1W/jaJyruhoL3ucKnuzVkkvwrDHz53je2cm5HQhzXz
GA6QU7sv4T1u/PHiVNaVkx9zePK43z0frZTjQODNaNdGuVmv6gBoRXgw8uU3D21GemYmlmATBZCb
bqrBRAjCiWAUa4MdGCYxPTtWkNRkhWC/YjWUeQOIyjaOvjO3KIiKkoe0SlltwELzRC7wAWOc82Xa
X+ZC5YDkOHb/TSmuq6TvSnENkw2Q9EDipwXxY9lPWEdOm9YRmFk/Dv3jxMil0wffn5dr/1L9ILdG
H0kvg7LfpXD7vlqL4hSeUiPFoax9FuMBcOlT23cG6pbJ0gJ7Xbp8LIc//9x/Kf35XPJsPWCt6JWp
FL//XEry0smbSRymvPRfpQG/giYnomHF6LfbNlU9X30fwtW6HfUp9+ef/qNSmg/HpENVzAvON/Fj
XvTc53RPLL85YOSlAFnwNT2RWYrBMehZ7WUi+NUUHWWJPnkz4GZx//gW/l/bBv6/69iBvf25ueDY
qNc/d+t+/4Lfu3WR+YtFDU+7hqCKf3bqIv8X32VxpFNHYo3t6zbHH5065xfPZO5LsgV3m6/jUYMG
94+E5F+Y7CN6ww4QungL/q1oRNf54bEyyUTE08upETEGAhZHSzT+3PqopByRH4Yns62mGyOHwK4K
ZMuT4xXfsPUuRxWjdyV2wiNitoAbdnY4lX6GEtYLJki9cYEdYnLCEfN4AQYUPxeLHZNikE3TWyqz
PDlq2Xq8JkPUwciO32s3WHG0ZTUKnmfmXQ+wPBmOUKgzx0jzsPw24oe5HdshfE6nJid5qezQNkqU
N/OmbrDpSEcd08jNjqM3lts8dbBn+mQqZKu6cvxvDNbL36BzHpOyXM45g4FPMmvdaxEbwwJuVsTv
0lnQABvjHUcEBKpzneWfUbi1r26cjJ8mCltgaT3OT8cRFCqJh/C+m4KL8Efi0qbZ6S9giaa7Jeig
6UWdO78HlYFutc6BywVjlZxHw46PPm16f5Uw64cU0jjurZ3mRY4vciEPd1JD+roIgkZKWk5bjkHp
Z2vm/QU8W4X7nh5rgBjLLx9nK03vB284es3QJIdMEQiRYAc9ebY77k1WJYfMV5JIWPSXbE+MWhmA
C09tcMCWPTB0K2oLF5XbRN9my2RShx4wMNegKYYbP+owXcdFexriQsfQWT6zbPLZ1mU7RTfdMqL4
zGfGi/iWQ3h5TZSBogmGK8YA+GNz2hwKepNf6deFklldVTbM4Xzx2JZKnqwgpGAFyvPQRCUxLAac
1XsrIAabA8wCEM2fKU4TLxhfyoF62h9cGd5YacNwPl1mSClxQkQntLVYbpJK5duyr7t76uduDfWu
nVeOj/rWVVMKuBFP5knmTCRXfjoll1CKdxwQ83AwJSzCjRE6zTv6TBBCjmJFJcZtkW915/jGIY6B
CcXDlB9Hp263VOa5cxS1P74KgKAXX3XjpqGC3+F87+DlIA/aWU2EnWHKLHW/SNpiz61Z0El8ACuf
NSXHX0NKqpUxuyIBSC9s+OghvnF3bUURXXUZ13Zy69Tob82lo6Vzpntfxeekb6NNZWGZt1w5flae
8o/hbNlgjviMuMeUVi6Pbj+R88KMnHGdZY31Ia5hWBgNoJCaN3Q9kssKIxQ4UF8VFa83MpWZ2b9I
Cs5/NdxIN3KbbU8XGxKLFe+Aas0rI0Avlk1wXDv0epuysG5sGVl3jQmaaMKUbroEDqA0uF0E7Aj8
EibYJPKy8V9w3YdpEiiR4VBuanapia5Qa54Nr5l9cjcGqModYmTk6/JkVx3k4XwOIFNE6naAp7NR
JI7vW28YsNWh9rrx+3Y42flQXWd0DeTuNb639/Na0s/sH5aUF7OA7LeEzq+oCVd+GRbfQsaRG6qT
dNVkef9koBw6l2rCo1yj2comz3pEg8iqFVYwf6PejRjn59iDCxs2n4JXNdqwCcahuDhu/QyviMC7
RVMjG+eQy4R9vk63VWPlJDXUZNhlJmbmqS/DQ7f4FbwZX1/tRj2ZDg5Mc5yjY9DAiyR2aNyHdm5f
fTH0CEwX8tnczjsGnlttfbqHOqmtH+48HX7dYj26nStv+eSATHsJKiglqY7LnnRwdjDI4CkICNMW
H7na0UfGdvCRt53p6G1wsBCXUh3IbRI3uaLfnV8wkpa/4ckID42O8B50mLeydK530hPxHTMYXEsd
+616L1knWdGeP2bEQVeFNwVmanQPxGknhJRPOkScEEwJQksnizs6ZFzpuHF0ToCncQNztW3UUR2z
Z8LJs4+c8vAjszzT8eVpbNS3GfrV+7wPaYGZxJyPOvC8kkSfmzoEPXeDYUfsQfXSYsm5pBx0Zqwz
tXzJQ4jpaN7Ong5Vt3S8Ov1ugtZ15Ho/u/JzYCXuY0C0+gMWn4QwNkLaS0FcOx778Jgjt2KCrOPc
vY9kdyfNwDbpuPeQ6emr0/NII/JT2MCIhQ/pwhwmw7Pu+96DUi+Jj+91kHzykSlf6Xh5OQJ8MKN4
vCXpMj6YOoYeEFNBnm7IkklGPX7O/JDp2HqDtipO/DGkmGXNh4kj0UiRnreczBI3flXk1Tmzy/jX
tF5UikDX679gtiHxYTHG7NYGuHnobeAYq8WavjIOKNYUhcuTMzq4AeIcgFBZki6P37r/tUWxfLuk
sULGqMnxmEBynrc2vXr+AHkkGe3d0uTkryhMaWufIMhPohX9xVlo46d9Q/oeC1N7YEefXtOiLZ+c
FD8BwxJr2iqk/GsGFcs656k8eZ18kGD/8nsMyBasVLMlzB26g49JyXyhl4/9vZmCLvtEWzqu5Vri
E2EnKswwv1+adEQs5gzVdrC0z8AZp2orzGn5FsoRTnsx1/jLM5bgFBkItXcH+jmBRbtXZvWkKCv3
GVnBWx7S+MitLAG31+UD0we5wXhxGpAJbaizfj+i/+/5GGvFb//1n6/fKoRd7J9d9ia/P+6GP4/C
OPKckTjU/8UX/UHCDBhABzbiaSyaeqRN8fV7ylxkcRimS8JRWFMKmHv+85xs63NyRBWI6BmAvEup
+Ps5mQjxyEeODSoeZC9m3n/Pfevque53xa3F6ThiLBnpyXYQ6aL0T+fkzM/cvLT69DS1FiktShDL
oM9EN+IjU5FGubtxhzx6FAXaQjrlHrhhc6QRtEl62bSHDoF+vA51XOOyBCQ3lh8pjhJK7MOAW87d
W5grjIcC3din9iP9cRQOSZBMUHC0j3Y/3uq8GMjCMcmjq+EjQxLOlX9LhjXJkgiHaBtbC3mTtY6e
XMrA6bajlU8kUqoGiVAfi3HlEkzzNWLLfQt1jKUMo2SbLCZDthS2Xc+5UFtArES5Nq4HYAg9B9A7
hamQoddw7XVgZvCRnTl/5Gji8MkehQ7XnFJiNrvErq5VjnFjG0yNQdhNOGGAqj0zgWmUi2vpiXHP
P99yNmrmQ6L86GSLLuPAF+6nzAZMkzZZs/PQuq5twki5mMouQEUD+9ohzbQ/lXotyZyufLTs6QPP
+CVBeESk8Bxt6sVxLgPiqOPYEI+aWvYl9ZeeF98Ptsac+WyeRnkhrKQkvVpdPRPimleW7KpiCtI3
P7bF3mUXXXdBXdzA7C43GQeb6whmjcueZsldP/TuWaW1w/c2LMMt+CHyeppzLLrqPR99OPMFaR29
l4UgGIL+avvRmxfHDfgFK8ZaCXHF7/kFOdynyDVI/ALVsRaldxoVg8cgi+rHvOudK8ei6cahG3jJ
IIQ+iCL9iuY2ffUaH0ZpMt0w9wBENXQ5U5yYpFFfEBVKifRYduA56qLszzZ93rXkimh8/UNX5pIW
eDGA+Mn6Xwu8EisXcPp5znpyoMG3by2P79SY0IGbY5w8LaGG49PYowea16SFrDlbdsglhXXjpK15
YsL1reTvE7fhlg8BZuN0QwZrdA3oJT+EVChMgGOAeSJZlrOrW2m5GI19YU7NfjGG+mraPNGBP8hb
u3Ddmxl6g+gciFw89ncNRIrPI6LkbMthOj25Ghwu3KJsV7qNtmkRre6HPEbN3lLMOFF/YsZ9N449
s4jF54DHySFfh/mEVBsjdLHqeQY3k4lMd4gNiUlCPhtGuUv75Rpms7mLGXeMNIL7tn6ZFbCZ1Onu
DVk+YwSMNlHpXjlJlNs6FHjoguBI1+95digjS7v/UgXEyhWZzS5aZTYpCAr/nL5T8zeDUAzqMclg
YzA/uYNmtM5RfBBqNPBywsSLB5FsOJh8ZjHs721RTTuj75p1WSTekRQu9xn+LvG4NH2A83dIwB2b
18o4BXHqreLM/gxfkQzmoIKBFbT2kTSTRZJgU0lMcnLRhe65jjFYob1ghI9Lt2IOywYu4LQTZ7t2
i7y/EltXPtDFTgge4TKTN+Ac0U4QPTuRFlxLYvCEEN1+gc1053bjae6oyLuZXvNGWb0iIUA+D9Zs
HIx2BpXnWmnNC9b0rjIfgeO5JRQQq7Pzyxwrp7rFnHWuyEJuWlrWvr9ET7kzC7A2JGyDH4svxFNn
95wTX2uXpHGPZIzVAsrVF6MnVykIji99x49sVik5PaK0bzhhVDsU1TzSZkLUduWW23JOy8vMsrtK
J9a7sukasj7r+csyQH4cY9bnkbLjlgi7+QtzUkQG2Ojbx7abHmuTEB9Uw9V9Q3J8tBqjchCXhF7c
0REq7ffCxhXMAEAbyIgGO4pipJ2d1fjUqBmjq8yDd9GYMFlQPO9UGpYDAZBWBprNxxHKWLmCKYOo
eZiSdUN6y7ASmW8gdkedGtqy2s2MdHnFa6FgNz6nJbIV9zCPtTxVSB+YADVG+1ZQdUBscvOBmixV
tn9fdMx+VzQuwwO8vny5nRjkP0xs2I8UYrwiBRCZ6NjJ0XvpLdz3KWp0sGGL432VPP3Z2hpa+G94
rwOSr30RXNtSk0Vjy+xOeCzDUzvHmpSU1wAOW3kEDJqQ8jKUjyEVJzzV0Qj2Kc0XBVxPpZ8FPoUt
BVZ1sACOvNL4NAEkhV0OcJ9i9TZh1Jnh7dGdk0UN8XHEoXenHA3wcqbFeBAs7e914ZokY7q2upNj
T1+bU7q5Ccg4oWFE6HnC9Gwg+NqdluGTqVs7bWdmn9mTCZ9Q1XDX6xYQE+3o3ZxS+kJAm5yrQWj5
J6OgbVTRPwp0IwkfkP/N++guZR+dpkE3nRLdfvKa8QiAHlPaR2+KuRx9qijmKkJ4T8PnQTeymDGW
3wyCDuJTNdjYBnyYkw94xf1n9pFoKz5aYhj36JIEgYjXVmGlybHTDbQiQ6fKYpTEz1FRj5cpwE9M
FFJqXLKPDpz90Yz7aMuVgg7d+NGts6NqOTIGKb65KDmvQtWPg7dAQkt5LE8Fo5WNVaS8rKKR7f3y
0Z/rVR+CAyN3odrOdsRAmLHwZ0/N6jcCBtovdCnHXcYAFARvVIEVnEi9OHVWPl5qj/UGu05HOLQ5
9/dzVzMjcoywPwzBTIhAYCjxJUqwX5JdEg9HYdHB25AVSvMmCqr8EyBI112BQZPX3I2HEpsNTnRf
ivLIO5flexKSqPtmd2oZDKXR1gk683McydjdknlaTBsLUfZ+wBVwJRHE3LcOdKV6GGqSA0M337M8
A0H1rJFxamEHt7OSLblS0t/4wjVBS+pq3OaBC0qxrKewwyVreuT35rbcemkduSurFw/W0Eu4gF50
CygWhngQN1jxg1zA9AZnh66n7j6T6ANbKEsALq0Hcnxf4BKIGl1NNLcrzHnLbzp8/C42ldg4NqjG
JI1+BXpWvTYES+0cmnIlyRgBXZwZgqyxVlHBiuhNs3nMECbeRYsbfBmZwR4EbVfiGxIPEdrszM5X
0BbpjYwt5zmSCMppcDgTAbMdYyP4i80B+Te/LZahCA857IdrWKCEXwM6sV5HQA9r+lviS4Lw4sGL
ZERrY7LNzwNFY7xN8PrzLJk9yUUEIHyLWrsl3a3yE50HnscvGQHIv86L9PudU6fTzdAPiOVzsNab
pYO1WgVOcSTj5mISdfLS1gEBMrTUUrzXiMC2hHqm63qW0YMrEfUMgYvhPqqCbONFwr73S86GId3m
fYvqG4BiN7pfo2CxyTlrRPJMFgZMKnBo+AEsw7FI78E1vY/KJDn3DFu3yl7io52X435xPblZ8IPu
BtMcbi3IU/6AJzrNbd1UHHyCO/OMnAY8iekGeHH3K/3J+Kvvkvk4NqaDCcONln4tOroJdFmLIzPt
ol/FsWfCz+0ShOHY0/JvwoxG7Gn6F0EGI0uLo+4aLOtEhE7lU+aZ6d7MPIP6IB5uO4FAgwcceGXR
VRF2Cs6IFTCqcKmMfseoExB0FtFVqRFMvPSMsLsVRf1IpzTzZLwVwva3bbwsN4VhiZNCfXbLT1je
2owb3+IlkztikeQBD/W4I3mrPrZlQkRtsXwSM+3otWVbHZrANrjgHDZ+s8ysO/7vFOn/KjAi8PXI
8H/WfV/T5ttv/3Hs/wVT9Y8v/Kf227JJYvCdPyrb/1MpB8jCETbq0AYt1GXU9Mc8yf6Fr2AAhdtW
p0zY/NEf8yTrF8v1TBJ1HM21+oPQ9bsS+mdpEaA9fqyR2akdkxmT61JxUw19XyO3jPd5aKPmYMAv
WeWMBXAMoo/ZIkuizWt7L6oax7vSEBnaTPFSJp5xNFVwtpuhBES8pNqx4FYP0VjVF2YBz2giACOI
kiyAxkU7vuBwPXYWbh53NoJdziOr7U9noU/1nKsuOXqN18ip7nxV3jmG2scSB77svGiN05CQoHGA
kqKTuMwhO1dcx3UbCAQyddMCwQQ3RwHEUMBcSPUxL77Vk6fcqddmUoSXFcTNunOBfCZ778u82FRO
Mm+DJjwHzrRXGdgNhjnv7NR3yhqvZGGlKzeDj28Xd8O8XEhBvCH+lsyx3FhNafY6C9lsmnZ58yRa
rtF6awL/pZ37XVMCcumg+X7inHDIutBHao7ysyEXk2gBmA7SeSnG8jUwiZY3odibXXGnr4CskKJS
HL3nojZw3ct855RwMJ2K7PQhYaYyqvEpcdQ1rCd/Hdo+R40yelNxEe2t1D0kCe69wW6OC10dMIw9
F8Y0wU9mJzsdbHrbaAfZOJRwX1KnOBFx99q1+WuzeGcEWp2/8jneufxAys3eoStf3JJ7NTsSkLLg
uOsWp8UdYBVA5tXrGCiJhgtlp6RNocICCYxGeQuUBqysMRJQIYAHfpitmOy/UlWolUlFQlsAQY/+
LOHyF4x2uajevEibYjBdbqwQVgA4hxsRsIOORfrulPw1z8ruCrAjxOB5h7CJsDcCfVk17vy8xBLz
ovSp9yPCLwgAQUicEdTFpHG57bz81MzLc+e2MXX79ESgEnPAWq3rtJObuMleMQVFW5j5b2Gz3Ix2
ogMOu+xctMELpsmvYevcRyoj80lZwMHkYaFuP7TT+IT46pBlQHxl5xwSIoJXOtdiXcgRFOyw3PjN
TIoUIPB1RMIKml2ehGmRctXalbMSvflcJ9Zb5CjyIkgRQAxQMnUbn9pueHKn8r0y83ltokfeDNX0
5MRWuioyKXalrftEtCPWFmrq9cd1t2r/HEXuS9PWOeZr7yw8N9hJ/XX8nFROnJGU479kQacHPjyO
hjWdhW2IL3lsROsgT2ccgPH44DDX25RTwoSohWg/R7Bl2mAeTxR5I2myfnicRsO4J6O9hL0qiMQy
xLxDxT2eKvSmIGxK543Api/z2Pm3VlgITpVTwyR3Q6wW/MioAgCEJ1W9xkHD4SARzFf2udvWz0Ud
P1cTypzN4vZUd5WNkjuNz25d4OzGpIeOkwLJn+mZZxshZ+Kk3InGQof8A7IrGZOcaSRtlYBcUSO9
1A2DMmW4z41hJZoo6W3HwXtFeQ76v0b4X5NIsy2pEsGjE326RD5bbUXiwdzEF0tSpyY1j/+S22+N
xVymbyuGM6MJ8cYm0C1ouG8zr8Cw8Bi2FFebCREHuqSAOETYHGhZg5fA8M/A0dQxHrt3Q3U3rl+c
/rTp/IXD5V/sHnRZA2w7APH8wKPC+X4Vp6ygj6nAbbsjaGhnaCWgt+mcee3dElv+PzQl/yMDgp3n
+74qnxaxoaFCMF2LsKPvPw0d2lD7GKFhZyDqqi0w9qWe3Tos6D//uf5VvqO1DpyIbNO0I4Q833+S
CkBH5bFoDlhkX6OY1VAvx7ml5jXqg7458jtz9/PP/EFd4SLZcZyQsoHGdqT/9/vPTJw6SsM+JmAA
Iu3W68cnyvByDR3toAyIdfrnZQZ40/UsgD//6A/lxncda/3ZkTYMofbDKvKDWQg5kFryOawPfdXB
EW6qkGYLE1GWixv4qQUMlelN9bDCCzWOp3wk8KiLamfVpfNb6jNRqZebIUEmRifgEEUVotSh24KV
BVvO8h36hLaTHUB3Lb8jl25XeeN1qpJn00urjT+5Z7DOxlrz8vae14jPuHXBDIUsDz//Sf/iEWLM
Qy8HXx24yh8ZknaZwaux3fqQ2rDyG8R30XKplq79myvq/Ygr0XfTtTAKBR5SHgj5399NTN7hxB/y
rNICPEIcvsxW5m7NkkW49iMSHcPiTjIOfCjH+RJIs3rAlp4hhUje25F1WR9VcpIaV/StbzCtxtiH
hycj8s9ON+7TkOXeQxwMzjP19/APppfEs+d9ldj487M5uxnMrr/WxfQ8oaDcDXbmniSQs63yZXOD
+eI9zogsoevLXZzCZg+p+j1ulucQ4SXyBDZv4RzS2TukaU3WBzkomDOmm4Jm+BqVyCWYWxIwbf5t
zBVfOtKW14HFGevnN+wvVhj8gWEUaNuejZTp++uIobZp6QLXh0UBpuM4MbGyES/hrwzlHH7+WZyw
f1xfsCGyT6HdQzZl6z//09yms2eC/dy5PnjFeHX77FQ1f7dgfrxJP7xpgY8fCzmWxXD5R/sYpoUC
U7DJSDMaxa7P4HC78fKmV3rIKfNeQpssbPcQGfZZxRE5WHV5Mqb4E1mLX0Of0tCuRqIGytw5jDmb
eBqxOom5urOs5H3xlbPFpVMcSgddTo4oFJ/F0t+Wmb8dQ/FrSKYk4wQAce6czWs0yGqFflIiWG7F
zu6QNDiU6vthIjnBtLN3r+YRbLPibpyKU+El8zr0cw6oCJlQRoh1jTtiPZry2tR2unWd5eZv7slf
vLHci4iJHeswJAb7+5tCerycwKLWBwslDyjJKltnjK81v4WfOeUKZBy3NuUcniuwU+u4p9ONZPhe
5jzLcVGT9VgPOxUTYSp9q9kMqfmicjRQIThAZur+WScDQ+j2iEay8w2tEmMtsFETjDo/m7Z6W6CV
E7z2ODmcDimos3UHSROH//PMQQzOayr2Tqn2kVDXhBH5Ku94Pl3Bwge4AcWXQZg3yK1ob3vLcyS6
8W84RH/xkrBn6P9YsIjtH6FSKmmR4yskPSqsNxxxplWg+HZcXEmxSP7mjlj/gg5ibQvZhVnWcBaS
4fzDO9m6NI9sd4BKb/f11vJ7yPlxforZqSKL+wOQAN3BTIE02ixTiItesqS8Ixp9WUHc91dNHaFS
r8Z2G/lLtcJ6IYlVDwFZW7cGqd9lVPXrNNL2sLpxNo6AAJcvwIHmmyrQmzGPWeIUr7HSp1RF3NNi
3rUDApCpsdccV7cjiDFCzrzzR3m5uJOzyTz+IhmrJ9+QfAVzlJ2IEQ6Vi0yPE66JjyIoBjyzUbJo
TvWgnjJJIRkWCVHpLaWet6inDhoW6CaQH874xKzx0hoZEm1OaxZ5Z1ldzBv9G4OuCRBV/UCKYdxZ
btdv9WvUT965CdSTn+gCwisM3icccGXLacmM8zs8pQDgBH+7M7yXNicwB59we4vY562TcqMGLnBe
Znf0zXEdThzF3dJ9ydPxqvDIrp3GO+C4PRljfloqLURMeIGlLE8UxXvGQEh7oKsBrluefSXvSsv7
kvaqptHrnaEt0GTsZiaACjAabifVds1NyMm+lO6LjdPib/Zj/y9eb846NEEZ2/NE/YihKnHZtLbr
VYc+mN+Ilb/2Jvse4zjKO15rff76KLUbRGWMDTjpfbzzdSp3s+oV2Eu+DNfAppB1vqX3uQn18BUj
CtlX0LjrbTQN84FxvEGBVjALStxs29Zl8tYaZXQnuoiGIx6urVww5tSs5VAcnLNtsMYQLf08Ohy3
zM4Ra9/MhvWUEGoFSuY8MKaz2Q9Tp+GGJByzg3x4kiMraGfLa0d69joayjumRFfXQ3jPNH/aZuAo
Nq1abnBAPRHTiP/WgqjJNPrN7xdgHkJeA6qDQ5H555FNhCJzeHKQ1ejTvAz+2F//V4fyNzoUx6KC
+NNWpDHzv+PjNcf+v/7zUWuo/2PzWvyQyvr7F/6h1/Z/oYFl+R7HPQ+Cwp+0KJbp/sJhAi88u9cP
mm3vl8hl+hFy6P5d6P1Hi80m5dWjmGL0jDHC+vck27ajl+I/HTdwfFseNYzFcZeKnKP997tnRKgz
VtfWuHERPz2EWji4uEgIKy0mDLSs0MSLcQVAh9RQiw4tLT8MrRAPGyGWT7MWJzq9Xa2tVjIU/NAu
gmau1xB/cqirSBsLNI4JZ0WXHgRELOSPLjpIhR5SaWEk6ipC97RY0vqQTTLGQqfMpB3eKfOp1i3t
R6mllvSjAyrshJRtNfZPRGeB9Qmku5lB4Xwz0WvO6DYpR94dIVvGKcPDHM0MgbTIs1VkVKyQD1ZX
1KIDMYVhe4OKlv1n0iJRQMQZMtgajaTymcJDWNrmWlbqaoGp1FLTvGgWH7OdaZ4730CLqrQsdfxQ
qAYfatVZC1cXEwmrqcWswmu9W7MLD2VpX4UWvDpa+lqhgQUgU7EbIYtNQgSyhZbKtm0Y76SWz/LA
wCLVktpWi2sz1a6T4r/ZO4/lyJEsi34RyuAQDmAbOoIyKJO5gTEVtHJofP0csGrakkE2aVmznUV1
WVtl0gnl4r17z0Vuy8PKzhDlwDG1NeeQzbJcfxbothb5sYNBUwws6azgtWcxL53HW5ia1aofwwe0
wsY9ZUu5Hyyne8pnOXA4C4P10Sz8y1KNqCTTAp61tyQ9Q+hnXe6b0y1yZshK66gvXO17kg6CTVGR
ttq0aWWNnp5qZz0tdbtAmaHRIcRnhZbpBqe9e+kFnj63YsiCWQAzqlhgYDHsmO+HLSKVnLVGELYx
ZLMAlzNOsxghaIfNwp1qs6P0FNnnJHgT6yYIpVtryUQVAV1khpuxtZJLJDhmqbGWDkMwbYtSTUpd
FKx+dEcQ8s4eowU/qHZgxxIKOOVIG/JGqiegV/aNmso+SlDsFpEWz4XYQsX0Upsk2+aoPJzgyoS+
2vUbXEJ6O20tIuKaG4hsRKPfkyRU67daN0o3WKN7hUtI64yGu7HROT8M2FATCRx4uOijfCyrTcXR
nZZIqovHwi2HIyHkbG3GOK+MjREJvF6JFgyrCFGbv9TamrIcuevaQ5jYUbIyJicbZwfbcJEIHbJc
7lU/7CmoJkq+hn+DTEYrMXfaVbmISTl/8O08yS61eDTEMitHkoq6XmIy15yetJkqpEIkmjw/CG0Q
OwO29/2UVhPJTG473io/dAJ6rmp4TCIUUgu7kubXKrSMFTFzwRWM++pKwmheN13Jwhdiwd7yC+gX
k17b6yyoEAzk6bSLxry8llBGHrwBCBzqUYG91xrjGTLrCUUHLfb3oSvRVpY0dhd23TgJHj7CboUm
0JjoInd45BN5K5xWmnEhuhAqrV43N23n5NeVWwZbpyK8TXT2lRd3wZ2fsuwCeTIAMWnB9PQyy///
gvjJgkjHx+Vs9d9bTvv8B2XpE+/Sy9/5X12m9ddsNjIdSzfYys09pX9kma77l44iyZPkl8/6SppH
/2k3ib8ce66wIT4nD9yaD8T/rIWm8xcRK0SYsBZS+UPN+SctJ07Yr9dClmkgnfw02lcGABfjpCQD
iSSMpnDQ9kx7w8qs0vTZBusQLNpINyivshACjazHiYrtDLtLAkOcy1BlF5ME/EjdO0etrkfdD6fl
fDn5Q074VjwWi8BLaD3xt3D7FD5tU6air5ntg6ekCnClImous1HVvJhE6k5L1NpBRjQXBehIureO
StIbNbTdld49Z4WiTYuW8aHpdGYyWKAEdXdpPqGBK4fnOqW+TpqYNlJNNwPDXw0U4gaWHgeSeCmr
BGtNgs/EVDNabTSUD9x8jPYJXyhN59RrLwIUd+am1XGEc9ylSMHC4BJvpkwvFovYjc1tBeiO5NzQ
D8/N2OncNRqJCLt+nkqCgUlY/F7WZflUgLq8bOsRvqkJ4jvw6v67m3X5k9VE1CzRz8Df65PqOJZx
8GyEqNYjsi3INGoBeWTMLa2hL4fI7UnUHopr28QwxCQ1VGoxgnIkejZKLl0zG45WSnjzLMseqb86
Tt+yd0CZ2OWtoos0bnsjcq5FVRMPEJsZCRkEgJoDlUxJnWLvN3Fza3JkQLRc03LqRxOWaQkwMic8
4mA3gbOKx6k9I1YLJfhEKOVhtpcnC5j8XrCgpO2cu3pmICfXxvTBzMr2ljUK8U4rSOpuk07Q50j8
L41WDvuyxz6c55523k8kjjU5WtJiGsnLpAtyPgWifUwTlg22Apk6731VnYWu2/3ySMaMFyibNEB8
qTWjEvN0XVZeHgOC9kgfEzRraIsOSixwdyfP1RgjMMJCbG+DKMP7bsR9/TWO05RkEZjbQNkqM7jO
XS8XBNeM0Q26HvORtSw6epPNaFBM1K0gGA3uSWidCSNGlxa2RbhDfRlgIS5KzmFdtetHGpVBmOHW
yOLhiYwEhdMq8372qnfURupZgPLFhPu67uG536A1nvoluXeF9gXQjLwmZxmRXufi5GBZnpLvVlmY
JJ6ERoJgZMpWnt0IPOAix6TrJffIA8NrZ4jri1qMmFiU0UEJKPqKFJrcWmkSKueK17W4c01s3AFL
fL3SKv67KALrouqsFlQikOtL4K8oWJFy8ZV/GQg+IIwlBfVicXsGMMnlAcC6zr8KrG80ywavG2N5
UxfeoKfQgvSBqHSj1pppl/Vtz8l+Aj1IhrE5HkI7jHdVL6+FS5u3tJxpCSMRqIKlvNsh5etZ10Ob
PvnwVBYi9RHsOK3l1eQ2G8WSRHD7tsWuB4wgErgbrLFaUnHVLy0UnecNFN8tkUZsdIBEkpw+Bms8
I8naBQi5VHwvN349ILiOui69H14Ukmhj9fjaiaAUeiurRD96a011n6GqZMNuE0Ndabu+VQ8Wqq2j
BiYgWUFf7PdUlg9dkMsLiPMKXw3SzXQWcZZtNh7ZMhl7+LjVghyjAINZnR57Zaqb9B8pKKYV00s5
VfAgESQsslk6KqrwktoNEnREpTrqUuoSbMv4SaZWbdtZgOqhRJWzJNVGmxrH6KYrEkuFSwKd+SJg
naWsIREJe2p7xVLMQleaUvVVhPbVm0Ww/WTS7p6FsVgl/R1x6wMYLv0xn+Wz/iykTcYfqu7Omol7
6Dc0NV40twLj1Eavw/vhRZCLMpd+HIcDtLo2T4w6unGjj8h4ffS8KA2vZB/H1w1KX8vHfAW61pkl
wJle3HaRmdFQdZplr6MV1nuSOolWpl5BKdXdwcoBQTLri9u/pcaIjqtI1Adl1mfkygab0XPJAZ01
yqIeSZ6wDAeFogd2SQUOJYuiL6encKjrC2/orQ19YRK8W+tMzkpoPVAGkoRZHQ2ycavZuba1EFct
mxG+Dp1CBNXAJECUIYY6VuMIu2iiL7oKoiY9JrMeG2PnD6eYKQ9RIM6mzKvWWt27GaecQczTbIWw
2+X1u3NgGq1sYReralaAT7MWPJDBeJnO+vCxE+oeMkpLnrKFoNyLjrbSKj4JlOUKoTXiXdTmCiLd
bZf6/hFTj7WwZlW6XejEffOYPORuK8Cb4XM6+M/hrGY3Zl27MSvco1nrLmfVezvr3xtTHupZEU/y
ETO/pj/as1rennXzYTz4S9peECAS53uPmu3G1TwOmXA4N+Y4QXqCFvxLsnW/nPp1Pevz+8ZCqq9m
1T5zjHYeNxFS/irMqhs7DdNVNSv96cASHT+r/72hDr9bL5YAr6jrpZO0N7yE6aUHPgTbr29jNsZN
QAw7gYpCv3YsuN+zwn6fze6D1DW9lQbE48ruxVeb5vW6Elpym82+BbvBwdAUVrWpX2wNTIezxaHT
Z1izk29weNHJtk25BXFDsAVugoNd9+Mud6NhLxuWyCGZ5F5LqQ/8Xbn7/33yZ/tkKjZUWf77Pvni
Ocp/vnIv/f03/tklS8xGpqRUZBqzUYmj/n+2yWiyCO1zLI+6uoOj/7ddMpYn2tFQPD3dcF9FB1rm
XzrEAFq3CLN0i271n+ySGeL3ehHBiISCUzWCYkA/GAHY63rRSFOTQ5g27ZBwwmq0xwtMdr/djeu/
i0+/UzHfDjHXy5Cre2z76TafDOH3baoFBlTozjcRl7oLbaTbKbml/7nn/2KU+bf4vZfnewOKqjm/
Lf9aa1+L4Sc8uP/bECcNeycqrLzoGKKdjo5+HEnhnb59PIT4m1DyWwWPUxmkUrIm6VU7Fv2Wk9tV
o4CLg65SO1vL1az5wkAU6VDWnTmdzvY5OrAH8/GBEuhH+iok9toc1pTaxHYcun4blUo9GOFkimU0
1fFKNc4Rr0Nnr8Ju6M89JaMN4U36ymzo7wusDbcRHptw4UCmogDo0k0iO+aMVpaDb6D8yvLIpouE
pJQVZUfWJJvYKsReQkVzlWhOeJGWJeHBVVssZET/QKo23od66pwRbS6ftAw3ObKoMbzQK02epcFc
c9fhModQ6gDOUWVhV4YZAuVxe96iT79Hh5quwjKkceNU36WROQdYhOYag1q3qp0J9I5Rn1soCO9R
2VjH3m/FVmuddF2YKt5bGZbjtBXWpk5cSodE1V64ekIJ0LSGBc3z7sZ0Zn5P4jbnhMiO6wJk9Ljo
8E1c+JwXdwXBsgAI2/Dox13/3WvYEXVAueul9PGKO13MeNH0s8+l/yUsWc5WGblN97InC5QNivip
1EyPt2ur+aXN8iGMOWnz4BmRG24GsFXHrtP5QfMNJpjsohhtA4lWM5+RRluustJvsAf4Jg1Pi9Mj
BSDEgfx+yZJds7Ns01i7jAPrZ1MT2t6PTfsjnoZ7azJ+evgRngYDi7bVatGXJoFaoJOoQE0srMQ2
762fZLoobxH2ZI7ElT4sYvL4EDGS9vDQ6vy8bOD3iImZPWSeXT9EGop5cuydswwd9kWZ9f7atJXY
tgRbYus24n0AtH3lqVJtevbX2wKlAHUmKYOl54/+2kWgHi8nYqkO9mgZu0nQKiPkEI1lFTdbzIsJ
aUpxd0tRtr1FmMkfVl7Ni8EW5pgGnLr11E8OWEHZPWhFu+7YzV+5HreTJCMyMzJVGitq4s5l03tx
vI8NmRE2XOGiGdh6USVTvrhBXBgcxyDSb+O8TYYFe1PI++mcjBYE+pa+nf+NAGtOKSC2/Uuj93De
kF3htAtL5LR6fd+6GkNlrEhUlkvsGdYBF0N1XmmOuBHA/PfSK+W1r5naFmi+ee2ILDjvLfvBz6rp
2Dh035YDVqBdG1bS2FeqYZPYwgqikRn63xo2ogs6y0VDwa7Vtsj73F9WnLi/cIg1y5pN2pmCGvMt
pBewJpGGLBGYwDq7t8YDPenN98PH07+C+/sjpUxJsHKHoI34OH0nOFjtMqov5yjfrTud7cLaH112
ioQNii0CFrW1e6v/4hp+9zX37fCoZ8QvwGxLJSbWgW68E3XmIqPd8l0kADWqrM0uW3Pon5Vp5sSX
B97VICbzLvUaWpF1jXofY6x91hvBeI12C6B+qdxrNPT58xja/VGNI0TzOGwuh7pCzDcAZ6eSbZ8l
pZlvRWV3S+oA8rbE6bVqpnHi9AXpcmnrBgNUYp68UgNXgpp0h8QE3U8cRDfShhxrktXuQ9ayItmQ
vEFBHMtWF1NrlfUOX0i9TrSs3vJqoNiklETFAQpqU/ScNOsyqrGWEorW6lZ1lvaS0zOU0PBuMjLq
SEFHbYaPJpSrGFbq0nDy6cBvG9wZopgOI+EyZ3ZszLIL4lqX5LvqbHqzmIYLO4ZNQbl/hY/B29u1
V2waORRrDGnaVoVJhPpVmrwTrkn0BruEZs3BRO01haIIkj2xFT6ABLQfM9SPQEFvibuH+zAUEweV
nPZ2TlLmNwz7DdNYlxA1ZbnbECbpsmEW+Ip3iBA8aHk79qbdT0fPpw3RjvYZ8TD5tge76C5waJXP
dVKIb42TE5WVepH/q6bJ+TDWnCA8oaPIm/+4kZNcgfVN7ceBsB3A805/hcJsuMI2RHPeTYpxzTv8
Us9BgSwCLEEvQ0YTyFsEKoQitBiLQKeljf4tIc/p0RkaIrrRiwEiUaa2jmDBXGDdinH+BsaNlQ/+
U2yFxQPAs2zbeG2+te3JX0cTsRicC6BUVLq31IcWCUDRPtPRa/YuZHTq0W1sI2FIiGwgZoLJU3WX
XqNz+/IQyoQSXoR6YeguBEA7bzGKYtgVmjcaC7cEQ6s4ts2xdF12gIczJAunYO+9Im9q2jV5yS+s
DwQ8eVEib8VQ61+aupuOkVXz6MrMjZZ26eZbp58JZVPZMixIAgIRJlKrhGo7rF6VdofDr+/xOvHo
XXMS54Vjqn2LAPKHJ/jTSRpD9FHSPvPhzGwDWdcroyKoiK9fc7fsRhXuQy156L3I2+Z5JW+9Smpr
myrF0m2afBskHsqWebGrPVGTMUqaCb0ybW2KziO3BHl76NOJNvFuPouswtRa8oJTG0WkzRu9RL8D
3sPS858xa/jeqPX6rgaT+cCLFFzLUAsQ5bQepk5MPIixvW2kynzrAtT50rAhRcAcGT7OdQDUyzrL
0cv42nDdNMkEI0fvftKx0u6z2faGoDkWK2DQ/zynpBn8X6POLztYZr/RrVJcgqXU7gIIENecPcdD
nBpzYtUQPeVt7R69osMvq7f2o9mO1mOnNOsRtcV4yUolN4Sza6uR9L2VVlrhzsGPfTEFmrrBgASb
T+XEMibmcPly1xubJD5Axy6RLdQT8rxg4avjM1sVAsVjSJEHU9Sy4EXcDBxyz5wqzNe5FzdgtRuT
8l6Gtk3p2MB9xxsPrTGmVz7upb3IwjFZvrzLkLanI0oiFAOcN84mTniXWCf8dZY6pE0C/uHQS1Po
SifWYo+zUX7xfL/bNj7RRpz7WQx1smMe+qkiV6Im03eulRJOiANiqYN3ZgoU4ibUom8qGYdLJoVx
TzJIfuUQAbgiBpHT5FiXSKIGmMQLOCPxegLcsXEEmbApACSKoE58xTlf27SmkRysNrPP4n4aroXT
a2tflcNV5dQs3RjYIB1VhWYuhilz6H8JIqYxbOHWY23q9p4CoUMzuS4v+oYMn2Xu5MUdyPV80zLh
sAfKnfpMWEZzVQXkpqiW2MCAqLWLscfLVPmy35gGiExqxLl2V+s6JCMK0+yYLRS8ace0oQeoXelm
lvFigmQaoxxB0ViVXb5tRJ4+6C2vU1aS2mp6kfimByS5WllVQ4/q9W/UaxByD1Fh0hatgZGRwbOm
u2ccpqGfjgrq9EH21rh2UWpTLTO6coGWHFVQ5kmwz01XMNPlGEuPuhz45jWT+O+lz/+5szSCpPGG
ht1522hwg/ij17FJ/4EicuXvauqX20g3p33s+hKRTrSdrwjmLXLCybNDciAjo162UXaL3wzeoBvn
66kMtW1jF0AzTXs0vo5IrvBT5NUtFJiRfmaknQV+d92Wo4PJoQoBTGs/3apxkC/lX8yWgnoaj/45
l0HepU5WIVlktdq4rurXBVFOW9+PugV+zgYEsK1aZE26s2aHGB7KyaZWE47XJMbSCq1l9h2dy/d6
sq8GozY3wFOzed9WAWGh3kI6+F1fhNNSuVqwY7baciO6JZqLfBX4mdp4ifuF/EG1bGKzwDtdk5Ho
9jN2zsRhobuNtsecSGPDKbneHGMCuypD4hslo24o/YsyD4NlQrVzLaO0iBaF2bXbaYrDr0Hb2btk
EKSuwqft1gTIFbelJQ2YrYFekZZlhGfwbMvrPE/KL9A3MTCR/PpUa2X7vewceYvVzhpWqUuAG7be
6WBEXrKl2truNPq9A2l2lXVtuWq6JoFN3RIUnKy7DP/rchgUguhJyvXgKEB4BOfBBp3iTVclHMn1
NDoEsRhburugOdSUnQkIY7spSW1PrfoiMPty47ZDkpzV+Te29+JpkLl7ITyKwktl2MWxq2KqRvio
+mt/Got9M4beNoaPvmnclk8xy7AlJp4WBtByeIqrwbe/WaFVEWoDHe3KEk18zO2m2LTRqJ6kYn+1
GERoXI6Inp4IfXBAxUb5IxGrOpJvWH4P+rxCSoGLQQ/dEBFD3p6FkWtdhFndPOYNqnEgSf0BcmB3
1mtj8r2xYsCwoeDhotTxrzunzH5kNRy6TgrrGSJ7YfCJlM5BoJc9Vw0FZEkClkkFMrc469ZWux7J
0b43cydbJ74tkrlIHl4W2vgz6Rz3i1E4hKR7E+CNOTDcxqa1jDv68OzxJpZC2KDtoqU4upKjYiaL
03gHjAL4B3mKPF5W28PIqQJXqklCr3DBt5TTqo6yOy2NaDOgUgmY5RcUbsjx9Ai7TkT5qMwYuZpM
e5JrLadqVzY7Y0JLZXZXJFlx3kypsVfKZyu1DrLRD0xAC6XbQqSoiY/fcVyS2s+xASqw6NHyiFa6
D41Gb4hzp7vlFNOjjo38+9TUmnMWRUAGSsXPgzCL+7hKqi9lC75kW2r2KBaRjyxx2xVzpZLugsFh
qsmPlin6fIlyYviaKElftFV9fOiM9mfQu2iKKe+cD56bn5nsbL/nJRXJEcDjSmrJ5VR0QGhrU0u3
TUIkcM+jOidZHS4VIuPm0jLc4DJmM7SIrTSu10SnVRcqkP6yVsDO+P5/ABWDDceaRnPIIbrJ9JsJ
CHndXic6RQYrSENk7TVk6NERa6LG/WNdmsU3E2eRFdf9V2scbic6vtbGkZBrtLwXW8zUzOylZkJ4
mHkDntM3SwDoCq5LWmdLHyuyDFt9gygE3gJv/E5DE7UNQ+nAGqHZtEhU6+xDarM7+hTBN3skOC5n
JqQGqwUbNxicO446rCdYkb/6GRX8MvAeLWjDZ3opjC0/xaBqXjW3VmQR3+iqqw7X27dgIiCgS3qX
LrI5xhce7IMtGBPuGCqXbRXEgAq0mQ1v+s6j04XWXdQVahO3s3YECeOiz9lTjSE4GRtve2OGxjVn
kAcm5ORqKCd5qCoJqKFv5LpMc/+58MBRp6p3oW6Y8eVsziKcV+MUYyh2t0ONnz3o+vwmn2pMf4Z2
JLK52TfumB39SJPXDnCBlYylcSnCzvwlAtB2RdyT49lGwQFofnuV20N4jsbVvrXK2MuD2c+vtU9x
ri18gpu3GdPtGnBRuSLCSj/6fitBBZbtskB/ux07M71tmHHpoOTkoXqdvlVpexe0dBkGR5cHMyDs
t+nV19DLnV0chKxYbAQhJzjaLjO97pytnIO1EMBmDRCc/W+R/2qbmHTNtCm/mVVMiJrbwD5YBFWY
fCv0ONbPBMLtM7f34xXVEjj1QW3ctQYk+KWGSsG7hHYeGMsiryq67qoo7U2VDxNHs1B5l1i80rs8
I7E+s0cg4VEdrEpKWHfSqH8OQ9Mu9ImtiqpMddCn/rtjc2qwUwR2bKo4JFXdiHo9ifdZ5IkZr7nT
DCM+8P3bX5xMPmRYLnEMwPVkV5iuKHd8r42oXdE6gSEVs76OPQFdg3x2OIIMIDxspR/ZQ0kqZ5SJ
tNYV34nK6M+swjbXsjIppCQgMgNf7Dpi1X+F0rSvbV0zjvXg/aoGS3sI+PTuyTlSIQTyoooWnhrm
oFsUb1puF1vcQe3aiCoI1s2c0J5TAfi4EPpW4Q5FwrElPgBPuG/MUXDNjbzTXLXrLep3nUYxLioL
3slqy3k823482psStTuPhphed4HmytPMHGewSQ8pHHj7BTwqveZ/oowsiDQo09WfDyUMIGGubdg2
U9/rOrVey5Lyo+DCQje4G/AjLkh0FBd686mp7Y3+hauCTIY2xyKIGLvy66FEYutjStTjLld5e56k
TbKTCrOnz8uLEHHItsD+xj8tkjOoIXCaUoezDdQ3rweFbCYMjdb7boRKtCChkFVaUbLjTGp9YhV6
a6BjKJQ9juPgW0eL+3qohMl/KksN0vYYmojrfWTUWuXG+8SgokmLrrouR0EFMZ3Ci5Zk3E/Gnyvx
ryv1jI/CCdw33nZDP6nUj4FVhnoS1Ds30yjA51ygrPr7j9+X+SJOBzHR+brg5egVnfrmgZY3QC8M
tWsaSrdOH7KLCAgxuUwNfdpNI7LVDlbUugBxtPl46PfeH5RT6Ik9mjdi7oL93lLxbGsQkCsI2OmT
cV2aaGaoq1AIdjR95msF7MDI3vLXHw/73qdvIilDG8blSjE77X7r5Jg18e1OxLBOFWNVzrp7oKLT
LpC8tR4WnX/xwqK9BhCIFg3JGJq434cLVKULolIZrm7sO6glWw7/A5wMR/9klhEn4uxZcOfBCTQs
TuBMNKcuU2+a/nmWcmr77/XLuzn67Q9op8NCQ7+EUEvqW+lO+nMIp2PX4Cn+Fy8t8joE5wjSZ+jD
68tNHLOZ+kBXO9MJrKON6ueiDJhiP36G702oPMK5fQVd0TjF8FuwqForY+p5mQU69A5LADekZ1hx
+cnze+8rtFAboqunKu/NTdTfn18ytHk3puSa98SfrIy++Crd4uvHl/PZGCeTGvQUQ7JQq50wGsSB
amu52fHjId59OXj/MHTxKtroIF9fh+fFbq+MRu1K9q4XQasbB6PIaZR1ffQl1JhhqrybNU+0WWA/
6ns4bJ/NaG8/PcAdKDrxMAAKeWOItOwSlU7hge0WaIeaopFLoKwVPKO42pMrkq8+vui395XxUIh6
7KMMopdOvr2KY5U7lma1y/KBDYocj+hmnE+2Em/fRZMeOvoUSrszRPRkEC9AdozgstqBu22XdYl9
pyi7cyeml/Hx5bwzEhfh2o4lhY2L9eQ18eoomsaRQCKmNqyLWn2GiPKuVPHDx+O885he4v0Ez4qZ
60X4+tsMKcssMT3lFMRX62uVPmvYxuMkJ+zG/8Tvb7xdY81XQ51MF9SoJAwnhmqJmF5ZuQVgrHf+
Fsy166rLp/sRk8kWya+vVpXVEBuvKv9JcmTFYQUfK6b7uzVqymhYzSmAZ9aUHGw3Lg+NiTY36MPp
wk85B0JmMIGQ0C3iXNXAykDBeXC6dLjsi5YK9thKsCdUHBekZ06fXKgFKPZknWUFp68HrsQWM3Dg
9eeH0V4zvbzlntZh84hfRb8kPPNmlDJ6zqYWMHBKsLFK/Sc1JMHGQcxJz1rupYReY9OZFVWZ4JO+
z3wORo0EVlVkALFcwAgUlnAWV4RZ99QbI6h3vophMwZ9AaC4A8OuxRpWM6uwsMVNxAg3rrFknJio
Nc05Tyy0DHGCj2Bgvl55QY9lDW8BasrU424ZGudGTKvfHL/PP1m03nnXjDk8FQULoGvDmTcJv71r
PqZNdh8j9yUGQ98Jz9zz1IddEKu4WCAr7ncfv9xvNzwmMakYfwnb1E24v68HrPCddH2ZFTvPbaw9
9dZsXSH0PJdm2Wx9N2jOQ0qvd1bkfWZ0fefzZTenS2mgxXl75sA42WlhK/MdZa7xS4fi7ituBHEH
WyD++ccXicCD2YhaB/+cbh3pi3LeHHHU4u2mK9IJmnh0ghCzxrnayzoBDlvTYB8XvUHR/uPB37lO
9lXkeug2J4M3TAQHrR5lpxz4A2AajFT5XTAESD3iUf3xNsDSmaSEg8IIqwDmtlcvDzWgOsA2lu4M
130c4eGsDBfXiEpN849fU7YbCKYQRnH60E9RIWVdFOAo2hRdQQv8VlJ4NeOrvrflhsLTjz+9gZZO
xBD7G9jSyDlOXtEgSsvcSisuy87MnVaO+ZzBRE+nTmfO28eDvf0AGYytDVsDm4b26fJVoQ0JZZtx
ZZp1F5raYzW5P+LBvAt6+ckeZP6WX581GIpjqeTSLN6Ok+siFwN/j4YQwyzTtUmt1CtIpHTSblpM
eXegTPnZbvT9EV+8kbMA7pSaoYHxhEzKiJUAPemVz8UoiFFDDtuSOoso3Tj/+G6+ffctnY03End2
HYx48kbaNeeOxneSnda2ByDVO8tKCBnRPxnm7cZmHoajoYmNgps5//ffZs3O1TFq86N35Lxod5pD
OHA5sCJ+fDFvp0pGEVhKmJl1yb7x9SgDnkVoyyLZKZOKFpWeZRq3v5xcHuOK0LYW5wn2ik9wAMbb
lZJRmTgwcePilqefGrkOjcexL9l5NpaUPvUow+Ul4fUDZKz1lNPErkcPSrNWWEiAnckjzxSX97YZ
qmCf0kfeEHdyN412deO1SbIKypLNwbwtqArDPkMWJ+89o5e7oKntT377dx+MS24SzcCZh3fyYJAk
hCmdDeCYILrX8ejFwDaoc378YN59y9BVUlKCl/Rmy5lZFctIUKS7vHEgGxfdTk/Enes0n+1a3vlg
bfTMqCohT3GGff0C2ISOgY3KmYhgtyBk8QEbSH3YfHw1781AsCApw0F9epttNsW6MQStliAequMF
0T6zKKZt1nWdfuti68930ZwZkYmyZAABIcrq9UW5TUTicsgnOib+j/neqUgeM+U/fnxV7308Ll87
oXTUb94k0g01oUdTwceTRrZ7nYyCFptv/6DZUmxUYLvf+7SM91QL60+WqvfmvBm1yL6aStmbQw+l
U51oii4BpmdcNbn2TMYtAagPZTzdMl1/Mtp7LzzHHmIOYC+6b4pkKdfoyLJOdiUhcNtM2s6xN2Jt
9fHNfAF/nS4dMxPMYDkCgnR64PdaUl9tSu47t+31hyjUiw1pSujRYrNL6c05/X0s3GLZFk13VY15
cmkTQbANQdCup7EkdjYgX0RUfrtOexc9RtvGn51uX8zvb35JhxM2XyZRhKcwKOXXut1nGavNYNEm
aKpn0XjFElVZDTvXfSTdqVw6xOecp7kZPSS40ve+V3wNUXSQWNVgZMmsPVUkbyFHrSSTmuv4+Ea+
863R02YL6pAoMe8PX7/8qcPvEA1st/t8+lFOotnoJWJKP0W/Mj5/PNY7L6J40Rjbc6GWXffrsQwx
6rrlNmztffFDp+BAsqv+XI/krzj4z0iAkc0nO4x3Pjo8D4AOGA1b6Ony26kUAndQcHmx/YW0BG1p
oNqhj6GmhWmM1X2l+mqFGqPb/fm1Arbx5ooUG8TTmdLC0Q0osyYrGH1oJXsshCo9Uo2f43eDB4It
gj/ftzHgXAYwsHgzlZ3cXUm3sbYqgKc6ZBKcdKgScrM59pWX7TLJQfrjK3xnzWE89lCz6ZXN4snO
BtKLFUYFt3boAjoXlupXelVUKxNF7L8ZyiMeEBCgTp3/ZBEtsSc1GUj6nfCK/NrGZ75QTiPPolaI
T6av995Rkw9q9iHMlf6Td7RDEpdPVAYA1bV3bVj8tO3qLq15flFQHd2WeKA/v40zUwlinEH75PQD
FAO9NqOe4I8ZExo/p79RrVqV1AE+GeidiZmSum6bUHEtbBzz8/xti1hOPQownyMgpNvHYBi27lTd
fXItJj/jZMJ7NcbJO+GBQYitGdyEoF9Am43KQ23X9o3RgvDz077mLuqY9HtVrmoZB/dFr4Ba2PRq
W5cM7V60qCHziE6vBT8DbraA/jCmu8hsFKBWKzwakNvhcnf+k1/q+TarEWdxuh2XyGAhAdguTQp9
GK5todDqEi0jbiZ4Dw96LupkU2Q1wQxd5eMBRjp6RVQ7u8OC9Ns8idQVQNFwKxTh3KmNRLMzw+yi
01S3c2GeR0VSL7nDySajVoSHGqHgDnFitij6qSQtI7QRCyf9eWGZ0bKP4nbz8e19791kFQcaSeeQ
PsXJuymrumpGybuJTPi5GppnUlWvLPN/2DuT7biNbO0+EWqhb4Z/AtmyJ0VS1ASLlCUE+kCgx9P/
G1n2vRKtEpfvuCYe2JZAZgKBiHPOt7e2s8p6i9Cg/j88duy52exRvqch9O56jpgrkr3g6roGBC7r
GBmx49hVH2xe/17ys6mV0thib0KZLnh3GXvKhaXImB8YIr+TMlXMDPpfm/yRJvQVAylh75hfElV9
cGR6bxulO7JelyotnyiH6/fnikCWTUmMmpoIKN3PAmngBtK+dkfQBZ8KMzOccRqnjLddPjRRUTEk
SACShbwxh6PDlL+TjdrR0nu8GJ1dhTGDodxwck+/kw52kL05xsBBfWIUMPeWJELZTR5/8JYoMeIH
5DJt6C8OxsAus8GS4N7cZvw8UVfIb2Q+AEj7azZ2GpsdiS7+fbk4oWi7bOtpnvnUWM5HX8Wv1nQX
rKQX0IbjC1m/qh/WiBT4RlnlcN707nWmu7R62/e5AXbn93fyr9aiH67zfmM0yAErZzBWB98pdJjF
bh+WQmx/f5FfbW1cCwyiY9Jvc9+TEPXGlKAdFbTFvkb14FQbDuPPdS6YqW/nD0Jnv7zYynxg40u6
7f0hwlUsRlXBs6IJt+QkuuwHW8LCZvrI6tIPPr5fLQQuZX/eFkT2/rb5LebZQrPTwcfL1J3ZAhc0
4vm5LtS3LmVmQbgffJLGr+6LtefNAZYRAu99RmxpZcHnyz4tw9pNyss0kACo8WhSi49qSxMHW4Lm
nWRg3af41g9zQqghqVNMhYmf7wKQ1o8ekSDiGXECweX33/QvfzwWRMpI1G+D9wsjyINWw8NRHsZG
frOC5EmYw0NhMUfyf7iO53NS5Pi7RuZ+fjzaQZuFZB7vwElUUs3pXqtZG6O6Vx+8SH+1baU4xdAG
UFJ8z++eQ2sMSHAwe3noyIyIlhHXsbpTtXPKfOOmqJtPZRF8UKj41Q38wyXfb1izxcYB5+jlQRun
fdLX3wK7YLjdPal6+ODMYf3q/uVEuqIdPTrC7x9/mIdAAyavZJkx5y+dkN/HFPj9UBh+SPk2CTWp
pWHJirxNmzVroBnrZKZi6C8Y2mebogoo+lXoYpJYINVGzkh06gEJMaTICjAFaAB/N3mj/+Q7rJpE
pGF7Yq2YIkBAlDZr87s+msRZaj+apP4lq/trRnHktmPLl/rDiNbGSrdgCcwHydA1L3toQL+/m371
KQRrUpcSB/ft+wZsUcgWdbBk5ydx5XWLsel0+9mRzgU1UxzRkFN/f8FffcVrMotBGY9i6/uPXWZG
Mjdshg5pE6A2lb2SO6zDfmQlcUF+f51J//0Vz7MT7zaETMyY/II8Lhwz3xWMEkgmdEmL8uCWSxCK
sXcfbGEMYWXNzoWoi+JJmjAKM5vJyXNcwBeQEMp+6bYdI317bcRK/cHH8IvPnc3GGoEGj8tx4t1B
KXBnH6OrVRzyILG3Qs3uVSXYNs5Z3T5nylgOzEW+ffBB/KKIyVQCVZ911fb+dvZNJmeRMD1YOpaY
UVYrsXcMpFq7NlbtPoDWt+FOYXLSKbZBogQohzYneWH/mar/j4hz6xdr5ZoLZxwDIBONNvPnNQzx
U+KWXVqSW84sWiNrriG1iuWO2erKueCT8Y5dxjQyEat2kxQUkQ0NlgIUXDHcjtao7+Y51j8Lm423
2S36Z7bF1V6M3FIkppA7T4GzZyT/28wwNkv2sLXdFUZvaZDytao7CLfxoN33XuQnF2adWw+5VU03
PLaE0GBKLM/C74NToXsvej/nHxzMf/X70wEjg+6tHfr3hSPKbRk0WIvfv8inB8FY2mFyp/Q5NTSx
+/2X/qtLMXjNrAFpdF4b6y7oh90UTaemKdfXUlDjXZaNv6b5JpmfAlEkz7+/1vl7e/+krdVfi9Mr
r8H3x/9Kc4t+xJl6kIMT+xsoaDNhr8U29mDmh6jyCuPCqPX4tpvM8do0teTO7FAkAKOQe1np/zXr
/Env/BDfYHMf/A9J4G/Yz/+n0qV+RzkL1j/yJ77B0IN/6TQ8LBoeoEDtFfz+J+XMMOx/+TDM1jWE
beaqkf2LcgbKjNoZ4xnQ0f4CoP1FOTP+RTV2pVvT0kNo+48gZ5QkuGl/uM8YzXP4uXiNmEA/bYok
P9/UJfmqFqP4eGmkkoC2u/HHDtHYxndcgmcMuviMGmeN1y39PjdZOPTnjh2ssc0JKrafzNLuoAQa
PKDmtmD/Kkcon8BfpP+QupVsXUQrWZVChJEjLvodh6oKySfhhkPG2wA9SMWrrRyOqi8wfeOb7ijK
yCs231kVDThSWuLJsrp04mw61Vo56MdsTXLig4wxOTbyxLPyWWvrgdTpQLRNn9BoOpm8zMo23QOe
6g2Cbrn5STD2wZCL6EcNoOiYY2hX8KFGHusxKtSSgB+AuXu/5IPzqkuTlEpF8vIq1cWakRXdyPqK
CXzZBMxPFftqGor9RE3Sj5ygTo8unEMPv0k3kJiedVrjmkYaxSV7DKY9JyOgFST6RUlfT8Zq3GWL
Ap7pETbA8EF8ZQrLIR5uTCeuXjrgWfejK6phXzPIEom2JRGTSAY2wzahcdbmpYoypxk+dwrBTLzW
6UOVNMDEptonVBorh1/UjvXe/MyATHM5Okaxb01XbW0jH7ZuIhuDXQI4sbo2JElib9xykwocY/no
HN249Z6Q+U6XJoH4dp8ya9zhMSVBvBm41SONIKR+17j5lpWnKvdWV+CfrZ0JjnfWQZgCQa9RxykH
D16HrepI74kWSncoD00di2ii4+7v2PON27EDeImLYABsZJKkBUMtpRMabTF+h0+vvy6Okexyh6dx
l8cphliMbK8lzBBzF6gSO189yQejQlCHUa34zGS+u4n1wRhDqSXdoRhEokem8m7KclZRb4p4qwQ5
2VCKAueKbkzGsCXW0+zmtf4pPEUK3WnkvonJpZGST04i4BRP7qvMH9zCcpDEiR7ObKYRiYoz89iV
HlEsx4u/8DQocm0ZKXsGYPBNzi3j2fuka0xolGl/HFXp7cxiWAMbGFMffHv4qo+OFg1Q0KPYVyCh
eALSY+1J4pZzMpGoTTBwXZZuYZ9y6mIvPoOT+6FdbRpOSxQzctACbUDvalbUxs0nEmzquvH15Y2U
eRz1TTI/9akswdjFPIKapqODk9pisXXU2puZrOR142QZ2HuS5enGHLBMO/AvIkPE9aObgHIdtaA6
VkGaPHdNAVbQ7+LiPrelGUJnk/sBJEZX+9yHHgOcRGJy/c4RTR/O3WQFu7qygaL7eE3jCynJEvZO
J29UCVC3dfXiG8aS+djAX8Wm09ApnOZgU8Xd10xP7QgW3xg6qBwPWREQL7bN12mcn51COaiIk2CK
MAxCRoyoo/A9jhvZEG9yb8eWkAqXzR23/2tA5b9Qow/eirQk1h3Lf34tXkFF5Jyc/sg1+vMP/UX/
5L24ehrOpOsV8PmXkt2B4om3hz0t//IvyZz+L5fuhKvTDafzQzzgf6mf7vqqZPaO/0GnJUhd6B+I
5piLef9CpA5A0ZstHu9e9B7vjhOKYa2GZ0UQUYeNRgwgcYcOnU8M3kW69vCiI9G61rDO3KdM7sAB
CzQ0oKVO5jjosy0Gd9ggRNDnrSJLeyP8DpiwqyELDTy1n4LUOnUV76RySGUTOf7kW5s6DmyxifMR
l5lwxMVQjDWQNmR8m9osLqVQ+S0IMX9f6oHYx17sgZ4pbNAMpUawps/d/ZIKdcx5wV+B14yjhTlE
LWSFprJdjr65eq/d5xT3Wh96pZmFk8dQtSX6gSin2eEAqON76ms2eGlKBsd+pSgs9auXF4wg5hbs
Jawv3Zb/IdmOgzuxDE/uzRhP8I4NN6DuxyqhH405tg85+a+vY62a755Mgxsrq/wjWGr1LZnMGFph
KY3blKeT3JmlMKfY4ynLvTWKmWczEtXM/JbpNZhnBxIg5F4Ls9ucuNeJXiUXRCa1r5XLTN/GkLV5
rS1NhRa4+YxVu7nPRtNFteEPj0J23QNv4wm/uLaoNzv2ks9Ky3N0fY49b0DL4EFeqgDYoF8dCz33
WPRWJ6VwgtxDBoCtssEC2IemPT5zGDT5pKvirVgll8GquzRW8eWyKjBTHYn3kjinXHXypFZJpowL
DsaOR+B98lszgps0gzSce1PxpSb5Z7gKUMz5lHr+tlXBabZWcTEbkEBUXbr8oquws13dncZq8cxW
n+fUxMUnFlLxnHepoMVSSSZBZ0xIW5rzMA60syVUnI2hKTcggBg0ovAjMYr2Z7sovcR4JxbgEWBx
9Ja8JR7SAt5TsnFgBX5Pz6JSicaaNkrRUrLORHWbuhAM7Wb2LhNVL5GzkCk2URJfSRLnl+bZiZqf
/agUB3GlYmVKnuKzQTXoE/utgULIyKt03L23ylZrSXGKUgkc1WGVsdbwza+X0gnukngmmMccrxRk
FAUWV1c5pOiC4Wu1Sl51he6VqDnm16FFAmuvOliyEcQxs1USG6y6WO1sjo3JY2B5WIWyzai3/Ubo
Y38/nI2zw5wbL11QxFWYVE2PfrdqvqhZR/ohR+M1V5ZCHTt3830L9M8/2FZOw0v5OChTE4l1cLbf
xmcTbr9Kca1BFxeNLuy33m3oPhg2N20IDYFpoaTyv2SrXpc0N6bdaZXuLmf/7nx28dqI6QrCnyh6
/VXW66zaXpXab9oq8nUlKGBiu/M3By57wz1h1NU29uMKTmqPCZidNxuuahUEd2dX8OyhDfZXgXB5
dgl3zGJdCnPqIuLtd0ZLKYFJYp5npRPcnFclsb/KiUt67ptlFRZPtkwjWwT9dmHS4QTFxTs5ersS
91fbMZmsbF+fHchq1SFrqxh5WBXJ5kCgtD57k7WzQ9n2lP5iUtBFJcCKOpg6tuXgbF72VglzMqNj
Rva1cotqa1VhMPq2iVd1c362ODdGh9F5WeXOMUh7P/Q1lM/D2f5sryJoOC3Y+xwdPbTdIoquz85o
qAfD7byKpOME8jyUXxO/NDXxgdkSEDbuqp9uQJq+zHZlXFlnO3V3NlXDOyBMHyD2vhFzgMvaNyVa
a60dTr3XBTpgAfmQ5K1E9hLAU3IV9c0ibyK38k72Ch0eaB/cBaItoiGBD5xhNdjWht3sJ738lFRO
v2/VGG9SujfDplUpfVMtn6uQ0wNER31a/lisgZ7pYLgNJfm+3Oq1GMxNoQPYm3QD2egFM6QuDWxa
9TJ9XjS09IfZQ0Kof/bn3IUHKZRldN3nHupGdhNPMSl+GLs3RjbGO5iT6t4tC/3eNbzklmURBr+f
L8chGZ9wI1T3DafG+95oY1ChaRY/jcqF6qApn9OKV40nMSf5k1+58Ipb6nr3MEOqW72fyluqoyAo
k9IJuzS3wf6j56mHxdxmjgJUYfDKC6dyTtENBv2u8UlqRVZbltcZoKLPvZvTgmsLwQcDzY5HPWBw
lDaue9kY/PjL1JlXoEuwAyl8hg9wEVzOhPlI1FcjiiSGWHyzFm3G+Zj07Ei1pibWPscwNqV8WLjH
jwm/+FeZNssReI+znzr40lPcLF/wKk9M6zQgDROjmHeZTcR9MjrCCh3DRXnnsB71qbFcUCwj250y
21OO2W1TgJV2GtO6ieuitWH+5PH9iBO6xvJ9paY6geqy2B7PWl/fJouHK4fP8xPhaeMy4CR4YLnw
yJwrpJX5MFhb0xwBlwWL+APtenpIJ43jnGomyXX0bj7NizffmblC3DQHwXEw+vZJxXV5OxjOcOB5
cucNgQTgHdILSr6iZKCCNM961GWVGMMecdfdCAuQDHlmwfShwrYVTgrUqCnsG2a846vFC6Zjy4sR
US5lpirwv+p1Gnw1WgsoN6MAzee0L8QXHcPrsa01ua8soflwE1hquP1Wqyccbidcczy7dMjyWwai
xi8SHjcGHsN9MesUDM4MH6cT66JJq8RM9wuT18tWKdOsH6o5+JyaQEK2AygIeUHbvDdCvfJNQTB/
DF5SLc4fHCNom1tXtURHybI22gYmRu6EZWY0+iVDuynvscCo9GYzdyKVIS9+PvnaXOYH1SRA0S2Y
WJZwvZ0MXA+iMmA+PD3j3WKYdXbRKSL/h77TBDY5y0lfTdxqVThD8HG2alzgEWxyF4eDi1htmgYA
DQn2k/7ELWsikaIm4mq0+ePlhb0vHoVcq75mw2TiUu+9T0aTQKFp0k+Iy+dtaTXl0Wtapsl6pPJe
Pd27xfLCAgiHTLxmnfvi9WP/ZtUtOwj8LJz7nP7FY2Dj4Hp+cdsYxZYYu3bJlwN0SsEVqfKu+W4t
Dka4TjYrtaqxwAekfVocVD13d5ZDTDPse1sgkldBknzyXZyMJYMsd2Jhv8O5cHRK7d/l+/8eoT44
QiHXMim2/ecj1GP3Kn48Pv35B36sK3I6oRJ47oiv1egf6oqMPzASxCjgmgakY/LXOQpZ9/+wYv8q
KK61xnWknZyFsw4b/yNT97kN/2NBkXYqI0kEABkI4E5+X1Csm5olcfbnq6BatCUP/VHO8650x+Cp
LG0LrQDMwHBIEnnRAnz+w5jndD+lcMLmplIH1Yw1nqwavVrfB9syNaZ7Mc/OLWeGlhNCDeA/BiRE
46KHzlQyCRePyGLmqWrCPhjY2DyKeApKeeg55mzcZBx4RmA/ajdBaQNPwOqiyMQQPq3976yNc9of
gG7q03BMEDXwso493JaYkP1meJADH/KDVtWeuYXsZdrbJBsVCmjPsa0bn0NQqHNZQWlOdzfA65LV
GLagGVKlXYb9WKTXcVmKfeOZi8V23Y3BPZggALvaOvBLoTFeeu1tRFT4yc9sRUWqFNkdzKzrblLN
cXHSZCfquH+NU/mtMWGQU59jv+HqmRVCJaMlh9dt8czqBPiVuZ5kw9TSZG7HkcmoCxPYKaMuHMGm
a5Hkg3acxnqcIxagZH7QmFte9EhPcoaIY1s6prc3U7o5+yHW6645GDqgB+Q1JUMz+boMcUC6klNb
V3wJ5b9Lt+e7/L8LwgcLAs0en7LGf14QLus+bf+mVPn3n/qrqOLTUaA/y7A2sU4GbP+32xBgF0OM
SrPBX2fNSKr/z6pggYRm0kWn5sJMLbUXFow/FweTv5DmE90GE8QFeTrjn1RXrHeDQpRwWBTY0jKn
BXD8bwFh8E9jX6d4fti9efSJM8241wWAOZ9iyK5uMn+11Hr6W6t58SdPBBAhyyo+aSqNT60yh9Ar
PN7aulvt83PHcjDoZfp+rn3y6UdEnpAO7Hu9C0IDmvuNUWn9t0yZ0IfQ5T7ZZtNtzwjFRLC9qXVb
TFFlekO0AlZCI9HZTnXlyrNuSvehr/rpg2GJtZ/yw/LIJ2Cz8K9jN2s2kSnyn/stGUetoR6kPCLk
mG6psTMOMfcsR123/l783D/cIrf//pt/Q88+X495dRgeJCFWKe7P1zMhXE1JnsvjqCngeUkBO2ik
RRyDkfz9ld714dcrEUYweIP4tKXojv98paV3DWpObnHEIgJKMsvmTTA72t634vRhMAt7P4ssvv/9
RSkJvv84iUHABQczsaY91v/+Q0+WaAmeiqotjr0rmA/VVi0AY2GeE/XTGn/851dzyOwxaUgU4m9x
syTwkXeVWXE0KNbnV5UqF1DMyhhv+iL4YGbofaB//TzJSK0zPDS31+7+z78aKeFClLmeHhsxFRal
upjDJB1oRmIYatiIWUw3veqNy7HNh8NScJbepi3Qpn/6O5N3Y3LaJo3EP9+P3BdG681lb2XHhhMB
PZt2htqV0HsLXFnrH1zs7/eQw/6EtwajRDTY34+0qCYorE652VEay3JX+6qNOo0nWOKgEcf5TF30
qiD3P7ju328jePgUkJkrdJnOeJ+nzXmnp4lLXqcCqCQ3A9/maPUMI1Vpn/2za0Hr5+8nPIipilWQ
4e2fv1eb8irOsiA9pmz6gXvNCM6kruaLZB6tx99/ee/W2/O1qNTzUfrAVEl5/XytrOxcTWncQ0CP
RyOqKaqcitQaPhpDeddF/vd1GLAPXBYZblfz5+uQrG+VW0/pMdadIYumMeOXwoxtIr6xnAeRpiWO
HHQ7nECVzOKtXibiA6nxu3tn/RnoY7PQGcSI2P6+m00aOHGnjdPxMwwrQ8sYGhLyVEWuYmtm1web
mBl1a/5gPT9/hD8s6OtliZvzi0O94B163g//sAINtAfqJfZSrHWx9awytzyxM56vJYfsPRrYCoqa
Rm/tPKDuhegM5uE4utX0h+EWjfoq0Ree8rhCQ6NrJZT6mH8Qlv8gOfOrn9Phi4Fwwu6AYYN3H0/u
WPGIHV07EDt13+a5t1U4NEXAV1S4hCWRyEoP/6DmeVsNIfOVPoCV3VhVHB/7vLYvgi6IydP71nWg
ua23cwdRZ6AMA2/Y/9O7dp3jglmEztQnmPjuR9WDCi8TuMNjGQCaxatGOzus2rbb/v467556vjoO
R3xldHzWwcz378ZUM/lQtJYu61jDyk3XkniV184FBRzn4ffXer+cny/mgQXg7eigp3s/kDn7LSh/
wlnHpqZJmfjxEOlA84ncevkOM0wSMhk+Xxj95GE8qJI9J4Dugw+W7Pz6JP58u/oczwjUg6pgtuQ9
P6xQUjN5MuIDBQQ1H73CZDHtgsmSx6SXy51mufqbI6Azp2kP7naWggHOlBOHv3FL3blosUGfAkqK
t9AWIdq2QPFU2KAdTkMzL5erQqx027Qx75fCir8P8OifyHwsV0uhIE0GjYJ32mCHZ1LQuRiUzoLb
IuW+d2hjPbgCynyHzOlS0OHvI12mawAaQu6cxFa/KSox3JSKgfYinvW3RWMb1xKhZyhjquLvpa85
TIQQBVg21SBjcByGTV/AE8wdWt6aIdGA4+obNJv2Kx194yvwOetxtFYj9xQPpRa20Ie+F0Nnj1FJ
31psWz8TV4nFk207LC2GGtI34Pv0LCC9fcdWBm2jwryghVWs+wlZkSDpd7pw7f1o62yGKm9q//C9
3txWjNK8+M2o/HsmY7nfePqTfJfXAZdHoqXd+QyAI5Fre+9lAYobTYw1Xnnrn20dYEvJzKgRZvCx
HTfeCqymZD5f8Z4pnppmBqq+frzQjLutWQn9TlpwCk/14hXiGBuJa51MvRRX9MtLKpqLyOTWO69W
vTFfqI5uTOgbk/alqnPuyFqfDD0sCIHCtJB8djMN+DZUui4+2VNqP/cMg5DBoy93a+Xg65n85O8Z
qYpeuR2irbbxwEPrRAMYR1Fzsg8WJBcbpqScBwxv1qNfDZioNIawT6Vlpm/oRM2doWr7ldEWDecv
kFW1Qd2x3DHNMiGoytV0y7l2uklnexBMrRjpl4JM/nGiov1EJtGGPbDeh+VYxye/z0Y4kjRh02iZ
DDYwRlkvu2oouJe8sluuknFmWDbm6IVPdeWsl46m6+FSss/pBfzqMOMXAOILmBriKDfYFgOYfBVQ
sA715HP3Ork93eJIncDcCE4MCKS0Ty4K31UGCAQ60QqIjD6joPhqownU702tMWnSkao6JONSb7Es
OOGs1eouoTh51H1VXYzJaIdpWaQRKEj9yrBgp/eN7lLedOJPSedta3v1+blVfjVztTCOHcZbFm+f
Q8UPG5TCe+r21gv2WaYhgOzolPnoMvRWpGvTgm7ANEPDrYAjT4ixiFYUecinSkkyHW7SpIKBbgQ7
iKfWjrHd+kThB+2lBkaWRl+waUp+rSL3VSjyvIjmAVglBNV40zn2i/Ja6yop0xs1df6Geva0zrbY
IS8ca+c06aMbQ76BD25eMCRLDYVarezQxuZBqYf5YsDyXXQ3CiTxgjQQ962Y3wJpvsoe50KmYXCf
XQzOJhbOo6b7n8GVxkCTQE+E80TUJe6l+aW07NPCHB1Np/Sa+S+Kzrb7aRjii7qiG9xJc9kK2K8n
UZQswPa6RyrN+dpNLeuqW9rmjtpHe9IGJ6f/5F6Cp519ubHLzMM3uC4iSfsNMYo8wPinm1zFQ0yB
ObGyk1Hb0NxjLfEue6fgB6oLdPabYTaXR2exrd00FjQUEMAHF51hNDdslGwRjcTCInrhxaOSc/LY
m/r4MDNTVW3qVvrJRg7LfEX8yNquXKUdDm1oHiVN64nRtaMgHMpF2UUDyNXvfWcc771xnrfW0vfb
9f3jYHiQA6EPIPK3bYd70ONJK462Rtp8Y+bYStTMXmTV+FR55eKr0b2UpagaqWvRw994SeAdZMbR
p+f+A7wwV7tg0e19P5KRCbGolDet3j15xdJExpgO1zbIkSxMcIZmUefSYdlhtSgvNGLluyrLnbVp
BErX65Pnjor7hdVPUZfGDAWMPQ5o0x+DL1Y2tbT4KrNNw4F1kikkJU5Ww759Y470ABcgvbiO2Ttk
kVdod8WsvC2zXp8r9IM7veyGl96u/O8dATWa/5VhMrzoeM/A14NlrzuphgJwnDCg9OzHqqk5yGUJ
rietce+o/c8h2HAZal3jHThBBwe6B/h2pNGrb5J5zS2Dj/Op6awrD6PBVcB8H17zwLi0naBiC1N5
yAuL4K6IGzDVMfMUHP4zYVOmUMYnLdWoPnRFcOJLRQLp9HTYRQy3vtIG++u06O2dhyj0ODVVG/ko
niPGv7axm1VoIOPE2Y+eVuxcvxsIWKb2Y4709Bb+BaKV2MiOcdaYV3yCaWTRUm+G2NgPjsONHVRX
LuWDMC4D8zZpCufgNJ51SfWfVjcM9ofYaYyo9Md6X+iL3BVL67/2Hb8SC00TDu2YWtggapVuIGYj
CBkqE0XqiA8iIRr0VOmTdd3rfn2jLzHb/sCq3Y1swRRt5xzAB3ZXhiiLvPJenNyliFM3ycWkOX4d
IcopjjPWjG8dx/FLWsD9XWdrk09Di9gIiviKd7odjApU1uBcc2KX+7z0PA4ARn0qDMwh3cAo6ZiV
xa10ne7Gb6fpYDWtCMI08A/ltKjj6FfaBoCSf1E3U3yV9ZW/t5OhfMurxnO3UOuaZyikzc51s/x7
4JRMxUlP1kfCg9SSskI9ea38UvJXbxX0qQK90mIWYRsvw6subebp2GMCKpMMv/Ny1bsQm4Oz2j76
C3JeaajX2ZZvPN3mpfmVCTsZpb1k+NQJrHZbwe+98oK+fvNItZ+WCfaCD073toEhvp8dRn1sP+9u
DX1o3zJMDCe6d7w1WARUnnThADE8dx4ZqUSA8NUFKGtDEa8m8V1oiEO7lD4rD3ZXcUzqtO8NE6dX
kyPN63R0+keUQcObrVL/JekDVZFAD7QimvTFX8cfZ1QSZUhFhJica88nwMNBwhjK8Dx3RnqNL6uJ
8OygAcgaYF94fY2QXVRyPZuzRyyyoaphNvHRoahv8VN108GuMv3KHtMiKoCdAb43ZwaCir4nP83i
JIBsZM10MOKxOxmqlH3UAdxgOZuX5AHXDbKcyTH7I4MsvEYMqkPcl0XA6tMu2idmSHRMADXfGy+F
vaWvTIYlBcLP2YgTBrrGSiv5FBhB+AJPnVuZipJ+JTxpVhvPVNMBNEH8hGrLetVMqX033X68jH0s
l061ZCEtBWM/2VPwaFSYDczeUV9iaadsJ1HJNG36yMaYBGrsYszNm3vXekoSQNrzwvJKaIebqnzS
nUrf6L527w2M8WZIgUJwRDt70dyNqjpwzrlebiY2J5HnCbFh6pVRZs7Ym8qya3oB6VtemKIKSZW6
gJC6mldlcjDh/ex6d/zWLVYAJDSww0aZwS4n4BLmpXsyWxr2BjAx6vo9cHKYyYCDtMiLuZ11/HAX
s1Pu+8V4XUjNITICHg9zgTZAORd7BM7TQ+PSlDV7P7nKquG7JmnYNLQfNu4wmKeUwu6WhuV0ShUZ
8ECnPIBJbeZ5Vv1eilXc0xnBhjM+bx02QghBahvtddrsSmAIl3o3ZZe5Me1zN1nJ5mIKSX27UTdO
N6Or44izJ/fgKEwUejn4HE1kVPT4rKB6xrcT/aNNV2ToDrr2W6c0bElrsNNw09UvHTD7o5U7BUzk
ggYpEiIYmaiR70BavqaujfNOzGuv5xoD76nUmpexXOiSx6eudh+liq9YcikYMR2GwG75njXJE+PJ
9/Rl9pLddFhlxWugp+N+ySlSMkXyZjBPg6Us6aNAM5zHuljnmmvzbQoMNlZIDyNfmMfCRVAB6w54
u7yYhAdNP3G/lgNYJLOkqr1xNE4Eydj3z4u1fJ0GJtGz3tw1XpGO4RzMybMOR41hCeXjWFESaTlm
gbROrb2xbIcG88AwEb7rxKXTPKIl6j81fhNsRZs+eFB6D5gD81A1Q/9ZM5W/ncaBeUHOMJd9r7SD
mrL1MZ/1k2Ol3mdcTNU+LRvXj1oxqmMKLeOmH7P1OOEFYtrXo8EWOlXYTBbDXS67wdHUTpTTvWO6
wR+66zGxo8mCgg5WiRYXnDmYo3XR+eXKD2qwEN4Wplr/PrPJs9eZovNI4cKIO8Y6Ou5ob8wZkqCq
aWfdRs8Kg2mSRNSo4Jzx4FnQ3q+7vvPSqNXqjNHCgKKp244cOc9Go96MX/wkR1WFvYi7m3Toauny
OYiAkCsEELqaY1HCbQ9HneWFOtPa05jrPn45AyhjreGMscKosnSZrhvecU9+E89Xmu1wSk7xxHRz
4+rXmeakwxYeFscOBovYRDCKEVbGejox0mn4li3meJO5s3GpG+ivjIRRAoHs6YXBT4rcie0hjWud
DtiK4iSC2kZ/q2vamVedGNYjb9AhiRGObJ/Bv7J1KDQIwUio1JG9PX+15lYaymsO6JEzJ6jCDCxO
Ov75L25RmlGq2P5tbCFvHYWH3hgY/14VWqv/72jm9FHT1kJ4IxyKAi2HfL/3qBGsnZrz9QZpa9u5
dtUxdnGxcU4Y9jBlys/n/yXwS/Ned/8/e+fRI7nRdem/Mpg9BXqzmA2ZptJUlne9Iaq7uukZZDBo
f/33sFrSyMy8gvYvBLQgk47JjLhx7znP4dgvPNyBHvlbVwgXCQ2rFGewSRIKxNBsJAuMsudndpm/
1O5DUHAxcbABW09Vu/tsFGNfYYyC92HTF/SNyypr9DDLyCrRAt5ilY7keC3kVrmV072ITPEBspyv
lnVkuetovNzCkjFeq55UO2pfLFQxjI2DdOrptpiodxct1UlO6UGVMdPGH63zueyKXnjjcOxrh7QR
kTPnLZIjHK9h35ee3AxFPDKyXeiK0LxkMegNTic6KdGgKh24uLFeVdz/+qKdA5E08Jy0bK+D9E99
fzkFUnYmMeCBoiXTIjckL2ch7a0YR/tctkq/OMbonERO7hDpODSvYkhon/edlhHKBmGLRK4FG2Yp
sQWmqnM5Jk3a+v7SJv6hMRimKcIx667s12tSEiDmGfwj39V0Ed7AZaNJGdlGs1x/xrWRWwy9q6+X
a2+Ox5tPz6kQODNcmztA2TrPHQzrE64ZY4mJlTBIB3/TlMStK6/Bo1t7+mulr2aO2pYHr17/q1Bc
LYMUuzkyLG++Hnii7bzIwNmQ14dF0XDsHNVQAfGy475PCRA9Gx59VuKaOfAbmhn/WAybplLO3WQt
PGk+aeKdVmJtka5tDk8Kdv75M/9sQK78Hqc6ugNyk5pQS/kJ21bPbHJU8TFmMv9ewPQ+BO1E7NTc
DaUObbUkA5LDAZ+wNl3aX3GSFFTAKzg1qDPzzLlFvqhgvbyVXhbHXnCZhk6Y90RN5FRavHGzIz2r
WqrmvfUzXnrq0RWWao4P+Ke5IXsfpdCCdjTR6ciplscFMitOLL5fe6dDE2tkHD1U863GrhiRqufv
u0GS6Qr5aK9UzI994hcY93PwMxdNyUFtE4FtyqIFTv4mvBU5EkcCl2oxSFQ1jZvacmOSJSzeueLk
42xqlsO9Dv6sCxmLYnJa74KxoTXnNA4tBQclZVT4ijPhCIjv6HqL/jXRyfxjFKmJiFksv2khnXgj
OJ3uep31MbC5UqR/a4/oOWO8PQ0fOFDrPSj1mTvPaeJjlpCPSB0Atl3zen/j+R7HPp9klu++yzk5
4oAxvX6mzUyDzxSqoyCXtFJBbqSUFeyMTd6ejW6oL+mo+kcCcP2PZrDjH5mYgiOpgOUMPpedyc7A
ccyOR1hLUHMHDAH04dxFXogq05LxxhM0uDclKVTzz/bzf4UO/yB0MC0kSH/onv/NU3n5Pv6v43fZ
fZ//qH/69WG/Kh086xcoSxyG8SxyC9Lz+l3/5Dm/OPwbWBr0ua1Vz/S7/AnvJGpW2t4OXEUam8zL
flNB+b8AScG1z3/RbQAy7r8SOvyNiRDA7/TW0GqclfQg/9ruN1si/yzK/6tg0Dgi19JS2zmh9X9K
48E5TVCuh4fEYVMQOpbEw5DV6i5ttKHaF+R1UW/JgV/GZ0VCSKdFP4uq0WwmVoUktrM7jsD63itg
XidBy4aMPPSSFEZqbbBgxI+TWTuvbj28cw4mmKesHqEkOQ8E5bDXyeARdX4elXA37VC4ZdyFqMM4
8pMWet0TNosBFDbFfecSV6capb8GBdLbkGXNvK9rdtJuXVHEGkbpNjxwXHMf4RRMl2pikTc0w7iP
F4gMVacFPzoygvSwEYS8hkPFoTsZclYNOjHNO8NIhcScSmKxKe8+L1SxtP5mde3z/Wc41ToezdCU
pbmQi7/3ISqJKCcycoFPFVHR8cDOGTFZmHVDrqBbBVXwMuRLm0R16esk4dDp/dzFnDVJvEJfTThC
x89dA0S5GP466iWbYtdlKDBGQvqwCqhAOiv0ijypkdg96Cx+X22Y1GhvfU8DG2NPVYVubxln0HCB
vl8Nls9zUaJsGZLeeJU0i+mLTDrPVlaM6/2m1H4seOujyYK1XqRT+qGV3XRpGIfvP99ft74r7my0
Czl/sh0rvoyaXOAI8lFNVKUkqJTxCymffrPsMsFF/kxJrZHtE8Kt2IQSH7MAgViqAF/lmnGaXsUl
9eOV2ylp7VLHKzL2xzUIL48XjSaTIJLTFodB2soMCTzqd4pF+LWhs+rujGamCudWYQygKu4FcuqO
eU9gKK+eRUHXoblB7uM8iGopnyXU94e0kfNr26Td2a+t4DFnM96llindTVu11hEBfHKKW2wsEJYs
kmHhR2gNX7ZPlwUlraJOHgQfMl8IVKWhApOA8aaNja9VY+gGyg2hLaKJrcd576/ZoGVpWj9Glzw7
UvCqSoSGtUzpJjGRhu+CXFcp6ZuC5yIHqdm5wjVHE7v8wDccDpICdKtQ9N/TCaO0XMaChl/B0EDp
8XXlVtmEZnH09xAfjZ0sU+uZkyVATJ8CA+FvGtAWAcPgg1fSuwcl7FeHwLUzRMQXCqw5j2ZOTGmY
94git0NRXlcJYdlRhyBhl/lMFjDKNVFPtNIxiX3bRJjry5tlKcVt5y7VXcdgbkcnt6JItY1jn9RB
aJgt7RbQEFeL5zLwCezlCJy2IJqRA1M0lo71NGGqIzN4pp0bS845I36m0O4KfhgmLYrIQ7m9q9Uw
bU2hyDzU43xBtdhp+7axuuveCrAb+FZxqrXRuVVOYiLDHoic1r0Omy46+jgn6DegFg1acqXGSfde
h0XLrmPDSL7NMs+/M849yJmvfmmCYkMuMee13BCAm+bccutI5zHvSxvwo9dyOdVXiajahzbQmxyr
mZFu+3SwMiYXpAVMzqxvl7xNobk1MOT0RjxrrjPvzdbDgm4xRFGreZjSsZ4XY9VyKHtDN6TbWn3t
GPyUndEI+3LUN4PrMqyCp3DHCaB7Cfj81sGO6bEdmkqs6XRLIo89bdpIm91+CQlcK8hYrzknhHrb
99GSesKIvJoJqKTl8uh6ib5EUwn7zpRVfhrw/s3RIDMUqOSJZ1BBGuZnwTDtUz2paV9U72LR263M
ZhOLXOtdxNxrj5yT1jrQTJddME4cCb2aALJogdJ0yykeOflaMX+OrdGhsyp1LrXV58rSFir+Qfer
OFJto8MySJH9+StqXBatzymZJC6d6D0sdgxGBOJVb2aHkQJV3ZSwPDc1qG5+Dgxl8RLwQiqVq05u
PZyWBHBfj/pI3ZquduALu/186SQRzRshAL18Hgwks/2fRKP/lkv/UC4ZJv7W/1Qu7b8LmWTAW/kh
ZWo+fPyf//3rY35Theq/+ID08dquyHkfbejvtZLv/OKybFIpreyUlUD2e7G0omZ+K470XywH3g8I
fjSENP3+TW2EePSvGgSyxPjLQbmOxstxeaE/ivYCcmmwpvnlleUnbyO7IIPXQmypzl5hOTzIQbuq
9b599SvjFde3ses9duZpOKrZ87eL1poHa6zmQ4c7Jqw5/R44fpR7vHtQDMi1jFAmyB9zPLjIU9iM
hd/pZ+xRzRcdbda9Zs7mftGIu7NK2r6Nn2W7WKunbZ9492T9+bfjkm3Wg82pHmmhKXIB0Ju3BHCQ
rbeZR1ty0kLzMFQ3c2dCNFC2CvNyOkjSN+6o6ZyN8EYvMuaxf1yjXKNknoBZYnkNbc24GxfL2Xcq
eXHtCsvpOJZ7ryrTa6Vnxim3eE+6Xme3htvJraO57S1O5a2dlc/9NIe9BV+B5pFzVXnDu+gNjPLW
MG6k3Uxfs5pUi2JkZGoFi8A627p7pxtJebGltx/rGbenXYJ3tawPlU/WzqbZtSHhYPXb9e/mMI+M
uIZjHhTVrsrgYuRLjR1H1ckWYVE4pl59T6TxTmGNWoR2E895ue01WvKNFYzhxHJ4z5S2fKWr17yg
BdtVwWqhUdV9QY1zJhZe9mHuewXz6r68lkQRjVvTH3T6RW3x2i8iuyus1D5YnaYiC5IQs+tkkA+t
pQFZRFp8sgusT6FWUVwnym3PcdpkFynK8TUOzO4DwVbwPFUWKbuEOpDFKjz/nKKz2HZjYSNjLP07
b6QlU5O2kISlSXqvsvzmzctyEBq5R7OOyadzckp6R7pZGhe7XuiCoS8QxY4zuTx7rUnDIrMMLh4i
GDrPfYst02zqo+xidsRF6PURE1nf4g2vvTbMmGdooSEq5iJKiNMMh3dnjl7+xcMw6ZKZS7KwY2bx
c26WglFGXG2nKhMPBs7Li0VX5GRjhDtDes2/NE1MYYk7HGtAxqx8V+XkOyndopnhDNjqFANH2sT2
tMUPtdqpKgK71BiXIf3GGbGzb7+3ukW1miGikb1nHTTL6tcxieKq4gfagIeabrmAWgSHIUNeo+vG
I0i5+jgpntIz+1WdQ/L6rUmgxbPTx7CdaE7w4ds5me+9cm0DVUhI7gu3F6dOOC411cz30PglT2go
KA8wYzJGgYToUj5VzVvK72+fubDdw2ni5B9PSFpDb6WINYxULnOLZQTb3rA3eqv57kxMwuJeNMSi
8s7yOG/83YCJg+hlwmjukgUTfOZIx40YF/h39sQ9SGBt9YN63KYKrfvHLrfJWndXQm+2fnBlVfP9
3DvqyZsq/kcKHPPgDCwiG9+iCYAYBM/8aOdfPu+0HMkh+RZJAN/FmGn5ZtNIqI4diJuxIdsgTLGZ
R87Soj4PRvNlrLVMbFVle3f4tuwDDeTp3sCTsZFSmWhpes8G+sSXihWrPmoV+T+hGZPSXI6V+lBe
ml1qXbg3GAHmU0tc4n2s5/792GrVNuWOLEKaN/GXwJRtiF8rpVMVTzzR4POKHuj0XZmk2gPB4MN+
cXPx0CZtsBelwm2zflvVWImHLJk7ImTQJSrm0gMcv5wrh7vUORvtqvGAAkdOLnMY2ojjanMuJ+56
Sqcw82GTSHuOTKxAUZcvF/zll6Gdb1FucAoFszM44kud+VSPLk5g/9pU/Y0+JrfpoBdhqdKrKpc/
nDE4MS4mRwysFRr9+4nYb2tI98pdnhPZuRtHn/wzNn4WutjZFh321mYWkW/W4l6xjyFHsUS/NzLD
vSdR9glDsHFxB9ZwZl6E0cJWiQyyNVDZzJcMbBClFugUcbRqL741lIZ/YDLznS8SDpVg5dO9KwrK
XZqb27kpqtBrWnk1DGUTKb9oU1rUxkcN0BiF3Xf63+LUYjU8MellkGtWxsEynW/SUFe179yh/i4J
FO+tG8r4+I1xz2un+d/mXlRQCbpqhyOcYnOuhy1ql3mTdwsJUubaWm9cVzz0tDeiIc2Xj2pwInNJ
yeNdCOVu1PRQMyvCwFTsrVylEW11vuDMNXZT28dhPs7FuXCNJxeze4hXEk/WXCE6Mi2w8W1BGnrf
bKe6iEM96I9NwtwfkNFbq/d2ONVCP8+F7h0lN/4+J3Bw49BN1I2qjbSK4BVj/mHNzX2T+d73zPSy
K3ts9S+eq4mNURSPyuiY2cyateW3DkDaav2I4XQXYoVQRzuISTQdloX1API/MVFwCcJVxxktYmMG
8UNbdR/pTGokDtD5MqWYn7cWvicV1crU57BeJJb1wazPwnAvoL6LO24rBmtubNxay2xvR7OvMe32
mCULAtk3dqfhNDbM5nvnmMUWfzCmE4HFrGne+1IQwMzpfpMbw6vOTJ9xPbt9YLbOXnP7b1C83hjF
74Ghxk8jJ+XQsoohdCwOkMJ2tGtpO0/xXOuRy88wzLM6eSUpqWPabG0Ufo3z6PfJliLB/+AIPdx7
TmYg32jXGsILrKiz3ZmsgXh0qNVjf6KZkz/lXo++urOr713s5QwzZXkEgwQCANXFRgzasGNPH3dF
x2MTMhLg8OkXL87FnWUzVk/SlsrK0pxwbKR/aYZm/FKT9vplBH5/cRVjZIcKK4RZsWw4V6PbBjLY
r7ZYcAFxUa0RBlOenIdJFcaxM2NyUtNucS9mgJPaT1qm78pPnpU7aTeuIf2osMyp5UsE6xHLBF5l
kfdnz5E2d0xNjLRonYYw8WVkGySm7MIkHSv9ymuOoTZv466NnzlhKvroS5Zv0WbVOFmDmlke0u4D
lUKxN3TRbrMJDFU5OoyOObX8wGxn3hhVop5GmY1XTeq1L26rRFiyFm5AjMKa8EamS/AOmLMvhwLP
4akaBu2oM9SIiOFur0TsdFEjFXnv8RzvsDD5vK2y3c92+dXrSmbNkkkIChb9WsYo6kpLyH1rpqTo
jAVBy428nkS+szVtn5iJG5X+8pZLwqA3DMrLaBpbGRHjTLw6yIAdCiIV0Su094tg2JSl816iGERP
AGLSKbvhdqEZExaDwFfvDv7NTHblQ5t34xVHde3NUsHFqJvu++jBtW7dWe2Cxk12fRkz6LDahFlw
lm16STL2GrUQEjh0zw4qblCq9mET9DMumtF5tpppP0G83tD/epihM1+mzARs6vv5fq6NvTsiBy0N
uRWDSL7jZQACxpY3tKLcDhDTtxPs9iOSAtgjeRcfxjY+A96/R9jqoCsga3de3OkU534aqE2upYWx
da3lPihYXY2T12su89F8ZXSt2p4xT+5AJbcbfsL42UM+sA0VjWlLwpaQtLrOxFhPUIx4I0kRaOJa
BszoQein5klVOAgO82Ez+Q3OUBxqNjoZFWCJ3lRuBi8BbXM6f0sLHyVb6FqxMK/YDV+myr6DljXs
Kgg/UWL34wNgk2VrzEt3SXJH7PLBsa+Vs7y2C5jZpXHvs0BoHLuVuids3NyUEOluWq9xvnbrfCs3
6+Wr0Rnqeqw8bZcZw3fi47BsOuaAF26w1pGHfbQnTj9gxrrbYCzN8+i57f06xdmadIQ3s+Z9wRMV
I8Ts8/dRkcWMjMy22O8Zd2oZdtScKWrRdnUESG+K4gYtRMPEBd6BzYjRDx4DTU2rfvW0rL1Z5nUf
njkOcF4qeXGNIiqF/S0tzW4Tqyw4MiB2ST0y1qI/maX6qtuj+vAKJz+PIx0W0+/sK8vNnIPMgwd9
6AM9bKlltE0xqOLAxAea37LY89nOkDoz+lleSiTE111afeMAmlRbZvrI+Ea1OKe5jsUmq9Nv7eqf
heJQfXiDu65ZsVK7nu7VThq6fKN8cbemaU33Kg6WiBro3spyB+zQknQ0yUrrqNtBu/HmhV9aX4/P
iHb6E/2t+ryUg49Wdlblzar3Yh7mW+nXuu30hOyZbNpVRspWoAfSY2qa+YI6oAz8Dz8BxERH0DHu
M0b+L0p6zdtiVfXXJRU6XafYsjWWfA+lXK8TkUcPjN6jsfgnoCxi17Ewbn1jOWQzqtVm5JDFALW4
ZEk/vhE4amxcdHhowOo0i+ihEQaA6oBbKKEoyYWfcvDNAvUILEtCRlCirWnnhlTPakEClY3AZUBq
oMiVbTf8SIFroHxQ2eqvbq4mrf5erFR7SFEex8fuXMi+4pyFLB2R/3CbpKq5t/Jg2RQj6RwLM2QS
doS/lbGVbfLAj4+8sScOfgzIgpSwnrzyD8Blk18jAP/b9fmnro9rrMlp/3838Om97t67PzV9fj7k
16YPfl/SXT3PIekBJDW+8N+bPnDVfyGCzWQMS2LwTybpb4AAvDa/NX3cX0Df4+bU8XJymLD/lfUX
rumfuz5IOxGSrvEyRBEQ9fRXVw/SBb/Mk8k9VSYz5IhhnMHh3ADCg3EfC4dqUdiBuECxV1kivhBe
bDiRdHQNqcSicBU/gEpfPVJd51py2mrLJO34yo97w4VmMsA39tpyaS5FamNT21VyqOzxovQio8U0
mx56emo9VyU7haTHPQ92230rQHywGgLdInjei+yVAFLi36PjhMMDgTgmeX9ZjPPyiQ1pfzJESHbP
lz2EMDpL9WSU5Kt2OlQr7xNAUrZ+397mK5eEMNvgDWGMlUbyE1zCXC9vTqjuIVAK0Cb09W3BS8zu
sp0+4SeN5wFCsWaYKBRe/k3R1u5b60FM0VZ2SjbY+e3iKG8negb4qGCArOSfwBXxCV9RAg5LsVTl
IV/ZLO5KaQEtBrDFWNktAohLOc0XX5dQHoeCRhp/xNdD71o32cp/wUNmbFVurWOqFQ8zrKQYKK5A
Y/RPfswnSsZuVqyMWAkz5SdsZly5M7W2VLe9AYtmwmF9MOWM4G0l1QSdOaM3zls8RRlaxDCmh3GV
lnn2wf3g3OWf0JuBcdZNWqHBnRxXXnUrHYflvn5MV2LOsrJzxErRGSYEXRHpU+a17Qzmi/YJ3XFX
/o6wV0EdWpMILbDHYBVWD0M0sD1Zb/dbw6z7rbailEYtnnbWyGSv/IT+zCv/RwNzvfMx1uzblQ4E
8WH5pq/EoLQzYAetFCFWPXEWn2ghNJnzzdQv7mBwuBoYnrlF+NvfVWHiULnWHLPB55Xp1WcxNgR2
LY85iryxPsK1H0ux8VTc5sHOlNq9rzGMpC0/cnJZtpBnDf3b5zLx3xX1H1ZUc2WE/6cVdZUdXL1X
TZdm8vsfF9ZfH/mb8uCTRbkuiLq7agt+pa54JqoDz1ydhLRjV2jz75102/mFSFnD4XfzEwHNwv7r
Imubv9AI538nOfgzhtP6N631v9p9cTLyROuqjrjRZ3n/c2Pd1twpgaa1cK510shaQMOabvL8h4vy
z0QBnMS8SOCvwwA+59/yfRSnyyYIAOz3hYllzuuWTeoNXsR8+J8Mmn8dFKwvRUfXh6WClMP5axCI
qOKpxSa2kEmG4CkrVw2UacWsYw1QxyRTV5Uhtf20ODaQ6Fls//Mn/dvlREjgQNX38OI7FmbUP19O
s0TmProc//J6xCzivWB+2/znl/jLpkhoES+xilECne/N/OumKKU293pstFeI+B4nx3ruAoOUQzAL
ob603KW/Fwj/j28OCcyf9+D15dj2KQhcG4A9uSd//kRW0truxLyenozVHhPOWE0kArbUwsF2XA72
EzSdtgptYL+MjS2RVyEeYQjfVSHhTXciztilE1TaQACLQz+yBzCoRzXF1LOkE9d1QY4rqzUaMjfS
IOQgYB7MvLK+mvm4T4ZO/ajtVRYhlW4+z12Ap2YOmGDCw7IusIKDjZUW1qbX5+l5zmN5zkD4JKEF
2zfd2PibHl0H3H42ewIEo7Tu4kQ4N46qi3vX0RiG2JLJaaKSSz/UBi3GgIYI23HoQDqkN7xwwkef
3uf0SCz6u7ZX3ovM/uYu/p2Cu8mAxK+OjT59SQZgqEGVu1vN4TkrzhObolnafdGiTpA1xOUuH7/L
lA6al6c3zexqjAMEfG0TdyWUHfcyTVYR4ZeOj2ZiPXuaER/zlF5Vi2INStrw3XK14HGqcebMRp5f
lqBNHhU6ygh1QcSZM0GABttwGmMYD1kZb3N9Sq/rzon6lMM71oPx5CRoaLej1PAGJDRjg4Py835C
G+IFj63HADf1HSouP/POjZ7n+qlujNjY1ZOU7pNde9pLWgzypqZjVmz9aTIfCTYdTvTm+ysEgHTp
6E1XfKugaeOqldeihHpm0itEmE8RgKQDAp5YD7ZjbWwHGKe7ISv1Z1uAj0b5MEVampn9W5/p7Urb
Rs+sEUH/mMF+2dbZapRzK3uTYuJDbJMZwWHRZHyO41TeNUstbyvZneNgtt6wkqlHu7cI4USxeW1M
lntV1dwLkNeyXa/qaY/w6i0tpDOHBWczvL8WvpIuC+50iK97DdnA9ZJo4rYv540JQPQ6mUTTQv0s
9Z0c8/ZNuBCkw8xtElCFTraXgd2f8KPBVF9S9zYD6RrHFm3amC4zY5jkS96Dp+BhL4QnHlEEt6TQ
jHc4Zp9ypOehNuTa3q7q4YT6Fi1wSuNz6Ck8tXg09qZFzWXoTXk1V8o+oNVuTzPRDmgMEloyFaZb
kzvadP0QlLV+Z8Xt/I50HWcuP5rzkOTaSSWuubemIN24pUbmWE7uF4Te1tu0esurIVJF7EOjxEI1
P8W7uEnn46T5KN0LRdYZbo89UI/xNOU5AH/mZpEbaCmyUvoLVQH1zbQ5EgPpBFLvFAFChnI8LmYK
WAcp3i7OGbqRHplHVZHVtNbTdyxuL4EBBjlRSr8nlFS/Mgfri8f3qvll8lBA3wkNjyttZcuRlmMf
DXEhw4X5zCYeOb+2vpFG7pJfazg57nLIt5u6XT6yxO98SK7Y+Pw4GQ54LCnrNP1umpEtQVokWQBq
B5bq1WvB0xJ71D5JQ/OgIHajRnSHFLveFNY7ot4iFGnjbrtp1zaJ9eg4DdMGo5AI3b2hY2bRWO+s
2/4hq0bavEZKD2FIzW2a9us4jeSjS1wWqKasuJmfhOGXZxak5WBMzEMb03mTYuxCM/A1JgixiMom
hiOsp4i0iFlhAwAErUOYThIkr2Vl1Bc8xodyMJ/ArehMfgz4tL7EuOFreFDBPceF5l8ncUGoHMam
pe22uMPt9163m68556Cbxu6qIHSw5m5YElyc0vl0DlyjJKLAZBDoZwXakWV8FdNohVRDvDIw+HmO
MFLXU8gsPP8R5Fr5YtC6f6TXZd9ZS+4yLw+MCOBS3oUku1uAfFOcB/gK+J240weGCOCV5ElzmfE8
Si9/dlIC+eYgEyVmo7KPDHuyoxz89rb023LfLx7CIQsNLt32BWN/52tXnEjdqG29b0TxQgsdAr53
tIv5AUmiR3jnZOxR4FRbaTJk8oY5uzIL29wCoU6xqTNbFVOPjxHk7Y2bEdCcaknyxXe2VZLN+3JO
ufxDOj0ZrFwbE4DejotUPqJFMCLoNA2eLyr3B7t1ty5pvy9qLuwv0+CmF1e6y0uHlBxh2JiFcA/k
pTcatSsqwiERJ+RXULk5DrncZGyeP+oC6X7cymIHMac7sD+OhyFnoIGmnLgGfL8EUpUbs+z6n3XF
f4v8fyryYQ5af6iK/qYtvinK91RUf1LLmD8f9H8bJ/aqUMbDZ1BNg6j/vcY3dEhpRNZ7FPo/pTS/
1/ifiS0uab1A19ZTwW9NFAtw/ZoXBPOLjgaV/r+p7wnr/HMBR5oM8FIgLgbvwCCp9y8VvhwKv55c
oz3aTCc3ll3u8PkoChnlk7RQpwLnY6IxGOnShZGodHvtKVVO/kFulym6cNJw9WLerTAN7LVes+Rj
P7flifU/y28VbYkvqNW8N4dG7zE1kvKkxtzEn1ZIdhIwPkd2D27nIhg25JzU57xpNfFW43y5Zttv
ln01G3uYBkPE7N1sdtUwyuBtyGbLv/J13GpStbP7OoxM928Zl3vUN1l6zlf14db6ZKoGCZKc92FF
rfY4r6srIUVBxPmKuT8rIOg0cDSCaOxVLrm2dqoRKs14KX+2fVhX6AGhfePjplMnPcRzc06jiL13
bRtVP5tItWM7fhmCQglMZ1P0XhVf/J/9p7jkeiLZgHtFbyp2An3c9MPgsfZ9nscR7KyH8yLNHI7q
BcUYBXKdi7hgqihpCYRuX1uodnFPVtGkApudgkiylvgvgmlsjFTukNR45ZPGJKkerXUvlvxjiee5
c4pIVVA+kBBTllJsM+HYm8UUywsqZu1AM1neMvCPGfPjS2FSIZmDpPUh1bRhnzBEeygYTCI17HSC
WIx6vDOYhu3coJnfvSanUCx7GAnFnCLf7SiJ/ao4S0Tqe8FA8SCEIumnHkj7aGvM2kyh+4M/TKBo
U8q9qhYby02TG8ektT2k5bQhi7rY2MqxwpxZPIloQXwn17lJXGsKVkTMeGzRhuYGN9BTISpmOEnb
3Y7p4N2VTTG8pahoN4QdxEfZpNPdChAlhUVkz6z1MV4/Mb8USOPNaOzxJsUekqXRyNaonSJ+TpvJ
uppSV7vRphjoMPzvYDd40jrHblzuNcxUy8YgGGR+JrLLCT1wR0+ta9QP3TwxcKvilIG9k7fWhA5A
elNEfOxyqCUtTIwpXbUFcq4OI17x/ViS9W2hYz8FC+4W8gec8dEODNAhPg7QfHWelT+M0XYRjHkL
wPxE1PW2MAWSLQ6Ct8TXeAeMN485lVmX9wxrGMd6Z2NuqIMwbZG8RN7McNMniXmCIyyu6O32KLIZ
mCNa7eRdWrr1s+ymGkKn13wdzfTFaOUQqdL3j3zTQDUay44ga5DbMJfTXex26bG2J/mYoIh+7a0F
uxmqUvNbLqR+0pbaQ7LTWiTa46Db2XnzfTXBXBkOutQUWCvfoJdjufP7V93Ny5eZAeyLNarMiZzW
L15arUY6AXD6ytUUccyeYSIWG9Uuw0o7ityNsAmU+1xaELkJpTuOU0dtVBP2wDQSRzlA8gzVirPk
aYhAL7ut16ynSWsmGUFRtriLE6LWiMoow0xp3cbW2nkrxh42eIyomuuiQo9iJEo0PWqcbsRUEdRE
xjjms+1p1o3S5FO2yIe80byPyRHM+jhbITZxRpwlkdks+aMnc/tU0eDDZ2w3ocu8coPA6hDYnXc9
j6BYUUN1D0vpY5WUuvjm9rrP6GYRtxZzp6+Aa1HcGFo5relSzSnJE/spSW0nclvktOFYtTMFXJBc
26bRvynSfmpRJus0HdxMYRhLlE/IjbMmee+sNPteMuWMuqE9M/Ydt447Ths8ndYr2UXZlYW52+dY
OM5nc8JRZ5PhBWlMmRq/ODvVLwa2tZ0UxOAh3fLFXZF3xCY0GKy3ZT8Zl6HLagpOspUG0jDHfLoi
4Wq6F6ON8IemuPUwqNj/WowVg+c+601cbiXKJs5k8/+wd2bLcSPZlv2V/oDraRgdQNu1NutAzCSD
DIqkKL7AKErEDDjm4et7IVRZV0N16uZ9rpesypRIRGBw+Dln77XvLRG412Vf2K+dXZdXnkRbDldb
Z53rFhVayEhf4WOL2PmCQAJgoOsPE/z8E/QQhsthB9BfNwnvWTUxlVPuwiZXE5gHAW37hGgNyT4j
fL/VRqKj3eJeH+R0CEXQ+PxSPDAJ+ykbOMOurazxWrSLD8FV7puF3+y9FNYXACcG7kAaDv5UIWUA
ArCpagKp4lykN8MYuTeemabXEVqqZJXMb5FGO6vSshJfyvhYavUHaN4axAbiG4uALXKMp4JRrW6D
1Zm9cwWmaCMwvJtMFYZmH4rolKUEWFldHKzrotY/wqOzdklo491mO4uU0r2vQBL4UZWVD6GDOh36
hzoOScputg7s7MYuKY/tpuhvykIL9ySxEPsnc9nuLHjFZ+7cfF3AU7qLp7L+Uo2NoERQOtPLzHKf
iKC0jnxC6tpBEbpuKzANWWrnd3kg7G1mTOVBRybja402rqdGi69FHTrQUIpy13Zjt7a6sf1k1LRa
Mrdk4umkL22jf04qlTIaNebrfsjDbnFLR3eWS6eoaEqQRnlkEII5Nu+62acbJEDdh0QjAJMOCtqA
JTLYcjHmmjUazkUNcMJV3O4Gz6z4FHF9Sw1r6ptk9iAZ0DxxfVFH4sCQto4t9EvFAETKyl7IEOm2
ISL8Lzk6ZUQt6H1Y9l4iN/tap3FzIJ3AQcSRUjva/D+ASB7MKlvu6R9qB6zg1pp5gLE12piBjhLJ
m5e4pBRkkdjhsyEurQmyc9IyMkbsHqOlSqpDx4Zk09EG24NXWNJc2HmRzm6Thxf1V3Fewo/KRrJ8
Wl2ItYbUhuTkst+YTlO8tfaArMTKHmhF6H43RXI/9GaFKPFmthjFFlbOeFkRY1bq9lulqXNHGg3D
3SLxQYTsWKLFajLFsx6TWRPBMFoUn+wwMg04iVaeHFWfHY3Q0aZadJ7dSsvTYa1FBaOEFptOOYdb
YmndFX4KYyVjoAtWFGEVzhbgc3Zj5kLce8047DLZeXtrSsI1g+wzbou7CePCFscP1MZSFL7MGOOg
rlynMXLrplXlup1VsbaYDC9haNRlvTmzCDvmLboCY8Xa7jwA6Ij3c0LpC7D8axWQQIpHmgDSnJGz
ESubF1ka8T4wuzPyI+8NNV61cQS3X9mIvRz74ixRL/IynpGW2B3wf091hzGvPTqzocB9P7vHvJ3O
WWy/EPPzeCkQ/l1L/a6WYkb8l7XUzWvTvL5FHbSM9odJtPHtJ/9RUEkPa6ULXRUHGFMO7Ab/LKhw
ceICMG0b4KtcBtHUO39Ooo0/FvQtA2pG2DSuF1Lhn0MT/Q/DXHLZmSZLj7Cuv+XVpDj7gYhITxwc
omPa2MfB7/zMLvVM2rapEmrPJuU9KmmECbdktXe13wU2/6sjLWYOxuASUvLP44yssAprHnWOZMx0
xzX1oopyRM4Sdf53Ne2/6PT/qyNxDAbu2MYsy13+/O31HnFhgznkP8JWBDOhDwqTY9ohtNdumz7H
F1nNf3cYhD6AaT4NGw6ncawfD9QTQ0vDe4Z/1qTvaZa+M9R9T/jfv/19OIwNd9nhiv9yjVoZgZa2
R7UPBFsQz60Q24Oa9tMx/h+cOu5VmOfOMpfT8QH/eOqUlltlxDfqgZ1dj4DpQIIZ7nVdJL/5Ustv
+h7FyY1HWwClANeJaeLP5Finxx7aerwDosWNIDtU5+H4pAsKlZ6e/V+fwaUx8MvBTEnvgimThzL9
x68FX6bk2SzV3qsaDPUNhoAEJMmqFPErzEowThZ8cKzD7d+/FQn3NG1w5ziIfhkXyrrsjCwq1F5V
uBm6ujJXNu2EJ0HF9Ruy8nKz/fIdaYywKmDk5qn+8TvOXdJNcUnyg+iQZYODmzZ4aIMPf30m/8Wz
5ZLi+c+j/DRDcwEn4RrOOIo32jAZxqc+Z5Rf1P+zU/fdkX6iKg80gNljc6Qo66Y1ettXXsOZ/994
vC6c9B9PHcGJLtNcXDwWzoifbg/C+Ww3Z6qK88Ao10rrBbBPlOR3s5VPG48siLXu1fq2Yiq81+qx
XCeZ6W3MCotCX9l4J4bSQdE2hh3hdcXwhk0BFWYSmIeF3o6DK30H/2gewlnvb5QDy49GFNYOnNzV
qlT8lSnC8qKlmHIRoth7Z6zy81R7xsfUMWhrBUnw0ueYV4Z8tPf0pGncT4W3GxLu59QZZUjobidy
+jEj/usKa0XbRsUGZ1ixIQW9+NCKxDpq3jy8VQGrvE6369hLnaMkVnkFQ5DcXuxiUblB1at9TtLF
O9LweQTO2ldm0eUiYySmgP3gbWigR2/pIUm/NxfHjw4CflxVSG93VENqW2nBuCFKkh58rYSfa3y7
OWfhgh3Z+k5bGHQyWFyiEAOMlLwC0N7qtPPgoPi9p5vMkfDCJPVcXgGNg/qeV/HO9aDMYq0xPobR
ghEI9eQldMvsSQ5YuqvGVJ8qmvwfUUjSn3AQpH9SudXNfKZ+aUI5ymt905yWLABpMYYVVp09NQMk
XqAj7PpE3L4EnJqriD3/reySd03nmnaJND5Sxr+PzRB8wIFRHghg4dPTZluiJTFG1SQoLgmCXhbd
kdA83idjbB1Y0VsfrG6868PMJPxV4oXNUOAD+YABvbK6MD6FEP1uaR4V70xD9RMoTU5ilzHHMsTg
0j1abvusCYF5MvG8ZhNMUyXmJARdxATEAsyVM715cCEOxKvQidMXb0bPmlOTrwM7SvJ11oLp9su5
ltmOPbCmyNPrlbeW4Bieo0AJb2PoPaUv5Fv8PFIr6muBJPOjKwqbAW2avxsODFS+47QpWlZOJBjV
3oKi9FQaUn8wgRAmPo2BZTaMJildYf7pmTONuXddj5jcySrmErTBmALhBCNQrkSYCshqjM4aRlJr
ZcEA8qmZSMqbPHfXmgpTkZ0NKnpqyTLrd5QGySsuIrEFVtLfSOx2DCo9EIoYr8Z7Wq3981zP6c5W
XZttyXww4m2iTMK0Zub11apGdkT5RuPr8+yp5osx82xRzU/6miZh89g7rfoUJjB0nCljDR1LPmxN
n/gI1D6e1qD5hK+nXAmbMJmXKiR15mJdq8fGYOSTvBtIua8DHdIwHwTyVoi1S0wNVsIoZ4YSkjOH
0TLzdljWQJnhk+AfSyy2W4OYgcj8IelruKL09aKvhfLsfUG3dAXhFim3pXfPqpn6nZmXACS8jhth
huB4HGDsNcEidhethqs+21FKfm272iE5Gz9MZewRrkBtnuJjTmTdpgtoTvEqdM4X655OGthmSdW7
6dva24QpzznqMvQzykk/uqCPrjRv3AK9zGhsj6ol9C1lVk1AIZ3WNlsM3vU43kWZmtZFlxB6yqZy
Wwme+nQZNPfAqGnJJtNmrlnd4NlhYVveu4rB3trIk9cY98+tOyT2azY27tnsW/1UhoP+QO/aPI4d
d1TKgvrSMQ/ztWwqyRjk69sNkuVV7lbeLbGyw1sjaroqYcOaE1mpe9YlXSlLy15tm4Wyrlk/ZCSc
8xyD3KHSn9aBAysYsUfnnoMyra/1oWMlu+y0gD5Wu0zLu3Uy0TrJja5cy4FD12VZ7+PGbZccpeGN
Kd9iGi9gkTQadzBO/DrObk2F1DkaTAQITa5uG1K/4c4Z5RVyfm6moYroU+e65acOZycOPIjbstOJ
sWDVhSL9qU1d/as2sFr1yz1ia7N+SpGinxJ7DLc9gSKscewkAJO09olOy7ahaEaQUhu+bc6siG2J
G2uW5WM8coZmJyjW0AZq3xL0YTqucEKkYn1xkhYPvQoDCBRFAYG/g7nQsfaIkNVj8Hjo057sjd4r
u62Z2KQ8FTgtzcDQPnt6116Resl+tOzIhGqyPXnWmASj0tvlzGNu2jq+NcldeBZJ0txOY9TewFn4
GGvm8NFNJ3eNeCneWbNu72c49JsiqvJbhQTiLks/OVWdr2MzekcIEvpwFh95np/qnv4QmnDobSHW
K8yf6tbCjpzxWgQeL4kOtUsccA4vPRDi1kHEEYzwgpW3LlhxtNzV4SLpIMtmLqn6tshKq1HbmWuw
pfZCiSvHJbHQotNPK7nb5+il6l2BrsfQIxQ+7UXtM12UPwlFXsUtkqAIIkiHxDmGx9AcFbG6xUU9
hBCEQQlxvnG+YgSwKIwuaiOVG49NbuRHIulIanBaDVUSkp2juQxGu29D0uDbyHQaDFBsvHyymvUv
B19BSw2X9hpgGk0cK+7ziIaaZ/YjeMSgd49WD4MLfUlnOqbPXrzuSDhFz//eTEnkrlzEr1+VLdF6
xKFzGF1H6XAZvBpgRGVroLlH1vUJxzKo1rZu27sCygO6JqvDDNK4IdwQ8pktmiadTlhfozcvbqql
GHjG7MOQmDStlY7yZNlcW3Q5nak/FlmSruHTfbbcDpZykpBvbCK7skW0NSTPFwtHf7btRNzA/RZg
kx3S1oVlTDueU4MYtISZA07mdo9fot2QCvxKKHy6cQYcbIZGr41se1h28M5OgFoQ2Ixhra0JYMfQ
Cx56PvG4hm9h5ujdKtWxTmYO+LwkE+IQj2jKtw6hnXjMJMu3FbI7oVpCDjVYXmavFV94n3ZMx30X
w/HvUgp+zihAPIl8kS28h+QPxeRPO+xmnvHYNFq2h/XIeoMh5aYNOyzBbs0+4eKApSOGz8iY2Vek
Hh1oHnj7qjUZ8a9073eF2i+queXzLNpN7K1LsftTkevg2OIZ4PPUuf7UaYDyU9ZUvFWvRdbdB2BG
tn9dYvxSGaLMQ1zKkfQlruPnYIoGLmAeDgiC+opNWBFg2tQLXscFA94rYdHF/evj6b/UNMsBHXIp
gDWYpvkzraoAupJaMs1YUEDtMfhjnY/pQmNPq/NX8ks87LUR+0HbHe4urx0SM3S5iwzoDJFOBkCQ
ZjYoEzzFI73E3xR2C3rix8qOz2eTKWVLtO90kn4qT9QYE7IAbXwfkSF47Pomfy+xsWHGgeIEDBcy
OVAD7EuMiRK9PfWSvabO0PAW17iBRj5/ZStTHF0DxsxkUHk2hNUCFsbnfUV/0rsuSAXEFNt4MKOr
WK3aLrD3YcCqbI4UruCN8uCDaWnWK3r9uSdGGA86Ym3nPAW0SFbBNGZPDMiTl8tbsaBJ7/rDTIv4
N+filyARng4dEqq+CBFsIkx+kgBgEAqw4zTpvpXJAn9tyhVcXFInTOu5Ai26R+HWM1KOjK0NO9En
KP3417fLL3U2+l/Eqsy9uSTcpj99AiRFg1SxHu8Z5cQ7W4TllbKG3y0Dv3QsOAqNCkOajgWs7edr
zsipD2RRxntpsXmWIQtXoSTSScOjzpApZDJ61WD90SI8//UXNJZOwQ/lsMcWBeQJ/LYlsu7ncpgo
IauvsyFCNziEAf6A0rsWQeC95B1bYzi/9nTrCdt7IqPkKfWmCtaxPQB17e3Qb0u8Uct6iy+DWGDX
RAGn2E5aKfGWTehdJ2XRfMG5D7CWgRaF6+XT/7tf/Zt+NWJx7qF/CqJ/kf74zNq/vrXxW9d+r+7/
9mN/ivv1Pxbt/hIhZdKjdZeUxD8F/uYfDnoUTUP1TtUKwOb7XjUdb1rUNLr4ED/0qrU/SPthXaTJ
zeDb/XsBitblXfPDnemYJoRCwu6Wvrh2uXO/6+zaxgRap4z7fVmEOlyrONtERBn7dts+TzL97Gp9
AmkPDhPZhZ6fJhLRzzilR1eHQa217oPbg4EWWZvekMxz3cNOWzkC43bFLhtmB5zzBM4n+VDjyoXx
urXMXFsTT4xSkCJjqzzBqJVRkY9Q6ayCnvTQCA9jYrnpRq8cNA+Aa9g2a8DbMCH7mlZp6yRtnpdU
tc4Gtl2p0vClnXyWEMIB9fLXUx3FUIls46D6+lkn59mf7R5FyYJ/ywPnSQzaPTPCzz1KFX5WPWdl
zIa4pY9ROjFsPOOsR7hLjYLvI9XYbiAsPks98VZ4M0nfEnw92uOGP+YF6C+BDqN2D2HRtnjLOTXI
DHlOcxOzY/pupGJcScmpvKCFNagjCGE4BVYaPvIVOA0oQvMYwFaAn2vVk5FBLAWk3SgwGsC6RrlP
QG1vGfBnWDklf5paZ6z+MJ75SUo6QrI9VKqzAY43nDgFiui7jd3q8zksiY6fsn6TNRwyC/HC2hbv
rGIwKVwr4MamkmAa5vAxbZZSzaHL5JXF+1RU5b4yl+IHGguajMnAHc0+L8gErm2wj+x02o1JT9Fv
EIL7UZ5wgVvKnFLrDYymXvMQuEF6jaWWmAORzVs1a/N+cDl7Jtrl9WA7B1cXD5ebJCYNZT3holsr
h/tAn8xz3oOErDXvYXD1HmQ//yA16tzHfKgwgb/DiNbb6knXrMswH4+O10KUU8td1PJ3GdSc4kZn
fls2xsYBb+ETFDNymrixuixXqI/tE/fz++ghDOHd5K7A+35mDefaz/xbEiC76XVRrIfWbdCHlvxM
zlnCv0Wh7QAxJpLJw41XP1+ud44QF0oct1U78H3DiFvG8YBtlhXBwR2gkyMtsHcecu5qyd91I+5O
1+FWwToR+xQy0yNRjbyj3OQzm0iu/+iReaNSSDycLsdyHqaZK4/7naeLkuU4uPlMqgBPh+c0zw4b
FV86XGG342ZyeRovJ6NAEusPEGBucMN/zsvB2ASaUx3xY9sbK+CmzVIAonRB9fu8SRQ6loEtUQ02
0VzeOJAsqMPRWa/z2uKUaiA7hzBqrtxGjEB4SUUFQxn7VTsbm9ThoYQJcR0PGDjYAHKXFfzhOJAv
5Bo8qHgBtbWL5GuTTmG20XhOtKyPz31kny6PFwaJea/pRFWNVgaGuwQ6WHYkP9BAQLQTeekxBM+7
GzUz3aBM4zFMXcrP5dqCDjGRtxfXkkYWSwi3QKEqzzcHzs3lLp8dAOilqr0djcB0Q/iEt5UmkQ2D
4Ha+3ADLHc4jfo6tudiZE8uY1/N8WyS87C+Xue0QPLfkRvhjarSbHmj8q4ptsb8knsH3BtPf6WIf
UD/6iR1/RrfIJdDT9zDl8zFvY12BSeDn9Hl9YNgwl+FxXjuxNp7s0d7Rv/ks0BmviCwrroOUagwc
aOwTsiz2oc1zWs62Dkgn8raO5CbDrFBcCzIOCKRn+XKSHN8vi4NOKkQ8WjsvysAvi5FfppPbajWm
pHmsmXRy8GWgJiHBRC4TnQUIOMa5ttdK29wI3FG+E4JWhRykrYUDyjnojHOEs2s368W0Uy2LibL6
HhEXXzvo+QhDR24Lj0i5z11WsNxhF31ZmwyPPOnLQ9vHsvcF+GZ+dwQUnluitq2zMSUTPWaBDqAt
l9cODZypGtW2kTHXD78I5g6tuKYvQUHKMMCzqFaziSfgcq5xm6XrNOdXdqDOt1aBEcUCNEWwALrC
zKLfQqhPcAfOMIfohXTcDar3CrCWk3fJhoce+H3MemKJLN7qdf3masLeFAI5TVk5TzlpTJtURHdi
6E5OCVHbHNzwOMUjRQQI1gzDfQdZ0kgHoIjFiIJyPWfzS2pneb9iqGZJxo5LnTzPdYKXqRzXukrY
XtOGfrBD8q8aks6TmylsumM80KZemVqAcycIdVyniVZRmgCdv4tCS4I7QY0fOlt0fEtzIW21zXhp
OdDLpv0gq0ocFZHfAmrAl8br36xYo5kTmmP67kJCmyWrxDw3Psv/sG8L/Axeno5EQtSCVBVFZNk6
T5hTQXphnkMoYXDjUbIJwCTF0JwoS1znUCBty/ctghXxPIXAvKMOUjA8Nc+EoVlnOjL8Ka3ik91L
Ax+HUQTivsCYdIwc+fDdVuzu2w7m+5ziX3b7jmlJGv4MKPEter/Mxj1hAKCtu70TT9OunqP3eOmL
mYX70NVs9e2Wp86itlr/9XF/KbWX41qLyV26mmNqP80MvYmeiteqbq8Pl8WOZ9CM0y/FwABsVH97
jr0cjaBZ1OA6Y+yf6+x5CIUVz0W3zyZukGUngIRVbELRaN++17+LgN8UAZhvaRf9/4uA9dfsdXj9
0d/77Wf+rABsctI9NBoEqFMGXLb5f1YANsUBAn/GpIvoZJH5/0OsYnp/cOtSHXgmkGug45QNfzoA
3D9o4yCWpVpnZmxof8vhiwPhp9IUsDgNkIXnSYjov8hxTdgT6dgE95Ocouc2aQu1lspkqjPOeemP
Tp23WwVtDXLVPPhQ2tiBO3iaAk3BqUFXtiImRn8OiPckS4LhCllY2vB1bHEv8nZPCDMAPJKFNDpd
IRj+ZC+WYEZhokzdFjT4d5OphZt69CSyZwvAF8Nj+0PS8sIbx3Y+ZYkNotnt2Dc6BBtafgDs+0hD
I2VLwMtdoNRdQZTF8+PJ+mpElYnE0cR3M9rJDj8++RhmLdXBmePgUIq6vQdraR1BK7wkTiWe4yzn
/QMVYWVV6KA7zwg3ailQlNuo25npyTofm3Pvhl9skfIlA76pHhlnnnV0pV4arSfbFKuE3f9OC9N3
VWNBQhHMlLXQKJ1sRTKFUTEDomENwac3ztIcSRNx2htQKyixDTYZuvsQ9N2NHngFRoPiA6QU3HC8
BJBcFoQ/QRHiH/l1OeXXlqueA7qxPijM8cj+6YUN9kFWZb+CxXlOJ2Zp0DJXTll+GBMxf2Jqra2V
GUXr1FXdlq4joe1x4XMLPowmUCwHHHsayOUjVCvCzQzfq0YsWbOj3ZqpENu2T8sPYeNlTyCFrSec
kuyJlp0/tDlzK3U2ZxQ/FUa6/L2Z1Z1GX2sfWAIr3lS9lpZePzAsRhwcB2h/yVUkWc5Qd4wJ94E7
0zi32+p26qP6mTHTg2zicleOdbxDDR9eyyB1NjOyX/QmEmxM5j7iyhBMoszhkW7d4pIsG6wZIUNn
sG7dm9BA5vtOpZnnFmTPCfpopK+Rt48UJ4tNFBHJB1Po48ZEW0vkR2neN0ALt43LTMc0I4ncUxI1
FvfxOspE7/c5I58dghOVHkKl4wVGNAt42ibw1u1leTL0sbsKQ9F2W8yz9iMN7vjKyqX2YvHF181E
5EoeJ0a8ZpxbllvdrYN6ZeJkvBoAtLWHMtHsFV36diJGxZ7JumcuFrxPqN9viCgyI4ZEbFUzJzZr
IlxImMwT/cNl+fr3Qv+bhV5HLfpXC/3/rdNfCTmXn/nHQu96f0jkGRqaF0vSmFmADf9Y6GHn8I4m
09tYqPXuxQL250ovF8WiZzi45w1YeUvuxJ8rPeYwVma66ItJ69IF+j//+Tb+7/ArUJKMcIei+enf
v98QLVTlH5qQus5v00yUdbw9FiGJxZ9/1+qBP2JYyuhwBKNx9jtb9Cfi34B2Elh0zMKKWSH5VZNf
YgL4YvM0XQPygu2GqG24x6ugrTqmwK8ZcpGb1La801wE5oNMEiIzpZLA7xrLOUVZ39xPvBge8sbO
dmlHflgeSv2lVIG7IZ06oWsuaW021ee+SRLgUS5pj3FCNtKqwfH1pilUDHFAPemjbTA+sE6nR49p
8FXgmHg8TbZUIwGDJXhbZk9BDuWdIR1qi+FQxDlDpFxI8nmISj3m0L/ILsxIyIUSu1OZ611PYNlY
GeVonEdB/hryDuJwp1i7mcC996ueUcDWcJj566URPuteDP1OpHd4UrubwNAfkIkjX5IB+ayV5QnQ
7cqEUTlFeDImicKf0EofvEF75006nuTEMTe850fyMLK429mZpr4MABO2Zs2bsYrrbEd9nD5WViIh
YECP2al8TPZe07brwRryteZMut/qRvexdOPgtu0iIEOoSd68aZiei7ozzySsTntzSuCskW16xlWI
TtxAroHVtbvSRll9zpcg1L6gTlA9uVkOKOC1Ho4jXaiC2VAxGKsqtbov5Fvh0LeJKPXUlVGEMOzB
AXcY8FcoxIt1YxNhkKr8IFxxyFKH+PGqnD/S4q52VdUTYe1RpDdJG1+10hp2EMMh9+RRfqfPzmxs
PZGw5Z8adqrYgDua/VPyFE6xx2iaEF/EPoq8JDl8UP1QPUDwjG+I7tVuGM2M/arj5YoeyWquk07L
PlilpXY5zVRo0lWp7e0xc5JVurwF58mJb8LQmrcTbh72A8p17otY6T1vKgY3RI311yAHtTvEHc6R
7h9NqmS2srduHNUpkBIL/diZV2RPZ7tcyfhT5zrxEkOhn4pQ2efczYCJRNN40kRvXhlYTPZ1V4a3
2M8bQioW5FHeZIdcdOgZgiEgFMh26Y0q4xNdFnmDrCw9xDqavAQzAVAIhv3bwYrs20wNV0Y0WNyO
iA8FjYIuCtvXqHMxKSxOs42hAue1MoevdjXmh3BiSpNPuX0oq8Bi3E53anIK48m00jf6MOTbidAy
Pjlu8VAiq39qGjXtZq3QzmUkaRqOUSCOjH80DD5M9E5RzwiNdpGsXpugTu4cWhYZ71sTRX3gRmjz
l04jDIlHFxaRj6ACKCrD76sk5CIOpkluYJfJtWtl+QfHbNrPaLD7egXg84GRxiE0Bnksh2pXFK5E
M+CQ6xgzxz5jps3u7SDby4lUThnMxcFKkUo0CoFYx2L5iZZAfHDsPNhOMZYPpwE6GGAyv1eNZn2d
x6r0Tcb3xCkQmZ0oO312aHk80h8DEmiwq+WCOtqqjlJgrFJXd6Iet0Mmqyucb0QLe97WJoxlFzSD
doNAM9tV2bkPUHYBWEC1J039nGihuS8oBAFWDlp/KrS+fjPbiU9iaetBG51dqQ/jhrjSjjauY7rP
rTNViiptzmKmveBlCkK5bmccLzuiyMHnTZPt+HU/Ss93cYSswmDa0DJvgByW2DjWntc/hiBnlx0h
sa5ZHVYscw3pEVmXz1elGKsbKIfaRtfFc2KktQsGgGhnckrhX8tK8wldBRYq4o8wKbVDhm9nU2ro
XYwkLT9nyKLBCUbe2c5deSCGZQQdzH7mjEsuJRyU7SIU0FeZOOOOrYp7pzUyb9mFmNppyc1iq09g
C5vUTG5grnlPiFu0Ez2I6GPtWvE1qTMI6Vq55404+1PS9Cd6bzG30pBcNwnRHS0BvdcMxeq7Ngmq
m0QbqicRxNmpSXO1KYFfbBGI4ygxIoVUqTI/Yigz9pIMUliCLuqgMTG+ggLpbgbbU6+WWS0vl262
niOizx9bRHkZrpXUQ3TjhQADohRsWgimXg+iO11HeDXQS1r1YTV+0JA6rIrIntfE86lNMxruFRgc
O1mPWRndmk4ycKPpA0SWpaOkNISRhHV3uyIe20Pqzeox64JdTGeHHmcw36U90ZqosSE6Tq1GwGsn
CgsS4rhdtu4nvQ+NI/yP9GWoDHrj9BhoPfO6jXnEr5rAUHuHfTYBMRUm6FTKeJ0Xg/acBTXcOgfn
W9ASKGBI+w7xsnhTJDgcVeuKbR46za0eF9nBRp1HsF7YkGg9uI+4n4KtzkjlQ9TH+A97JyC4ehJy
a0ZOfaqn6nPRzNObNncs/11NiDnmJAtFkEm4+bxILo1GXBExawCdKGpkUauOeSaED73ocPrA79DO
rgkxmWl6EjKxYSNCbk2VTT5JPu0ZXHi2L5E2MeNEHIdxs6kH+tqBW717mA4OfRbhMRoHcR0buFHd
Ir/r+4J5td19AsWOwwvbcUSBOHSf01Z+suPoVQu6dwLDP7nleF/Q4/PFTI5PYVb5oS6caVNX8QOY
bHWE3+ug00qNJ3qMxRsV5PixDvjBvpCk5sl4aonIVCHfojuqqqn6dkcyOnSYG7ZaRYj2x0jBT8QX
wzmTtOh6pK5fdxdDetVWmNMbGbx3F8d6dnGvC5gRILB7uvFBqe0A3y8+98XyjskQ97tiAWXvhSVe
X8zxFeVdfnQXy3yzmOfZ5KVXejgVx+5irZ/s6kVzgjC5C8You3Iim1Kri+Yo2GVzmmHPR2Q7l0Bb
FuO+i4ddPNpVMNobPeqZICDZT8tDRVGxLoRGs4zRz7aXzcfGCYdVPTJx0iauZBtaH0dhDHtasKi4
8rY78TfHrUdH2ocMSAyvdU3xTKq8Jkp7lULaehIO6RvsRR6LmUZ/JA3nyBtEfIhEHF6P2D38sCDv
pY/C6lRzNY8ztT5kxOHVYg5+rD0pVo0loK4XhFUU3bLdMmejW6H1qa/i+JAG29SRCCLLoN27GVbl
lBTEXSNtzUcgdc5hmK+TSoSH2QrbQxcAs61zIz62GmWlnqF9xDh5HQWyXU+hU710oGh8l1ygXVz1
qF3RpG2YPgaLArHcDIGlmELAA0J5S/YObGl332mgptvMyHe2FmjvFhE/E/wyFY+kKtBg+sKYR7of
m2+h2Z11idAmrYodBxmcl3jtfxdxlzCa3xRxDNn1v6ziTmXdRv/LfyW+Iy5evx/b/+NH/6trZyEV
cayLNYMF87+KOdf6A7OVtHCE0On9ln7zXTGHC2dxFmmmYeDo/76Y46/SY0MRaJOdY/+ttp3zi8GC
jqHBg+Kwj8dkhtTwx2LOSbEzALOgfGoZbiNSSyNnPTchumijrxEft73SyhU96kgeAoN2/IGALjRE
ciZQyWfvlQCrnMl12sDpDqu9yNiu1CvVFzlp4ZHZfMlj270mzNQ6YCFAO2xnWCCsjm7aZEC1ypQ0
FxomGvQBnR8hYdkikZ8999ojC/VT0biYBbQ5qDd9gjxqBcrLvaZtZr0Wda+fyNTDA4rsAC5ChyNK
7YzMiepNk4rlRwgsyZn7xOSBVK331LErBLGplhCQtnHH+3BELgNafbyvE8M84HrHUg1f3KnxUhRp
eSxxkrtHyUD0S+OSNZIVOTofPSoQnBdhBondmsg3ISq+89NFBL1SnoXt3DDCmqmjqT+Q62i/OgYy
7LIU3d7sI/MRdfh4V5iolRtTY02VeaOfQqPi+ysnJG1FZvzqCskXwzcvaZqd8ubmSwIfXa0KqzQe
4iZTn2Buaf1qNGv+mjXq5VVe2vbrFC5SMVgN9d7WBz7tkHE0zQyNhySAQgOVli3aSnoj39pKOaab
4tDIEo3vjpASHVk3aOZJWjFZQ5ETnejcJdduH+ireojHmySI+wMbM8S0MQI0hBrL+ZRjgPIrHymb
19zX/JdvFzSjl1mvQ3TUT0a3XGGILOMdl7RpnhGVTuP1oBalP0U6mmatydL4LFhaFZJhMBncS6zy
K7fJstm3gYQwEKQVSQdwFFich8kStu8IJ1xk1f+PvTPpjttIs+gvgg8CCExb5EwmpxQHURscWpIx
T4EZv75v0OUumXbL3b2uRZerfFrKTCQy8A3v3VfCemUrnZgvyu2kvQflTRDeOK2/JdHAlTDHKnhe
iulCAeLslypx5QbYQPS8Yqx+8EZG8NQlrQFfv7QeK8kNOCeTvmtLbvR85kzeA8Xgb1oji//06HZS
3gk3EdtPhPYwlkAR9iN3g6U064WlFX07QYL2Cf3OIG8Kz+shHsQdN5+BB20bjVShCMYbmOVkscQ7
s28EAbEtP0IvmPmCGTpgkvaDGGcSdIpquaqyIE83eUAe2w5CPvcbANngXDcBsXvv/iYjG5mP0rHx
vtN1wDxS6kgXZuSo6qsJ3mgYiaH7Ns+Sl6xWg+9u1PfJEszNK8XETL5Tb59KZ2heWTHyl/Wgdg5I
44KdJyGDL+MYsKoVzatqsuj5/RZODY/rm+O+AdgibjN9k0buiAfEHrgkk0Uwz8ys4L7E4XEtkwwe
nOXK4NkmjpmfZN3Y7AkLnxtm8EwU+ZRPWpzMTwJvW3rQhVS7WRDoH1qTgwO5X/u6eijlW6cpwcwN
eF7kVEcY+XCLhU2H2j3MWhwNhYKxErrAjXcrzMFDkThMwqe05OOYWILSbuYLbSFt8HswTW4wA40z
YTMj1ydSUjyO+PMPC2J/6kgWKieMN8F5qovgvLYuX2GfLvwNdSMycn4YR1HOeF1i32ftGHv4rSC7
kF63BluzaLyjiylnbxaEJ1GVG1sUBYZCNZTzee1ZxdN+xTiW7CA68wuzFE0PGxJOrNKqp+SydHNz
Q4RPsEsXDFj2wm/5XU/vVzmmoRLxa6pl0vKU56zgs54jwwTp+djjweEKlnK+NNzoBH0lefuam1F7
hBgTH4jyth49qvJbhLdTtPcTvF6fOiSR8jij8T7ZKx94zrUdyQhoDgniMMRjZK5rcxXXnsMkvCI2
DIhwhk/MxO0wSCvH/TDxLRVpJN+61OJoFtHCPUWoJDc4lGm+VtUh1jWngF/4XAnx2A4LNhOH2dQW
oT7kopKxUb4XHZlAVIzN60TarBuWbituET+Jx7KEkAdkEL/EbqTk45dIONZyJTPFX28BO/sW52hn
08Th7kZj+YhqNnhWqSOya9kM6jhg32z37/e8tCR/yOw1YsRq9f0/sEK9HdIxeIaQha2QtS0vMU6i
7R9wG+bz3sQtU4Sq6/0tWZz6fgwWzFtN6wfPBoQbjK3vR1rWibREnTRxKzmRr4ZT5nctCmdcVmrX
kFN7L11+XQUNOt3dxOW1ixn6EP8OKZN8nqp+Fpu5dVSyfz9Z6zpB+DyhhXsWqV1Vz1McL/kLIBnO
CUDYvFExTpg5kt55CzQxhd6pRJw2WBs/rr5VyRycVIO2KvRbBLbhEsWcwEGBtWVaGeOGBfXDsIGX
0aDaT5JKJHfWkixHjh+7BJsSD5QQmixE9KRbr8F1WXXEwlteNONLAHRZPKxZ8T0zU13oF70RP/Mo
RT3ekwN6JSuTX00+zJy1/CbVNuGIwYo2WU62oft2v9VV+VzHQl0F0Ux2Qbj400wdYqtHVIkn4rC5
up1bgbRY4uaaZ4x/L8hzZyelRnvPviUNW4EI2zFtYr8G1h5s4pKn1GudImTc8aVF8mVYdXvucABs
VK+RHRm/gXAoRWmgZyDksEuG5trLAtiE92ZCHk0Q9C8V2TINeMy9weL2HvFKmJXeJbKkY74sbtEY
PCfqksUarJSSU1V7s/Ak0/aag4WrtQH451o0WEyg6ENdBrgbtIjlUYg2TsJUNpBHZG6TSm+NqMDY
AprDPF05WUJeHZKehY1eBTpzz/K18I4Bt6UiM21AcoY7MLjubbne+XPvXXVZwGOO7vqYAjIix2kS
T1KM9Y1hutUdUQ/+FRwr7l6h9YqJX+9in5wTUCBwM7LcA30yj4Bz7NhErG448xsi5Oxp8conyRK0
OBdtJx/aHIer0ePf3MgVXZ0/2iO+FhX8mvhktHZTYIUrN9mudbx06xPCul+MLDiaYztul7kvd6WP
z24jZaZteF1246skW2iVB/db1vvVfkVuznM8NXdxOj0FQdbs89RTBy+avqDU2jiE5v3K7GW5JA55
OqJorb2NTy20ekc9dCaX1Q0qd8doav6aDdajkXm4Gaauu/HTZKXdW5xN7Q3lvl4MeYiCEUZtkMod
iLDHNiCkKVQuldGuK9v6pgeRts3zkvoEXdiO7Vp0NZRKQGtRiLiCumOKM8hzba/mhotWETPUOp9m
F/jp3Lb+zgjwDWe6SeUOye9lm8Gf868M+Et3PAToWOVY7WMkeKdC2QtSTFafsNyOjO3UwddPCMKt
iJABY3SEP5RgJFiM1w5Q9RYeZHCzZs7DkJbWtq8q84IhEk7SUvRP1mwZZ9jyBV41LEZMrahdf+3R
xFKXWBYA1LlqD1na158zynfKuwH7L/e3lT9aTMqO3mQbt6aeCfLk9dgKS0zVzrLPQAJhh/K8NyMv
P8+Gjv8VXsGAV6luz65d1uHiTWaIzGc4mKBWNg5OUBYxKWM5UMqHiLSPEyynbw3apJ3VMx8TjUlP
Tad/YkFhv0XKBG8T1d38mYp4R3WtqARTs9qSBJbvQDCxh245UTj5VbmD54uxOLW8o9mxki4T/I+d
BV7UmQoxnZPB8ETYEDcI2axzfcW16x0CiKa8ELsYKNSikxzIkruk5EoRq5eVsjh6azey0M8x/iWZ
1W5XXJnbyBiRkMUJuIuwju2IcLjE4GBSqXv0cSg9GyA4fR57keUyVhTJVjU9HQjJg8jvGOB0/C5S
ohGfG4SepxVNRRgoVALr2q9M8PVwPfPSvWsV5tMUzz63ON5TtuQpsGlCBPKhJFMhCOz4HLclQ/i+
ezGSYLgulX/jwgbc8PCKPpWDZX4Ops5V4UDv0l/lbbukL53bDOapzMmzvjJawZzkyKnFrDOwh3Yi
acegcopp3KK7CFQE1Sys7RAmce2/kj/FoR6RDUPomDEtLG1CJkkrGoAM6g9Us0JCh4pBRE0Asxxz
sF/9pOSpaw3Etm18oInxHjWqU163puLfoxQleMZ0gEly91gB6aMDNWjC3D2mku20L3qUPJvStimW
K1Os82XBAfRILVrgwJ4oywM0lP/gePkoDaN1dmjsLRpotnjyo90EznWRNn2aHaM6KNS2rMmRf1nl
OnSfJai+di/LgGqkriDeuuGU8/D9YXH8N9o08WETC8FPMvXR/8D1yLv4sImdElfUq9XHLKsCpmVR
1cWkZwEstFg0dklMsRk1h9ROk/i6b1iA7Bq3i26Rl4hH3xwIEK1zqsqfv6u/uSzsdWwH5RpzDc/T
b/qH9TC4JEb/mYyPRG5QpAM/jHfaJxVQkeEQ7lOLyoc1A8WRMcbN689f/d1+86MRgYvBy7v6/yjB
0UN9ePnFy4dqXLkmS0ErlIl2YXPbtX5JzFmZLA5SSTSW9mPOhPokdPldSVal16Nkm3Yn3YUg6RCf
ZJwce91BN20MYoXwXHqYyuag/Yc3/Ncv0cFF5HjaPsGI8OP1GoM4NWyD1OEKHAHecTaF3SZxcyjf
Cp9Vi7uohMQwd+1bKfPl0vbMKtqEXj6tZ3Upq3bzD+/oL1IuwVATDYHGxtps+z98g4ajA2KpG45g
6SgbXeIbLj0jqeeOEU+HwlO3v5NFpq2Ei4Mzgv6igjLIolvxSN6wEdQ9GFf252/M/rs3hjYCAYQv
XNP5aL1Cy9+wDm+TI6FxVKhgi+uCCe40gcekKrK76hORbL48LTVl63a26y6/GqU1XgY5BmBXxwmD
sbnQLRM0QF0setpYI6WJYrtL+Z6iS9oVkc60U3rWUwX4ebcGLE5KU0/Nww14u/7b700p4O35MjC2
5xBamvkC/hDR7pit872u497SKufeWjty0UPHa+iAfn45rI/+Txa7HoIPJFGSESJooD/f6okw2nQZ
PeNgJw5nIDTPKrny2a1wz8y8ew5+VAqEGBufKgvVMDvkhLe1sMb6hEqOqxXbgu4EhZCmt0j+KxeL
/2SevsS79/GQbTX6y1YZUxoWI3F6rGMmYJvUa8Z4F4/slNel5NWJqGR44+bLyB1CQ/Dt/cP+R070
T5Noni4cYf+zcPQuSes/zZ9//wN/iInMXxwORG3I8hw9LWaq/S8xEfNnvFpoeP5NK/tDNirFL0yE
4THhCnH5B0Pm/xYT+b8wLUbkKW2Lek6Tnj+Ih34mJvqLwRcXscCx6XgMuwVt2ocnWDRBDyG70zmN
s9lEW8Kr8gusiuiK7DDcIovTvQTYN/YNhNo9a/Doyi/65hWaw/zkVAyGJTzUF9Ouupd4hu7ww5X8
mwfsx0cZ744wMgZagOBQgH88CIMBYZ1gjXvKRlm/OYmc71sIhufKmTkX27RYDkGDn6xr6lz+w3OB
5zc/3x+fZD6Qb58fNlow8myk/eHnHSUWo/EhbU/I9T+XbcT8YRrS4EYby120tY53JlOFPTykOO96
lkH6JJgPf5nXav3mDawYt8262FdxEXe7HA3FoS8gmLCzrN0HL/GbhdRBzzlF5DefRWNjBTUbGZJT
SxYvdBixkRia7xKL/PqNJ0b4hgDOlnASHnvJYQVe6g8J2km7xwk1QuJ5xbIE/oiRG8tXv772Ornu
WKEMl6TqKjopif7U6G24m4QjElQYROh67VSaLwaJAzs/9x6HeVUFXWPLseO5TXWrJAWEkeiKE8H9
eFw4jje5sWoTXg+zdfWmEepF5CabBtI4pIcZKVPml06If0WcnSmLtq5a+hd/ijBBpSY6i5DABDRA
fAHU43a+7Cf4xYc5QOwEzWDC2kK+zkW3eQ9ml6Zim8Wt+VrUpks955lqy/oz2E2DrdL9aM/+Eqb8
lC4zgRUIN9oW0DJyhf5RDHUClsebhhPyvCLesjzpL9Dh/GQj7AncFPHHJmmOObr7KuoZw4MaZv6z
kwgurklCYdARx6kF84LqPWQUJ/laM0MendGywCNISvfJcT572eLvEset7nNs83s2OBY1vcODS5IP
i8LGhOKEt07tVT857Css48AYNP7WJhapvGa6R1s6bvmlBie2q+VltRaMjj1GqSsYPdkWXa33lnh9
c1xLc90FRdMfl1TV676nBF2xCOEB3TDAmuFEtVV38PtMXGO9ma9wqETPdqa7iCmZQL96TvJdona5
EzVJJmFaeeV3nnQ5aZIrMmZybKpSB5i0aFnGFaeN6yk30/TQT0lsZPbtQISK02CqK5F3CVWmcxO2
HqijTcRKJIZYHBGy4zc9lomMBzPSWpUdLLOevjEOLQX5ckk5kjpaYfG76dpAQXZPC/RTQcUz8K4j
N/dqHVYbbYudjZ/dOcUgvThW/bYadg+7MBigQHsCrs9XQAhZsVVB3yYogmqZ7vpBVcauJgUH+jyu
JlyNXi92w0hJ/GkhrX05Ah0Bo4yzTM8EK1XGW4Uwq0HiOyl2YOh2K2pBp2KOM+XmcWUQxKOgr84q
mdJm2zLEeutqyi9dc3Grz2Z9Yu6eX/Dn6sOQ+VwIELu6I+XbuwWQg2kNYBivpvRng2rmfEKgICZm
MF2kayPZvfSpm8lQpSPvfo4J7GrreT2m9dQwSnDq12m0KKNIpmXUkEz8kHfsosnMG8x5+NXM1GDe
ZCj+zNsgYt6/aaymfmOoG4Dm0J7N96M84JMz2WHmQpafzzmaG/2o83tXuOo2IfSbHK193h3mCC7V
uuVJIJY3Zxho9q/gMZv8I48Rz3IfLSJGxFSLdRo/k29epFghiZl5G5a+5NZRaweBg/TnthO8Y3rU
2thPAz1biHWgObS+VdyxA4LJguLC6vBiInkc0pg+oK75YSFQK+6UU7Tlhv1i7cDDGccTzt4eUPfY
J+W5hOyLt5F3wL1bNmxHkeKOt7JVOnfedqJhW8H6/8I8YFoQgas82OCcJaSp9t0FJUyy+CpMWm96
hYld3ybuQvyH7yJ8jHxTom7D4ZZPXf1rJ/one57c08i0yzkI+u6HAZ5EsTVgnAN9YPSLSNRPMYZZ
dRBtpJMhySGL4Caxx0iziJbqnBQT81LGrC6rq8H5SsiwS9Fqi2RfTzlcwtpYN4Vw5rMssvo6Ssbk
PHirguHdMoiYW79xwOkpcQ34qD8FjIi8kBvIeMx5zhDJageAWQJA0qFoS0/7qTtScVjMEm289EQe
HLALL5x+o5sp0rVWuNKxI/coVOKwK+3u5T+F4/9GwqAbcBq3/7lwfP6uyrrqf6wd//Vn/tAuiF/o
/1Aq2bSAugj8d+0IH1fSHMKLlTRiwnGpXf6lXSBUkH9hWb6eiVAl/iBElxakgkAEvkS8LkxHev+X
2lGXhj+URxZERwEWknfIi0hpfigdUUcPK/Mm5+j7YPbLJMFjHfPw+OGa/C9KQJirNp+RuB0bJT7u
qz/3WNHAMW0DuDqSM8qJOmKeC/05qr+geGeJ6XIAF9QqjHlW6tKfv7b+vn78iIhGYM2T4QRYNqCo
+qi0hySLqiD3g2MsA0iGnuqm7TgLXtcx80sGkv4tDsomCLsK0VW3Lun32WDAu3MVwvVCCeIdBpZw
/egX7FCM9mrI0Rt2fsZeMysiCOOLQo+IuPNm6LzoUpKetf1/fAiPJBtyJmnZkRr++QqaCkxK2a/B
kcmpdmBTMJQGa8mUtcVTa1M+RyJnQ26UWImE+b7VQ6OKmIQJfJ8G871bWUgnOkz05shIicJxJR0k
5zQKxpzdApO+Mh16tvkrBlqjpKf/+Wf4C+aH7wGDHa2Kj3GMudKfPwI6gmFgVh0cU7uZtgrhLWGq
ajl49T8hnf5i+9SvhOgHaof2d3yE6Dgw6MuGluM4smA5surmy3P99kr1dvtgOmyxf/7JPvyI3u8w
zauWesdORJG+A38Y1lmiqyqCFHi9OFUPnChIhAcqnZ+/yt9cP4nKSYNr4FRBI/rzqwSK46KYDP+o
QKIdyAv/rbGD9Jh3/uPPX+h95vrDoaA/j2OBIPL44dl/PRQyxkJgKF3/aK3Eiq0esIYk4J5ZFr64
pbQprUQCMAFxQn6BiuOfmwJ6BLjM6JIgkb7GMtg+qEWvjt0RJ3sjdBDFSELJMdZ9aV3wBEu5N59Y
6VPYsdAhgzzOJgb9MuZF5kZnfvmw5TsL7ePkrunx5x/yd+zVnz4l8gP4PyB4ddBp4OjB0A/fmq6L
0GWq+QjGjaQYHd+FQKI7GTrSq2azELqkfM2FIu5LB39x82ZH4tGG/Sh0LFhDQBgUCLLCelLDWrcy
X4QFFcLBdvzF0+FiDiljSkzWJxGUqPUVC5KNIrfm0TKRPCfUlcQsEVaWxJW1rTCwHUhCEtkYf+E4
y9FRE3IWD5ZDwAHBZzxdkmNJwNzOjt30SLYK7iAdlYaISxw6u/YfSZnIThkGnG0l2gRAURx9TXjw
bKC9YRyBOHHXsKRpw3Elmg2sZAGenyQHuMByA4lp2KD8IM2tF0T95AQzPfdkvRU69K0qiX9DxL18
W8gxCn0dDgdI0z44kcy6MHMJiVjzxoVGsErSqmzzsRm68sWLEyyYIgGFnpsBa6JAJUhnMOJD2GBd
/hkLBGp2HV2n6bInUJQzQpDAvXN1xF3vp1UQ2mU63RH/iPw50+IGUvGMmZV+Qk6eoQPzjKowINml
9LieuipLxOsFQVqE8wSneTSq2zqCQWnN1UQWn47lM7zqYDbZWV/PbV2A14CdgLhVx/kJIiYdJEho
wRLzRI4qDs+oWZ6M9yRAQd92i4sAfQv+SGtn8nzZZCXxgdSL/glxu/2miOW5J3Kvq069CUyn9TpG
5XJPkhZ3hI4lHFrbfsNLUu/zxEK20sw+cdtWpZ6qpRs2dU5kAxvYLOxmIg8nsg+TxH6wIqJHOdvG
U48gI1wwKvgYJ6xvtuI7V65oHhZV3KRQcTe0+jkxUwWMRR28mKAQBt2CAt1ComTGUrIpneNPVRbf
4O76kugIx6TvzUskiHXMlPuy9PmbVVawVlSXbQxNsu2RWWCUUuLszcN0VaGLDutxJTYSXVw4oOwN
ex0q6bEp4ogiaFKU71kX9Xxt+HFwyMk22iw6mtLQIZWNjqtMSPjbEAvLGpdFlZ58jpO35TGUM0oG
2LnNppSNTEwIpuq0vH2t6zPYOnOjEAa/ZTiRaDc6j95/wYgXmlaGUfg9Y1N0grjNRchTUs3FUegw
Tg/368E1COGE4ttaaz7sLJyo4JOTNiQHPtrMZlZ9VaOMP2eIu765Xrd8tkc1XZW+P57yMSC3MG7k
WZkG7U+fRxB5zPE0gDm6M5Yc0WCx4DwIzczrBOK+wFvbrdBuqtKMS2La1vlJjma1t00rOQEdbnay
qIlOXBgasRzEZuu21Tmd2RNUZtmHTs3/zKohb7awl9sr5mU5oIxhOcCsARTSmTkhnePyG3zbqb41
IbhsIz1TW0e6I1VjX8Bpg8cq5skhVqYkljk0O3MEOsMnVleei2oDtkwOdAoE4tqb3csaTPLO4od6
ixuvHbagWV0tYajH70zIpm1Q4AFfmIV8TTzWtvR+3vN7b10x/ng0TOqLom6SuzwHbQKBBKdvzczI
xY/Gu0MeiDdBMG2cybe9FLFsP2eZDSfEXKdtalAXGk5DpGMu7NMkCaNt2Mo/1z0GrjZ1um/wXMxj
kSGwyBQfEkL0euMWNQMH6H3HZbGbWztZoyuvw7aMgI+AN9eGQwKfrdkFauSTky93F5iobpwBXEqr
QTnSkZiAANZCrZIrf8YKCgYB2P83WN14J4hTzcM49nwkw4XP3BMFBhUuz5ydHSTOneBggPbSpTBY
LIA5SFDBAA3RFbWKs2kiNwipIxVscu5XYSfLb9TA43PKSnZn11Z7lcGGImDMkdZBmGV7IGcN+KWq
jcvCC7DuK3jyrmB9edtL4nxhxUuuDoO7/mJ6rLvoAIeLMtmhKy8Rn8mLvu5ykR28sa0PXabDKagX
7WtnNg99y6Eg1GDfjnYr903SzuyrLajnRUYra0cJCrHhUUQ6nq3v09DJJ2eHNuBeRVUwMk0DW60a
UL0HLr+Xf1XEBiVnhZwDws7i9CHCB6aLfQmyRNlIHc4BPIGGkxXfp47Qk8ntPL1DX98f7//ZdPzD
poMoBt3g/KRhTRXM+fRPavt//aE/OlbnF4t5uSZevCez/EDJ8wm8JOgB/az37pzW0/Q/1PbBLzSk
kqrRZMhP9QhA7w/rNK5q1qCo27mnfxfi/x+2HZ5+/T83dLy8TcsKO9JxTFAefy7ctLufNOpY0LMu
FcKysfY1lMzhZ7e0EK7s3YwObal8FGmDFqdx1oFW1oI1dvjDrV27OEG0nM3x4DTulOf494mWuykt
fKsrZGwhbfmpjXoIDBH6uGVo30xQAyrdKi7wE4Kk6tliYn/flBOVwGgZ6psTVQh2Ewp/tOzOW2WS
VbmZwXm9QXTj/0l3D8+9Wxvf89mbn3jglfN3jYjFhZ12crpNam+nSkLQ4jm7hsDV+AeAWdXjZGOW
ycLYGOTtgGlOowFr4xGbG9qzNanGXePzUPcoXBn+pK3cAkCcb4Wa4We1g/GrW/TleN3RwXJZGCId
xTzFpHsK2P+5i13LpD3fRf5ElKRoSW4GmverLNfqmgcGs3R/lVsHjftnlXVAyUUkKfM4EovInp6Z
SS0XFPOCCrPj2UXQRHNPZp7pMXxM5AmbsPHKsc0jvCN7LTE7sBcpm1JSvcfWe266dCQzwZ0RN0CV
R2EyZxGClSjQvgCqyd66a1MbKYjhIEtWrU8cciO19B54/quMpX+m6xSP82Trq8xhF0NjQsga5Ix3
8EfQ2sZorxBfNo4WGNsF3YjSyurOtpkfe32HjtsGmlzufLpHROJJwHrWUC1C2Qk7+LVQBdLV9/9a
iIzvFUs0C/B2oPNDSF1qBaq95MjbtKLWClb8Ek5fYkGAnJhuHEhz537UmQxFQkrG9t0w4dc5892q
R9JPQYksTPlaARRolbQlHD5GiWH/MJHYvR7mPkA1rHWnzYw88CB77dRXc7deBxX5k+FS4lywYsGK
PJMrH+g9lw/yI7KMPl/REhv+whuYRMsuyIszrm45RjgW6FUidj/YhXmkKJstBbtrufW92rVuo1Hr
l7s+MuNT34wsqeM667+hQoILwGyc1cis/9qEarY4YCtkcU6e2NhB1no3NEg8gmTcvwdS+MwWGG9a
GOE2atL7v7Vl+POusJ6pthFnd0yA3nmw0kANGsI1M+/9dHTP76/okqox70eQAie6Ke7NdqTnIpke
afukcrRNePuRicvJGtcDhap8M6nDUVCSA3/tmooIDTBjI9uRGS58mjny4V3/ndst+bqofECDa5y4
vWkt7RKJ7YKPtVD54Uor3Bep0zqf398ldvMhPhaLhNxiC4c36zQud5kB9vo2UAVbPBB+CK47V8/x
8xJC+icymxhC1YX+SpGycAX8bDG7234JdNSiDtxQNf87WLQO4nezglHTfOe19hbQSKYHbyo4obwM
2YAsTbHstWTrt3XVBobMNfQ9JSxmx7Fj+OWhHsaJLaIo52GTNPmMMCHvp20fUJ50qztdTO2iGbMF
Iwx3mr0BRiYALyYVG55ABs259+lIGof9nGMZ7Rh2FgKPoaxinBGq83TeX3SdBUvwzJfpJvBaPHHJ
kqVHwK+65rWXQxftWW3NxE4G9iGb/HK/2oKowjHWisq++5oZcJfI+8MCUgTF/Ml3DSJmLMWNbalJ
8WG4AGeXOQGfrtR84LV2EOD1LHrsrRNU5F9yyUYIALT6xwn29te20bAHUdVQeiVbcg6HDkhlTATG
ya709QXWHz0rz+MEGfD88oLldDeRJbYjmBfwEGvWKbSg+QYhlMXmZM+pfagLIJEbxRPjoRJNdSnG
GvP9mDPqD6E9Wk9BvXp7g3L6O2Bp+ypSfXrMRl98KxxvffbjYfb2hBtn51a56Xeb4EOMuM5yQqKE
pZaR4qZOjSd0Q+qZ3r7bVm3e12RcYrcgZhP1LZads6CZ5d/N1d70SfGpYnP9jmY75xdAgvG170ys
VMbMWyQ2sMh+JZC1I++ZwnEDAEXQqKr8pmRrv3WQ/lA3zj2FXxqtkEa0/dNV5XfHCRK5W31a1nBe
Wgwz/ezfMoS6IOW25h2jSlttcn/sxLlABNc+0P0mJ+a7TEvdeb+iWN52bd7cTEOFUdoYovtqVJwm
i0cKotEMF1FVn+14guTXB90aH8Yhtc9NjoP5KWrs+pmVsvpUTPI+ccYWQaLW0cSdoEsV3qfKQxpf
DHTBd630zWPqFXQ1YCg/x9Y0X8NhfVxjy30ZusWCX+TU6uBMFQhDvje2lCOYq11uT8e5IdZgaKz7
riO4xS2bhAh7MzGxpaykKUdtbz50SV3vZsszsU4rAVDDVjP7PpJ4dqzC4TklUTJ9iZq5LDZAAZ1s
DxhzKI8EcBesKIUssNHBQvBns3/EE+e/plZgdjwKbfNuIHAAX4bRnEYXGcYGv9GXmcf7NXHOw21v
mV8m5bc3DdPpHn313MCJZNF97tw1244MJT8tuN6vlzkTD7lw+99YIKsvSxDX7dvcA/J8SF0VoV8k
PuYUQ7DCTKE+W8saPSSJiIAo5IxHfDGfx17YG5CJeM9ddTWwS7wDde3ucG7ETBxYMRf9NJ/bNc12
kbNYD6iax1c/daNtXCbufdAEzh2zAYJH8yop2xAETnPrGVF+gznGqrbJYBoPLKmdrSeHacfl8sJR
uvNV05XVFybQcuPUzVM0NOZVbqrnnkfiDk2ws+0y81VY8SkjFepsLI78PE0xwQqEN6iNiDqxi8gN
uAZiEN/ZDB9uBk8dMaL3qM6sHhSWoL326maW5ynpYXlACN9YiWT5F4Pi6Xn4Gbj1uFVMjOPl5NdH
qxAvANm9MC7cMlQWTTojJHrvuShARI7cB1YjCVKmrYvtIFq39LFuWLk8wvcBHDqsA1ZjP/ixdLHK
qP5TrQhFClVF9gEKj36TrzM67p5IWEUYTzPET67ZiusKEjJi5Bn5M0MNVAVl+SnNCAwDcZUVe+Ck
6Xa2iqyDOKxXx70L8mDpkuS+nBUWB9tcHk2lxuuls7UuhD84kt99wwk0Ylogg3fbl8GD3ZNk0lQD
ruzeks21Xa4tWv+yGDdL1U07wjVgMCRTLa4Gls0PaerSyEXuCVkC2nfikp5wGkZu6JTDczIkDEzQ
lbBzIsE8nsf4aWwCKJ7dDGqs7ewrF5TOcTZjrF9B4u+ZNvI9ICqY8B+VpHdtfG9wsTEQd8Evoezz
TTM7aIARF+JiSwKcZV4JOWgiD7cJ+OAjMdKfoqz29h0xGRkDFjEdfRyu27YIMAPEBn77qkRW6FYQ
f7KEKI8lZqEtF8mAJlmG61nJeo8Qc7b3/Jn5xiuJD95g3B+/Ze3g/saoc9qlueusxyToi6+N52Hy
UhClC11aNWVH7Mm4MDuSApoJE2J3lxpts8vIkNn4gw/9ohHWNsIpsGFtPxJo5lnXCP3G2xVbrv3E
8y2/6avCBucHzLi8B9ZjY5lz6stQzrF7KQiDxxVhBCoce2IQ/GqSv+bCMuN9QKANPyCTWjB3RY7d
dv4E53M+V3nX7ZaBRKZNBkWNvJtxukEM1XDyLnb82StH0t5Xm+FtJIPXeBD1ZY0mUrvLOAFzMCxn
pwPH3BJXg6AWaCmAP2e4suuiv55Fuxx8wBr3wum7x2Qqr9qpvW78dd62gdXelV3dfUUBw6ykbxU4
KCc6qNh/plCb9oxktqOn5AMjK0hA8NfyfI9YKi6uumQldCINVlJwJxjb2YZdQZ2FpeWul8E2m1/n
vCygTARWMSI8KRmVVAMXxI7Wcz4oo/y6jHN3bwTLemcw3k93MQzg4Ve/bxhIL1XuocwYZGQdSoPD
7RTN7qFNbO9Si+KlwR6WXFdF60VnuzLf+ilobmaHQi71uRdOqM+RAKzZkqOyyhLvEry7k1J8SoGa
QpVX0X2tLUwOFBilM42a6WXVBidpKz/27mOrae95+p36381QP3Tyf7Nm/bj3CkykVnaAG5qNspQf
l4RxMA2LFVPXekrJ02TTiYLfsB5BL3XfCPj7x43ex5VUYP4Xe2eyXDeupOFX6eg9KziC5KIXfSbN
smRLKtsbhmxZnEeAA/j0/UF2dVnHt+WoXt9FhUOlo0MSBBKJzH/wYdEHLr1jG4Z+cNT4Qn5SA4KW
7WmDXe+lykjdJYH5ETAKwHS3Hb9mle371+kUjR6S7FAdQPHgWl5fFUEBFe8FNUyt0x/e1YOhoVsC
/uPgOvHDlMFPRJmPBBDB54S0DSn5JxvGVMyB3lfrB1cYbnq/QJTIR+i1qsNeqw2mWX2QoDjlYVWI
pcltI8Bof145T5QQJRcObGkCjzj3UsOVI2Lc1SHE7bnS8okp0zxH64QaYZyS0aue6LGlmdl9siF7
LpcpZyPLxE6bAxbFvtvVkqM8xIBSAGulUNE1HxyAvuALdDJkjlj20okgQJuz8AvJ8u2Xftx8pPGI
ehyVmijwIQId45dLMmS6DXYLVN+cl6FscTZAZ5nj2tsXMi3mn/tlLxeC+EwaAGHCPZ5d0cAJrq+4
UJXRg6E4Udd7WjK8H9aeoaMa6YMUND0qLOyyv2nj/3p1GrrYAguYrHiHHFucdpaGU6oXFL2Kzr0T
80w1G+A2+SPWOe1icVWhQg4B1lxzbHv70R1AGkfPDkwIHGjsOoZicPzs+LZZSZsM7SkQKL4dLjMU
9LDsIbcXiCHtAD/w8BPmPRcqNVhve8CLC0RBGlbgDhbne4v23+XN35Q3Hdt/E8f939WjLF/VNr//
xY/SJn1rMNku7d4INWgCJLPsO5AbxghKvjZlS6IYPfyf/D9C5w+Mqvk4ayswRtJ/64gE/CrA8hqQ
MegZimT+P8HiGCjQT7PM3I5DWYe5glCZb6M5zO9/6khH4aTrekQ0LbPXrnhGdSHxUC/DEbJXO6WA
hj4USL+rg9QeHEApdRB8XZKqay4dSCWQMzvLp9ZS9pHVlpsGZ9cEKaaqpMc82LWFDg6HWLFCloNP
NOFG6U29QYjjQLt6u7wYpfsOCE0X4jFod9Z8n6mREFsVYwoX29dx7rL9jXYQnXiwpHqsLqmgxAOi
awhHJocGbZEu35KH0rX4DcjCMfiGv+MP1AzWPVIvEf9hXQ6U/PXotBKelpJr8K2T8xRXpClhRid1
QASvvIpTSgDkeqhq1c+9GHJ95wOj4tbcbBx4nsaB4Hf/dlhwf7kl7GWA/vugTKhvwyR5fUumooHQ
7ZA+EW6D8qrz87Q8X/2xp/2T4SSA/WWNEJiDBGLWRXixFaiOh5vCBur+2C5S0wML0f4szqlIovW3
X5N0Ndr0C69ir9SarQ8ZiAEEH8Va9uJ6hcrKx2q03cn3bcjJYfybWPd6PwGOxiCjF4p8OcgwwVp4
/UxJhu22hUDxN3u2tPgQcExv39fQedabt0ePhsDP75MLAc33fexzjMv4L3Lpuqr7eEXt5Alomut4
+65KSt+mM8kKX1Bz898B2AyQ2SXHqCyE7Zw0nN6XeQCR7O07eZ3GmEcmb4IhgjiwB0DpGCHmcLLF
/7MQT5Nkl7um7VgoNPJrC6Wf85QzdiB+M8hmYvw0l7kiwQSVeOB/yIYTkl4Psov2G4JUgfu0OKnM
/W8uhPMMwbgOrDzyD7157EoL2KT7tx/1iCtinpX8kJ1MkLUR5WwzpX+KMUXbOvRj3fpJ4rtQh6d5
nDT3latYzFsF/gX34yVeExtl63xohL0PpqxcHwoZdh1OpChPLLjjcsyLb4tCoIi/zRBYrS7LKR0i
fTrOvo/7+Ns3/cuUpH0UEXgpG6LiT5rz+p6xebDCtgq9r9UIYkLvICNaGKZOEYTx37nR/XotJj60
OGG7JLbR8U4PtkkOMYZGXxcb5sq6KcIqmlAhwDpZ/dNJAH4T9eEQOBz8QHEc0FCJisAl283XBlk7
Bnew4rJ4nhxtBR9blA5ab5fUU4tP7dvD6fz6jEZnniwGSKpPu+gobCWWAQgOgfVlDSzHXelPBzl0
SVRKs8GGUYEFTXXKMinDR51VFM53/TAMMVY71uJOd3m9zgOq6NGyqi/QyA2lGdddfYECBfS33dt3
y5s+WizcIG5Y5sXHmG/RYXz9+oN0hrCITwSyB7nLUiwiKss3UiwD72fVdoplcEwHR1xbXpIzP2Tj
+2wGjdCaYBmXfqq/8i7r4plEmZFh+/NL+uCTg+rC8/cADMKH6IKAXIpEIMB4/N6nmkI5UI+K9hD+
TFTB2IYbz5l4Ixm6LIRo+MEZF3TxB8RfN+vU8gnJA1KITb+sCWPhgmkgyKPfIvri4Po9OiybHvIB
nUPhF/U3MY9O7sD+SeR6w4SOg48Y/7LihrUtuEfjQ8IBF/lG5yOCQF2B6TnVp/VhBXkw3U1DL6b3
suD/zJusocq8brJMtLwzN1tmLl17GWYb28LrLIJKEvEdIK/gsGTpQWeNaAKUJKDcozPv5AkfycG7
1OIkmJZM3ao5rNnMdI9uvdpKCh4p4KA05tJWPsd8HB6wuZqV6k5ce+gp9Z+Q/ENAKvHxWryq/CbS
J7MD7uci6y09no8LDkp49ETk03qHoLujL6ggZ2yWNu6//NNHiUsQ6aJeYenV+k1Xlqc/HgA9dkoE
G+hDseGy2InFgAZ2w/ST+NMTMKsafdl6jzkBLYQ9FEtdF5DLymL46zt6hB2HvQdMKs+2TLl2XjZg
RQLGYPRyzaWXLiMQwzHhmSAum1H1wbEwcgGC/XxgnlVW4vSKezbl3gytkHrvWSFZmwbjwbB0Oux5
PEKXmS5trNi1vBI0hcTPRhT1ewRb2jA8FB6tI7HpgsJlTaGrFTNrUneoeGcedD7+KgqdJDyoFL9k
79zyl1x/7etlYgxbDGZMlYF47yQfosoWjMkajuBEzyh4TXTGYEmY3K3AIYDfIZWAQ+8mKOJOLFe9
lyBAvUfwwbz30J2IAvth9SYepnUTM38HcCH8lEZe703nsaRSW+xa3foshbHwoFjw5lVINKY4qrgl
zdPzP2c85fmHKh8aLdhfhSxBHfUlM8VbBZTyScAYo3FX55HJ23CaAzop/Yj5T3mGH7axp0Nuq/Ah
kFVQogCSPaPXMjKcK61JvqkiBYScrhaf8UltYaaoSa2nuy5C6uOud+A5KhplithA6riSZeACwDrX
g15N8Mhoxj0WvTeYJQ08nC8dbN/hTQRo1PAPGmLedIcoucso0J/vJFI9iy2L+mqqfOCl+34ADADk
h1zMzGovzwe165Cbxe55iSrajLvCvgMahJP7DkZoaCJTVmXwMYVtHUDQpZ13UMiKolTM3EbKLJ3s
br0JtDa265GMAA7s45r6RMPWN7fiWgTUzMD02apCMkQkhZe/ax28HGhxFyh8Ea1ykF/OAVFFOWH6
K+0K26plwDFbbpcKFN18USYy5B4TS/JuaJ/kLZgF6TQ8TINkZtp+oNmY+GAnZRsbjSDkveZqTyAm
3OwV1RPdb9NubOOYeoOIYAKiw6Gy08QrxiBFqr4kzIqv6xxYfmaCreaZ42KhaZyBWkT9KL0ESY9Y
1LVaYmkmT463MzNR4cCAFI1OzLyEGyWZQ4mXw2a8aFd8aLHucKdxcK7XwCNUyh53LWxBSt4H0tm2
5Yz9tZwhHxaHAlkh3lKD9AR7AW4dM98V97aJgiODz8y18y5R08FW3cwnOcL0/E5BWiUulTZGE7cx
RVcmUkbpnvDU+Ytg/FRmER0mRpG14LhKMqGmHl2Z1ogN9zq4iHTKTI8quXLjGfL2XNp3QL6hN5sS
lZ4n3YXs8jUGV6w8tLnNJqvU2DMdF4EQiMWmPGjig44yy3+32DAN0g0hChmxrlcNjxS1QztscIMz
2YptYQv4FWAvp5Ef5xCivhmcGWcTDMvLgagKUT8rUJw5G/F0G7oNFjrprk/mJtn79pj0HxLkXvRF
3rL56/2k55A7Rl4ZitmhrbOQhV3gecbkiSjMM4I/pjUoXfM77bceExcPepM4g3cx4V4izrA+OBaz
Ev39cDD1UrLe1GZ94qnGyvWjBODgZs4cGkZuTtjdSaQ/lLUJV0eLz1Yz0wq066W6gzAVQ48dEA7u
zwXswxL44TR2XxGv662LIa0t/wpfGDzBQfvl/eecmLsiTdu01ZMPfAPFh1bUw+MMwH1+t8YWcsr0
hxVet14wd9gAFk0c4KYCgUdiIDIH0NHQTEiQexa1XeOtV7GtAplRMHp73tFAkF+ifsUIjA6nv2zT
pZxMkroOs0apPYQrGm+6wdLqE1Wm0f8AKEf7kCx7v6SREVeuTlpUL3n+hHmaII+rMnayCghMNa/r
Ls6r1R4OCQi+9mJhcYxUvMqrGZR7d5jiMKUNToK23qUF8CA2Puph51Kj4IVOFqihLTDYGNSwSJWM
d1brhgXSXLTYkY+p0lMgQwpjRntGdTxubPvEmR1chmloOg04PvSbc/DWXmDddGVb+/dQo4eiPbGx
PO/6fdzay3K3qMVTV5ZUjfXet3y5PqiGWb0BmCCG+zWcUrrAlRIhtEFEfdN1gYwSAhqPl7UqT5Jc
IbO4tn5Ut5uYHr+bbUPoh330xamLqHnKoEJOC91Kpftv8PdglGxHHO3CjevJQAFoTJo+wJwQEWiY
yEltleIaUpBVlieT6Ehrs28ZvQIFLbtFQQj3NPoXehV7gUijlV4PLg9ToDD6kn3bmtaW835OUaWR
QNZzs6Gir153wf2sg67zd10yDwnSkjbqnCV01DAgG0vsmQUzgKhm/jcWoKn8ZPAgu7CtxAQSFncf
mfRxYANnOWS+MBEOPpLJMHML0+nkAA50TkEseLKbowuYqxYpaZD1E1tPkNUFu4xqgtRF5BwpTJUc
xqA1eYqQpTk5hIUDvnWr/QkrxRNE6nLxEbyEAaY63YtjIFLy1Bq6sQ8Ik4GUZPZRaTFKJ74bkAXP
NrkbfvJ67ohlRYQo3wwTeTai+14tA3uPy6NYvdPYdytSosblnG2dIW1F8XNDXgKwhVZgPZiAWFcu
ezSKMT6pyYwpGwPUNaHZOTElX7jTIc1Crg1NMmzXDxMS7vyuTeKFL7OLFnTSRtLA5/5lXJg4WfqY
BlZbt3Awv9s16D87wyN9OZOvxqCWVgB6IzJc89w3LRpPRdhcAl2a2BZV15lcqulCk7LQ1TNjpNpG
KOd5tKQu4x3oomlE8sZpqBtsAAQvjG1sDwHDTwzXJkV6KfcIWZtd6scO5jst44jWkqlYiHg2d+94
icVAdrBs4/ZE5zWHjmqkQ4WPFvsKdzBKCw26079GYu1ZQpuxA/NGfaiBWn7X1krU/q6EBh2BarQq
MxVzmzzgfVAvSfARnhq1p++vkQ3TcR44/o3qLkJbnCf2isbhHY1yCp0BuwzkOLObdS7sJP40lWFQ
4L6OHkw9n/mko9PdGromi3XWzhSfhgEcWnbW2Y1JKmxV5KTgs6vNmTgSPZOlpl7nLFu8EYdQ7fzS
JUtJ3cRk8xO2nkNwaqPVOkU3wM3dNsdCKrS5H73SVZZ7zwP4DyulJMm8q6RvlkhfIwCAqw19NxBZ
SEeQqCHHSXrYO2aCeQmqDu5J74ZQIcDTveyu2TSlbJpjO5Oobj2vIwsUHp2L0wkGGPMxAaBGZm0z
AsUzWJeGH/j/5tNkJcN6g8hvyHbpZNyXu82y0KSG6D6kJpn3OnO335dHqQLeSzXOLS91QApN1Zfe
4kHemaIZHhiiwSFa6Nu6Zy5U21yTEyCeNPhm7laNGzdXyAamk9qllYwcGqv0+D2S2rnVvNvRmmqu
1awDj2Ab3B01GMek1jFwo+l9Gsb58DgNwGXqjSzHThFc9Ox7l/7sqLLZJNDsi+fads0hsEDngq9x
FvNCpB+TXnLw5D0rHaz6wqP9rS+QXdTLdLK4Xl8+TpmzMCjJ98xHpvZEriExTOZpc+x5SQx+nIgj
HKpJDJY0heoCDqn3+CnlzDLstWVZy1dvGvv1Bk8W2956WZdxHMFYDOmy00h03ngn1srD/92a0Te7
QV7NHLpD+HpkYcPimEM+jr0mkU87pCvuEpmkvDVVU9BtdwtWmfE2HybMMA5hHLTrA6NuIu7q9Jx5
kdLvUDcz5wemE97ScFw2UPZNqOyIyeK0Q2xVoS8RLkz9UydyMo4qZUQe9X3pNRM270aKtgYTutF9
W0kk7aYJSCQQl9mUxazE02ZKhnY0N+9s+oRNz4AgcpAR8S3FQKL3YZY4p+W0uxKi9Ele9Vwg0Acz
ZbwVCwp4ZxHCndVpJF3OFGxslk9+gLvSROiEDdXyNbGvBmJV0TcmE3UblygOLPXl1IjwLoyGs76Y
0NS7IuEfxVZSkHOrfZxO5hT4/WBRJau56XZdZp1uWWWalpaK0C4+9zFcYaJzSLKZ/XPWoPG/z53R
3PrYABqu90s2JtjuYlrrl1dhR3GED66aGQU4ywQsxWu0Mjx4kfxowIDmcqUzkHlN+ei1izmh6++R
I0aNizFEtsPMyrerRv+iZkS/EGU+Gjpo9hyXDLHlQKcEgdYvS6LMOXPKLJSKdxbudxVMX+SdeKVv
X/K4qkaZCveZgE6s77gRidPrMpXusM6xlVBfAoFN4HP1fWpU2Cyydf3TS6EZRI5r5H4onh/zqV0k
LmD2eO2X3AdcSOaJ8M1EUkiwJna9fa2XauDPtWqHMnUITxLpEA/e4XGZUtqOrOaq9L4sXo3498WY
1fAHQDf7GcswG2qHvXDFtrd8HBs/kBRRpgqZgy0EGM7dVCFMZwOrY1PhgWBnYu2P3kczpOaI0CC2
wZ4Qin7mp7dv/5e3AoIb1myMrC7HcfeY4L4MGDOmcxg8qtxZuA82KHMsZHPlCPX2pX6Zcx717phW
EJ0gVJiOS8ekUbnbkEA9Am3yRn2a6KiYH3DZMksEW+D5t1PuuIXi8GJgUqOsRNUUZoVpmv9UzB+A
VEUpvYJH4PAmRqmFxXYz5kT296kL+k/vkph8n2RC8/O3CkDO8I5ohzHV289+PMx0TUF1UaSlTRo4
zvGMnAGGIguXep+pSXB01FlGlSpqsFTNfvNCj0fZDTybp/VshBPoIB0Xr0sSw8hzCucziNIQ2FRX
maN5XnBSO4WPabLGtx/ttUAcDRqk8r5jHgI6fJSPXg8yQLeVYKKHz0NDnyjbD8AdCHMERc17TYa+
Whx8NFOdxduwDDJ2xrdvwP9lcAWT2IB7ACKHPPpxZPHTrHK6sPncQ85Lmz29rLXcU/XI4uLke9oy
DZlJjQGKmPj9oyhuBcqUvGqBQF92Nn8fnLoITImH0r82CxEdSE4LaxU1bAkSg+xI7iJPWdGMGFOp
iNbhHJjNEilolF9Audos/A2GG6b+qsKR4pEzDws0aPgDTYGsSZm7CnTN1EfrDiF2s94l5oIEC2tA
x5oyct6b7Vx0ObkN1FizxXfd0HFb4fcCvSS1J2qWJUpG1HAi9ZLxuci1YCle1AWRxJbpzPhHaTFQ
mXSnZTJFlqakLPv28P8y4ULf9W0RhMYu5NepPXKyyCx71Z8wKvXIWdNOmSNQvCqTAfwoWb99SbNu
fw65JtTGLz0aqPgR+J7XU46eE6IFMpo/xakwNUYEy0R5FUShWyITLG3uYONX8cghanESkxRaVW3u
5u3bOH5yDy6ZTeQ07BnW3Ev7+6fw0gDMmnmX2aeypfx5jp64qu8xUXeHS1eq67cvdjzJPZKz0KNS
JLyI3ugxlgwBrzTPOik/T8D214egCM20KIrOZFZvX+pI89F8exQKAOFYyrAvePZRRymdF7uqmsm9
R1vdjnYJ5UuVHlLKqJx0Mb9kd9jQ8K75J6Rgw7xcAi9+4LAWDDh7U9alBMORx/TvuxnQIHWEFa29
OztPOaHAJGZVZG2RmbLWYpkyQATxi0U4RcKUicua7sjdZDnY3W6sMmAvwqrWdIqcqTbxmgMBpjJn
lkUcrQ5NC2H76u1BOBpvxgAcEwRjlw6k92sjOAhSFddiXO7HujA7c9LSqijRGkb18+HtS72I7P00
n807JXihswl8i7r+8XyeWzCRneMnd5HfvlwL2TFxXU7wGtiaCPWEoO+99wqQDqPQLI2pkv74aZhG
UyGwZpvBDfzQ1DM5C3ZEOreWCRUFqyxGa72ULFU4ynlXlzNG1iMHpj2YTI7H+UpQmw4/Gn90i0wT
yaoKl7WzRthCT4eprc0LX4OCq0BNIB2GZGsuPDlUQNXOCjLzJguHrGXewKc1710NuSks/2ihsSKZ
uwU9D/a9JKHK4W20U8+UQN4e0uj16wtDw8F0bcOzDNgLoUG+DhE9TzBFqD1+rSYv/FgMTeAeXNqj
p6KMOp8af6YOAM/iCx3lVbLr/KQ5RW68ekCjBJpVE40NTVNI6rGloZBDH+7vE86v8qZa5JRts2hy
T3Nk7mtabV+nzpfdRgxWprf0csQ78LztRYZRwxU7UrZyWs+QG7BgRfy50keeIL0Amtt0FRDSHVXD
8sFaLfyoFQDbeSvj4cZnVyoPfmV5V6Eepp3qdL+nJ149ZEATzqvKpUtQdIpyXlvOtPCUU30GBxDA
ckihTY1rbzsIJwzhncv+/NhlrRNsEvTkKWGkWP24aA3dzaE3PuQeVtu4kVh+swOe2n2CxC2fKqsb
PghfStKiZDwtlrE40CbQONPRL4ImNcc5yHq/ns6BIO/BAk8UbLKi+HOMhKBqjhXODvpRe4dtKiUx
H1wr1T7L32KPeusrbX9xtZKfHSiM96iEwb5aRH1RhjLf++jHXrw9I36ZEKRfBp0W0ckgth2n6WMg
UTfyh/qpb3BV3XgVVK9D7Tngwd6+0Ms3/b2amXqcp1yXfjyyo+xTx2erxYUiPgFXeXIQB0D+0SWK
blrOAVASsgpTV7dO3ueomXUbuwqwxvSmLkdpJA/EbqkUaCgwbOIdDKP4vLH68J5tSJI+jJV6qGv2
dFc1dbdxlePf2lPRPNejF102VC1vJ1e7f8YFxzck/h0UNRFRfufV8OJR9KgFRY2SFhXSP9Sbhlg/
FcbUjQrScHDQSH+0F+VtV85V/yhFeBmRl9EnTfNdkrSjxdhSegv7wPh/hPZyE7tJU+7RIoCzKwZb
3L89/q+Tg+8XCwEpmhSL/Pk4GwRrS1o9xM0TtLsafNZi3zkNtW0YFOXV5HsjZ++0rW9pz4blb3Lh
IxAeFzdpAGkQEwAipXucEjgWXA4/0uuTP5pZluVeduK1RXW6rMtj48TVJ8+Kl92IQ1G16QdLnPrw
V5rd20MQmAF9NQVDA9Y0eBCE0NjGjxIkhD5r2gdZ+JSONA4op8F8XqIgjHf4r64KShQ8k7BW+AvA
Mqvp9rT1aUvd6mrqxKTQzkytdyu6h6feqimcDUn8uUYXEsOS0rrKdRNeYj99glK5d0cNtHqH5VhF
xkpjTG9XtdB2KVqZbMMuNiQADt+H2c+ftSjyay/EYQnmUnCap233rg5UpXZtIscvusrGeztwy1ur
idggxOLMB89V87hBAjW9m/GLQNSmt3mAbIFzOKGdXhmiJ/a5IXviBz+woss80/6fDlVtODZliTvJ
24Nrxu54bBHkJwcVnGbDYz38kZIw7z1MnvrcD66t3iseuhxD7V3ZN/a1MxtG0NtXPIJXM6vQFDCo
W/BIiN4DjXu9maECUg01W+e3oiv8c8pmVg3xV1sXFCqLA40IRaQP0uGp8+zqIU8XdZnnsX1rTbF3
+M29/IupRSYKphdIlov63tFa9lx6bajvlN8iwQkUXfS4+AKOQNOXappvZO3h0yrH5Ew01hc9YVMK
PnHq6v/HkBg3AtSjwUbC5jgaErA4spZrWH1DnFWPOyEzfSPWMasu80qog71O8V0PyPygRZbsO9x8
PmXRMHWnmVx/oM1fudf/RzPWN23O1vZf/3lUAnp5P0aEEA099KztXzChaz3OU7uUxbc0tMUHTJrl
e7eyrF1I6fCCLWa8HqtenXd+U58htudAZgrZE8JKLTc5IslAXpt5usyt0XsGm90HuCPl5Ye335z4
9c1xSCD4vqgmCucYxjnMdSCxNWm+pQutISoubfIZ4dJs2vW1Dja97ZbUpuoWkQAVUOXdFZkIGC/s
HqhwxTF+Sxa0laEV4cdcocJC0Z7mR2PJ7KoUuTxFs2m5FmOWnqVBmPqbNozdeSMh3+PY1EH33Aww
PbZRvQbdicWEPhSlsq5i4SCSSxEK/rJ5jXqZSUSKIO8OKURE6PJOXl7WNOg5C3j1lG6qvmoAA80F
3Xfa1Q/BRFGBLFJ+UGhYnWV15Q2bIQToRAyh0bcV1GtvUINraJYD8cQTdaEjqJCmSrfo23ZXcxdL
BNtyVAu2jF/rnAErmocTW6Tun6jL5B9HiI3PPr4SFOmmIvldydL5ZdsKBQhO3DZdMNMcKo8m9FQn
uo57f/xG1btP79ndAonMtK83o8Sx2xVTSU9JriLCyihonzMEJLAfxmZ5PoGXLh8ClJ8v7XAu7104
lHRI2AUOQzFULIa0CLd+T7v3+zL8N8/iTnff/us/H59qNOZyySHlq3qlYSoom/+0/HaP6vE/vr0o
pl4/1vzln7rlT9N/8Td/US1s/w+bUlUobNhRkLHdv6gWluM4/CpEDJT9hbBC2eFn2VPSiwjLE1+A
92eS/BCR8e0/YpRQQH9S72aVowrzD0RkXifLgQlkpA/QiCjUAkH3TOXjp8pGMs5OHiT9fD3WT6ms
dln15afRuPm+Xf4cMl8XDX+9wFGCMiwQNLqFC0SFAClbb8b4MZ+u83ib/TB1+D+j80tl5O8Nm2uh
qBmgloBWI+2HX46C2pFOhR2sA6eu0rYhcFqA3YXG7ZiIF3wGrpVGlCMAq9jgNVyJOHFbBTpvzm3P
xtTxqe3bKEzRGvQzOw5PkiG1T7D2Hr/lkY0U8uU4+BJ6uS269ayi/Z4Md1GBThiMsDa50706FG4e
nEu0yrFpbHFm0xjGN2prGlSbyBtQgnInQFOgKCZsxncB4P+s/ABVNJ2GrUDRPgRk3EZoneVCk8s2
o3s+wLW6B1k7XlRJP4ZGzKyaDxhnVV59EWKfvQsWsV5HThnMn5GDw9XTSmsENRSYFlhzvvfOB5K5
XtBjz6wPVA9yv9nToU1iC5hVWaglOQmrIZcnLy//31HjN1ED4ojNMv+/xadw3IJZjr1wl/8cOX78
3Y/IEUV/ODYZDxP6O93K+9/IETt/UME2c/3vmGHW7l9CU/YfTkiMwHAC/i+g8X9kq0Fp6lUmDNwc
fQtKn5yliVQ+uc/rKJGHkCLKTpZnNZZbV2FargfLlQgGURlEW1chQKd6dI82FKYRE4ETjYHFhIrj
Zeu3+n5NRkpZbSpZA20pUE2NHZxvtmWCEu+Q+8heaqv7tCIrtboISuAoc5HkoR73jexQg3PUegWs
y34Rxkw2OvOXEm/2ZvoWFjSYtn2OnceQeYjJ0/0Q70FXh9uhSJYThJyWmzXkfjsvQ2F3wkmvfbHb
EJwiLrlNdPHB+3WPXtysh8iOy10zWt6ZHnXhUAzyraZD2aZLx+GDk6yjdR4ZA18UJ+0ofJpSFEgP
cxxa7oM94XC5r0dox4blZAWfCCG6RWBrjlV20dJ9jbzNTDI034DVGEF3puAjrsHcIQDQlojPA7Cy
BR6uZd37mzyt7ejgyknZOxT+vODM8c0nU0DW4cdlKLvmRPSs9dSCCrQROhtg9ToyTHcODTYv2jrw
4FP411hFoki2oVP+BR/C9N0U6naPCVqVb2QIvnSDM0L0cUU9xAIeOi/7uenDk1GsO8VPQLqm4WtQ
9NN1SKyT29JOvdNKeM7tmoMbm5Nk+jhUt8aQ4qQeavvKkVF1EsWHbqCJjoKe6C+Gej70ft/dEOxc
JkxHwqZGxPktHSe3k9CogHVB+REdgpJsGd8NLxhb9JrL4JvVLMV7RLmXTR/jodfEFpKxyD6cqSj2
PhWBLIFKZu0uD4fmLI8bde4n1Slsjwrvl6K8nRY0rA22MkSyoj+xnFmcy7Y5W2J9F+L5PeA7G8sv
QYtob238yhfPy8/KFJVKe1YEWLuSe9n59Rah2uq+ndC46S0nOwF1EX8VaWkUbZOhuEGMqX9MJyfA
SbXTuBboaAUPhb3dOcbQ/JVGHeUWHSBoAH2/PnhudVdYnftJiBRdNtcvv+auMHglFpU/e/4hqQzd
G72kjeiX+mzw5m8GjP64LqWzj7vW1pspS9XjsAKmX4HaONnsb8puvph8JBgRXaoO3rQCjBFpAmM4
9UucTR1xlbSh82kBKXvthM2M4smM+D7mpGcN3Mbt6LfyTo4tFaU5QP+Ww//FnOnlugK6elqnXXDb
dZlzPU5d8ZHmW/GJN1qdLMvoXYwIxYCQaLrrcvXRiEiVSOgNpuF5PnjrTR+o6bJG/H8HOdkBKN1F
4XtYZsgXWEg7HCyEha4itLdu0U3DSgBhE8QtaV7jvRzl+XkjUu8dShLychq8/M9FIqq28fRsX3Xl
lF/BRejvRhwRPyDQ0Z17JU1Ca8njT8hcFA/DJNQFbIMYO4oRrTl7DVf34NRZfRPgK3jWAQQ5Uaud
7uwijg5DPwXPAcSSE1S89Z9LgXpoGltnTdnVZwjAXsEBb+iZZEBmY3yK8W8/c+PuQgc2+KrY23Sl
Pz5xnIAYXjbVqY1R9aYJOnokjkQuMm/Cg5vZy25dRP+lS4Lxwu7nnGK/zrei8efbog3666yETtYO
o3cLyUt/HNt8/RokznTLgCTvlrYbqTRrZ4vXL1YPUlFjqZfidMaF7qTzCwHzZWzL+y5HvovXzmqx
5v4Qh2X35FlCnaxRvcjNgiXwfhELYnR0t25CBzIbxB88WAqXQ1skA/d5dTE+3NgCwK22NZ0/17nr
QPdeZUl9000qvnZbN/3oRqz/NYhB/njamjY2sqlXIi/tq1iV8bXV1u4t+KqRjUJqTMYRnDhB6epd
1Y946zks1PNxTNEn8eO63iazWs7y0knPu7ZodujgApEcveYKcPgGfURCTVM1F5YIinO3950PAlA4
glrKSrYSSM9XEN4LpjaWUYkbZVGcSi37L6UIEVwtynP2knif9K37uQDbR1YXVCe9n+d3DnBV0GUK
uxOll40FdgvAoS77ewkY6HpBwupqkp312LWjzY7mzO+rvO2R5GhleNnMMwrRVgvUrkz74LRpgvmc
rGw6QZ9nukaf1jt3K7c5RHnfP2C5I2/Q8E3AjCPX5uVLdsvOhgBcPLZIdjThs85LvG6FQi40jtOn
uVwKqudrvElUd6BbPdIOkGgJObbaWijiltvYktYZSWEx0yOupseujpxqO7n06bbCgJyqzO8fkrFR
e07G7VkU1DmaNaIonxvf6Q8ynvo/qSMIsffbtP7ipWl00mDBeDU6SXQxwVfB3H4dzrI4Oo3H0kUI
2mV/21S+qq4VHdV3+CbJq9LRaj/Ct/of9s5rOW7siqJfhCmEi/Ta6MxuZoqkXlAUJSHHi3CBr/eC
5LElUpZq3l1lu8Yej9CNRjhh77WPTaV157DTnHUqMvtyzF0CnIayf2RJ56zMmvztQApNeStpjf0N
QknvNKMP/aJb/RLN1+N5Xfmc44t87LT7OLad5yapePRkWsUYQmq4wnho15AX5jDcsNOsrtystC4T
nbUPSY4M7xhhGUT9YN12u+rbNTECmSEvvgkK8NwBeSzeS4bxnPht60X0kjTjqLTvvCgCia0r6zR2
vuAxOJnXU0MCbxSW5+UHPDa5ZexmSLLDVCZrP23Mcw8fiNQVKG3QvqvrKjKtBxet/AZ4Rr5tmsre
aU5akoztWBvP4eWYZyCJtMqqD9OsyxvXjsQrZGKGrkZXz2sGUP4dSMR6WzbS3Opxa9zbYRoLPIm1
uM7CBqc7IgD/Jo9KlwRvXrKjbp0wmY387IXQz6yLzijxCFLqTG9jgOj5Evest1c4yPw9uzp372qA
wGUuJxwwk7yu57y+zlCE79MYaKay7BLdRKIF4zj78y40WveRWsC8V5afMsfAwPrVK7T+uSBRYxtm
9ZPd5O6GTOYbC0kfW/oKkwn8Lk/uTR550Srt0viIvVFjnGhKaJcCTBcv7WZ+TTA9NgQQh+PR7BVJ
DrzekCVGXJpCbos0s69DatOtkfCy7hEUMij1WjddW81M/aF4CF9aUd/AX2s/lHpbXA1Ir5BPwNrf
8b4rt4NggUWC+ASGxXD3Jly7K/RGireCmzxToDkS6rdHATKR3FGnIVG8GZnTKIiN7IBnAOcDIY/X
rHdZGOJ5YOHnAg/cAH+cNpmWjbdO2xKGjOjx4OhTedVlzRJcZTktF4fvfqbwjTcCtTDzch4rDKMp
phWVKsYrUx/vBj2PHvSsyh+ESQ0oIjlDBwub5qrOOv9izhyqlcgOD7pb9wXMgtTSV1nFGwyGeHhI
+qGdSXO20iMtICCqZDASNgKRX+2LxozkF6tIXUwmq6ybDI+lWeOdwgFINES59mjncXPjQAk6C9FO
l37TGmv8jZDqokYd43KcNxGF/xMjq4tUOPdQ+Uc2H8llmdgG31Ici8w1PiboS1bES+FhC0nLXrGn
eoJAaR4mIPQM+WLCAxCdb5B7vwAV/JS42g0rXNTm8eCsieAkhrpJ9KDqynGnW+wXMxtBAi3CRZIb
BXSG6IGfxdr2kycCfFT92gLZyXY7uRpEYp2lLZ4NKXAdDF2/rAzydZZ5LU6GnBNTjP4qLyb2mcil
GWmK8hghdNmWvbclmGA6At+8YuNgfkCrwK4FaWXBhrNkpeaauHxwnARh1qMhqmDTVaLYuZ4aV/Dh
YA4CCST2esY57HuI8m33SjkxUC+nzM4ll9+LJt0NAs7wvmDnuq+1cDraptTPjDiT9RCNIoA+yGtO
xskhqV1vO8luDmpytLA29ONqSdO+RM/Emz1LpysSXfJ16uWbZO4K+oS6RYVfu3L1Q9f6i+nOz7PM
pTEEjsy4ZZleIfp8u2uNQ0FCa+8lhxT4FyWccsNjO3s8pW14undCL5tXfLteySsbUvvvD77Mpn4Y
93w7OEN43BRMfRwYDT93paRGtM4018nBUFX7OrP6P7Feja+8zM9uf3+oN2Oy5VAocvj30v2+1yEB
2EkdFRccqjabcsM9wlavxBr45ffHeZ/BzIEY+bHoWKyqzlvpZFZNk2gzNzr0dThtWWSIg9MTdJOX
SXcN1pgM2MFHbsCPXrzULmhOnipkuWnkO9JchzGf7vcf6f1PzEaKnb2L0pae9q2at9c7LyacIzo0
qpzPeBWmnYUDLll0VxM52lHcvqp+4Hc2CIL7duz/z4/+OD9CY/fDz/Ru6nwmauul/InvA5Bp+Wd+
nDqzNUOq5+J7I27rP7Mj5Nl/6UuIKyJm1kQssP87dvb/AlvO3wKJgNSKO/o/IyUh/kJ9YFNQm5hp
MCYb/2js/AbxY6MP0gkn4l8WxJFF5/bzzVvPVYaxeoqvwGlgQsNUAM8VZaYdEBaTTXsXJHS5RWYd
M0RNrPocsWgL8iSKP8sQISrTk8KsA0+PQfXHc1OUlH8uJtuWLHcymzyxEkU9nVBjt/ljMovmVMlZ
/5xakfLRrGZsxAG/uNO60IbB2iWaUz24XeeaB9n4w3DEwNyO55Yn9CbuMl7Ek5lPq2xCf1jzmAhg
aJJHMWknvZ9q+NO1FwVGWs7mukEiO/RmuzHNOD8IXNJTMKWe8QVEXG+vYA6Kre9xw26YPBFQIpw4
OcPOHQ8Uue5ea/v2gAaL+TUtoroZGg0JT086i+k/jqWyIOqAMQ8I6lk+1TSnj8qW5Lb0Vr3uCVaO
fYNRQDpTnRjrMTNCHOoku9Dkud8G0MYyi6bIaSUvrTCbgS5AYEhgM/TGNXsv+yjSWV5jt0udi9Fw
7VfOyHSRfZ93z8vsu/s+B3dbzJ1EpBhYgUdH1bsWcka+AeYxnqtU5InI90g4EVWWW4c+E4voKOK4
s/YpHU7VKNiO9dC7FwyfyhbqJRN8A5zuGGd9GgMAj1o4GwcDQ7M/UPMDl3O6lTJYnUJv9TQITeva
5K0+WKZxK+WkrvPG19Rnv1wIBH5qyK9TiPPHukSbYxfGnVuExtbpEvZoq9oN3acasOzS8/rDaaQi
wETb15yoNgvjYMr79JAIv7Q2YAhuDKNqNzrizxVsoPFKkk+BZTpJuSxVVq0ncGdkYhrG0UuzaoML
aN7OSZIBrI6vIHSTeu70IlmHWm6ukyX9h0ChLjp6XucKuIicbTx8XrhnSjR0m5y44kOhMLpSYsuX
yqzzV7NrDIsXvHTsVdsswyWPSMkVTPwWpzvxtEdpdcT1WFFOPZOkBqKT/mOcCrjyuEltaJAps8JK
1NHHqBX6BQDoYouCRNsNFqtYl8OdGe3VZKMY6qasOmOHTNFLrwTkhVXReCg0MkKbLqhPm8X5Joe1
lznlYRh1+zLpwtRcqS4XJzxm87GkxAYSqdN09fELnzFlwloY2z6PLp1YUnT3wmGT6cqnWGXhx7iN
fXzVMyRWlIObrMnKI6b4+iGV86WNOeJmubKvGHLqa5eU5o3TGOc5dSfkN3UXeFZt007XJNUKq9a/
VsakX1V2Fj1Bvpwv2kaMpwo69V7mqNamxIl2aTosbluCc8Omlp/NMZM7NsP+XSQ0ZqrEj51IEf4w
m/pVaaVNAL7XOcF3tqk0Gm2fpnJ8tJtqRKCHVOKkEst8LuyJOQ8gsYp3M3mvt44peoZD0vqquV5c
sHDp4202p92h7/JXOH9+0EIs8NZaPzX+KhsccVdbo4oD0x2qV1RG0b2dikhneN7an7qiSnYlW2z+
DGxdzOTMxeCnrRrsJodRd6ojitkCN18KmXjASGyVkbdXtkPaVF0OxGeyK992dmRwoRNfemH4cX9P
j4l+iPNzD0AWvm1a3XrmdMKGrQV2Fvp7zQXdRXHcuEcPKK8PEj33PiunjK/93Ev2Q1iVn4lE8de5
jgNqVRe67mwgZOhMiwwwHOkt8SfeYbIW5zJX9x0JpehFjHEyGR9YYTB284Onp8aa1Aiwya7bJJdp
DrGXAYv1scqjkWDGXlur0RDpWiFVf7a90V9bRj3fVspPAuG242MWS+pPK60WymsmV4OrXnFpDZsB
Z/fXKBs1Godm3lR5LHdKmNaTWc4FKqjEvxpwt15PpV1tjTzqrs22rRerr35HrzdnDJTarNligo6w
ADb6CwyUdi1UX92mbACh2tLEBDgmtZWgIfqqZqaX5VC6z4ibZm09c2ltZh45QdxNA1roKB7XJWlA
B28ki8v1BudsNsTocEdadHmG+RA1TBS90Y6Pld/W142BiqNr9IEz68fTl2RquztUEU0aNGYYryVW
7WYVG5LBmQLAbBj0V3OL+T0QZvOlKBI48MytV9icqrNCZhSgtm5Pc1mNN7mrbRgc+edmMO1k5U5J
HB4sRyPyVTcIbsIv9DGXg3mfyrw+u7U33emjIZmNObF/K3zV7QePaV2lwoRpTChG7GaJfoUaJ3ss
mNs8Rl7ZXpd9Hn6oszC56FUDOpxtxYPRimkT61W6QwI7bUJk/wwaSxIyBN+WoQxtcHco83kAren2
D6jiGH4nQiJkZSgUOLaoNqSp69cNGxBr43phdSxHTXQBEmiITOlUZLgjDRNOhLA4j934JJRrA92N
nd2kiG9GHxnORyBEzivLcl3DdF0m11GHTtdJdf9xmm2518XMi94r9cUTDbJsy2DTObls+u5Dd2ij
lYbHPyNEwksIjhjVCZw+nPcameB3CeL/i+M/FMcoHyhm//duFfTlp5fip9r4+z/y91pV/AVkj70q
jhFaLBwt/ymN2bgKl3XrYip0DP6T+vfvWB+CaFmVI9bAP+fgAEbo8N9tq2kuPhXKYko4uHL/qDR+
39Vi/udTIP9YWtulH/tBkZHSYQppCW3vo6BO8XNN8773hbz/4Zz8onP/RfPsIZp1MSJgm3znmJsN
2ZKFPmgkXwgDn34xra1e966KEejRH6YE79fHi3GGMYEJ4Y8mgp/vx6/Eb5EyS7bC/WRU/pXutMMZ
FqJ1FDMi4dop/qijhAz17iziQERnhbgFhYyrL4TRH84inlu7Mdw23POADMl0aKruxA6FUAOkbZUd
eGxlPwAHtBih9tEAMSTP02nnVKNZ7lAw94E9sFBZUZcSYAbTeA8TiaZ38lv9U6mS9tQwYNo1YeTv
RuDaO8SJJsNSVR6n1ihu8gxzcq613YPROeXRH1pQN2GRXPJkSy5FlCIFtqIy3k2NXhySiDkhjK/i
xtTEDNADk3uMhv2DW0dn+otkM7IUDViPEN1uQvkUSN89XjRWf2PKvvg6W3N1xXQxfTB14shLPcy3
dkOFaZDfDQWgHPd6FaIsmSEFeINOwCAApY0RK6aQnSVJRemqS3qYEWNCZr0wbtTY8Y7Nem61cd9A
ZWSvofzQCTzNrF4lzOOTMy9EoGqO6aSa0VtSe8RWl2b7nGSaPzI8jFtAxLxHYJ3LZx/n5CRPcVmn
WxfldhmMIdd5oMeVjkDeKspPAErrZxir3mPqZ+atH+l+zPRa+p9TT9bsi/yWSWFhTkBdNVqILRtm
HcYwGuJPWUxmSpCUIr8i5sGrEdNE1cntRxYj7OA+oNXOURwk7do0c669FFDVSkBtvUos4zZWDBaJ
mZxu48Z3NhKywnPhVmB+lN4RCuxQDipIOZ/booh3cRm/Tm1aryNGUxeR7/UMs2dgJBvJySHWMz83
QGsfhWVqNwSszCedrEEC4RXzYnBkurYEP4X6Squ0O+Ek9iEkkXo/jCUICBY9Jz2NevRYeKhZnqT5
Zo5m+lCtS/wjp0BiPnRemy7HTD8CsYCZuiKo6LNOoPuKATgVC9vyLIsefKklXKQsZ7XaA1GnFbRc
aiyDCqdf4IcJue11d0HAirAo3KMJuJWXvtge0ZWz5n6ELWGt48qZ2Fc4zW045uaJyv3aViMiCM9z
BZc2d48CAXG2MrJqU2P4ogoXnlfLriejsvrUqQrerlvbn1gWZles6M11NnfdLctgEGCdd9s0frLp
7flJ61tatZnWmEgOeUmE6rwZfWe8K0u/DyK6wO1UiJtyJE/VCiuMOZnHMH/VRQOwgpJ3sYnAjBT6
tQMXnqXy5BHzuZplSthAVGT2xjGX1RhFkjOfvDGf1AFnDgyqII4aXV+FmhYBTpCjQH3KglyOESei
amiscW7eizb1ItZwRqq8Ybx3J3gJ/jfNBRGE1M+00/RX9iLL8DuvLHfjMCOiVZqIvK07ZSYtnTfS
viQ5bqOtBM+A1CMqOmdLXTpHt0Nm8/+06mSgRWpaVCJV0ZbjdeRooOdWtdPI+MIPtQFhiQxH+9ms
wbOlK70k8mMzkuNifkj7UbO3zRL/89n9plaJIdJrRxY4i4wFy11JnKLhy+xZs+vszh8KsDz6Imev
CpeQXWhqH9xw0lpYY2ZI/kDvWEdbDRWL7nmgBbSBU+zszrKOoxk2JPAoe28WGipxlU0JI5WZ0DHY
S2iBZLP8z27ohHcUoeOrY5akbpYYNbYiI0eyyhXH7TFH0CTm4lBLvTwmWI42XdHPJdSQEAkuLtzq
ohECrLkLuGVrkA9FInlCBlvtd0EpdbYzGvFj/AI4GFTLXzWdVt7NUg/TFUbfvl4Pw1jcKEvUX4RD
VBofJIm2mSlgXU1+wWrNiXJczYDlDp6e+1e5nTgv6PP4fFY+GNtQusUNXDHMJBnS5jLA4s7fs2H8
fzW9Nv9g6R0DiCxFOQNks7ojBwZriKSMMHh4wE7hvs2/D8H/XwX+oQrErLpo3/53GXj/BYE7nrUv
Pwrs/v1P/V0JoqLDSk6J8F18+52Arvn6XxQUFjwBD8g900mKh7+rQOcvB/AqPTkABUOHAPTfKlD8
hZCX/GxKxCV8gonmP9HluktR9ON2wwPKzVIDdw9zWijUb+pArICWFo92ecCMKo16N7hhlA4k+4BB
X3Vow4yVgdF0PHUmYdKFbMDySIaDoIvdfVOIBPBNKIuNCUvuUjas5VSm48ZKdEQUkSPtYGyxxEeO
eiqUapr1hArxxQdjezBrPQ94jI5BE0diw5gMFUvdHQZY5zsbNfTa8bKGpKEsDmb23bsJos2KalNU
qxmYyRY6V4EXycvyVTpVT6JuvJeylcWhhwXDWt3Z9tJ113o36MGQJtEVqwNvX04JieCxNWCBk4IU
QLIXqqfY6JudOWjzUQ7YgkCCOs6n0HPreKWKmma3aKOI0KCpe0DI6p1UOuu3/dgSJJ7jk+sN/8w2
tFl7RRR9pOOPV76VDXvgoLwSkobJT6q3u9ZFHzAmrBRba7qpIKkd2hJ1Bs3vBOh9MK6oWI4RCd02
/o9rGO+06yFTDmMavU0eyWrVIzG+a5ex1NjwctXxQZ+APMpDL2cNuuRsHAW6wGMuyd3NaPMD0Krz
EuZUnRsHq/QGWv0yBB/7e8aFYoNa1D1FxMTuRG0UW7OxbP5UOd/UgynPbqKB3emJgFCFgtPTU7WM
sABDN5M3c8ZTb5ycnGShSq21Wk231Drupz5UQV1OH/UCsa9RW+m+J99tB3Uh/DBAvtymAAI/k2KV
TWcyVNJzZBek93k10yilOmIhiURaJ7Hn7SU77W3jmMma8Q5ttW2bq8jj5QgD0P/EsnL8GgE42856
CTSzCQse1nQ+N2IaZX6a0hovqJE+sEadXkgQ1plgzrZ+Btg/XHgaeZVVofMjJz7BYnW0WHPN0FvH
c+YdQ0YDV/CHq3M+Gg8AJWvEC5ZoCLmqshtVNcg0S2u4Ap7rX4gmcRQGXJG2QQKixd33Wp9M21Yy
yENTAs82YP48Hh1UpGlpDv5qVkRHxaL2AtNooniFOoj8sh41QTn7NsNz0etMb82+WFu8Ec01Rg53
LQ0018qci2tNs/e+3WSruC+bc+uYL9W3KJ3mW6xObeSPTtK6S1boLtQ8QzvI70k8lOJpRoiRP5b+
6wyih9CekPyeeSDJR/amV7wyjCbgh7EuzuWuf7BrZV23Xh+3/SbP3HsRynTjt72xifLSP46VaxYr
P5T5tMYRXt/WSgMagZ9niPa1cLP2wSRTLkNWoWdlF69Lx63cI7NyT2rrAhavfsWDkvNeDPW8ZYZH
otemikL9eY6bsQv0GlhgQxqa+8ji1GzajbQn46ZUfh9+RvouyWFBo8QTjqEUJMSN3ld3XLl2RqQj
bqrVkvGZBWrIeVPqHRYzRqwTQCyK5OpgV0TsrdA2MSoe+pY4kRDqkjiDX/I/sKonfYUunitFRz17
MGJCvFZlg+S3ZKT+mWCrLtuZocIMhs7VLdcDY8ts1RnUCBsi2znknEctkVuK7BsrmlnoI5mkatFH
rIs8+zgiqeZLmKovcUQV5GRaq4EKFlmRN5mVswTixlZ3keWjra+ratAYTyk32ugQpa/UQPafLUb+
Kz1JumptznHgGOF0n4+eedEiqmi/6TR0pNT+uFvky+fSF80hS3zue2WHaztDTxWYvYUmF4PVrnQH
b1dRbV4vuPk5AuuI3cquTiq244uwrt1tNS5oklx4LjfVkNSUr2CzkaI65tFzyf7TSrzHSJN4fiHW
2LRRZWlbxC7MOfM6pUjGO0d8oq2BrSrLSzdmwukNLvBgpxme7TQ0J4CM/sWEixGTFnqQTIlo17Xd
TCb33EMRxbQHTXdqPvGOai/ZeiOUdkOiUodEX2LXG/2O/NdwiwjPeyBsXN4IoYW8HMr8kEeuvKo6
T9tSJuvHgX72dTYd+xog5Fq6TnTg0RnucUDoTyhLsK0hq3gejAYqaYdRap/ajboAoDif8e56K2Qq
BL+PU/oxxtJ7ZGI/0IOrLRWioO3RZ0z1VmzUq5Q1yCadQqhwPtNzVD47mZf1AyjG7oC9sd+BRJ53
9lDYsOSMcQxmqQ3BmLPiYauPE6NVpneRWEu0OrL+dd3iZRs5/p3yhY0+noIRHGB8XU8R01G4yxtg
iNHO4QtsUTGRL2mwIuPROIsni8ks70Lbr18Gz+zOGOiNL2wWqy08G4AORmjsHdlYj0y3643pV9G6
NmS0TZlGbtoSEV4GgPNDz314xineXkMu8k9QtFFvgUg/EYdCd0jY2iUphMSqmbmzZ8L6sfFEcppY
1D2GTN4vw9Dw+UOkQyVQLBpIr0KEU1j6pUQT0S30Re8aTIna+abTvnhuGTTSydYWWHzkzrYqWMV6
zqFgYnKTOfF8YbAg+zTKCGiIKvRNNlX6Idajx5CghcAoC53iwXVRBE/WJjEzUCO6oT0RZq2zGqya
syrZR1oaFufl7d+slcbqUxgx8zJldA8aGYawTxnP0uG7auPD8sDLRzZh0CDpCmbfm5JVGZld0BQe
zq2Vnn2XyuvflfNT34IjrMLEfjEVgbdKQKlG0pXyJGjbzC+4qxDcu3fWv/tB3DZRfC8dNsE334rW
/9f3f6jv2ZMugp7/Xd+fk1dYUi/lj+X9v/+hv8t7koyMBQ2AS4a5I8qa/wx6KfEFFTIuMYa2OkoH
lBN/W+9w3Xg+3l4cx84CkvhviS/oF3wGvC4Ty2VwimHvH5T4xhtrnAmdi5kor08s1uwT3oqnGqWp
rsklGZfQOXG/DlxFat/aJF2HsV6Ss1nFU1Gd0swggSiBM3jAVxDX7QpEuP3iJki02ZVR3Q4Kkr0z
T6T7COqci8iE/sVrv+T91ZSSQLYfzvQvhsdvBrroNfjANCgYoaGdITP5ebrqAVPMw3ZuL6xIV7dG
DNTVHlP/BPZXvxzB9uZ/mCDTdf3cDnFIOiGDhCG4gs4yRf75kBpet1rDknDhOEjGOwSqAT05yXIp
bMgGsWOjNXuj1etnf2x8lAW9GGDi+04/hFsICUZ1CCmZydkeXM5KiYid3OnOUdekN7rWhkACdR2j
g7rPMTHNOzAx1UUqF3hnlJQUiphsqRSatil4UqoeZEs0lpxrzRnUbT7jaDAZAb50ZY20IKWUx/kT
h0O0obVIi/WIZN9cjbzwAcjziyA27mTfM1TQpvPkJOZ9a1hcBIiz7ZfWYiIzCWIuN3NXG5ctAelo
YiNijTdj4lNPMFVW13oMKH1Nj2beG4ZGAHniSr6bbNPmGUCNYmq0CLWUmXhqw8KPPPZhJBXdqcwm
vuLZzSfyJxIAJ7SVJGM1Ng6XVYOG4d5M2SFemBW4gss5w7G9ddzJqZ9Mqy/jY8dT/cXFLzojeFhI
zzPN0r1GXop6rD1DaR/Zd3LmEgmKczV1xAkcGC6j5h/aJfGcQAoOndeQylZ1n/HpzHQgXlCBskER
vmRyXIeDIR1oKiV1F2YYvn+alfZLOhJw3k8OuYjfCkJ/NNpiTYl/Ezs9f7ROIxxtEtDrNAyi65AW
jCUFILuGgu7lW9C8nViclgSx5MjksiOMnGU9PytbT9O4iGafiPh5+Unc5eT4OPT5/chgvvBxlhnM
7jptMWESIxpH43yjIUJSq1Rx8yLtMbx10yRGt2HBwk2Y+wZfsnXc0V1XAwRSIhqidc52gvjqUU33
Tmd2l5rtKzco0lBQPuF8eonSzj5PYPM/aMy7Lsehzq+J94peTPAae8TGwguALLovC8H4ERoEa36D
Je5FPLJTQeBMADzGB844iVXZdDSVg0PFxqj/AZeS7G7MZEaGbw8ul83QupzeMSmc9ooRlm1tpR1p
ZR4UfWMZ82oSXkwsWsoVab6OheK3Q5Elxq9TOuFR4C9B+NdqVLdJQSGd4rZPAux+9os0S1yCMZ6j
eyQB/Dx5prGV1sKR35aBZw4w0yUikTPDzeWmJTdlVldjuJW6Vssn5K3q1uMR32602eUEJ2ZtOrsM
582FzZy4piGQkOiGlCx5qlJ1LSy72ffxjA6KPFROPUnuHMUB2jCvyEbW/I1SKeeFcQVEoN5uq4sS
U1p7n82zpn3QendumKm0WgufwOeT5JPF43eGOuA/JEIvsltEFSSjFFrbBOHADHMeBA+IeSo4l23X
cS6VPtJc4NPgRMBDaPchMg21FTxV4mPduKYVfLuQAd7zw1Waz33sQEFjstNi6lip0eIZWgok9UkP
HC3A+hw7Tyr3evMqDX0eFF5kZNWra43GZYzaBndxvuQ9almUQnwJozb92BotkF2kuFH32cL0nD22
PCEMOvlwtturqihLx1sBkaIdctn4oFjLDP4kzNDpUTYuv3kHTvsypdpUjx6BCNkX2y1Nsu/oTaOQ
kOHBNK8K3j9zszL7NHIOYUmXSkdWOTo1HXzGdoXKbmaEm0T6R5IQ5CpJIu8Smrj/ZA89Ee+zcQcQ
X40BqcH9w1RN2ibr2PxzYUhUbVF8sHI/XFthmBAjlwCfMixjstexW9h7jXgLZD0ibbTkMYqxa2xF
bTv0N1U9hSUPmepQ157+Qdo1OplCJz6BARMhw4jdJ4D+STwqb29kZvQpl6H7BZV8yHy6RaSfOycG
SQ0S/rxVN07lRh9tayg3BS+pdYWg5xaoePnREDHTmVKPwODMhU0b67bXfsSawa0Bea/MOcvPSR3l
DybpYStfl912XjY02qBUsKBfN0Mx1leQ2ouTLYZ+07Puu+GxXn9M/T6+GwTeAoBK6a5tpNjSVBEX
kFYlJKkquWNNlD+MhaDwb3E6nghQMHCRNPMxJ0dry8iFHqJhtQTsx+WxN1jVPS+d+qm0yXdfI/Vb
TEh69YhHcTm1BdIez7HRKzhury5rR1lwqoZizWBRfmVu0a6RzIm9OafRloWQeWlH0hXrWLdLolUm
yoG1bM3hopFFtfNylodBmlvVwY2VuY1s4yYNq3qn08mvW77jU5q19chbanAOJQ3esJkKt79sOhHe
+QwtdhqxIVtb8x1MGNqM8n1ySLiCF3LBA3tCLldOh1Ez/MPcZeNmkm0bdExoggYP7z4upXM/JMP8
mRY8vcClihIMreG/5/D/Ez7wrpgTrksKHp5rF9jyu3FtQz/kpXkdHlVXt3tYe3mgjxYvIaG1QPp0
qMRgmP9ZIBytK0e1bQYr6HHhFPlL1fTDmluEM3PD0faxHvEUTUTCg6HuTGqM3xd8b9bp347DMNmh
XF5UCfqb6mtgBdhLPwqZYC4VBvBcntmlqp9tFfLA+OcHW0TLnE5jYf68mXwb3MMsuxz/CF3S31QV
ccEydvLgW0by7w/1vpDF0o3Ajlpc/wVftCG/q9YQkh0tZzIuy57S2x79PJAeCSjSrf7EkP7F8dgZ
INU2fB0hhPeGqQQUh9s2L+zjrOLww/dXUBkvIU92KalGZDJxen//HZfT9cMigd9uUXgg3TcXAca7
Yn0qItH5bSeOrYOwFE8V+AfKkpA3cAnCDoAqKggr0ArINOTmpLw+fv8BlovjzQew0cWgnME9YL7D
clSlaHSVZw6uTnQU44i9Ht5X9Y+wf8utAHCanCbfQfaB6P3NVZOHJrE9iXSOCLbIU0jQbTCi+2ep
iN+PQkPJMJtNDzfem6M4nWU2NmEqRx8s7dpJwCuZCrv278/YLy4TwFvWYmzhx3uH0cuIfEhqYqiO
Zoi0JGljLoolfUhtprAzLrtaYRL9/SHfP794pvM04WsxY+SwPz9JiMnCXZw74gjIBFtW70XHWSds
YdXnFcNSb2Ig78iZS+T3x33/ZMGi4IMT5tv65rs7Am5UgtXSNo/ZAsQPIStfdM7grefU8U6/P9Qv
viIXh8uokVudlv/Nw9LNx5ZDFebx23p4KozqYpZd/ZwLLhiI/d5aLVfN7w/6q+/HutCDn4Y8DA7Q
z+d1YJ5pxSz6jmAQiIYphHXIdS/e0ej88U5/gydbrk7g2PBchECf5r2/02Kv9XSeJ8e5lb7HgLKw
yQQEYHBbE790CZ4wBncxUSarkboOGuskL4dmUOFWaFLQXBB9lkem/GzE0qLqnMs8vkbgjYDk96fl
/RUO79RaWHcs8RZK/M+nBWPgCFMs5AovYJsHSZgg/FEa78shFVxqqU9Z//tDvkn7/H52XO4qXs9s
ar23rMQIJbFJMBuXOHu2dqNQDRH3wFbrs9fCrAjiOlyu9zQxLhswbs/DYM/g9hJf3WK1bbCFA1ls
tlRJyQ6bJPl0v/+AvzonPMO4VggZ0PW3SEkdacc8eNz1xexRdOt2+pHUROsocyREq7HR/zTGeXdt
wjVc7gZGOVyirLR//hGahF2HRgDgESwKufWIjlJiPUouU1XTjf/+2/3qYMyN4C3hzuB18OZg3gz1
MMJHclSRUtdpiZNNlx5djq3XdEm/P9i7Vw7fzPsWJ2stbzz7zV1XZJqBNVKfjk6IHHfBrHJlcSPS
Jf7+QOYiJPzp5UaihLMUDzZf7l/sncly3EjWpV+lrNeNNMzD4t8AMTMYnERK1AZGiRLm0TE4/On7
AyVVK5Vdpc59LqosLZUhBiPg7tfvPec7iEl/eZBLK80kxsqZCqJHGEXkHhdeDQxD8RhrjRJXbT7R
CbETFCfpnFaSG4ln9WEH7/fIpFLeE59Gn0DD+2RFAsbms/L6/qAjLnkm6cyyAMKs3Y+5K7gcz/BE
b4eaqJ3fiTT/+v04cEThgHGuWShd16fzp1IyI0+p9SohTqZaSMmrR8DeuMf3ib78Lnv5Lw866k6e
AXyONGxRWPzyKAyJbg6EqvanXneto2/m/P5dQxofLtnmyq5Jcv/NKbOeXj99S/A52A9hffH/aEL/
8i0h77eMrnfsExwV+4vrmtOpt+Pg6a0hQjQkXR3oDs5jI6X5m53O/PURsfnJruW6aEqQ9FIJ0Yb+
+ZO1S8JcCZLJTwZ4Q3RGDLxcfCYLFEuLyBgZ+59coyjszdQIQ1xIq2AFWn2SHQBPwDY1zXy516GT
VxtVrP2arl/tS/bY88/K4znqK1fkTAeN7NYbFo1BZzNnjKA1wp1oXPpWc+fgoXnq18cL3DPVA0nL
Rnua+gW3k+kKeevMEpSSiAv6fmCmOeizbmKq7SezCXJf14p+oxtFdTfTbbj07qDhncjc22YxNAVY
pC5Cutg10YteZ+pn2tKMyIXnjEx+7b49D8SUGRHjRTWTm9qRiFCr7DT7mRHZU+kgpx8NtJd1OHaZ
M9D71qe5ebFUXkNxLA2yCtG/GqXxOvd+QVNcy1kvgWzXZuiSFOnttBDLs12RAc3RbWhR7oEDx+kB
niK3orpT/KnqvO/F54RCQu4COHFm2LWstbSGBPeVbnk2R9BGei7uC3K6N5+ZZG6uqvTWqpqyOcPz
mIY7YZF9ujExkTEQN6q2uG+UznnRjwPsDDRE8r7QTf+cuG5T3HsM5l6h1fBbzFbuqC8WRjP7uu+M
tRU1l3zNUs94Ib+68+JAYFIPq80wQCmS2+eJT5NwvRaywg4OCEBrl2x21AfGQudqUCmNcB9YC6md
VszfOMJCNT6p2aqx7eaj9iAbcMBRV6ypqoFe4wUJ09IS5g04Ume4BwKRChSSBY1X7quwuYzFm9tI
gxR3nKZeeHi1hkmLVFu388Y12cIdlfAE1TAOQHd4c+ad7Sk25iNyjDLmXDWm7NL0JT0tXDJC7WXJ
HTY0SXDoAezpsofW7MCkISOZB6xOfde8aFnP2fBWB9Cz5+lTiUurgRxn+mbInazlirw04iXptjXy
azComKzoCcbXWwvOKUfejJVK452dm85LFqcwYQUqzvbwbVmhISl5QlkzANFzVElORuttRrPwzpAE
xx7o9tKbNwebbbx3HZ6izne5maWlw+dqirVnbuUChnFGgs9Ooi25/TaaIdHhJXastZB4Ew74IARe
KiNfO7E97fnwTUYuDZ0O/Nvx57kjTcaU3pV3djzmEWGhZzizCGTUxVVFVJXaV63GpKFcbD5Ym/A3
a5eDCszuRN3xRgwANv2uLU1xX5PyJT+O0rMg7pSeUxT3Pmm147UjS+Odm+e1HY19nC1ffI1Jxjb3
O9O+W4hAdDfpQm1MCix0/4rzmDFA2oQp7QqeFZtpDjoWe7C89xTmBbIspx/W0Ngym1rkSnGsKnrz
Wgl/B0sp3fqlpCm5WwflPi2JHOQaTjBJq40O+eDTIENPhQbl7SD+Z076mzmpwa7JgfKf56TH15e0
+XlI+v0V34ekxsogJRJoLQPX2gxf97++6yA5m/8wCRZy7DWu4mc66X+xiRvQSbmDryedg8AYq87f
GJHSzvrzwa2vfwM2QUpGUOt0g34pFZA4dCNrw704oPiOkHZkd1V7y2Ju0U0twIfpG1Y4xU+SGPTy
QWWtE3yiVfYlbZTzgMAJzZzRWO9oGsj3hadlVwg/Jdxz02eTaul/I49SJAZsoI8twz3eXFQJjHXm
7hF4BSo/usUrZrMIEMxNE6mJFw8MVkc9Xvq7TKT1EaCvFXn5yEgPGdKmrkp7g/XI2aWZYaKID8a7
ApVyH+b6HJ+ZY7ZntFwDBcDUnUzyf18J3/1oV4P/agdCfyZTxQNPmrUf+6rQI9up3KNriRfEBisV
xk+XPPTMPr1SSyoPetvYxFv72qXOtVhuPG/apcy++zjqv1FFvXY0qmnniBLqiZnN+Y2WpuZ7zsuz
PSKcMDIJ7CdL9ftF1M39MHYUEIP+Hv1z8CgdudzI1XXeYj+X0ne304o3s6bqzs6ZuVKGmBdcEf1x
9PFw6nmWnSvqj6Oz2toJFH5hWuGMfNbt1mnd4qqrUNWUjTZ9EoUXHxf2zF1RG+UXSCfMO3OM8nAv
fSYcom8OgZl9GVczfTBn8oNjkCtIOU/PsVsN911V+h9Ncyy2jof2UfrN+yqr3nekxVzXXUsxks7T
M8Qph2hNsivsIvMihzoX+gxjQVri1eTgf8+C6sFT0nbDWE/b4/pEPnYcbDvi5FHsxGNZHDyTyiRM
PW/g3U/epn7jBugTrcNNW5LHjvUChqNdGMXtsgh1E8+pDjMQ8kCKD4S5hy4dforVbAM48Ht41v0S
VpqVPcwuiki68cs55Qy/5tac7zjB51umD/2uFkJ+HogPJkFVt4ZoLLT2K/7fHIbNbBv7ikTqc6/i
DI9vLc7DGx5BunPymr4xE9rWOaTGUDOJHVvvymgDtvdsWEf1xJiGeFIR9TDApV7rXNSPaC3HJ0ui
1g87azF3hVV0CyMtL9uYSUo+zEppKN6ADaDcgqupgjdHQPxqcZxWtyNpr+es4015HRA+dGDiMcG4
UxGMZaZfm1E1WxBxwYE0effcO9qri/CTY5tIEUaDCSc4piOM5CqpIqu11sht7JcEuZOh2ntX7WrL
rHw/3ZVkWXyaXKMk8QXXZrH6N5VcrZzu6urEU4tPfnV6Bqvnk3MPzTHO0N04NEES1asxtHnziPqr
XZSqfG7JIMdIsYymuqXR0lAxYlRyXVlvBmnBhkCNdF9CyGCwMY9PTuo0eKXrdIEoViAJDpLsSmut
JXQQdOHBRkVG8DcCkNAsAzDf3kzpsjpcAR/le9jkyzZb/a/T6oSd5s7YpQ5BTGkAX4aebXxNSnN/
67q4b2O/f8dV0b0PrPHQ15a6mUd9JkHQOznAluYwZ/x+zOJqPviz29zmlaltjTd/LkDJ5QFlY3td
rfZdBnj5x2y19GpuwQx07jEgv5l9a25QDxJwWRQ0zN5kq1/j5dnqqzs4sfEJL6tjmM0T7dfI1904
oDrr1VQ86V2AHWrWj6ozXo3ZcS+t3dVHczUgV2J0w2w1JSNUQzTNl7zvV7sybZ93msegDrqGNTyo
1dKM6rcFTOEtBypc+w7lZgVeY/U9c9dPcbQ5xZ7BVLvJYjZy3VTDVZYS34QNitlYWyeRu/qoqTiQ
jq7e6mB1WccFCkGr0dPDsvqvNVkG297msrTJBRQ5DkF1sINA+2IwSWT+io97ce3xa84t/mKTQH8P
TNCIGHWHw+r8TlSVbDujLDdmM0146gR2mTbu0mdTJcO5r8p70TTjid5fHVmrjdxcDeVqtZYzcFS3
+mo3F8g4yQIaY0WHwO33ld1kkWlJfyMKf9qMXmp/SRas6/R+P49lOkUFe2YZxsUMaMx1tHOq2R0X
A2d+374Z4FcrvLua4gercZ9HP2VtWG67UY5fHrl/SiptLPTtaqafncz+WKwGe3+12hsxhiWlN8bL
zMwA9Jd6xP4VR+Zq0HcmF6++TssOtKYhN62ufBR95b3C20/1AAGxJ6NwW+ir979GkbVBoHQ3A8VA
nuhUUT5WgoQIaAE5XDkA/10yP+mJ250CC6RA4q90AR5HCHQrckAM+llQp9+jJr0daeDQMdFLMjdx
WTk8e+9yWIOnGBsUS2LlIRg1hkRmxYGv3Rf4eSJanA2J71acRPYKQKBPM+5WgfpWWCPkLj9GWdUW
+8YV4zHmUo7+XM8QelT2kQWV7khIoP0xwKk0ZdnRL4yrc4JegKMonl8wtpNtMOnulZqE99nwyvIT
bFft4oiey2HlPCjfftQXW1yKAJPUPFt4Cgbuyv7ojdvO8aZHquXx5LjVS77SINLcS3ZdkTX7CY/a
gUAXlIlSS8QpI5cJ2GNi3wuC428VNGb8DJMzEQt3ZySt+azN9XwOOJXxKhnx9N7IMgycClBF1dJ5
AOqya1aABV3Hm8K1n6QGKFZHzL+lPw1oL5nKd4GftHuUk0Dl/AGGrWjpPXXxFx+KauQmabr3EZ4B
6REgNAhHO6e2PV+B7U0+TAG5RZ4gFhFUYLexXUd9Bfn3LkViEJlF7j3gvHR2A0GKEe9vCd3cup7Y
VbdwZD/GwtbCqrHTm7xtzki+l2vpyjOzYPuxXCEg3YoDYZA6rbOQYJetsJAe1A0C6az/KLWaFl/A
+AAZyXT05nzcla74OBvsK8EKHEnmKSxsMntLOCTa6CybfgGQB89YnYJgCVGElVdyuPLIjzXhd1bI
g8smIfsL9ECqe+Vjrrn1A0VVcVV3KwTFWXko2RsapWmgpICnbi8lYJ/KhZ7irxyVeSWq1BK2CgCW
ClKjmZxRuLDtQPM5JPFKYiHZwr3tnBaEkV0aO+mDk1jyHG+OPX/E9ZNHjdeToYHbUt20s5dDruiN
U4Peagf6Qr6MbwAYsbJg4jcsTFEmHWHDS2fjVFHyMzmQ7Ud3mSJ9pchUCUIK3ghJUlW3y6s6aKKl
1vrjInQf/VGhHRLVF27kdUVF68gu6utWmkWEt9PdzkRHpxFextd4wF9j14o8aURDcJACdIBFkd9Q
90ZDppe72XRx+sQtJ+gcGyfY3gkZm1Sbqe/rh9jS9K8+I4xwWCk640COZEP0IDRK8DqUHvgIIO44
CEcI49QXeQX3WI+62syPOl/1xwad88GUMD69N2BPsoji1HPTB82oiU33jeqzAn6ICu2DnTGCesiU
fkcjZkKHtyT5xZgH47NsvfJGScmGgDorsuLC3MW1KmvjwZcx0ulNPPlp8zkbq8m1w6oug+odrkr6
dScYollxNUg/aN7N8DwiVOKvEtVyGNRUymHeu4aySDExvAn2dO5snCArvM0CTnCjAcsZQvJM5Bfa
T+nrHPAOqREcmIhW81FLkB4t5tQe4yWGX2tMvtzQMM9O4+R3113Lf90It3m2WHlWsfQ7fqJ2XUB3
3BBFau4zD9IwaSyyfu1jiJ+EPvlHRtOKFYwj8eKN7juVMgGhL+q+2iX9cpqJCtyJE8xbRwX9PdxN
K8zdqj9pVVvd6WC2N67VLIDm0nk82OXgr7vBsqHqA09lU8KYswA/mWTFAcw71rHSMa/0WjB81unD
Z4hrt36ZYjeB0rtmSvLzdARfjzKb7PeCAAMJ6bOtvFAYGo05WOhE1M/5/cyoNEJ4tzwjpLxJwL4j
UyoDZPWE7W6mPIFcO4xKv8bjakb5IMSmx2wDN9Tx3TGMk9a/8TmF85BKazwi7AQhJphynGSV5+8S
vxyeB0pP7kxiuiy1Sh4qRwmc33zYcZXmey0YuH05ZpVetHia+xD9w7R1x1Y/LrnoHuK4Iq4qa/hP
R0xCx0L09f2QBD3uA6N7IpbW+GC0fvehbpKnmMSas02iC3rUWtcOltm2OHoCjPDjpF95QdU+kHwF
3SSO29q7HmVq39Vp9+IpSFQhoGpcSVqqq8ifdbg3mUqAFehl7N4U5VK+z/UWZ1U+x3tUvEaCS8Uw
ITlNeOT6cX5FaWZFcCaSKwHNGwJNUu/yPmcRSro2qBUHZ4EQ0FPrdFlnbuLUmT8pqj5UVZojwr6R
y23n+QWGoaDM7vskoBLrVN8xvhvNrfA1Y2t6KjjOhZ2BZ1P52Umn7FgBiLiUDm0jD/7lxtW1T6Xf
qEc6ZjG8JYNw99Ba2DR0p1jeF2wVNLmmGXdM7qkbbWkU2qM23g/mVN7Xa52EwMwNe2WDx+305IQl
D8UdlW9ELlZzqPPYQDdqwH3gY6SQNZz+7FgU11mtO+sOlmyDpZs90KJZXnUfmmH2qxuYycLaluiM
rGuIO1TvtOZTPxpTV+hMVG1XvWpLrc+3RqDlBzdlGpPVk7a8HxidyXdq1nLOV23gwjvcjrpgErod
R8/0EAVavZyv+Eh6H+x/0qVuZAmjGYvwf1f2JOi0afKiEokzzOvelWUln35q/9x+m3r8nMjySwAR
1wed6ZtDCBxVGd2dXyc9bSdn9FjGfEk0gNFaQGiTYSIMgTCv+YTAJh8Zyu6n3ISf7uw0u8fPaWx9
L75uRwX3aIBrq+0DlROE9jfH5d/e25qTYzOoX+Mr/jwrqYyJbDWkHBdikC9eS60IwmP6TcLuL6Ou
tx+C/Z/BzMpB/Muoy8kHyaV3mi8klobr/1xYzLXXfJsN/tOS/E1LEgvVKnP4zy3Jy5f5X9dfZPb5
T33J7y/70ZfULYA7FIpW8NaW/InSY+j0Hx3MGcwLvhk7/m3esDxeZEG18dFYIchbE8Q5zIb0f/6X
ZfyBi5XcciCunm4y9P47nUnnlwkzjmx+PIsIQwK4QefXdLwut0sGSpioehMz6Yvd2OyLte0NWByh
5NcQtrhW58shQwRYacfGTFunj2iZ1geGc/oeJ8Dy2gOmhlmgt04Ee2RSVxID5peuL71NxgLpVXeo
h4RpIWrpcl7sB/i/yh9RA42mCbCuJMCCecaS0L7dImDOU/g6mTZ4d1ODadnasv/07fJg1T1x4y4H
AO1Fay4zTM2IuRlxAF/hEMx8bY6k72mhibVtQa6bKKeQ6dmdaKP5DymbeTPnXJqw5W+Nyh7Q9YIt
r8iJwBTP7oBzsdTfZ503qHFft/jVqkjoVa1fZdw6x63Su89UZv3O69rlFqtZjYR+mXNe6i6a+tjW
9Je+JTv/swB/swADxFT/bf39CDr7V/P1XwRcjdWn7OXnCcG3139fiJ77R0DvHJXkSkPy3xKHvg8I
PO8PZgTI71lyiHjQP/zfhegzB6BfQgSLgQ7Dc/mjHwvR/wPRJWtxlYEgCOSP/saI4K/EZM4yBhho
/gBLkU/0y4RgMeqCCEOpHwrZwET9iqTlRi7xMecoq2eynjP9BARkG8TjB4MWXW6JzU8f3v/jQF3R
X39SFwS8BQb8uLn4ndljftHONQi/Wt8H9QeFQL+M/kNmBBR2oyC7t9PnTa7pJbhkzs82yfcEjYII
MJ/tCWg4BRQO6mtdaWHW+LsBe3KL34OqAF0m93uugBttotjT2882RkrqyxAHDjL/j7mgpuAfFxvU
bbY8CtXsM3osQtsuTnCwm6HDa0qHFakZwmylD80Yar2wrI1ejNFi1U+LX4Q9T8NB4gOoKKkRkF4l
qM/Bjqk7e+AX8Es/ZHe4dhwaJBaoqK0ozrY23rE/dNup+QL5wKQ2vnODZ8PStiLxXpTgPVTkJwWu
FXHQA3EJ6MSnWzC0m4mrVj8W91KL3+Xd3G8LIBXT0H4cA1PfZ+V4mwjvKjfqTwoKFxZlmtJzuXcV
b2QewAtYdf25kra+L3J/AS05f67tZJMgUD7XYuYORRpy6wp+mGJWbt0kVZ78M2z88pZp+JuNBQWN
RTH130726eX1T3vJ95f8ONUNwhA5la0Attr3HePHtHGVn/3wYJorbM9CjcqiZosxsGf+2D1WDp/j
+roOg8X0OXz/3u6xim9+UgYBoaZOcE0kqGjh8KqxT/0szkkHW05135K9Dt7naZltB0CpoeFaUaXO
Tb2CjCLb5gSqpTPCxuimLSmbYosKptyPpujOTqyP5gesc8WlIUQvveokLvLIpM52NgQGLk/WZE8f
hqLqNxC2VJi2KDCjYPJBTLVDPmy4CtXTfpwX4360RPNcT/F0oxCvSGhrNd2mQvUesh8iPHZZZTOK
6nM0Hn0xjSHN82HvooPhhpPmsoiSBEHBBuc0Xqhl8dxdKokZO0CcV+MGF5T+KR9pwIblUhSvHXKZ
myzBzw52pJI3cQzaNMTaw+/OlZ+BC7a2wjs2S29DMzZou+8FIGx9Y61+mhMyYS6CqdMtRwxj2N+r
apHAN3iDCLlieGNh01WVdWf6bXMX2Hlyr/JiuulKEgtyjzxoJHHM8WLRTPt87r0DLeW6i3K7UQkd
24F8OH8s6JbYPcYKEGPm49C2A30Kgsd0trhDbDjZuK9iMwGQQPJAkey8Hk2xvsHm1dd6VNS+vFg4
c2ojgrqqHe1v16327e6VuzacrmKb+aVWyvcCTgi+nqlAztRT2LABOlk8yUvRTXaA44kZZUDYQtJX
u5axShKOzNbdJAKJlcegiRdtBwjXEDNdasTifJjj5A1n7GwT7JpOh69x0MVsxFdMcMt409liWh8c
Tx2URBi002Q+Y02q2PSm0zCMNBguxlLlg0XSrRDTrCqcc+YsjA8JDHFTPcusXOr+dZi7oapChzKw
jO/eVvE/ldRvNjzE4mwI/3m/o3pq+pfXP91jvr3mx4ans5XZuFgQVVIgvLGkfmx4b9cYlysOdxGk
7x5lw4/9D00GGFJ0FAQEU1aZbLo/9j/KsQCRJqHbDlIF7kJ/Z/97u6b8vP3RYwUDCrQKdSRm+F9l
/3qVtjpoIu3KH+Iup09K1baMH/opsOv+lOsV0Y8hozOftpYnBlCFZysoq3kLgcV2PDq/zQJN/MTa
8Avruv4euKoNKRk0a/WwhoqO3xJGC5ReiAMcuvFUJop/G4+HuFP8rEfdYfipkpDrEL2us/H9FjKv
V5J0vZxok+tzUSEzHZVi8e0KAxpu0p/Nt7sN3eP1opN3CnX11reT2bvzUzlyIcqyYTsT2cTcDNqD
VkV426BylGOvaNV6yNDZNZ2m89tvqtN/Vs1vVg2HtouM6D8vm5v+S9L8mdzw7SU/Vg0RFRg0INfA
GKCoN1kaP1aNaf8ByQFxN48r/ZufyQ3uH6a7chu4kKydrZ9WDeQGHvLVouevsmNwQ39n1WBR+KVq
IDIXs5Fjvil6aUL+cukoxIgpfgyy27wIrDxgpqXTa+6ptm+CuLWBXOH2EPum1IkHgjYEiSKcp8wF
QIo0Rl66t6PFg3AfCkIuB+s+/Xb+OP6koflxC3qv7VQXjGPWNuNQdvorg/GZ7qMnSLeIGIivooLR
aLgcNKnJuHjfBHayrdIuP1V5bXxd+bJNGIjO/6StbVGK/OTkFeu8uEkUSG2vvGeIFO8BH6kNy5rR
INNHRhWWO45hZyI/ApDU9ij2LFt79OjW+mvbtlobuPXaynXXpm62tneJ2cqO3uSMHxm/mVtbbwP6
srWb3vdvfWKxtoynUcUBiQ1z1W+tlt849Ec1+FvRlS2y1JTaKYarML1FS83up2ztWIvJTfOLY0oN
e1zr3WS9Tq97IUAii0p3caLBS1PGX4EMJmZFQ7Y8eM4w1Bu+ieVDvDTMmvWAUmmRcfLA/hEHoWhQ
NTLgT6dj5sYoqWYpPxD6Zzh715b6MYEetg3ou9SRbuRMEL3BTfE9Ynt/jyq4p8rqchH53lSdNFHD
09UcVK5RFSvmDPASRpCRNo8EqZzwR5kXCUXQvRDYvEtveR4g/bu3/Camznh0quQGsaXcZPpobcU6
KSENJf3qrSOUdB2miMwed3Ni4djvspE4j9S765QtAVmkRbIxQSxA1mFQA24fE1/VGXcgBWYatZV7
im32OLg1jHlmslY2kqMGEds6CUpJN09p9iyBb+y6WmvPxAzky7Vej7rXnszCniHpBsiKfJLikGMQ
YEXwbntrF13aHFWdGYyRLbgUNdt05vYhU377PMcIutBK1fQGuNCiPLRhgvLp3QHl4btSxuQ9VG1N
TJinyaB9KvvJ6zhLIKMuKCbisIcKjPhHSmC3LgFlzSlv4j44uy0BMFXnLS2eYg9WWukvlXaeHBDK
UQxL7iI0PztPcLau3LieX5jXEPYA0HXcLox7lqNMltSJBOHEBL+W7ioIQTiD0ExnAgsbbGH0DYlV
Gw5ExXm7OskyBL6LAa6vm1IGIH1csbIhEMah1S7ZsKHWHWe0H+00nZXKSJqD4mxFTcq3uWmnNfVE
Z8aqwpy2YHKLCzMTUc8E1rtGVT5fiJzU933hgQdNLBC8NMdhSuUetsJS8zICM5sS1RUYMmCjBvjs
Daq3+YOZiWY/EInL6auLeyUH7uzBqH3WVFCzpgi04f4A+N65DI0l1I5+QDXskhEio4wb3Q456dN3
SvlmA+6k7es9/xJlHd3LYTiwEy0PNpG7zdF0XBT0WVmCXiiZY89HL4+to9W0/VfkU4/OiFfPyhyh
HlB4AduYi5W30seL3PitZlxZgiQzRTjInV3PrMfYDvJqmyfrLAWSHkb8Lt8rafmnXPMXtA2zJuX5
zSTqWaLGK9D2xR6RltiWRhIz3OG7anZJywzCVLZ1p5G3O+2sMS03gLvMq8Zlzo4hG9qDxjgRgsiq
CW8V8Su6hT8eqhsM7k995+UvOVGhj1ZfTs+CMNl+2ze2zVrjXriBzwgi03C14Qhk0o5KCwzWFgBy
0l/xH9hjaGgt5hXHdOF5ha6PSeBEQjxTwmixGcDq8C9Le9pIBPmIx11g1Y7bJyuVrZ0OWtcjBoyH
ak4IjHMqDAFN3Y6EbGAff4erwXqi3H9v8wjDKXhjqQS1bh7Q93h3rpMZmwQB2WYw0+4IT9vTt7Ua
yArTHDQvjYTHUSOtuJSVOU6AsrzKuEYT01yrQbn53u8a60M3yA/4sVD9UdvhXjAySBXRBAJYMInM
0Y9zDTQuajHEPeHfIBRRVMnkzpC4mrDp2eWilkNlEZPq5BEANzziMApm/2L7hbH75xby/9N2QYNt
/9e2y7sv8kX83MH9/orv5VRg/YH9Gh4fSK0fU5Ef5ZQO0dYyV7/0eqkAdvvvS4hFDUZLxFxt/zim
qMT+fQkxnT989N1wc2nD0ACm8ft3Wrj2mwv2p2uIQa1mmzSSTaC6OBJN+j0/d2FYgRoaAihwM1XH
+0mzEQCUy2dfmuVFGVq3TTXCamS1Omlm/1qIdvrgTnn30AJQ7/RenEACwen0V+JfM2qoii033k8N
fhYQnNrL6HmUQm6jI1j2Y8a9YK0ScUum0GIBHoQbXoUQbwzvSGyWb14CeEHNoyg7qCY0W1WD/rmg
83Dtt72ODAdzEqIRbkbTUNl4IIrc3inSXgi0bee+7x5Lvx4QM6B6LQ1EgNJFzWACbtl6qU5saVoy
/T8NNvnsrKK6oN+Fkn3BapdVJHedvGYxn+wlEVSIqjFILEAMKn3G+TCJjiSnOxDaYW17+TtwmRrr
2/CKqYPV7jQvOYjt18TNV/+MKaTotuuYB32KL1bEo1Qrun7gLYg9TXPzisgLJaLRDcBH5ghTo5nV
LHaYjgAOKyKM/Q3gAhJvYUxIggirsKyt4ZAT1Luddd95XiaH08RK0kMmAJKUiElCOebXnVk3h9yc
n/Ims/b5MCMpwtdyKOYkpZ9VJen7TGb4shbKSNIyrxu7h2A0ju9FUpF3UAosV5LCq54Qnk2J+3mQ
8RwiYXhWVFOR2QVRIa0jKWRPZHqShhYY+Yl5xKckaygxieNEhTcymKMTtYdn+6ShAg8dr533wku9
nU/aA4OK+0llT25pfm3KbMAU3sAlLZILiFN61+Pw3FTihKa9PhRD1qJrBHivgNyIpXWv2lY3dn2n
btOkagjHKp5aAAs0/rRmW1TTFzer3evKxag0B41LgSo1oLNjHAor3hTLWOztyYYPrsDV5hR40zRJ
SPfwQ+x5Ss9Iz/trf5jNLXJk/eg1WbarpXLCUUugL6/FfTaa0x41YPbJJwwPd/uybFsoBfdJu9hh
nSdfYlj5N3DKH5whkw9UQSX+AlS1NZSBQ014bDhmIOuR9kD8rJ1xN3D7OrIvpLu+N4NdUjnEzaZa
sJ/c+QuRWuSfp0Ozidk7wiIZs5rshOxTAwA6mpyaKNqEJBykdwIkKunzoh6WyAE4FTr6VG4NyI2h
b8p3hlPrIYKWJxxjR6Vq8p1ESx04aO/JwkYSTsj1Ke2cINJaO/tqjU7/cVRelBsDgVtwa6E6dqiy
xkUvMB0UI3S4gRU/9n63sWylfW1I34DY6vsGcin0AAnV2qTI46ukdjALfbxf0Jd4D6VdtLe4WjAG
0GbNLi2ezp3VZP42RkQmIoMoOPiO0C4H3VDJnngs81SPtAEZpCCZxD5SFyokrByZbmdFejxNtzTy
iGWfeCySYKK49KVcXruWTXWbePZyInurxuM5E7u8H3i0ZKQtri6jjndboO6ah69GRzwyMv+43bly
HFOQWyJgrc1Bp0Jb79r5QpNcPAsos+jaUjtVO5on+lVaB9V+zqjeU4Bue92k7OoKKrcld/de2rBL
yNmMGj3Rto7F7chqab/obWdtY/wAeN3jLDR99UHiGn4i30heylx7YUm9N1Wmh/CTmm3VDadB62zM
6max6Uszv6q17JUss36TmW32VPV52YRu62TXJnkzBlH0QKWUURm3XRU/diX31nDl6ZxbBJcnIxh2
UGGm8zRm7T1TBO2hsIVHEe9km6QIupWSS9oBTCiW8Sxx1xA6JncLNs5rl6vedogHQVU0DFTVabPl
76nBa+nLvl9XbWHH7h35ctYu7sChaV2Z7r1yuiUIPYMZJw6zQXlLojpyys5XfrjEbn03W8szdmjn
YE9V8Lk3CeUGCDqHorCmg+UPH1yE6rg7dG1rWtOR0tQny4BpIbeJdvgaU09uc23QyCFx0p0PknxT
6yrYto0kUCbxk11MvF4o/OWCF6C4UZo+XS9ZwB17GRECQGkJpchZWlhQtjgTk30a2CCgZtOPMBjg
rTH6/aIlPXvwcB2M7FrKWlAhMvWI9EHW/4e9M9mOG8m27L/UHG/BDK0NauINvaGzcZIiRU2wSFFC
Dxj65utrwxVZGeLLjKis8YtcK1KhCNHd4TDDtXvPOftAuYu8auAkH4rhocOMv0rJwttCKUas3ZVq
X43jzgA/d6jNnkwuMSKPdVX+HTEWEw9jsZ0IA914k1abBBssylpfNk8qTuCv+elEIztTm6atDspQ
BN5hURkr70sOaXE7q6G7MhuNiX0C8mjY+CqiYkRh3eXj0Uirjz6db7I26K7FmGWreXAqTAZecbdw
uE5y5IstzAmud9ziL0DRtDcgNWEBokvfF0VMGBpR8xwdYI+nCWnNecp+V7nf5hlKWOF7gijf9pss
0/Ta0UFAanuBiN4aphU2WnHiHmh2nLGBzaTpz87N1NWo52+h5qemKCHhk09OcENfP5Ao3Nj6UxW+
51oMazNr63tEo8E6IrDwdrB97FeZ1EReh6+lcH5qVf2w2zi7yhwKhn60X3KwHlDJmuo5W6LS5tqu
SUEc2591Z6NdbJJ0Y7OJ0ugZovvSyZKzkiWmJF/OJwyYXAYv/dblgblhMy3ZteP+xZ9KHhithTgf
vwFpah2TG5993Y2zd1m0cr1Qcw6dnbtXSe/BdeeUB3+ExDEp5LBtJ4DivTW9NxHq7F663mpQvAdI
nOnWVJX/3OC0uE8ZT3FB0Te6OKGAI3HBNG+/b9PklWWftjftUPhPlefwZy1zeqy74ODijlobmQo5
/mfDvYPy9dVL3Efm5vhXgEHasmz2FsMkaz1GCT6xJuBCR3Fkf1FOijKFQxMxkv7WngNXrisQb3zT
/TBtAL+CgcO1JNZhKT+cYiycDXigdCW1KO96MXOOn0eI9qPjfxtS7HVYj78nOmjvZtMykm3fR/0+
0a11h8+ux5eTQFWlfdX2Kyea1kr2iuaS43BHmPlD5SvnYZhMxMjsmgYlBoGEa8dusp9NbQGdZaGG
fKfkW5WryavdndbCYckUblvuSWWZu3WHIWPD4e5Rx2D5PIwO6ByTr42rQEuF1TEbooBuURnhbwut
D6TsziNoG/ldhAnd65me6BKn140HPYB4X8VplDDaAzv53SRmcKPLrnmcsY5BFWq8mx5c7E4V7j0I
oeug5KS26XkcjHt8++A6e7f3PoLQg4AjG+9OtU784ujavhFd7GzqfMi25GUyUi+R9m84MefbEm/J
Q23ZdbyeuBS3YyqBC5lBCfa+1V24QdvY5kz6m+mu8ONsF4o6uQq8ob1i1iu3mvdFVrhr7BKixPNd
5WXxC7tZ+sIjrvuaDaP5yMgAEmrixQfTGah4g8o9VugOIaIZhBTgJBmy51CCR7tGd7mYOKP6qAzJ
gojMId1CAldHWdX9mswNka5Gu9Abtw9NlEgYNFraJS+mP3cfjh76vd+U6rpMkvbOhmf9pbScOmX9
lQxnrcrdpLmDUJrqan4mSSsvIco4zfAUCnbYNeekTm1mpS0XkYee+m2csB6ImrOXxNEgc78MWPLc
r2FKRusGHTdPVr+zFQuRoSYpA+4Y4ky0XVLS0+i19wYX55LXPWZzQTAFFlPjJoM59goKoriClJEv
3bQxO+DAMoG8J6G/su3U8FdNDhjJDMbgzPykIKKS7bXO1eOQUxtjGe/ei7zA6hp5+AvbOSQJj5I0
K/qqXbXkfz0JIkpWpIPIHTLY9JSUTQVwCS4AQtVsrY05a1ZODWZ1EAW8SNup640zBznB6XG67RPR
nfJi7tCRJMW+88bwXmormB58L6nLO0TLjMRVOJognmmeupJigQxCNTVASX8p2ig340XglnrVYD8C
tb+I3+hZMVNu9omKcrVCVodULhuBh5F7AeqgapitwxFgHx3J2aR0cq19G7nOi/TjvNug1NPevk5Z
i+9YnYMNMWdBeIr7nukWt3CdbCU5F3Qau15jbfRwH0ZtXZ761tB7ku/Ew1i1nAUELOYZYyv+2Mk4
ol7Rh5p7kmwEKz7pxInXgey8nzk9pO9mkdpoqeO6xeiX66cGG1D8Koi3W+e2Gm5owmC8aubZ2bi0
V3+Uvg73bkdzfSVaHFAVUYvPczKY2xjMvb1VOCKuGpL530wK6+th0mhdOB+XnjZ3JT/2OMuqPWuM
w+B07fwB0whBc5o8C0njdoOI1wJTFuXWNkwbGk5mQHVQkUQyprQoa9qYt7ZdLaES+G4aqsgt4Uhq
PRci2YY86yjOycIcZd1uu8w7GLBkNyUHd1TusbqqSbt4c2iK7fO0Jpc1ZWcilNCnaV5Guzi0+k1d
OkufMHf5eptoeM+U0e8yad9ZY6Q+GJXc9bwTfI+mRJ0upz3+uopSqgtPBCr644pAjAEhsltdaTU6
22pKOd9wU5oAuWLwVwj1t4o4L04jCKQaavpVqbx8b8SBtYHcNODCcAv6a1nboLo0prWdELADqZRE
d+UZdy0m8Ac9RPtuJLNzTLE4OswC0PAPRoYgPIp+aO3aN0SRxmy0VbgPSoO127Dxd7h1pizK1kj0
822dtj0PnWE6R62pbvsxBJRdxO4+ZYa6RUHBholB8IgN897Hy7VqmgYBW6fDt8YrEjT5U7u0ziv/
lsjcek1OfroVWWBj81TW64X6YA0NMU3gE/NXwnJfK8sjqQE4hO2QMoEpsP8wRx6shHvOhylHKCo4
eC5AAXzgYxFm6ym16D54obtBXvXmKCvaEikarWQxftU+h4jQ30xz9VEk2VcQasv91pnltmuLtFyN
lrVFp0OOc6yCYxIT95s2Y7DKQ9Ml5GQS5tooRuB1KGTXHe1SCOzwQ7hbGm9HCoa3lmTdnrIwTO/p
P5jmpoOk6297bfa3TUu9TeYJNPWl/TOC/yOIuYKEB1Ftj//D/DEUHNGSNun3yFG7zWBU8py0Hh0B
XX9vo7E9eiCwMbml3pGJxyaKJn3wtVvxADbSo/TyHk5OFF6FcfXOeY1SbCqAl9lzkh8wFfVMhftm
eunboFnR77mxCAx+ppR6io0KDlndeteRawFJGmcKxzI6BMNcNTBfjHpT9N03JaobPGjWKkrkc4HV
dp30tJa1W/vrwbH8F3rS+QrGA6Mq0+9BfATO01ymAOTmVF4XU3SKjeK11V6zn5roETfRT2LNqP8m
qqMi1MVjVMpXwBXZgVha+6NxyDIxw5qpg5E/j55v/dQ6N+arsPDpINP1oPgeNVC52c0f/KmlHQ2j
TWxa7QfferNL4QiS9kKDYhoeKrF4ZDI/CGg7tcNAgIA9xRT/ueCMMzq7tLPUQ8GG1a605cBCIemK
wZdfR2D9piV02UzrIyHVUOPicOSoE2z4qrR3kyYOcbeuTWGNJBMB4ZzGYuVKbFfb3s8E4j1s+LcS
NfeBX/CvEPH8lKF8sBOo2ggJoqPSZnqcHB6uwhq+B6kGE5WSfrzF5mnDjiYdx8nG4xyDazNM8Yzr
DmSPaHHYyKUXuBiFJ9V5K0+4/bImqPKW+Z90qITDRrIluGPdD3umO3uvr76F/nxkhAqbIsbzk4bG
TaAaah2yvLcJDlaMZe0VQeXe1kvd7Kgd2n+VMht85iTKUJnKdUAWQB32Z5U0HybC1E0XTM5WjcW5
sjVmwXzyDoUNw9BDQIEVd6KBOOfG3SDtFyZtzXUbGAifajdeh4TC7SJTk3Ve5mI/JhzOaqdrDujF
TToXbQnUwvnQQ6DOnWHShguGmCTu6VsaCjpn7WRdgf+JVwiL3gOnF4+Dj6vUHaehxqtbDj+cxusf
2fvIfXRRrntm1R3xBN34TERhfxn2TVb7Bn2WOJbb2kxTwvaLG7vNGMTNlt1tZDyobuuFAjtXYkbp
seL5KNRcXqXxpN9QYZXwu20r36TGPH8nGwDBm5hS4w3QZn1HbCGEdR549Qql4Lj306Q+Mb6WRHf7
SURYY3isMSNurXya3qmzWFqhzt/A3vt3JQHazDmi7rsRuz/DWkw4b9CfHyva0GeSHgLARERArHVs
Dl/80enupYzs+bYmQwKHnEd0MV3QHFpYi2lxnpV7JcpYeBs3jXE/y7iAJjVP+irW+GdsRDS3Iobd
ACu9sfdIxp6m0PlCheA8AollVlVN7Z51MG3duhEcrvzngcABRHuFfAzNjASOyLrzRRO85TjX10ke
+Gv0EeC1Mg7pxvXA+Mg6AaNpVlXbR9fUEO14hWm8XNdJ7HZHu2D/Wbkt1q9dGAzj0iRiYjjQC6Om
yV1BqjUGAXwJ2MXXnlvWzzUW/euq8v1+FRENb646kx7fpJNgjUFSvDJBVNYtUWLmE4Nk4W78qptf
uhQVLss4oGlEgxqRcTE1N1anu5PH3YPJWA/tbqiK+DRrfDwbHljMl6DvUjFNA04t2eYtj/mlEmKX
ec1T1/tm1xFqurRL2j2o0nJVGSNG1gZZOoEfRtavSUodH51OtzSf8Ay6mDhJStCIj58JQAo/nChM
SF8Jg3Dc0FObHqa0Rw9psdBIcRghvngNB+9R8oimBM0BQlr650B5jYy6Ok8GZf3MiO6oU7fdOLob
drgKq/MY9vIlSajAN47Nhj3XjrhvqpIBd1b1/kNDHhIVLwyl+2w2+hfDjrujhQqjW8HB9G/AALQv
qTbMW5MM+Z0EkKA4vDbWGW+i96DgXeXkGwTq2jAi+T5lcXpsG79/lNKiGTpKct4wG7KtrnLHL4jT
avBhMm1lGOdBA5g2KEeTZmXVClMrHf5F+oAZP0NELSdM1+7g8E3nCZPGOkzQgDb3KFhh5biTlugw
yvHJnL3wmBCXsybwc/qZMfN7DeAvAD91QenQ6ahvI6ViBFpJXL107pJiYPDURWzKw4xbasNhJ96a
ITl02hiQptAava6D0Tv0g9luNUCgkxYFKeQporZTiZ3kS5sUpKC7Y5xvIvzoa5dMPraT1jiTm65v
nWnw93kkwm3Tz3igG9MmDiTlLjHqob3xs9z6SvfW4CE26CeT+u5Ul9VAugfVP+1Mjy6NET1MUdIT
xBEyhWWWsQ51k990rfpugA/ZsjkF+PecFsXsLG5Uz9KwEhlt4wo2aST8+2J0x8MwOf3RBUcLXxeE
p91y6uioGEkGaetjE6nuxgCicEL0/I7cVGxJ0zWv0Ke/gZZl8kvuDOqEhLaiCCBtV/X0bMRWgFJV
RFstmTIb3Oi7qNcNiIxJ4h4t6dmUaTGB6PDnTWSNYuMKUKqtU1LLmjOU5cye1hwV5j2SFBc+kWi6
ex9oMZ5JRTBFAZQ3exidCEIfaQXoT1K4yencpyeshZvBYXxDjxX+zFRGV8QEzitozrcISPl9MyDE
gOifoSV7VPbps2rkVytkswYeto1tayaid3xTBWIVFTLwGIYo3DQG0mCMluWVFKm9H+x8x5z9YfY1
RwWsVGvVmTP+4PmO3EwixJLqRTdVcu+GKAENyUS8anf9bPffjJExiLSMr5YpzCtzpkIeifjf6Z4H
NT75t1wl1XnoqnNXymxamaXPo13ooiaqzbjzLUVIkSmjA35CSTKd8WEbXndzkX3U7P8rUAQ1jR5l
f20HhySdfDz1GiN+nVUv/zO2/n8ZWwMuXeT0/14GuH8b3uL4z3PrP/7IP2SAjo1VCCmfB3rUEX8G
OAnX/C8JppdQMB+dKWq//zu3lpLUskU56JiebQNx/ad5QOBKMpXDoYQeBhlSSvwnc2tn8fX8c2qN
/NBaRIjkubsmM0Xyxz9NrV2VMYYM5SPzaOzbes7R1fcCke8assky0wjrc0TA4HftpfIpilLjQapq
2hU2/AXqSDztWTPSBoDXPhDGg0BdGbQ/x14jRjH5OWCf0ZAvuOf7pB41fT8NkqaMxvSKZjGtNAF2
SRowXyJVDJs4SaddKacUmb01k3nocR4RRveDASiOvcge7DsD4DKJXhnwtKhpB5CvenrzrIjaPiTr
QhBfCCdxVaf1fOVlZnV0JkO/E4iSvLXhMBGjRFNK+sn0OtUzjkYdcpSzprn90dehoO8KxTnE4XsO
I/csWiPm6ZU18ksHDy79G+vVJ+HA5StwXRTMpjIJmBc+t8GfhQP5bBNCRpT941xb6uAwIWQ7HZc9
qaQFsLLoiGBmkrm6p00iT8VAywmKNinL6zg1+90cJdPW85zyQGe2R6PkRLeys8sPTIvGS1E5zUM0
GZBz4iS56ZxWRLQB2+w5yzgV0SrUV11jlXe+X39pM8vZ0008eeFAxlIkGbMBrq/c6v1Pi+Tv/WZ8
aBtzDN8EbWHTtv9bVrv2EXIGJsc/kkqCV7F8+2FZEi8g7fHe8Eyi2BKrPgD6bLd2VHCwzY12vmqs
ZL4Zu9F81xDFwFMR+XoXct4AE2o5j8HEryq0Ij+kLsEgGXK4izpXnCzwhfeOHzxzhpc7RefjOSU2
FJFqZu5jPHa7yKiNXUoSGq13ukOzmXNPW9A4r83Z+ijc7gSPV+zJOXL2k1/TfLJpyKCqS7ejw2gb
sWh05cSvmVbJkenQ8D2OSh4PLSc7XSM18ybQGXUr+hWJnv1a94yoY/RNLMr01usNFlOTxvvUWo5V
Sc1DunbJM01m5xopeE6+uD92m5hoTxqridrx+JRrGXf+xiuK8WEs+JZgwsTJTR5Z1WnyM/kygfL6
Ab4kh6o21DhwHUdV+3EGP15ETbPHcxNfZ21r3gQLa8svRH+DJ44PBySL028VzQlP5gh58GxzdDXi
drxrWsEFlYDH49mf94OzrE30Jee8H5oXO2qqdxWm4cm2a7U2UWb9nfX99z3LQa+DQpqYODzaeDAZ
AP6+YGSIjjDsPeOBttR8blVX7JDWZM+E5/qb2uvU2iah4EAHc/7OfHEmiKnR9MmGKfognWfhwUgk
Xq1ZvXgcWjc0vEwiUvXXUdnppurc/Ete8VPSvnagP/ecUjO++1MZBHS8Wlg3sKXgGOSlfBjNmgae
By6YgApCf+wo4IgqjOmqtx25bKgloS6ObsUWSYDcIo+t+JlUBrd1Ws7ny22rE0QgTL0mwnQdcRK6
DJBx+OZX38ibF5WI5oUWYXWLMoXJMd1m1IBkAcbvHCJ2pNUxUemg1XIu6jp3Z+N99rapHyHjNaty
2v710r0Iw//5yFgu/5JdiNqKjGnwEd5iJf1TyvZQCdgmcx08yFq7xqZlHsIAoDIek1nxCQTA3bVb
NQbxVjFZTs6olb4hlCMadz6y0WllsQZJccyq4OinvX5Le5cUQVUNOlxTpQevGM74MKbMxAGpsPFL
gvdvMTf/6gNgAuVtEdJAasXnMOtiJtdEkMz7kLlzux0TgZhdh+RWURcDJizYZ4JqYL+QLltMETkG
TcJCv5mB6VyLwQ1+svYsNuaJcOfREyd3GNNjJHUXXJGoGTxlHsoApMMhfs+/vviX5/Gni4/430Nt
Jj2iJT6/9yGnGT/bg/NQdo4DlrVpgp/czaDH66bOnsUczzcAu8e7zOuLXZsvDD8JI4uuYdwfy9xn
gK1kfcicoT6UXmU8tXBbd2pgvruuq664m/0mPnmSzz9gZIPm1QzNz57HBF9RbL83wdAdTBS35LhV
83jf2UNa7LzeIzoO7xdnPZrmLeKgFxmJZG/4hn9sCGDZojZ2r7LGCgn7jcbX2gVCWw99cIiniMzM
wiuIXZJy/CFCRiHMvxcFcaOl2M6WVrSD0ncBhYwWQ1GhqtH6gCo1eC08ljo1AVbBZekFBIYTFmRE
5Nqk/CaQw4A8xVo+cMCeuk0OaZKBaBV9mBo9MT2d4JU7r/9hZ/mygyyXJvGCI6ILZHh4muOVnbPz
aYTuBPzl6ZPJWQeXceXGX708+W6VeXkAsD0ecLShia5ljzogk6doHJqN42XjLXo0niV/fSNQJLLM
frsTlEXyx4XjcikHP5UN7NV5B2y3eojoCHrrCWgGwUPL3szwsdpN5PitvSjgA0QzHWJKMf3mynY+
z/REU8xPzSEyKo+jRpIdqzhrMCTkZpyuGQbFSwBSgdo6XZar8Mz3aTCzL2z/7bsc7P5HF3u2sVGu
k8MMj3xC5phaZzdo1p0tuUA4RBlWWqADrSxANiDQajPezLu9Hxoj/XjtHRjvfBmHkhQfj/wl4gxl
vFOVa5yJSJzACHVm90FIHFtkWkTMXapyP4q52dms2j3T1qXkXL5XAojaF4TFe5g2/bSBFDlvlTW9
CE070ip9IprMKULABZ5xp0KbmzWRDSd1XGXf8WLlm7rv02MpEnMPNhGbgWvN1W6uZFTeEM9lqzV8
x+iZ50D83BjJIu7QZDmtSmSOLzR31LwCVeaG+4i6ZVznFrvBqonIwzKUJx6MflgKnHosj6Y/8qhq
cndTc4INiQvt2m07RrnJx03Z8rKy4UI1A+oKFDwdy2CK5Bysfbex7U02i+IpDNuGqD9mrVgQEus9
sgjERmzn6vTaANxH+aOmc9jGDHVmzJrvOROscN1CCd5M7OzLRGMWhAAOtJ65ESBLD2V5bdhTVK4d
FD9fRTljzpnMbj4T9UaHTHjJ+FBTW+6BTSOMaRj4/ZRu6h+wvhgE0tH8ArcWkC1l1vOwtfteodN0
YzJMazLmyDDlLowrqkxIfTiIEUQYK0Qs5ia25uyn5w0PBFJC0HAoW4PVkIJfzoY0v/XoXt5LEkfX
PAzo7TVqms+XhfQ/BrenSf/43//r7SOPi3+EZfz5mGrRlmbL+Pcn25e3JoqLsP3d5PbHH/vH6RaT
G9kKiFwcUjJQCVAL/EOVjcntl+/tYmL7hyt0id2WNhsXf4i6fznz/uEKtZ3/IolmKekWDNxyKv6P
Dra/7Y6cY5mB/zKeosa+JOX8VqTgBqs6o+mQyvUZWNQiHrtznTUtaZRD1Xz704X5F6eZ3wvSy4sp
hOkIYpTt8nHl7xVR6Ix25kWtfY44E79ekJdT26vnNEYhwkzI1K/Iqu031QPd/P94acukKMNN63JR
f3/p2EjF2DI5P8/U8q+FqrGL/MJseZx7niwaeYh8zRrQRIOXPf6bx9Dy4//5EFo+uSchoJg+KSl8
cZ9fXlpxWCiSuM5ZbtAf9I0el41Jip0+xuXycmMOe/yvP/InGMkfL8qtAsFauMK7HKj/VIAWugi6
UCt5dkCzPhWWbx0k6uTqioaKetYtE3o7tnjxTnQ4GKO2az9c3cS7zHC5DpXL40p7C2OUwFsQoPM8
228uUkBYqE5viuteB/QH4hlGLQF7gmp7RC1u/Urg+Ld16FInf752roUFmjKa08zn+CV/8K1u9CJ5
Fh39/7Sj5zBmHVwMv8HoQ75ReT2mTvPx11dvsSH8t1dVLA/PZ2Hw/7/fMK6B9H90agiWohdPHCti
tEtF9BP6LgMEMY8Pjq3FLdpE5O1T1P1n6WiXL88SdJ08DKzcN5/XSq9UgWV0FGfXAC8SLwuGESan
/74Sf3NQFEsJ9OmzkpTFyvLB0HnOZ9JdMHltYZqdONsLAMtgTpVe9TG6dHSTFiyT1LbfSL9dVidk
5bX2BhaLkXjwO1LUK3994ZdO2uc3Y5kAAGDF4nr/fNdK2yhVxRHi3LUVi8QmA7k8MUUye3L3IEn9
9av9q0XiLab8y/+w+S7hX39aJITuEKJl9fJMq4IUoSmCnWKHsIk6D/AwomabgXtTMjoDIr2iCyhu
816NDJQTYcBQTWaKAhcueIjMOCQTGQ5Mm/Zqe8F208EAKFJMCauMgc44HBVWwexvTmqfYHCXm8WT
fH8m5iG8uJ/RCUkWBp0/KXEOgsSsri5Uqct9M7a5fq3r3FhjI2Tfm7iAOcNCQOczdUQz0ebQU06N
FWMWznYznOaa/HGzAZRGzutfX+x/sQsuOW30tOhq2ZyQf7/WBsfZ3kUAfXZAGXFgWC6z0LV+FWYg
nqqFP/zXLyg/30yu6XBX88wl7RHb0+dXzNtQJmY6NYRTW2CkW4A7mIeXv1m4HzuT5BSiP2j4BHEA
KcXsE6h5A9Llx7hLY00A0QRPuYQ6k5jsAOZC6oot+F7EN5bXl0uE35GHl4gjdWp6r7yeQFucLjAd
ycgHOx10rb/+VHyCT2uEro7J90wmhC0J3PI/3bSznypSvKfwjF0U3aqe5nqTeEZyV1kZs+cCneuA
q7RH0ygdnK9rmL5BdKUwGCeEJpmWuZ5oN6xlIlF856131V9ssBH52GJdiBAlC/HfSFOxC1HJglYw
viA0CVtC9cuyXg0XZ62tOJJsMDazMpLFdssjYHHgLkYA29fFuVu8uX6TJyeZ++VtnwQMo0AOmTR8
4BV8FZOX3olyyr6baQPJmDoARdI0z5r310cfE5ET7rGdwAzTUWs5GSiHLNnKSvR9dbENoyZb4rMW
N7HjRT6hpJ5n6OeuyJIBjLTnPSpFLPCqSjDsrzh0VtgjnRCHLuECE033VvrvlYG8gWx7SG4ks+Cr
XFVdZ9cHWU2xcQgAPp5k2CEL1X1wNAkleJyGXqDntXu6/saAp2+VOG3hIFeWKYLvKNT63gvzDDGX
4ry9IZ9VPYdRx2M35R7x8ALhIS3xgFV5hCmK0kBtPdHCFs9Lx3nD+EGZUPjsNpSAbMQ9bOaHX8jY
yWug9QQWygG/QQqxGiFmeSe0TylckkAwySRU/5er27pYvAnyrU6YrzF+h9PFBa6XhGAcadFtn6r2
u48xCOeKjMydSU91o6w8vK0lcaA16WYcKfXrYJrzV9CJ8VEu8cT0pZlftyVnIQ4sO3owwRWzzfJb
vsQalxY0huoSdbyEHofdkn/M6brYmB1fzzoK2mJXh9rZ5IK8ZG6s3CSSLLhEKeNxm1Y+8co2ETro
weNQPxmX+OW+8BuymItfwcxk75gKEXk2ld4m92jhpKsWK+4itbAdBf4xRX4wSAdJhB0btPPBUE5u
vsGtqvRXWh+uxdtNE+aIUzXl/pVhLsXPDIceVTlfENiP8toMyVNhtzfsN+LAPUz72UCPJyc46csI
r7rHOQKoFWEKaSW9p9hXGK2Ccp24K1eRT2jdlV1U/AwyMOD81XSv166Y+VJxFhlr0wQaPaiB26sI
EdbRq2DLjm0U9J4/tyQnugtsahhgoZhgYdvMZzfKB+cNtLt6HiQIz2aO7IPbYc02bPYhDutqm9cR
CrWKFUrad77wL6fK4c1x4iivKeuC526Br6a0Z6+JQJJPlbkonzEXqFML/yvGcOXhn8hslYcbsUx3
SIpEZLjqYwofiQeG4DuPOfOV73BxarnQCpiM8F/UtLRuUVqwxTBTA4xWMSJTXjk+/OEvN9hRL3sk
NZx/Chweol4CNDUo/eYDciSXUtW2eGqajl9e3m2ONjRBQkezqqTslKvOiQmkutQiKTTb+q5AjboP
w17ckjQhbnubynCSg3jCGqC2F7ReF3PcsLJEPiUBaNSoBSq3mZbqcZJce5FPfCiWJK+URn3zgfly
fEiWXzGqR44TJlSfZto7bxdgNUljzYfOYDhWKqxekxTC6Xqkd/twKRTmtCqAYCaZ+yZH6vsELMcr
/kGFstZPPojR9PDaexZTvmrRjKD+XrtlAHADo1x54jbiu5PLuy3KigdPU9LXC3hHZmJShJcLR9ER
qX7FOcjTfEolrNNAKqr0C763L12MIFVT887/wMqVAyigyqgRk14KHHSAcOdAEnz8OvxYyzN5SvDs
b2Dk2RhN8OyQaqFR2t0MzuSfIgyCbxHdxGzHY4c3yBAumVdLelmyRUwSvGdGRFu3uCwhETiw9/qx
XsognjxEKAxn3x7IM1UN35EOfIo7/lHhg6y3he2wt5XLUSWN8ngnJkFhgI/44PJN3xYNYAU+TnmN
IcN9wFOBDcigM4cD4Rdwmicuvk3qcgy+tyYmClw9dsdPxglD65NRZnejh9CIUJsEnAGFi/9+1ZG0
SpIQf51kQDTFqkVPzN+FrzCbxt5TkvoIUtvKjHekXXKPMAtx3qJ8oCod0dtwBFg2gTSzxgd41FyV
LI2JsJiY4FaKFabd5eXzofXXybLqM/xirwmyuOsLrI5yv9pXgcW3Gkto0/gKl+swUIKqIg6ejWXs
NE6h+4bdgvVqZvgN6OBBdAsdVnxdN7yTy51o06hHMh6zBTiCGn0rMOuRzRhWYXOvRgKXD365fEFJ
ZbM1yTKo9nkt1HOMUQLtFsfRZosUiKJI+njzyHkP80cYj86blSTiSRo+ZwAUGTyaRl88DRB8SGqU
yHNW7PMqI69F6Vc31FTvlaA/fvmEPImokRucykSKQ7q+HHgJz4aBKiyWaMgRNWbrNlfk8omnruI3
0anxtbRLlTYTXkOw5nJ3Xh6b02xyR+mFrGr5EZ99drQ6FdIn9bOT9Cq7jpPMctVq3Y9qkwwimzf1
8nYil0+RxmBwNVp+a11EoTplKbNBc54w6nrWbDHqxdq3cpqQ7ShOWVzShlrCFL12EPlyyxPhngYj
RNcAEuNApMl+ih1GgY7qMudhrAdEgwW2VWS4tem82eOys/Bfq+diNDm2Zp19SKsS5zAxXEOG59jl
TwOtkNWjMOXALRKkXOh5ua/i5LL3jeBTd2Uo2OQpRcLlSI4Gk7SSnHvicgF+7UXLwZ1Mb/aFZWOt
Q48nzuXeRS/HY410vXo/evH0DiQ0OF/uTxtF8i6hEbAjBdhOb7zO5xbxza7e207aH6Nwqv0/bgic
J/5P7SHgX+d1X++NhXSR4VF4C0lOfbrcFS7xg0AOZSBuXRvStqgKOMfO0m1IGyMu125RiAKFU8FO
xCDOAEMhaULUTgLpNF4+kDHk3H0ILbN1bTOV3U0UQgAchRS3wuYjcMuJJwdg5LARAHf8tRdUPGE8
QHdXUAsZaiQlu70VizvCaeczJ3VuavOC7W1x7uNaYX3ZKXGNmzLwuNhobpfHN0mkNJ1xhtAM4gGE
1zy0JmJfiC5tUFHXPfMrw1dsVxCkyXrpWpaZVU28LgKL8SGfbI4EqDfUsxonCj8H1RTO5R6t3CBJ
fd8kdj3ifqAWmh974ccjA/O+iO5Ek5jl4f+wdybLcSPZtv2Va2+OMnTuAAZvEkC0bIKdSIkTmBoS
fd858PVvgUqrKzFVkuUbVw1kmaUkEYHG4eecvdcGtmxcY87kUwi35whY3LnbdSNc2odeDGxCIi3z
HvWpZqBQo87f8ahMNzZy5/vBVcUZAhwI5lDzM/THBwFSauPQWb+Ysih9jXD2bRyzAWqDY51BRsUE
wlLpfJcCXWr8OUE8ToZY77FDmeVjlhKZKZKaC1oJWAh7Dc3BTicofiTwoOoxIsCTT+o6vbIALho+
b83iSGWvDiUqrdnP67rEUWlVr57K2S/INVOU2TN3WNuZeP2U6nr91KyL/wm3Do1IL47ZU9HmpoLJ
y/yoVSZdGLpsg9/k4aTdR6nJ5WmLmj8bz+AkWYIxGx3ACWvs1B6I0GNdakb2OMW6pWtil9wSGv57
siI0f2gmnhmHuwBpAyfG8nhUvbghnVVv+Xjh4tBswow5BXY48UnV28skjFm3FzKiMrzxHktS5tXe
Nl3f4QZGo8fQDbmD3grDSI/K+pTnac2S17OmVVI54QX9tPaAK9u7TJiyHFdM03WkhPdoaH337S2R
GW8YuhpuJ2tXSpP3J6pf7tYiYrVacAc+jBzZf1s3vTRjcfR4YW7f4ryZBbOo16HnXhYthqggrGlf
TcquP2VYMzdVz7rXNjxCfc7Nk4TYI7RK7OTKkNgsCy4wn9ouPphoCV/sURJPij6WJ67X8H8gevAu
te87jIYeicabuUCwbx+hWurOkYJN9YeO+gbb29Duq74joAf1kkut0ovPBKIaDzj0adkJj1WJPg+n
xAHeQ68pNKkkCsmLRY6zfIjpWGP6JMW3xuRy3S7Ruhy8bZmFXrzKyFT4yctC30VZ4bhbOffmjiPH
D3FLRpiK5RpbNCcfsClmQccTwupMtbPseCGuZgBZYD4CaajdtG8AJbbTwJSs1lIHMxLa16G2xLfU
G5YXjCsjSgPVsd2eckSocjbpXHT6pbGSmfKV0bTiTlpU/iu6qWnKtNk2lUJRZankOlkBT1Eqk6ei
7qN7yR5f+UORz0G2AqFmV8zXnlWHHxiNZV+rZuY3wUuAHYUrBI7U8saUyvVoIla5x8MGynmUn97a
Cv+d8PxpwkODnE7Uf57w3K+pAv/jf25BgpSffxoOff/Rv6Y8jstkxtAdKSXtJprG/x7yuNa/GDmI
lXfjIJRc/+avQY8l/mXq6B2pIS1pfyeD/jXosVacqEsDi863IUwaZ/9o0OOt05X/bayiXnSEDj59
7fISUM4s5Ofu25CYWclCwnh4dIxp68WgNX0c9d4+plLbydJEpF/it7r1GDeOxIeWyfUkVRWMeQxh
vbUGg7IpsZ5kF883lTTL+7GT4TO8YXVTLxbJy860iEPdriu7xzm6SKigAycj19tn2kvtTeIJ+vWY
WAfr0qVQuM6Mirode6l1GpaG7LUG6TleynnmXs9gaamA+MTytSvWvajjzfYu0zr7TIWpbrI4tH2t
Uriz9UazTmDIVjO9FLjqNCtGEowxGZoMXaQraqOwRjmBxGygTDtNbPmPnkr0cqsQ93/SCz5UgCCl
f+EobGZbm6Q5PxwoOoi1bsgGdWQ+kyHDnl6FpWx9zAMoBBJtEoeE0Y+ztZDDvSZc8IOgTAP/Jujt
oDUJvy1SNNBVDZRfNYGH/F4+2ZNdCyRLk57deRnKPsAq8XkawvKh7tzq3HekR16oRkUi4NWOjTCM
HXcNMkUo4OtGwwx8iWv3FgPjvKXdwolMDcKJqPEJTNzYqXJuEbrUz0bkujf00ScGy0urG0HoOSSW
ecTP7hwXkDwN2SN1TH3OjMa7EUw848sUPewBpFC9Gyk0L3OZMO2P4+mSNpa5UzFZoH4iyureMBr3
VmOXd804gNKA5exQGEjxirA1HsKKlxmdF+uk5SSMq8GpzlnbjNr9YhdYZJzUgKM24a3Ls8HG7GCK
7gDDp+c7G9YO+VbzBRBy86lF/f1Uk7JHJ2VphMSuSd1uaIW7bUHUMFqnb3uroAbi87W9e7NNoltl
kZ+E7Yp5ny9G69kMVddhCoXbBhZJmz67S+b6NB+R8NYWoXzwZYDsKfybB5qV/YLzejZnXpSDRm2I
SMGfsBNuLV25APk7y0tJ8xOZoD0z1cOdA/4zIwRWeTc1yUjWxmjJly2N2b6KO02fIt/KbU3fuFSB
i6AP1C7WPlKz7oVMVNK1swSqhD7GzB7D/dSM1Ui2kDc1flxLK+T6aATcsXdi/7Jdib+7iE28iaQe
eRuEFlkP+jFvaFw+mXXn9SfB/1A1cvt8dMJIo3PZYgnLwiv2u+NFMvbdU9wU1zTEo0sUCon3NQX5
ia/AtIjp00505pwycHCxfhCWnqBlnJGcgZXbhu2c7XTJv/aWnh9B+k7UkJiYNEJnr7o0brZd3d9R
VGBhyWtTbhCUUFRl3EOPUpLAdeDx1h7KyAr3VYvAmJaOVdQkjxgkfqZmgwFLRTutf7P8lHyGw0xq
+rAhEWUIZhzLFxo0hWM1kO80e+VdtTB7STsCIeBz+J5bqdNE6bR1wGZv7R4aJa/kPRhD7ZtYWGny
sPXJkd1Txqb7OYEVONe9c93N6r5f8Puh7sUOmYpHo0V4lwIsIIt+qM6Tq9+hAAGoQBTvRus8cN92
Q1JLHoIOqCWUl7Lzu1SUBKLV3Us6O9f6YoafmjabDgzWcyAPo3tOiZqia4N13M678cYYQmtHSZhv
piSe9yRPXSeNO+9zW+/9mCjG3Wxk4KM0fsrI5sxP2raqA8wcnyhfBD5M57zULViOLKQrsyaIWlW7
b0LAtCkDzau2Dacz+cPEPHTVF4/Vdg/V090m5M7tUPOmfhmC2qoMszksFfGk+Thqp7RIjAuwO5T3
TvRc0Z8IIgMga+bMZWB6A8bRvmqfprSZDjojgg/p0PbcGJO2j1r1OrSSTtGqve7bt16cGT4TNgUu
XoVr1zK1SR/UXFM/DlRy2cEqbEHyYlLvcDZRNtXROoYe6Pu6oZb7ZO45twMggX1CMxKLKi3bXtgF
d4VcnOu5a8qS8OElSbduk/R3MHHDR68RPLKiCIm0GuJrrFrNl7JaLTILzPuP5AIWO2MYW8ZAprtj
DuDtq4U2LJZK/QkmjLbtxzUCdyqX6xKG5sWM2w8UYuHeWvzFVSeVdu7c6NGh06n75AcQP9otkh56
aKjNoPrMOAmVRpdeVrjELpcC6k2fDI6fmUBd6JWDi7AnACeiX8FapmFdW6uMFsokiYD475O9A4h0
72AvODGNB89RR4B7tUF77Gu9e+KOK5sgGSZS9qz2ToZpdcsoQ7+2Upj6br/2h3NuA3va6QoBnjJi
+2CabbgZO+LW0R+lL1ZnFy+oqYpAxhZFGHZoQjZaW86n0uGN7ae0kIOVRvmhiofxLvYy9xsGnWhb
g425bELzWfOGV0KSo484KdRmDU7zO1t8oK+nQUHoMnw+OI9Hg3VumZuQsGh7r6z0OZTDV9dsxH6p
yHdbQsh0oGY/zuNMvG1O5KDjtJ+JAAcCZOHIxRSxbQ2zfolCMHxZqlXYFKz0MJpDWfkUUTYtrNC4
yTu5po5M2W1pyGtK2vKyWNphW/SmPm9QSCe9P8XtVG87o1iuo7kP6WF234Y0fpgxukGl9iF5WLg4
rTE/OIx7A0IgzAbWMotrJlYTuNWgyLRbOHi85aAdhclnM8seNFNWgTU1+nNsOskBwJjz0hrt3TAa
r2HRUCQmje9pzidalXrQwGvbq0x3Tt4cLpe1vjqbreYT+OZ6t3jDaaLfxNpZ11s6NHBTo9E6pGou
GE/XRzFTnKXS+JBMc3aZc88DfJPGzmg7b2+mfezXerpvx7w+Vb26t5e42xkLs858FETdpcu3nv2n
31tDdY9+fvSTbuFch4U1ByQOjFshqfPnsit2aqjwMGru1zAyPxqwwz7pjbDOjCtzv3DFbWP03Ffi
a2FiHk9IxiH3NakvIEhQLzbmi1NMPvuCbxCEmjgY+Ei+QZjLwa3DdNPZtY0fD/bu6MqY8PXJuUMk
HqG+nNId7Eh1xmQe3rRkeEPdC6q83ZNmfx3PKBVh/XGLGm6EB06ZNPtS49oiHFHhIL0LVTzs0UDi
/3JAFd4N8VD5aUeO9yj5dqQG2rzSL7Wmk0Enl8c+RWbJZrMxyjMgHYKFJ+8Ct8Qr86hDYxY4ajSd
3PfuzCCddjCUibbD/FwXz23uldhL1cOESa82+jNywCt2a8zbJTw64FcKmM6QsQccVh0BjzmJzYRe
C8C6NBoYnV+WKb1oWTSlH0tEvrND5JiWFcuN2ZbZ93nyfwu/PxR+BmoiiqT/XPjtSHxIfs64+etn
/qr4XJ2Im7V+Q+T/VryhrPlL1+c6K2xVCgRv6L489Ev/W/MR+aDDL0EIxqTdRBLxb3EfYkAqPRK4
qNFg4pA2909qvp9lAlR8CN1syzYEnUaJBGKtCH/QtkST0rFjwjQwzSHqGUl4bNltk3mBPVhet3FE
W15mEg134AETCX44VzffK8v/gflwUyVl3/3f//Oz9kIInZY4IRicHzRFwGXXT/fD0ZsmWrwR9tJ+
GlAZOHMhifw182B2kuIP6r5fHspzUZSgiOTUvTtUa7HhM4BT7G2D0QLQ52ljoSwGC03w/T//VpxK
z5KYsqS9Zob8+K0Wg9WEGK6eLqJiwUYCHbTIif1eOcPx94f6WYL2/QRafCebkSwN2/eyLDX2QwZJ
rseHBcd+nM3bsh3kqxoZ+pRhSgSxpYGwhG5f62wafn/wVULyQ7fg7ephxaRfwV1M0fLue6K2DkOr
7vu9VtnIW1IVb0sDpsXvj/L3CyewB5rUKbg3V7Hbz2ezi1yrG5tw2LcoRlvuzRJPlYAmOG5ZSRkN
/P5wP0sJ1zMqqDBWTyjOHB1h7c+HE81oglDph300A0mJs/aFLvWrG/FGM/ICinz6Vy7IfxQv/v00
ChPrlYlzb+0VyXdNlzDOUvSL1bBPdSzRZeiB1tK9avv77/WzsOr790JfyqTIQVorrPU0//CoMeCk
69tkw95KRowImnYZad2ZIbnpK70Qm98f7Vdn8cejvbto0taZJYp82LvjZGxCtq/RCOShTt8YTMQD
t1n25feHfCfT+/4NKWclrBzpcUO+W8rmOIOEjvlmb8TSPtuVDRFOX3mD1HyHoaLBOzR3zji7tBHs
7htoDPfEAOYAtrXaj4M3bgdlghOenPqrUhbUaGl7GzPsG+ykJGQ5EPgMjDp/WJiMX1x/xIyObqD8
hpD7/o5zu0iaFYzSfTINMGxtyAXORikxbjWNWPqkMxq/dplgsU2vYUUp+xlAA6MrRDzXBGxaQAwi
74xS9K9gu/94Z76PNV0fBotS2lqfcPzW75WPTGpltoi836s+3prkPgdJG69EWtmT0hF1BHVb0K8n
rM/ss5bypEqoLF0IfDcoFMzEccX52126adjmY3+pCVAvGXGVZjQTLWi21wTDa0fiU6qgGXsCwBy0
OE3feo/DlFC3jG7oexa74BbD/o6CGmCV1brE+alTn7GhhsRFLiAp5RuVi4vYzj4Mk9tdZzb6tNla
sh09SXAEWn+G/bUcmoToNEQLFqVlHl7q8aw/abSa9lC3NTTL82s2W3e9C23Lc6Ls0Mu4P/Oby93v
79a/PyAud6zFLhcFv3Scdzer6iIxiGm96B0J4hhW/MTVj0aiHghFqbegUI1//EhyRGwF9JgZZbLe
/LwAeK0aXW/J+n0bhkejs9fshK9eaV+2VmkzBJQff/8N/75ukynNaoN1wPPY+rxb1jogxyXXpt+n
c45CYLSnYwSHZ+ua7Rz8/lB/f4JcuuOI/9HV4WWV69//sLZFgxjTaax4C7qjuKi0xjhWE+Ob/4+j
2IjWKBMti3P481EKoD4FfRNed7LVW2RTnnYYmsi9+f1h3kmt13WMb+MahkurH3DBe1l3lmiLIWsP
EJ8yKF+Y9wJ7Rl8lOyjHdgguTVnc+JjCIR65Ty0A4Aop4J+WJYuv8/PbHUuCxVjBNfCWGO819U1T
2UsyOrjEVO5sp8bLd+GU9jt76vE0WfZiH41SebCeqpe3IgwWLYwcoY9XxbJYJ/Ai4R+ugPnLz+QQ
24Sow2PP+u61EtmapoWx1e3LaCiPegstSx+mzVL2zXXYkbgDhbb+lOOJ8vNGm88DTFVfJroZeC6k
S6fMX3KyKq4z5InLMj0PqQY/Nunr+7kEhVf3CW35KJ5O5Zxfa3r/p83Fr7+AZ9D5Y0vP87/K7H+4
U0Oj9YrZnTip8XwXtQ7AgMmOPqCd5aVP/EgQdtjKCkf2vLHa4jTHy2cXcVHXSu84wCr2lduO21iv
vNtqcaoH115eFhGWJyQu3g7b7xxM9Dp4V/T5ju5B/Yft0Tr2+vtt8cM3ePcUTH3OB65mpBboIE7r
PPREskG5ptoGfYKz0xokjdBUJxBmXl2nkNN+/4BYv7wLSPvS0QWahvP+cUdTgP9cDN0+1eIV4Ja7
4gvbqhvH7uhWePo3AnLUk2Ma8deu9VFNRD589jjILLoZY9TtTFiLQUs0GF1UY2IaZA4ITjngXomU
3JI0Ml7m0jBYKp17x8q2Qk+rQGreU+1iOzJGoV9qwsjXDuhnZ9Tv5cyBIhu9bz0hbv3DOf/71s2V
VIOoeBkM6lRLP980Agd5hmqq2zdp/lSGOITTPNAWhj3MB6w/7BN/sWxLXvtUnrbzZk3/+WBQRWXZ
sujs66h8Bb6KAsQY042tkCT+/jquFde7BYYjkXXowWVxmIn+fCQ4aAPUMMGd1EYPmWFFT2m+Sl6R
xkBXmDPcobrE8hxKdLm/P/Qv3r7kxYOttixeTH9DZkAoJX0DgeR+IH0r7N0b5TR3uh2+5k7/hZJX
/uEF9bb3/Nt3FUSqGObqLHu/pnuj1qkk4ZalDC/vBot9D5kkwVzSgbfG5UUPi4cqyVUQzTWbGxtv
+UisEFL65Q9f/Zc3E4ZB3iw4chHe/3zWk6EfRTzy/E7opwO9dsAUx7SXEFwRWxqnr78/0794NUtm
yStch9qbIv/nwxG/lEXFoLjIc6v2cGNDfxnc+A814i/PL3YgmztpdUO+dzuknRHh3Ku7PTVy67uj
gslbgtqQoasdp87i6RxhEIK0z+HCMnekG5BvGQpfLIv80xr596LcffPSUZQjJRfvn9cJsD/NU0i6
1tjrJLYxMuza5YpGdeRHhaH5dVdASXEwEVTZoP/hsTJ+9QSzG+Jks28Hh/RuuehhephWqZMBYNjx
l9ppEdpPbdSfu8RYOeyyktKvBn4BzfdVqDrKJhcBAZ2gJglTizN/0uYJUrgVhRuz7wfj+xz193fG
Lz6m66GDoB512Oe8GZZ+eBXGmpvMopTNXqqwBV+0jFu7Q63MXj75wyn5xaGQEthwgYDJ4e5cV6If
DpWgdq2b1mn2PXDqV9uamXmXMZZwTeJi+sdfiz0o4Styban9bVWry3rpa9du9sJM2luPxOpdNSNg
Stse3ci/G40331ePH5tnv1jEOBJtEbaIDk2td7tezOwRMFKOlFgEmWCXqO+LCDoEb7dloyuCiOwq
nv+wfPzyVFJfY86VOMneex6jSC97LxZAEUwDbadAL5aQgBC0utn94VDeG4Hj3arJTkMnwRPD2grx
+vm6uRnhTdFicIvYLZ41Oc89mE2wVUxYirDMfYk2MJDsyXO/scZJ21E5DmoL4d8qbpk08HAlFj3G
YwgW4dGsUakENMfdAVkwYoUNKbfx5wrszlUG3KvbRXGOrL8jrTDelHwlgAqyQtfijWIyoLnq1nxB
tDODxZkI7i35RIwhIuLtHuRgkpdGyKMwd6lRKLm1vDo2P3qTkRQvMqVZQrw3FUx8oeIWCXGbZG1M
pFRlzMe8pLu2jxOjsLeaXhsneO5K2wMyGLtrUZSDC0h1mMNb2Rl5uePftWlXMKXPGBzaHsO7Mhvt
6Mp1SuEETMirdDcIRsijhvXp1JZadTBaoNmoVFuzBX2aPBbwQ1dMtV2lR4bYUe27Q4XwcobGSmxo
PZftJYBiB7is9Oop33fd5GWBGgkWCKqRPJ6LAvS+Tt8BgWVQw8Rnc5WQKfbZ6Zj7b5ywV/7i2lV7
T+CL5qxCv3S+mZjG3ZeJDRhq1hrPudMhqURblK/RsOq01a5xlZfgh4nwidl1tAAd6oA0lUx6q23O
ELNHoGsSetB0wv2AhoCJb15UCHFtQjcYr9RoS9zhlj7vbhhF/RRiJPuYowO460s5MbHCrqwR84ge
1zsP+bwrmw6xilPehcSIjHaMR5Msyz2cxinIGMeSkjieLLzgPoKJz2lGxpAYzDAYUmXtEAph09Am
Zm4zE327dfayA9Pu2QkAIfi2G3bMKIAR6V0wu1JfnB6hrj3MBLo44+elkeIwAkPbjIrRLjQtXZdb
nJnNjfAIRjX0MiFoA7ntoDNkd4s8vrImrgfVAv4bhP9qscReaMZtkqzyc3JNjyHeMF+l2cCmonMw
dtoi6DpnuUXgeWx6xqdoNAR/ZKuax1eT3Z4yxUBs0TPw2j1w8DQOEQc4WYHuFXEGV/YmdO27Qoux
C0xuTL5Zu/jATIcgNGdz5eDrd2GU1884sPTLEhkS+gvSEpTet69SY0yl9WMdkN+eM6euBGhFD0pl
GaojohHz2M0INGlSnExD7RJRG7tMzB8LIE8fsTccHGFjuJw/CnRV20n3aNQN4ccCIh44dibmx3Fw
yt2oNWGwCO2BkOrw1IVWEjC3c7d6amtchzUlKfXgZ1I33CWtNt40UQuzdVBrPkl32c8wNnK1EMSj
lS8dGKWDa/UJOWZFcSgLd3y1O+iuq/qZDlfGaJhh3VA1Jba2DTvN1QJfJV7/kFUunm+Tm+epMDEn
BA4iVVJIehaJNCKwrObcXzcTd1k6h4D/M+OoD9G81UA177B+uRf8Q7VVPBDbEL3T3F268xRN3ScQ
P05HToEZggsKls5sPyEi2unkPoAGNPnMe0czq6/KWbL6YGUIWYPCbZmBz5XhML7UZI91yXHBbaPY
ENqJ9qze0aRtkkPbcqaIwyzzYAFDj8AWCd2bvSgsyiw5TinDcuElzbUxIYMga2aCT4Nk5hQnnf5F
6iH7Sc/r6y1a3/wCvBbwdVQPEvF/xDB1Eol1iZRb3ttjFr56NPcHYNiyoPgORz1YZld9YM5UvLY1
WCMwOp3xXCqnDSjRxNkrcSwkK9qwA3Sz79mxPLiznX4aO37PrOWKNBKzOa24AT9RJallttU90YVj
DJJ2pGEh0uBOiC2v+QjOvvna1Ha2y5TWfMRckBzSNuzBpyPG2CVkmTwJhLbUh9VEGkQoEJwNC8ar
TW5qws8gxwTYGYSPUQzFIISdwKGFvKUq9dpdRt1UHIq64r/vk2h8bMIJ3pmLNIKQKzK8EuK2SFT1
C0aDx7qM8/Ue1KZT5KXxPVHsOXC6djB3qAhq7bH0bL6iU2fE8kVkbh1SmY2PIy6T6SoC4nZO3MYN
Kr1erqqewbAd2/xWCwG3rSfyfuwhmW/YiTQnPJfxOZ06NH8MJjGmVOIctTyq27Iqlt1C2MFuqmAK
7UmPjM7E942OX4tYnHmIGh4qri5N+OaUEfp+Jm25/tKuJld7QcrXJZzvN+7kMpfz3o05qRoQMmjG
ZnNbi7b+ItYK0y/lAgUW41iy58wmB0EoBsse+AKjtZvTG8lyGbv6Sz/X7ceRaf12cZzma2VEULGW
Iea0NmURniK6EfvBQxjvTZ0420uD536svOisCJgH3i2LYv4GANMmMqI2J8vGyTAZ4Xxp8FqGn44d
09fwBTdobuIUIQzELVyRlW481MYszomowg81gc/XUgzVMzL4LOixg2FD1pbQQIbAJlIMlrnFYNKc
5lYPg4gMxou24MujuVUfXC1lXSRDDRAxP13rWnQeIDQtmD8FO/BSd5lYWE1+bLMQYSxqviwNkmwK
Txh3+A/C0YMuFE15H6RLXSEy4zmnjVV2T/NM09p18B86kS38MJzzowFNm7scPzIu6tQU90kRj484
JVATTRUfMhcISt2+rTFsxfJeQy2Zb+pyis+4X0sDkUXZfsxXKBm8pOFRr1V2h13MPqMGci8FEtK7
xh45UAaez3McpCVsMuKz3XHWwLHPNyTJzcDdEGZpygavRtMezF0BKwFXdnkprYnfWC0ZckhdfSBu
uftGmANqwqWlJb7VCsDTDvolsgSHOFwTtY0OkaLUoLRLrXKA9RJXRfavJsM7O6bk2tRD18zHYiQh
nO/OnbQQlcHSK23uNNas+JxnaWWQ27JUN5qV0sQd55xrrXcu0d9YoN3S97r+tXI1aqZRL1K/Kabm
FRa48WhH+DzGqTNeiBod8PGaqrlltVheKzOtsYmboBOAr4vhBVMckYzhiKRHq2tOC9FpmJMIIjKA
UbLlfViwtt95PTSbxJHji6rd5rYPSxr/jVlf9yMoD5VCGzd6NzqHskHA5oGnTDrXOrKO4SuaXZ7v
Uov6pwYxlX6L3KZjja8IJzpWc8XJcy3nipo43AHTIz8eLYFD3xT9DgNhy33GONpfh0Ud7cc8Hw+2
LLg0vDYvrdbOBlIxo+RG2kh769LuPmCRw4mzxK99VPF/Qbitg3CsrS/Ci8TOrrGY1ZhpA9MiBQwV
rdwbnK8NE007yPqW57AHzH8Hdg5J9uoyKW2sMGa+xihr1X3v2VdYiUml1/WEWoYgoWnw0ms8VCd9
iEcUhnXLYTN51iecTzFhHnvgYozXYXNcKanV55JQtnsZmtUq2SYzqE+KZWOUDBsbQ+hHkfSncZ7z
IOHZvMIn0V6WkVOeCA+EF21abAE9xn+0UD97gghlyFmYgarR+jbmNlQ33djzduIPHJjbUhq1r3r7
QqnUfmK/DdGOdJUv3rTOmap+F9NZPjbkazEti9mQjmk1P7lqiu6Ay007R9UHWRFn400aGPUEIps7
LZ/p/xWfcKoAK8cJPbHA2BELPRWO7yBYjv00y7pjpumEWIZoi7LCrnfdMIiLIhxUACuvuOUfHJry
ofYwNERsWpMX3Q0dBxlE6NwMOsIjGtMzcWTYfLzEk4+y6/NDkjiPKtXJRR2jmH0gW7lNATgHNtsU
XyUujRtEn8fQWowvsR5Ou9HV9H1PbnzgJiSbTyMPY1fHPcwxWoXRPMsLNhf2U2qLfSlUteNxYgGu
UqrTSDaAEnPPeyWl03xStW1ce4W3oFoo7Ic6Vqmv2MPuBGsXXw0gqSEc53YeuUpi7BR8IvaFWKba
aAsVtX7B/ZKTEoR167pJuQ2SMo+SjabKmmWtRn+MghRBYw0knwEC/Dxw6oMj2dADJP+czkAno6k8
9FmTk+Zla5fVnKrbRTef+kQrdjyKOwwPKRs1QVIkuSbXSFDDD1iw2WbY4y5jCUw3NU68OxdwW4DL
273osPlCHY+3sUAol1mtOBe1gIcQT57B0CInh2euxiuJmrpkj6ZlPHCyPNWRSs95aq2xB+lCtmLb
4rnY5MAE6w0ztPHKC/v0YwERey8MGvC01jAkN0tNS2NINOy04YqtpZlNVeeQxbUZ2jQ7eVOi3wFD
ObV4fg/h2PsjsISrNzxSV06ELNsV1lwGPCBuu/6Svu+8IVLrYCjN++gxM6XOwQJTEtQQi8VvarkG
05exuxnH3vio8DQeK9P5AqTxJQQz+MyONX/OO7COaddpH5xcaDvUsNG2d4bidpbsWPK5JY+N9IqF
GIYwrtkOKTSaxZicNKua7GB09I7AvgyOJ4uGrM7aBBJ3U86YBGjfYHDAKI82D387ixAZi+lzUaTl
rdm4xa1M6CMDdWABTeOp/wZ5mlQ9hOffmlAHIWLi6jo3qABOgsCr+9k2sWm17Hi4bglFDrASOKYY
ya1jXgNVeEOD8bakd7bkBk7DiIbksUIT/MD+mMo0K2L7FGWq+0boJI75oVsdovNQvGa4H3ADLH34
rBNT9iWLW970lY3/uGtU+Gxm0C58O0ywIdRL2H3TBDgVwnBGXCNLJsr7nGghLlIM6nHnRP1Y7Wxv
oqMxkImcbmITWyfJEHl1H8uB2CA81eEzviJ+xqsVtlhQxxk2EUxjcCQsAqWCseNTblNcSXCNUGk5
FDGKg6aJXXYXySJ66ka9HI3YnxBGRlCZDX7zormqghRK+zGIbW/WyApdtwB4Y/lKFFPeZUqudRnI
tmDTmockbW/AYznSz9VAtlA7IrSPBlBSmzASxas5DBwVQzessMm2vOfvJ1OQ5kCqCOPJxF+6lSvl
QNWqNtQT1d7yBE6JBqMcJpK1KQBipbwX6MdgDCcp7R6UBaR8lBlAy9qgC3RGPKyMXS8WcTG3fXUv
JhQVXELmrf4UNny/DPZ3emwJE0ovOlQMJCkjmY9JgujH11HSG90M0ELiKwks5CGbR3NfDmX5VIC0
u80cr0FVT1TWA6iObj4o2vDh2R740gdz1PmM7Mr51EkZcvHkrEqN+R+Znj7XZCVUEnUyB/RlOIsj
Vk9UziXojuTNE82H9S7nbuxeEkJByXAcWryQgwfheq9nian8XOf5IQ5P6MuhpP+HswE/yYb7kB2d
iO06PeI/pInSMltJWVwSskp4pii4eQnz/iLdWidMsXQHZFUmmJv8HI+AgJp1C5k7pdnjwjLjD/A9
TawRlX5iJt0epmKwbovIVZdomZLHZYmnD3iYx+9jsP9qUP+gQRUIRH/oDAef+8//8/KWuHD9uYBL
6X/Ok9eqLZOffIfff+ovESrj+3/BlGLijMgS0LTgF/4Al7Qx/elosujrokD7twjVxl1IR4AQKxsJ
x6qK+7cIFeOhsPiFcMRc9pH/MDrhveRBp4+MBFbCXaSFCq9q7Tr/0KBHw1TV8JTUdYnJegvllfu4
slICaDJnGuHbifkE6LskfFbP+k99ZY8fkBWpZtN55V8BHf9R9WS8a6yvn8bWPXrqzMfQp8p3Q3q7
nNcqexivzZVIENELZFFzKkla0NhXdAgne/jkjDWrS1u4K8IibXkjhUvn2ETLOP+Pu3NrbttYtvBf
ce13snC/VJ2dqiOJ1M2S7872fkHREgOAuN8IgL/+fANAigjJShz4AXVQSaocyUPMcKane3X3WvG9
XZY4ZzSoI3sVhvIXECk8x9bQna3cLsC3nnzfL2QCujqsJ0B598YUA4tcqg6b+Dipp/nwWsFVVd6q
je5SKcLJ/bIXcgnr0mzRYd23jUw8aToWdDwG2kdtIKmIxOfY25zCmXuPljea8pGTQLTZp6GsjDxp
DyGAjoSam+y890FlX0W0MRVnpiTZXwsvuw7CGmcIG2PcUBa2j85fn9Xzr8HU0DXgi4B19HnxmYmE
NdwfYXEbl1BiJC651RPU0NgaaUxwVze5/Sl15PA/r3/sKMNBioh0lGWqNqog4j/itZ7sRV1qXBKJ
bkwXD9RacuBVcMqQdrAc7+vrnzRKgHefZJOBpd2W8llzrFZBXIWaYu4ltxbFuRvIBuDLIRmNxk+Q
enSrVvgziCZb4GaqXkd/tWlGlRx8PBuF3BHl33BuUOd8PFHKbHzotiL/1swCfRPtKhQbqXYPz3WU
S1YoiSFZLPHVn9dhhgJqFiTmtoSS57Km6eFtY6i5dKrWuwQhQzOOvqh5qqhnntW223QB0CstDpF5
qtskSS501UAG9vXVG+c5xfubwmxQCw/DnamJNOyTL0oyKj3WdWeBNLGDzlteFugHLoIy1k6QO4/d
q9rzg++uZadvm0PmrY1EayBpkffmH6UJjcFpS2r2lPzHfuvnqnlPqsAzr15/SW2kCkPKW9VUNhGV
adhWTqcoZnnylgYMCxISiOrNTssE58IZ6TPaCctGtdeAkdVp3mTSh31EQcuJ53nmaS7H54C6KT19
aEkHKE58TEM9QvsvrF1a6HCm26KkllbP0i94P9aZAyMFKPSOfIBfqjsyHLsivq1T6nuzBWJSrivb
9M8dHHGr773oQjfK8KOyc9+7baw2J2FlZrekwj6XSrRQz4w9qSrZJ8F3lmvVgVxibe3ehp5ufXOk
SrvyoAt+e3AbmKlrydMiNLtb/3Jh5SCldYs6lVzrCyEHdZcWWfmpkhYmunOCQdApsupScxTlc+bJ
dXDumAtk0w5e4HyHnjEX7J3ZAi1zMzpL0wLZqyROL+k2Du99yO0492oUfEJetDFP9plG9ZuTg/qy
DueQINrvsjpqVlqdZ2tZbuT9KqS+zj3d1+C8oDWes4ooBDirUvsdvE6uBGFZUl5w1Sj0uEs7moNL
M/xPE0netZLb6SddLXX8KwL5dWFE1GEZSb4qJJis1ntkx9aLppE2ClRvfxQuOafTg1JCWhi7yt5d
N+Uu4XDU9ap195W1zhPHO0PAhCwCvwqxoJZTULSP9rQDFbsd1DYO8ZeZ6OSB4OtxTlUagqLz3IBd
nlSR9EEQCAL/5BKZGXZSuVZLKo2oBDSbt9ToEiV+qOqsjCKSE3Rj5ffUdCjK4VtRL5pOtzDHlCd3
ShvtSpUoEVmBVLotgzIKmiuwscP53q5K5xJRBKKDHcLZnyQT5qQdFCPotfIdkDzMJBz2gwcP8Vns
ONyHZRjUGeoAtSud5vBVOe+8jK6V5CJozdo7a5vQLt8CL6jsqNqhqqg+BRlbrI2Ft3Pe7Tk6Bqrm
VkrmQlYDOsfQIcptIaSn2Q7lGb5BuE59qQ53lkSVakJpMcrkdlU76zqkJXNVOHgFaz0WhDAWpcrw
UyuweRGgCsopBFvd4n1BCI9MuetbfwD9mGifSYlC5a1mVdatvnBc5ypWEULXaW5tiuzQXhSUtORI
sbngTCsHvblsbedF7K/b0IjaC6ko6EHWFcT5Tk2U1sNzKu38xSlfq/L7Io1I8qiqAWUQ/0oLQnlp
UbDkxAm7KLJpx8vtMlwFNKR/PFTwS61pTlTka9S2Efs9gcfYK8+dfI+kD5exerVzDwoCTylvQHoj
FEkEmXKsU5jK0vomslq29oKjkp85sowqJ+zi4ZnrqG5FxSNMfCe+WYiIWYhAbcOARqAzixdA2hk1
uuxSlnztwkUY1aDpO8hQ4kl8kmiVQ6S3qPPUfo9Y6E6j2RI0AsmU3WFxjUKVtqaa20Xj3bPNdCVT
qZhcksKGzSCAz7IGdz4gXQ3AFLN9XFVkGalsPSkbf/HfHI051AF8zpFyK5NrJeNmAf6qn9uwVqpb
yl/BEmM7K2/0KuZKQiQ44C/YJFvVteN7cgwnWBh7V6RnwmZd1PrBv5ZLt/ysEatsSBISQlmyoFuq
SB/ByGjAcnASVbJgrVMRYziFLWzly372LazhizrZubv9p0I36u9p7qkXyK6Ty7MCqnWJhxzG0cME
mp04hzvw0KSq9qEQhD1yx3lTGwv43Eq4SpsV2MWORFqjwKIWm26hvCP5DaWXlInNudsRtJkh6Su4
2jQIqaQMwqUTr455saTA6F5zg9lfVQv+tlWElczPYGcn3C4L+Crf7/IqCD4qFukgZB92dXUD6alw
PgWPGXWvBhmwOuKjk+QAQUejROWB8NAUkxevXmOfeC/BHgUqzyxIW7FUHo3OcBsFe45OGrqBTx+R
KZAnsMWNy8+wqUoJ+1Qmay1CeWpKCeqlV+dNdUNKOC1OfAC5Zt0I/bZVu8+ARvgzTEHMCAPS2LLw
k8s4+kquzL6y9r6P8DasCOwLwVlXx4IQpMlhmFLLBkYhFzd3d52kcbD7ZHFbnBexJN92HIpUtaHP
5Gmer1wllmtX146XIOhITUZGMbDZqucpedDgVDKz9i4IA/19UxVScpFJ7T74nYSQW1xEYBV/tAdb
2BA/A0UhDoAhyVda+l5TI7J/X1CUR5VF6mYnpoaZa/PaI2VRFtd2hGTxma5Qeo3Zo+b+ZO8p9lfY
pPbuKlRijslh4aBApsWJnG0h8YHj0ZLZUqtaWGwQFzSI1s2emicumTq7lkn0GSiuhOWem1bdCy6u
bPdfKHzsz4sWN/3qYJd0xJYFRQYnkSyb+0sflolm1USyBx117RquSPd59Sm0X8b6kADJ3TStGX7a
7UkXW2ZxoUVUb1wcaoMvJ5Dk4nCeAmAmN7HRaG8XJQ1iK8itoHxw2zr1TimIibzPeCKoE8MwCEeK
6Rd0UntFXZzY9d7KuAXa7FPoZrIvpC5UhGMPeGDtl7RUIU6EXBRWRc9Ehvlq4aT1d8+VEKIJTdQ/
L30qtj40xQJuhbzKCn9FHzCb1FfKnfoetpKDfhsZVOmcZOleMm40etFpicW7KVaAK3xrtRUDaucH
MgFooBbhSm7UJoeIRrHy84OVsfsDrXHNsxbxTUSI08LIfoeeEoKaDnnjpoNqN0S85X1sxzIGVkFv
bG0B+dXUxXyDzU5foHYcyuFH2PGp2ah1t9RuNCe09h8zpxBJGLrFo1UKNJytCRzgzfTVElpOM089
9b3SSKFx6TQJdQ4+BT3uTZAvSCJFlM0oMNlGVXmDchzvn9sBNYKeFXhnNGRKly38ejDOGoYJBTaM
LjedV/r/BkkZJiKQjlUHdHyotnn7cVtUYVn89j99JC9+2vWVfk7+2S+9PtAAsfwFNqOAl1CV9li2
9/hS3Ru/Nka4Kf2yuge/0Ywl8kMysCYV5uIhEAuT2B1+vLDBbgjVRbPQ06/58aNemP/rU+sX8vXf
OXr1uwQWbvEFQCIYPyW3Qn7k701+NMKfk1ftJdkmQAtRGXw0a+RNMLg0RAJ/iYc4nGV+sjV+9OW/
PrGfnvwPZV8oKJWJ5qZ999qSZhbJVATCJh4wgqerIIA7GsRVk2r1uc1fUcCUps5fppmdZTTRsOge
Zvl0/ra9hJJfiI0MZwO0Zm67gB63qasA0GpqBqk3rV8FttXRKqgcEhBamT7v7uGszGsVFIDSqaug
IsfLZlAFOP109qaxpDkWbUroELqnP3QzsgQqVex/0xCOrMmfhlDjoKs2NdCIufTP8SpYNhpQwLsY
g8c9MrM9oBoCmJ5mD82laOEQPccvroIsSUvNEFKlg73sDdCM9gJotWhIm7YK8hKhar5slKC6Z3Qr
mFhNwVFgUIDfPfM7EfhFvPS0VdCW4D+yRmVHP0sMzFO7IPYCGD2u07DgM9oFCOqKJNak+asyW50c
G63A/Ykf+4X2ErRDobqO61E8/YLPaBUQTbKmesc4iKKBnN6dfpIiF/p0F1jGEgYZzgIC793TH74Z
rQJmUZp6FrgbB/ag4bsenQVYhkjhkLSShr0yO4tACCNayCedCHQNRa5KsJf0m2G0Coa9JFNIqzrJ
oO6Z3154QSqyi2N+Jl7kjqSDXDcRuu+e0SrIirSkNV4Qz/WbAbvBss/oRCiyPjlq5kTAr6Q/TlIa
Rw7KkqSgSjvocInOz2dW2atTT4SyxC8mhUtxVveMIgdTx5MQjfLkHrtndqvAgVb6lxrBOj9xIrgj
RI6VEPFluyDLOFSmBcuSMbv548EM0MY/n7+mLg2L7xjd2Jd3Af4iEbbCHdr/fHZYAp7C5DtSk5Yy
OIoGg0q/10deMxEUHyMMwrBL5hc7wLOCMZ92R7IKuAEEkoMnMLKLJnEmTelQqvWLZM/ujsQqCm6v
SavA7QAJAI4xddfdM/aduT0s8EWgx34Z+mWf0R1JUCM0OqetginQNWi7RMf7kdOMpIDF0hBr99Of
3SaAbkyQ50yaPgYBhgGwI6HqKZ7x5WguLfrnxR55NBh84Iw2gaDQm7oKyEfo4OjAi/0iPEsvsEkk
0guwMAwWoVv2Ga2CKPCabBZxlKAhI4k7HPjRiQBkxmmGY4dV6pdhbqugwFMzdS9Q0dvzvpgDiDgy
iwBLBrXAVPbOzh6yO6cG0Zpwg2h4gLytPwrj2StArIKPVplflqEzXpOsISXbAppUwJf72Y+sIUAK
EboIJAaIYXbuEZXmk/0CsopwDXO3/OkDPr0YiZe4LOHsRbaxe+a3E6CMmXgvqhr3Igk19Qe20CZ0
7uj1iK67Z3aL8EJLxM+iKKq5hOXMoONhOA4jYyDLNpCaSXLyITU7twsBKzZUBEyIHDUyj9BHQIBw
7CGaytLgtrQNa0jEzG4PiGToxINgUFnBjS+OQb/RR7ESklpLhXuHEL2/eWfkFIGhCchr8pUgqNcf
A+Ixts4RwA+n9mBAl2aHnkBMPBk8Iu0MLzyyZ8Mkx4ZAwoGm0QkocW4WAPJLq7+lJ1gAE30ClTZh
mp26Z2QIoN8i9QBeS9vh3OaPQEJvlv759LkLCbEoZXkASHF8nzoEHXQo8qyCelM8/eU7K0MgCxa2
SYaA4gPLhB+PHqTe7RlFR5aOZwxOSQ9L//PZGQIVlYzJe0HHA8b5paWx+6rHKQU8ZNHMA7ffn9fF
zPAC8uWTvUPMnUrFGdw/x0fBBD+1BLk+2pXdM7tNAFyiTvUJAI00oYYCL08/y5E9tAijcAfgG38A
UGdnFV/QrPlZ71hBp5RaI5la/ONNwPSp9KJHVyBG4pndpUj6U+pvqgm3At6vUKZBj6G3d6NbAbFW
+DYFf+5gKWa3CsiXCN7ZSbcCdyO9/yoR0HDgR0cBrZIlfKpkG0Tv6NwsIdD+1PmTViSPToHRy2iZ
LBv4xxhLDkp3Fua3ChpZwYmrQHIRbXBAEWDY/jm2CH25AUVKAzgzI9cIZpDJtXjgBJhBtrj9sn+M
orNBBsHSHsKH+QXKKr7rxE3QgSFEipIIt478Yx13QTHF5Pv1md0ZkG3uqonTV6Ul1O0gh2OYxJaB
0uijRyqqPxuzi5EoRHwmXf6z3oCKCYALgcvg5UQa1WfieGADfj48+Bvm4rHl59Tzw/uu2cffFi/1
BP3oFx5aQp7/fOhzubz/979EM8vRL4ren/6zt10Xkvjzb0cF3F2u8MkPH3KH3ecMf32Y4POPPvqs
h1k9/M8Lf5tv8juv7X7QDq/ZE778b7j5vok2Txtx+F7Y43++yb//dfSeT7b/XwxcBKNxBcg2edzc
PyTx8cBd6D594GATF5vi4RXF10g3ODZo6sivkuo87oZ/tswQIiT55j55eEvx1j2QNfmtkzje3pX+
XVUeDd7lzqYOfrYNN/Um3z4duU/JTB7ZL6CAvCvfJH+8YXGq6Psxl5FwwB4+9cWGvEc397Xd/YpU
58Qv9Hyb5O7xKw9RyNSVuWDFff9h7t327m/zqQNf3m+8ow04dLNNHjcM/RhS8aNX7ou7Jg8d3/ub
kRXpC8wnj5zUx8YJaiQivqnDXj+3TX1p0+SBGaC6C9qHV+z2RV8vNHXot0nlF8+WuXehpo59s/Hj
I+sx1IRPHzdvw018/3Q5hoa06UMXxebOq4ptWR7t6aEaY/L4/p3nu5vjplq8KLzs6UNzFxSJUBXp
hxK7ZOhXnj52Ufj8k6ZHtmnISf2K0ZMqHw8t8MjJQydxObIhQxJl6si32+/5ZuQ9DR2y04feb44l
pgU1GXHm9IHrNxebKC08//haH4qSf8X4V9u82B5ZKqApUeX6Kwa/2Tb+3dE1NuBev2Lwb0kePLxm
d3b6ev3JQyd56b05hSeXm/L4cPbo/a/5gLMNvJ7j4UV/5tTh33n+8Yr3oPvkYYMQj+Q4qhnKHycP
nW/dMW9Bh4tNHfj9No4RDtpvRtybQ/Hq1OE/esn99s1l8exu61tMpw7/Kal+sBEHzODXfMDzjSiG
J8E4dfjPrP62KLZHLsWQB5w+dnMcVQ4NnVPH/VJuvIeZC5sydL9MHfbrNo+42Y5G7quDJo/sE9mM
tvcAq04d+vcN9w6CA8dHk8yaoKCdPPi2KN98fenl+27MyeP7xV0SF/6R5zbwAEweu00iFuZhEbp9
0pdAvz7yS0jTYzn7c/zpgQnlpb92DK6J37gLt5v8t/8DAAD//w==</cx:binary>
              </cx:geoCache>
            </cx:geography>
          </cx:layoutPr>
        </cx:series>
      </cx:plotAreaRegion>
    </cx:plotArea>
    <cx:legend pos="t" align="ctr" overlay="0">
      <cx:txPr>
        <a:bodyPr spcFirstLastPara="1" vertOverflow="ellipsis" horzOverflow="overflow" wrap="square" lIns="0" tIns="0" rIns="0" bIns="0" anchor="ctr" anchorCtr="1"/>
        <a:lstStyle/>
        <a:p>
          <a:pPr algn="ctr" rtl="0">
            <a:defRPr>
              <a:solidFill>
                <a:schemeClr val="accent2"/>
              </a:solidFill>
            </a:defRPr>
          </a:pPr>
          <a:endParaRPr lang="en-GB" sz="900" b="0" i="0" u="none" strike="noStrike" baseline="0">
            <a:solidFill>
              <a:schemeClr val="accent2"/>
            </a:solidFill>
            <a:latin typeface="Calibri" panose="020F0502020204030204"/>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1.xml"/><Relationship Id="rId7" Type="http://schemas.openxmlformats.org/officeDocument/2006/relationships/chart" Target="../charts/chart5.xml"/><Relationship Id="rId2" Type="http://schemas.microsoft.com/office/2014/relationships/chartEx" Target="../charts/chartEx1.xml"/><Relationship Id="rId1" Type="http://schemas.openxmlformats.org/officeDocument/2006/relationships/image" Target="../media/image1.jpe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 Id="rId9"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24</xdr:col>
      <xdr:colOff>619124</xdr:colOff>
      <xdr:row>44</xdr:row>
      <xdr:rowOff>221</xdr:rowOff>
    </xdr:to>
    <xdr:pic>
      <xdr:nvPicPr>
        <xdr:cNvPr id="12" name="Picture 11">
          <a:extLst>
            <a:ext uri="{FF2B5EF4-FFF2-40B4-BE49-F238E27FC236}">
              <a16:creationId xmlns:a16="http://schemas.microsoft.com/office/drawing/2014/main" id="{3F75FA8D-3AD0-4C1B-83FD-93E4B33118A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
          <a:ext cx="21161374" cy="8382220"/>
        </a:xfrm>
        <a:prstGeom prst="rect">
          <a:avLst/>
        </a:prstGeom>
      </xdr:spPr>
    </xdr:pic>
    <xdr:clientData/>
  </xdr:twoCellAnchor>
  <xdr:twoCellAnchor>
    <xdr:from>
      <xdr:col>2</xdr:col>
      <xdr:colOff>304190</xdr:colOff>
      <xdr:row>5</xdr:row>
      <xdr:rowOff>142714</xdr:rowOff>
    </xdr:from>
    <xdr:to>
      <xdr:col>17</xdr:col>
      <xdr:colOff>615097</xdr:colOff>
      <xdr:row>31</xdr:row>
      <xdr:rowOff>149677</xdr:rowOff>
    </xdr:to>
    <xdr:sp macro="" textlink="">
      <xdr:nvSpPr>
        <xdr:cNvPr id="25" name="Free-form: Shape 24">
          <a:extLst>
            <a:ext uri="{FF2B5EF4-FFF2-40B4-BE49-F238E27FC236}">
              <a16:creationId xmlns:a16="http://schemas.microsoft.com/office/drawing/2014/main" id="{FF1640EA-88E2-47EF-A443-077582040A12}"/>
            </a:ext>
          </a:extLst>
        </xdr:cNvPr>
        <xdr:cNvSpPr/>
      </xdr:nvSpPr>
      <xdr:spPr>
        <a:xfrm>
          <a:off x="1991476" y="1095214"/>
          <a:ext cx="13319335" cy="4959963"/>
        </a:xfrm>
        <a:custGeom>
          <a:avLst/>
          <a:gdLst>
            <a:gd name="connsiteX0" fmla="*/ 2170413 w 11359906"/>
            <a:gd name="connsiteY0" fmla="*/ 13647 h 4681182"/>
            <a:gd name="connsiteX1" fmla="*/ 11359906 w 11359906"/>
            <a:gd name="connsiteY1" fmla="*/ 13647 h 4681182"/>
            <a:gd name="connsiteX2" fmla="*/ 11359906 w 11359906"/>
            <a:gd name="connsiteY2" fmla="*/ 4681182 h 4681182"/>
            <a:gd name="connsiteX3" fmla="*/ 2170413 w 11359906"/>
            <a:gd name="connsiteY3" fmla="*/ 4681182 h 4681182"/>
            <a:gd name="connsiteX4" fmla="*/ 2170413 w 11359906"/>
            <a:gd name="connsiteY4" fmla="*/ 2177041 h 4681182"/>
            <a:gd name="connsiteX5" fmla="*/ 6049221 w 11359906"/>
            <a:gd name="connsiteY5" fmla="*/ 2177041 h 4681182"/>
            <a:gd name="connsiteX6" fmla="*/ 6049221 w 11359906"/>
            <a:gd name="connsiteY6" fmla="*/ 4667534 h 4681182"/>
            <a:gd name="connsiteX7" fmla="*/ 6098825 w 11359906"/>
            <a:gd name="connsiteY7" fmla="*/ 4667534 h 4681182"/>
            <a:gd name="connsiteX8" fmla="*/ 6098825 w 11359906"/>
            <a:gd name="connsiteY8" fmla="*/ 2177041 h 4681182"/>
            <a:gd name="connsiteX9" fmla="*/ 8823833 w 11359906"/>
            <a:gd name="connsiteY9" fmla="*/ 2177041 h 4681182"/>
            <a:gd name="connsiteX10" fmla="*/ 8823833 w 11359906"/>
            <a:gd name="connsiteY10" fmla="*/ 4667534 h 4681182"/>
            <a:gd name="connsiteX11" fmla="*/ 8873439 w 11359906"/>
            <a:gd name="connsiteY11" fmla="*/ 4667534 h 4681182"/>
            <a:gd name="connsiteX12" fmla="*/ 8873439 w 11359906"/>
            <a:gd name="connsiteY12" fmla="*/ 50038 h 4681182"/>
            <a:gd name="connsiteX13" fmla="*/ 8823833 w 11359906"/>
            <a:gd name="connsiteY13" fmla="*/ 50038 h 4681182"/>
            <a:gd name="connsiteX14" fmla="*/ 8823833 w 11359906"/>
            <a:gd name="connsiteY14" fmla="*/ 2131322 h 4681182"/>
            <a:gd name="connsiteX15" fmla="*/ 2170413 w 11359906"/>
            <a:gd name="connsiteY15" fmla="*/ 2131322 h 4681182"/>
            <a:gd name="connsiteX16" fmla="*/ 0 w 11359906"/>
            <a:gd name="connsiteY16" fmla="*/ 0 h 4681182"/>
            <a:gd name="connsiteX17" fmla="*/ 2115402 w 11359906"/>
            <a:gd name="connsiteY17" fmla="*/ 0 h 4681182"/>
            <a:gd name="connsiteX18" fmla="*/ 2115402 w 11359906"/>
            <a:gd name="connsiteY18" fmla="*/ 4681182 h 4681182"/>
            <a:gd name="connsiteX19" fmla="*/ 0 w 11359906"/>
            <a:gd name="connsiteY19" fmla="*/ 4681182 h 468118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Lst>
          <a:rect l="l" t="t" r="r" b="b"/>
          <a:pathLst>
            <a:path w="11359906" h="4681182">
              <a:moveTo>
                <a:pt x="2170413" y="13647"/>
              </a:moveTo>
              <a:lnTo>
                <a:pt x="11359906" y="13647"/>
              </a:lnTo>
              <a:lnTo>
                <a:pt x="11359906" y="4681182"/>
              </a:lnTo>
              <a:lnTo>
                <a:pt x="2170413" y="4681182"/>
              </a:lnTo>
              <a:lnTo>
                <a:pt x="2170413" y="2177041"/>
              </a:lnTo>
              <a:lnTo>
                <a:pt x="6049221" y="2177041"/>
              </a:lnTo>
              <a:lnTo>
                <a:pt x="6049221" y="4667534"/>
              </a:lnTo>
              <a:lnTo>
                <a:pt x="6098825" y="4667534"/>
              </a:lnTo>
              <a:lnTo>
                <a:pt x="6098825" y="2177041"/>
              </a:lnTo>
              <a:lnTo>
                <a:pt x="8823833" y="2177041"/>
              </a:lnTo>
              <a:lnTo>
                <a:pt x="8823833" y="4667534"/>
              </a:lnTo>
              <a:lnTo>
                <a:pt x="8873439" y="4667534"/>
              </a:lnTo>
              <a:lnTo>
                <a:pt x="8873439" y="50038"/>
              </a:lnTo>
              <a:lnTo>
                <a:pt x="8823833" y="50038"/>
              </a:lnTo>
              <a:lnTo>
                <a:pt x="8823833" y="2131322"/>
              </a:lnTo>
              <a:lnTo>
                <a:pt x="2170413" y="2131322"/>
              </a:lnTo>
              <a:close/>
              <a:moveTo>
                <a:pt x="0" y="0"/>
              </a:moveTo>
              <a:lnTo>
                <a:pt x="2115402" y="0"/>
              </a:lnTo>
              <a:lnTo>
                <a:pt x="2115402" y="4681182"/>
              </a:lnTo>
              <a:lnTo>
                <a:pt x="0" y="4681182"/>
              </a:lnTo>
              <a:close/>
            </a:path>
          </a:pathLst>
        </a:custGeom>
        <a:ln>
          <a:solidFill>
            <a:schemeClr val="accent2"/>
          </a:solidFill>
        </a:ln>
      </xdr:spPr>
      <xdr:style>
        <a:lnRef idx="2">
          <a:schemeClr val="dk1">
            <a:shade val="50000"/>
          </a:schemeClr>
        </a:lnRef>
        <a:fillRef idx="1">
          <a:schemeClr val="dk1"/>
        </a:fillRef>
        <a:effectRef idx="0">
          <a:schemeClr val="dk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14</xdr:col>
      <xdr:colOff>294820</xdr:colOff>
      <xdr:row>6</xdr:row>
      <xdr:rowOff>95250</xdr:rowOff>
    </xdr:from>
    <xdr:to>
      <xdr:col>17</xdr:col>
      <xdr:colOff>326572</xdr:colOff>
      <xdr:row>20</xdr:row>
      <xdr:rowOff>108857</xdr:rowOff>
    </xdr:to>
    <mc:AlternateContent xmlns:mc="http://schemas.openxmlformats.org/markup-compatibility/2006">
      <mc:Choice xmlns:cx4="http://schemas.microsoft.com/office/drawing/2016/5/10/chartex" Requires="cx4">
        <xdr:graphicFrame macro="">
          <xdr:nvGraphicFramePr>
            <xdr:cNvPr id="15" name="Chart 14">
              <a:extLst>
                <a:ext uri="{FF2B5EF4-FFF2-40B4-BE49-F238E27FC236}">
                  <a16:creationId xmlns:a16="http://schemas.microsoft.com/office/drawing/2014/main" id="{433B7B03-BD5C-4FA8-989C-188FFB8096F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2382045" y="1238250"/>
              <a:ext cx="2546352" cy="268060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14</xdr:col>
      <xdr:colOff>583292</xdr:colOff>
      <xdr:row>2</xdr:row>
      <xdr:rowOff>6726</xdr:rowOff>
    </xdr:from>
    <xdr:to>
      <xdr:col>17</xdr:col>
      <xdr:colOff>625928</xdr:colOff>
      <xdr:row>5</xdr:row>
      <xdr:rowOff>83226</xdr:rowOff>
    </xdr:to>
    <mc:AlternateContent xmlns:mc="http://schemas.openxmlformats.org/markup-compatibility/2006" xmlns:a14="http://schemas.microsoft.com/office/drawing/2010/main">
      <mc:Choice Requires="a14">
        <xdr:graphicFrame macro="">
          <xdr:nvGraphicFramePr>
            <xdr:cNvPr id="19" name="Invoice Date (Quarter)">
              <a:extLst>
                <a:ext uri="{FF2B5EF4-FFF2-40B4-BE49-F238E27FC236}">
                  <a16:creationId xmlns:a16="http://schemas.microsoft.com/office/drawing/2014/main" id="{F8285B64-26C8-4EE6-AA73-C4435C7C12D6}"/>
                </a:ext>
              </a:extLst>
            </xdr:cNvPr>
            <xdr:cNvGraphicFramePr/>
          </xdr:nvGraphicFramePr>
          <xdr:xfrm>
            <a:off x="0" y="0"/>
            <a:ext cx="0" cy="0"/>
          </xdr:xfrm>
          <a:graphic>
            <a:graphicData uri="http://schemas.microsoft.com/office/drawing/2010/slicer">
              <sle:slicer xmlns:sle="http://schemas.microsoft.com/office/drawing/2010/slicer" name="Invoice Date (Quarter)"/>
            </a:graphicData>
          </a:graphic>
        </xdr:graphicFrame>
      </mc:Choice>
      <mc:Fallback xmlns="">
        <xdr:sp macro="" textlink="">
          <xdr:nvSpPr>
            <xdr:cNvPr id="0" name=""/>
            <xdr:cNvSpPr>
              <a:spLocks noTextEdit="1"/>
            </xdr:cNvSpPr>
          </xdr:nvSpPr>
          <xdr:spPr>
            <a:xfrm>
              <a:off x="12748078" y="387726"/>
              <a:ext cx="2573564" cy="64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181429</xdr:colOff>
      <xdr:row>2</xdr:row>
      <xdr:rowOff>6726</xdr:rowOff>
    </xdr:from>
    <xdr:to>
      <xdr:col>14</xdr:col>
      <xdr:colOff>507093</xdr:colOff>
      <xdr:row>5</xdr:row>
      <xdr:rowOff>83226</xdr:rowOff>
    </xdr:to>
    <mc:AlternateContent xmlns:mc="http://schemas.openxmlformats.org/markup-compatibility/2006" xmlns:a14="http://schemas.microsoft.com/office/drawing/2010/main">
      <mc:Choice Requires="a14">
        <xdr:graphicFrame macro="">
          <xdr:nvGraphicFramePr>
            <xdr:cNvPr id="20" name="Year">
              <a:extLst>
                <a:ext uri="{FF2B5EF4-FFF2-40B4-BE49-F238E27FC236}">
                  <a16:creationId xmlns:a16="http://schemas.microsoft.com/office/drawing/2014/main" id="{671699CB-DE4D-46B6-8356-4E4FAA99819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0658929" y="387726"/>
              <a:ext cx="2012950" cy="64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830037</xdr:colOff>
      <xdr:row>6</xdr:row>
      <xdr:rowOff>95249</xdr:rowOff>
    </xdr:from>
    <xdr:to>
      <xdr:col>14</xdr:col>
      <xdr:colOff>176894</xdr:colOff>
      <xdr:row>16</xdr:row>
      <xdr:rowOff>185056</xdr:rowOff>
    </xdr:to>
    <xdr:graphicFrame macro="">
      <xdr:nvGraphicFramePr>
        <xdr:cNvPr id="21" name="Chart 20">
          <a:extLst>
            <a:ext uri="{FF2B5EF4-FFF2-40B4-BE49-F238E27FC236}">
              <a16:creationId xmlns:a16="http://schemas.microsoft.com/office/drawing/2014/main" id="{2A33B243-E324-4DE7-8D4F-D018FC32C5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65769</xdr:colOff>
      <xdr:row>18</xdr:row>
      <xdr:rowOff>32781</xdr:rowOff>
    </xdr:from>
    <xdr:to>
      <xdr:col>10</xdr:col>
      <xdr:colOff>748393</xdr:colOff>
      <xdr:row>31</xdr:row>
      <xdr:rowOff>59996</xdr:rowOff>
    </xdr:to>
    <xdr:graphicFrame macro="">
      <xdr:nvGraphicFramePr>
        <xdr:cNvPr id="22" name="Chart 21">
          <a:extLst>
            <a:ext uri="{FF2B5EF4-FFF2-40B4-BE49-F238E27FC236}">
              <a16:creationId xmlns:a16="http://schemas.microsoft.com/office/drawing/2014/main" id="{2AF29351-28DC-432E-93EE-7E191C76BF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351519</xdr:colOff>
      <xdr:row>17</xdr:row>
      <xdr:rowOff>108856</xdr:rowOff>
    </xdr:from>
    <xdr:to>
      <xdr:col>15</xdr:col>
      <xdr:colOff>106589</xdr:colOff>
      <xdr:row>31</xdr:row>
      <xdr:rowOff>122463</xdr:rowOff>
    </xdr:to>
    <xdr:graphicFrame macro="">
      <xdr:nvGraphicFramePr>
        <xdr:cNvPr id="23" name="Chart 22">
          <a:extLst>
            <a:ext uri="{FF2B5EF4-FFF2-40B4-BE49-F238E27FC236}">
              <a16:creationId xmlns:a16="http://schemas.microsoft.com/office/drawing/2014/main" id="{AAC07B41-3AD3-4E3B-8186-AECBCE97C3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257425</xdr:colOff>
      <xdr:row>14</xdr:row>
      <xdr:rowOff>0</xdr:rowOff>
    </xdr:from>
    <xdr:to>
      <xdr:col>4</xdr:col>
      <xdr:colOff>243154</xdr:colOff>
      <xdr:row>22</xdr:row>
      <xdr:rowOff>189600</xdr:rowOff>
    </xdr:to>
    <xdr:grpSp>
      <xdr:nvGrpSpPr>
        <xdr:cNvPr id="4" name="Group 3">
          <a:extLst>
            <a:ext uri="{FF2B5EF4-FFF2-40B4-BE49-F238E27FC236}">
              <a16:creationId xmlns:a16="http://schemas.microsoft.com/office/drawing/2014/main" id="{4C90B6EF-2426-44A0-899F-EA9CBB75D7C4}"/>
            </a:ext>
          </a:extLst>
        </xdr:cNvPr>
        <xdr:cNvGrpSpPr/>
      </xdr:nvGrpSpPr>
      <xdr:grpSpPr>
        <a:xfrm>
          <a:off x="1944711" y="2667000"/>
          <a:ext cx="2026800" cy="1713600"/>
          <a:chOff x="1940175" y="2667000"/>
          <a:chExt cx="2017729" cy="1713600"/>
        </a:xfrm>
      </xdr:grpSpPr>
      <xdr:graphicFrame macro="">
        <xdr:nvGraphicFramePr>
          <xdr:cNvPr id="7" name="Chart 6">
            <a:extLst>
              <a:ext uri="{FF2B5EF4-FFF2-40B4-BE49-F238E27FC236}">
                <a16:creationId xmlns:a16="http://schemas.microsoft.com/office/drawing/2014/main" id="{CC146237-D2E9-4955-AA3C-45FDA023190C}"/>
              </a:ext>
            </a:extLst>
          </xdr:cNvPr>
          <xdr:cNvGraphicFramePr/>
        </xdr:nvGraphicFramePr>
        <xdr:xfrm>
          <a:off x="1940175" y="2667000"/>
          <a:ext cx="2017729" cy="1713600"/>
        </xdr:xfrm>
        <a:graphic>
          <a:graphicData uri="http://schemas.openxmlformats.org/drawingml/2006/chart">
            <c:chart xmlns:c="http://schemas.openxmlformats.org/drawingml/2006/chart" xmlns:r="http://schemas.openxmlformats.org/officeDocument/2006/relationships" r:id="rId6"/>
          </a:graphicData>
        </a:graphic>
      </xdr:graphicFrame>
      <xdr:sp macro="" textlink="Sheet2!E2">
        <xdr:nvSpPr>
          <xdr:cNvPr id="8" name="TextBox 7">
            <a:extLst>
              <a:ext uri="{FF2B5EF4-FFF2-40B4-BE49-F238E27FC236}">
                <a16:creationId xmlns:a16="http://schemas.microsoft.com/office/drawing/2014/main" id="{5DAA8DC4-31CC-4A0D-91D3-F096DE95E3D7}"/>
              </a:ext>
            </a:extLst>
          </xdr:cNvPr>
          <xdr:cNvSpPr txBox="1"/>
        </xdr:nvSpPr>
        <xdr:spPr>
          <a:xfrm>
            <a:off x="2445975" y="3247423"/>
            <a:ext cx="1012932" cy="460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03BDF44-78D4-40D8-8879-FCF8D6A73B19}" type="TxLink">
              <a:rPr lang="en-US" sz="1100" b="0" i="0" u="none" strike="noStrike">
                <a:solidFill>
                  <a:schemeClr val="accent1"/>
                </a:solidFill>
                <a:latin typeface="Inter Display Black"/>
                <a:ea typeface="Inter Display Black"/>
                <a:cs typeface="Inter Display Black"/>
              </a:rPr>
              <a:pPr marL="0" indent="0" algn="ctr"/>
              <a:t>39.63%</a:t>
            </a:fld>
            <a:endParaRPr lang="en-IN" sz="1800" b="1" i="0" u="none" strike="noStrike">
              <a:solidFill>
                <a:schemeClr val="accent1"/>
              </a:solidFill>
              <a:latin typeface="+mn-lt"/>
              <a:ea typeface="+mn-ea"/>
              <a:cs typeface="Arial" panose="020B0604020202020204" pitchFamily="34" charset="0"/>
            </a:endParaRPr>
          </a:p>
        </xdr:txBody>
      </xdr:sp>
    </xdr:grpSp>
    <xdr:clientData/>
  </xdr:twoCellAnchor>
  <xdr:twoCellAnchor>
    <xdr:from>
      <xdr:col>3</xdr:col>
      <xdr:colOff>920750</xdr:colOff>
      <xdr:row>17</xdr:row>
      <xdr:rowOff>112430</xdr:rowOff>
    </xdr:from>
    <xdr:to>
      <xdr:col>5</xdr:col>
      <xdr:colOff>18624</xdr:colOff>
      <xdr:row>19</xdr:row>
      <xdr:rowOff>61510</xdr:rowOff>
    </xdr:to>
    <xdr:sp macro="" textlink="">
      <xdr:nvSpPr>
        <xdr:cNvPr id="26" name="TextBox 25">
          <a:extLst>
            <a:ext uri="{FF2B5EF4-FFF2-40B4-BE49-F238E27FC236}">
              <a16:creationId xmlns:a16="http://schemas.microsoft.com/office/drawing/2014/main" id="{EF9BF054-331E-40CF-BEDC-6DA0746EFD28}"/>
            </a:ext>
          </a:extLst>
        </xdr:cNvPr>
        <xdr:cNvSpPr txBox="1"/>
      </xdr:nvSpPr>
      <xdr:spPr>
        <a:xfrm>
          <a:off x="3444875" y="3350930"/>
          <a:ext cx="1129874" cy="330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400" b="0" i="0" u="none" strike="noStrike">
              <a:solidFill>
                <a:schemeClr val="accent1"/>
              </a:solidFill>
              <a:latin typeface="+mn-lt"/>
              <a:cs typeface="Arial"/>
            </a:rPr>
            <a:t>In-store</a:t>
          </a:r>
        </a:p>
      </xdr:txBody>
    </xdr:sp>
    <xdr:clientData/>
  </xdr:twoCellAnchor>
  <xdr:twoCellAnchor>
    <xdr:from>
      <xdr:col>2</xdr:col>
      <xdr:colOff>257425</xdr:colOff>
      <xdr:row>22</xdr:row>
      <xdr:rowOff>163286</xdr:rowOff>
    </xdr:from>
    <xdr:to>
      <xdr:col>4</xdr:col>
      <xdr:colOff>243154</xdr:colOff>
      <xdr:row>31</xdr:row>
      <xdr:rowOff>162386</xdr:rowOff>
    </xdr:to>
    <xdr:grpSp>
      <xdr:nvGrpSpPr>
        <xdr:cNvPr id="5" name="Group 4">
          <a:extLst>
            <a:ext uri="{FF2B5EF4-FFF2-40B4-BE49-F238E27FC236}">
              <a16:creationId xmlns:a16="http://schemas.microsoft.com/office/drawing/2014/main" id="{8029DC78-75DE-4387-8145-03B6DAFD699A}"/>
            </a:ext>
          </a:extLst>
        </xdr:cNvPr>
        <xdr:cNvGrpSpPr/>
      </xdr:nvGrpSpPr>
      <xdr:grpSpPr>
        <a:xfrm>
          <a:off x="1944711" y="4354286"/>
          <a:ext cx="2026800" cy="1713600"/>
          <a:chOff x="1940175" y="4354286"/>
          <a:chExt cx="2017729" cy="1713600"/>
        </a:xfrm>
      </xdr:grpSpPr>
      <xdr:graphicFrame macro="">
        <xdr:nvGraphicFramePr>
          <xdr:cNvPr id="13" name="Chart 12">
            <a:extLst>
              <a:ext uri="{FF2B5EF4-FFF2-40B4-BE49-F238E27FC236}">
                <a16:creationId xmlns:a16="http://schemas.microsoft.com/office/drawing/2014/main" id="{B6AD319B-BC62-45E8-9754-C6CB425187AD}"/>
              </a:ext>
            </a:extLst>
          </xdr:cNvPr>
          <xdr:cNvGraphicFramePr/>
        </xdr:nvGraphicFramePr>
        <xdr:xfrm>
          <a:off x="1940175" y="4354286"/>
          <a:ext cx="2017729" cy="1713600"/>
        </xdr:xfrm>
        <a:graphic>
          <a:graphicData uri="http://schemas.openxmlformats.org/drawingml/2006/chart">
            <c:chart xmlns:c="http://schemas.openxmlformats.org/drawingml/2006/chart" xmlns:r="http://schemas.openxmlformats.org/officeDocument/2006/relationships" r:id="rId7"/>
          </a:graphicData>
        </a:graphic>
      </xdr:graphicFrame>
      <xdr:sp macro="" textlink="Sheet2!$E$4">
        <xdr:nvSpPr>
          <xdr:cNvPr id="14" name="TextBox 13">
            <a:extLst>
              <a:ext uri="{FF2B5EF4-FFF2-40B4-BE49-F238E27FC236}">
                <a16:creationId xmlns:a16="http://schemas.microsoft.com/office/drawing/2014/main" id="{DD76D4D4-220F-4B02-A94C-B44B92ADF26C}"/>
              </a:ext>
            </a:extLst>
          </xdr:cNvPr>
          <xdr:cNvSpPr txBox="1"/>
        </xdr:nvSpPr>
        <xdr:spPr>
          <a:xfrm>
            <a:off x="2445975" y="4953000"/>
            <a:ext cx="1012932" cy="460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A5552F6-108E-450C-94FF-E6D7FCF85F3B}" type="TxLink">
              <a:rPr lang="en-US" sz="1100" b="0" i="0" u="none" strike="noStrike">
                <a:solidFill>
                  <a:schemeClr val="accent1"/>
                </a:solidFill>
                <a:latin typeface="Inter Display Black"/>
                <a:ea typeface="Inter Display Black"/>
                <a:cs typeface="Inter Display Black"/>
              </a:rPr>
              <a:pPr algn="ctr"/>
              <a:t>32.85%</a:t>
            </a:fld>
            <a:endParaRPr lang="en-IN" sz="1600">
              <a:solidFill>
                <a:schemeClr val="accent1"/>
              </a:solidFill>
              <a:latin typeface="+mj-lt"/>
              <a:cs typeface="Arial" panose="020B0604020202020204" pitchFamily="34" charset="0"/>
            </a:endParaRPr>
          </a:p>
        </xdr:txBody>
      </xdr:sp>
    </xdr:grpSp>
    <xdr:clientData/>
  </xdr:twoCellAnchor>
  <xdr:twoCellAnchor>
    <xdr:from>
      <xdr:col>3</xdr:col>
      <xdr:colOff>1048461</xdr:colOff>
      <xdr:row>8</xdr:row>
      <xdr:rowOff>184355</xdr:rowOff>
    </xdr:from>
    <xdr:to>
      <xdr:col>4</xdr:col>
      <xdr:colOff>732289</xdr:colOff>
      <xdr:row>10</xdr:row>
      <xdr:rowOff>148106</xdr:rowOff>
    </xdr:to>
    <xdr:sp macro="" textlink="">
      <xdr:nvSpPr>
        <xdr:cNvPr id="24" name="TextBox 23">
          <a:extLst>
            <a:ext uri="{FF2B5EF4-FFF2-40B4-BE49-F238E27FC236}">
              <a16:creationId xmlns:a16="http://schemas.microsoft.com/office/drawing/2014/main" id="{C9CCE37A-B54D-47B0-A1D6-B13B2F60B716}"/>
            </a:ext>
          </a:extLst>
        </xdr:cNvPr>
        <xdr:cNvSpPr txBox="1"/>
      </xdr:nvSpPr>
      <xdr:spPr>
        <a:xfrm>
          <a:off x="3579390" y="1708355"/>
          <a:ext cx="881256" cy="344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400" b="0" i="0" u="none" strike="noStrike">
              <a:solidFill>
                <a:schemeClr val="accent1"/>
              </a:solidFill>
              <a:latin typeface="+mn-lt"/>
              <a:cs typeface="Arial"/>
            </a:rPr>
            <a:t>Online</a:t>
          </a:r>
        </a:p>
      </xdr:txBody>
    </xdr:sp>
    <xdr:clientData/>
  </xdr:twoCellAnchor>
  <xdr:twoCellAnchor>
    <xdr:from>
      <xdr:col>2</xdr:col>
      <xdr:colOff>257093</xdr:colOff>
      <xdr:row>5</xdr:row>
      <xdr:rowOff>54429</xdr:rowOff>
    </xdr:from>
    <xdr:to>
      <xdr:col>4</xdr:col>
      <xdr:colOff>243487</xdr:colOff>
      <xdr:row>14</xdr:row>
      <xdr:rowOff>54429</xdr:rowOff>
    </xdr:to>
    <xdr:grpSp>
      <xdr:nvGrpSpPr>
        <xdr:cNvPr id="3" name="Group 2">
          <a:extLst>
            <a:ext uri="{FF2B5EF4-FFF2-40B4-BE49-F238E27FC236}">
              <a16:creationId xmlns:a16="http://schemas.microsoft.com/office/drawing/2014/main" id="{516B3102-FEBE-4270-A62E-41BEDFADC56B}"/>
            </a:ext>
          </a:extLst>
        </xdr:cNvPr>
        <xdr:cNvGrpSpPr/>
      </xdr:nvGrpSpPr>
      <xdr:grpSpPr>
        <a:xfrm>
          <a:off x="1944379" y="1006929"/>
          <a:ext cx="2027465" cy="1714500"/>
          <a:chOff x="1939843" y="1006929"/>
          <a:chExt cx="2018394" cy="1714500"/>
        </a:xfrm>
      </xdr:grpSpPr>
      <xdr:graphicFrame macro="">
        <xdr:nvGraphicFramePr>
          <xdr:cNvPr id="10" name="Chart 9">
            <a:extLst>
              <a:ext uri="{FF2B5EF4-FFF2-40B4-BE49-F238E27FC236}">
                <a16:creationId xmlns:a16="http://schemas.microsoft.com/office/drawing/2014/main" id="{81F00588-BC8A-4D3C-BF6A-495E30039784}"/>
              </a:ext>
            </a:extLst>
          </xdr:cNvPr>
          <xdr:cNvGraphicFramePr/>
        </xdr:nvGraphicFramePr>
        <xdr:xfrm>
          <a:off x="1939843" y="1006929"/>
          <a:ext cx="2018394" cy="1714500"/>
        </xdr:xfrm>
        <a:graphic>
          <a:graphicData uri="http://schemas.openxmlformats.org/drawingml/2006/chart">
            <c:chart xmlns:c="http://schemas.openxmlformats.org/drawingml/2006/chart" xmlns:r="http://schemas.openxmlformats.org/officeDocument/2006/relationships" r:id="rId8"/>
          </a:graphicData>
        </a:graphic>
      </xdr:graphicFrame>
      <xdr:sp macro="" textlink="Sheet2!$E$3">
        <xdr:nvSpPr>
          <xdr:cNvPr id="11" name="TextBox 10">
            <a:extLst>
              <a:ext uri="{FF2B5EF4-FFF2-40B4-BE49-F238E27FC236}">
                <a16:creationId xmlns:a16="http://schemas.microsoft.com/office/drawing/2014/main" id="{8B6276D2-466F-4EBD-B4A2-27699D53F400}"/>
              </a:ext>
            </a:extLst>
          </xdr:cNvPr>
          <xdr:cNvSpPr txBox="1"/>
        </xdr:nvSpPr>
        <xdr:spPr>
          <a:xfrm>
            <a:off x="2445975" y="1640716"/>
            <a:ext cx="1012932" cy="460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AE71C05-D3AB-49DC-B6D1-45FA4CBB0889}" type="TxLink">
              <a:rPr lang="en-US" sz="1100" b="0" i="0" u="none" strike="noStrike">
                <a:solidFill>
                  <a:schemeClr val="accent1"/>
                </a:solidFill>
                <a:latin typeface="+mn-lt"/>
                <a:cs typeface="Arial"/>
              </a:rPr>
              <a:pPr algn="ctr"/>
              <a:t>27.52%</a:t>
            </a:fld>
            <a:endParaRPr lang="en-IN" sz="1600">
              <a:solidFill>
                <a:schemeClr val="accent1"/>
              </a:solidFill>
              <a:latin typeface="+mn-lt"/>
              <a:cs typeface="Arial" panose="020B0604020202020204" pitchFamily="34" charset="0"/>
            </a:endParaRPr>
          </a:p>
        </xdr:txBody>
      </xdr:sp>
    </xdr:grpSp>
    <xdr:clientData/>
  </xdr:twoCellAnchor>
  <xdr:twoCellAnchor>
    <xdr:from>
      <xdr:col>3</xdr:col>
      <xdr:colOff>1048715</xdr:colOff>
      <xdr:row>26</xdr:row>
      <xdr:rowOff>73078</xdr:rowOff>
    </xdr:from>
    <xdr:to>
      <xdr:col>4</xdr:col>
      <xdr:colOff>732034</xdr:colOff>
      <xdr:row>28</xdr:row>
      <xdr:rowOff>31750</xdr:rowOff>
    </xdr:to>
    <xdr:sp macro="" textlink="">
      <xdr:nvSpPr>
        <xdr:cNvPr id="27" name="TextBox 26">
          <a:extLst>
            <a:ext uri="{FF2B5EF4-FFF2-40B4-BE49-F238E27FC236}">
              <a16:creationId xmlns:a16="http://schemas.microsoft.com/office/drawing/2014/main" id="{BB51FC9D-1018-43CE-940C-2E24805AA4F6}"/>
            </a:ext>
          </a:extLst>
        </xdr:cNvPr>
        <xdr:cNvSpPr txBox="1"/>
      </xdr:nvSpPr>
      <xdr:spPr>
        <a:xfrm>
          <a:off x="3572840" y="5026078"/>
          <a:ext cx="873944" cy="3396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400" b="0" i="0" u="none" strike="noStrike">
              <a:solidFill>
                <a:schemeClr val="accent1"/>
              </a:solidFill>
              <a:latin typeface="+mn-lt"/>
              <a:cs typeface="Arial"/>
            </a:rPr>
            <a:t>Outlet</a:t>
          </a:r>
        </a:p>
      </xdr:txBody>
    </xdr:sp>
    <xdr:clientData/>
  </xdr:twoCellAnchor>
  <xdr:twoCellAnchor>
    <xdr:from>
      <xdr:col>3</xdr:col>
      <xdr:colOff>349250</xdr:colOff>
      <xdr:row>10</xdr:row>
      <xdr:rowOff>111125</xdr:rowOff>
    </xdr:from>
    <xdr:to>
      <xdr:col>4</xdr:col>
      <xdr:colOff>619125</xdr:colOff>
      <xdr:row>13</xdr:row>
      <xdr:rowOff>63501</xdr:rowOff>
    </xdr:to>
    <xdr:cxnSp macro="">
      <xdr:nvCxnSpPr>
        <xdr:cNvPr id="9" name="Connector: Elbow 8">
          <a:extLst>
            <a:ext uri="{FF2B5EF4-FFF2-40B4-BE49-F238E27FC236}">
              <a16:creationId xmlns:a16="http://schemas.microsoft.com/office/drawing/2014/main" id="{754AC2D2-F343-4311-AF0A-A2B25AC53BB1}"/>
            </a:ext>
          </a:extLst>
        </xdr:cNvPr>
        <xdr:cNvCxnSpPr/>
      </xdr:nvCxnSpPr>
      <xdr:spPr>
        <a:xfrm flipV="1">
          <a:off x="2873375" y="2016125"/>
          <a:ext cx="1460500" cy="523876"/>
        </a:xfrm>
        <a:prstGeom prst="bentConnector3">
          <a:avLst>
            <a:gd name="adj1" fmla="val 50000"/>
          </a:avLst>
        </a:prstGeom>
        <a:ln>
          <a:gradFill>
            <a:gsLst>
              <a:gs pos="0">
                <a:schemeClr val="bg1"/>
              </a:gs>
              <a:gs pos="80000">
                <a:schemeClr val="accent1">
                  <a:lumMod val="30000"/>
                  <a:lumOff val="70000"/>
                </a:schemeClr>
              </a:gs>
            </a:gsLst>
            <a:lin ang="0" scaled="0"/>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349250</xdr:colOff>
      <xdr:row>19</xdr:row>
      <xdr:rowOff>15875</xdr:rowOff>
    </xdr:from>
    <xdr:to>
      <xdr:col>4</xdr:col>
      <xdr:colOff>714375</xdr:colOff>
      <xdr:row>21</xdr:row>
      <xdr:rowOff>127000</xdr:rowOff>
    </xdr:to>
    <xdr:cxnSp macro="">
      <xdr:nvCxnSpPr>
        <xdr:cNvPr id="28" name="Connector: Elbow 27">
          <a:extLst>
            <a:ext uri="{FF2B5EF4-FFF2-40B4-BE49-F238E27FC236}">
              <a16:creationId xmlns:a16="http://schemas.microsoft.com/office/drawing/2014/main" id="{9282D974-9194-403F-B90C-FB80B62C3601}"/>
            </a:ext>
          </a:extLst>
        </xdr:cNvPr>
        <xdr:cNvCxnSpPr/>
      </xdr:nvCxnSpPr>
      <xdr:spPr>
        <a:xfrm flipV="1">
          <a:off x="2873375" y="3635375"/>
          <a:ext cx="1555750" cy="492125"/>
        </a:xfrm>
        <a:prstGeom prst="bentConnector3">
          <a:avLst>
            <a:gd name="adj1" fmla="val 46939"/>
          </a:avLst>
        </a:prstGeom>
        <a:ln>
          <a:gradFill>
            <a:gsLst>
              <a:gs pos="0">
                <a:schemeClr val="bg1"/>
              </a:gs>
              <a:gs pos="80000">
                <a:schemeClr val="accent1">
                  <a:lumMod val="30000"/>
                  <a:lumOff val="70000"/>
                </a:schemeClr>
              </a:gs>
            </a:gsLst>
            <a:lin ang="0" scaled="0"/>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374650</xdr:colOff>
      <xdr:row>27</xdr:row>
      <xdr:rowOff>158750</xdr:rowOff>
    </xdr:from>
    <xdr:to>
      <xdr:col>4</xdr:col>
      <xdr:colOff>666750</xdr:colOff>
      <xdr:row>30</xdr:row>
      <xdr:rowOff>152400</xdr:rowOff>
    </xdr:to>
    <xdr:cxnSp macro="">
      <xdr:nvCxnSpPr>
        <xdr:cNvPr id="30" name="Connector: Elbow 29">
          <a:extLst>
            <a:ext uri="{FF2B5EF4-FFF2-40B4-BE49-F238E27FC236}">
              <a16:creationId xmlns:a16="http://schemas.microsoft.com/office/drawing/2014/main" id="{8543D9A8-75B2-4C4F-8F4F-C96C62754DF4}"/>
            </a:ext>
          </a:extLst>
        </xdr:cNvPr>
        <xdr:cNvCxnSpPr/>
      </xdr:nvCxnSpPr>
      <xdr:spPr>
        <a:xfrm flipV="1">
          <a:off x="2898775" y="5302250"/>
          <a:ext cx="1482725" cy="565150"/>
        </a:xfrm>
        <a:prstGeom prst="bentConnector3">
          <a:avLst>
            <a:gd name="adj1" fmla="val 50000"/>
          </a:avLst>
        </a:prstGeom>
        <a:ln>
          <a:gradFill>
            <a:gsLst>
              <a:gs pos="0">
                <a:schemeClr val="bg1"/>
              </a:gs>
              <a:gs pos="80000">
                <a:schemeClr val="accent1">
                  <a:lumMod val="30000"/>
                  <a:lumOff val="70000"/>
                </a:schemeClr>
              </a:gs>
            </a:gsLst>
            <a:lin ang="0" scaled="0"/>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237670</xdr:colOff>
      <xdr:row>21</xdr:row>
      <xdr:rowOff>15874</xdr:rowOff>
    </xdr:from>
    <xdr:to>
      <xdr:col>18</xdr:col>
      <xdr:colOff>285750</xdr:colOff>
      <xdr:row>31</xdr:row>
      <xdr:rowOff>102053</xdr:rowOff>
    </xdr:to>
    <xdr:graphicFrame macro="">
      <xdr:nvGraphicFramePr>
        <xdr:cNvPr id="34" name="Chart 33">
          <a:extLst>
            <a:ext uri="{FF2B5EF4-FFF2-40B4-BE49-F238E27FC236}">
              <a16:creationId xmlns:a16="http://schemas.microsoft.com/office/drawing/2014/main" id="{B3EB1FCA-EE99-4553-B5B4-18A0416AE8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299356</xdr:colOff>
      <xdr:row>2</xdr:row>
      <xdr:rowOff>1583</xdr:rowOff>
    </xdr:from>
    <xdr:to>
      <xdr:col>12</xdr:col>
      <xdr:colOff>95249</xdr:colOff>
      <xdr:row>5</xdr:row>
      <xdr:rowOff>78083</xdr:rowOff>
    </xdr:to>
    <xdr:sp macro="" textlink="">
      <xdr:nvSpPr>
        <xdr:cNvPr id="2" name="Rectangle: Rounded Corners 1">
          <a:extLst>
            <a:ext uri="{FF2B5EF4-FFF2-40B4-BE49-F238E27FC236}">
              <a16:creationId xmlns:a16="http://schemas.microsoft.com/office/drawing/2014/main" id="{06C1780F-C881-47B1-A413-5213B66FFE35}"/>
            </a:ext>
          </a:extLst>
        </xdr:cNvPr>
        <xdr:cNvSpPr/>
      </xdr:nvSpPr>
      <xdr:spPr>
        <a:xfrm>
          <a:off x="1986642" y="382583"/>
          <a:ext cx="8586107" cy="648000"/>
        </a:xfrm>
        <a:prstGeom prst="roundRect">
          <a:avLst>
            <a:gd name="adj" fmla="val 0"/>
          </a:avLst>
        </a:prstGeom>
        <a:solidFill>
          <a:schemeClr val="lt1"/>
        </a:solidFill>
        <a:ln w="3175">
          <a:solidFill>
            <a:schemeClr val="accent2"/>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3200" b="1" u="none" cap="none" spc="0">
              <a:ln w="0"/>
              <a:solidFill>
                <a:schemeClr val="accent1"/>
              </a:solidFill>
              <a:effectLst>
                <a:glow rad="63500">
                  <a:schemeClr val="accent1">
                    <a:satMod val="175000"/>
                    <a:alpha val="40000"/>
                  </a:schemeClr>
                </a:glow>
                <a:outerShdw blurRad="38100" dist="25400" dir="5400000" algn="ctr" rotWithShape="0">
                  <a:srgbClr val="6E747A">
                    <a:alpha val="43000"/>
                  </a:srgbClr>
                </a:outerShdw>
              </a:effectLst>
              <a:latin typeface="+mj-lt"/>
            </a:rPr>
            <a:t>ADIDAS</a:t>
          </a:r>
          <a:r>
            <a:rPr lang="en-IN" sz="3200" b="1" u="none" cap="none" spc="0" baseline="0">
              <a:ln w="0"/>
              <a:solidFill>
                <a:schemeClr val="accent1"/>
              </a:solidFill>
              <a:effectLst>
                <a:glow rad="63500">
                  <a:schemeClr val="accent1">
                    <a:satMod val="175000"/>
                    <a:alpha val="40000"/>
                  </a:schemeClr>
                </a:glow>
                <a:outerShdw blurRad="38100" dist="25400" dir="5400000" algn="ctr" rotWithShape="0">
                  <a:srgbClr val="6E747A">
                    <a:alpha val="43000"/>
                  </a:srgbClr>
                </a:outerShdw>
              </a:effectLst>
              <a:latin typeface="+mj-lt"/>
            </a:rPr>
            <a:t> SALES DASHBOARD</a:t>
          </a:r>
          <a:endParaRPr lang="en-IN" sz="3200" b="1" u="none" cap="none" spc="0">
            <a:ln w="0"/>
            <a:solidFill>
              <a:schemeClr val="accent1"/>
            </a:solidFill>
            <a:effectLst>
              <a:glow rad="63500">
                <a:schemeClr val="accent1">
                  <a:satMod val="175000"/>
                  <a:alpha val="40000"/>
                </a:schemeClr>
              </a:glow>
              <a:outerShdw blurRad="38100" dist="25400" dir="5400000" algn="ctr" rotWithShape="0">
                <a:srgbClr val="6E747A">
                  <a:alpha val="43000"/>
                </a:srgbClr>
              </a:outerShdw>
            </a:effectLst>
            <a:latin typeface="+mj-lt"/>
          </a:endParaRPr>
        </a:p>
      </xdr:txBody>
    </xdr:sp>
    <xdr:clientData/>
  </xdr:twoCellAnchor>
  <xdr:twoCellAnchor>
    <xdr:from>
      <xdr:col>3</xdr:col>
      <xdr:colOff>1041657</xdr:colOff>
      <xdr:row>10</xdr:row>
      <xdr:rowOff>75498</xdr:rowOff>
    </xdr:from>
    <xdr:to>
      <xdr:col>4</xdr:col>
      <xdr:colOff>725485</xdr:colOff>
      <xdr:row>12</xdr:row>
      <xdr:rowOff>39249</xdr:rowOff>
    </xdr:to>
    <xdr:sp macro="" textlink="">
      <xdr:nvSpPr>
        <xdr:cNvPr id="33" name="TextBox 32">
          <a:extLst>
            <a:ext uri="{FF2B5EF4-FFF2-40B4-BE49-F238E27FC236}">
              <a16:creationId xmlns:a16="http://schemas.microsoft.com/office/drawing/2014/main" id="{4E954823-2BB6-4248-A464-262A6A758A97}"/>
            </a:ext>
          </a:extLst>
        </xdr:cNvPr>
        <xdr:cNvSpPr txBox="1"/>
      </xdr:nvSpPr>
      <xdr:spPr>
        <a:xfrm>
          <a:off x="3572586" y="1980498"/>
          <a:ext cx="881256" cy="344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400" b="0" i="0" u="none" strike="noStrike">
              <a:solidFill>
                <a:schemeClr val="accent1"/>
              </a:solidFill>
              <a:latin typeface="+mn-lt"/>
              <a:cs typeface="Arial"/>
            </a:rPr>
            <a:t>Sales</a:t>
          </a:r>
        </a:p>
      </xdr:txBody>
    </xdr:sp>
    <xdr:clientData/>
  </xdr:twoCellAnchor>
  <xdr:twoCellAnchor>
    <xdr:from>
      <xdr:col>3</xdr:col>
      <xdr:colOff>1030771</xdr:colOff>
      <xdr:row>18</xdr:row>
      <xdr:rowOff>146255</xdr:rowOff>
    </xdr:from>
    <xdr:to>
      <xdr:col>4</xdr:col>
      <xdr:colOff>714599</xdr:colOff>
      <xdr:row>20</xdr:row>
      <xdr:rowOff>110006</xdr:rowOff>
    </xdr:to>
    <xdr:sp macro="" textlink="">
      <xdr:nvSpPr>
        <xdr:cNvPr id="35" name="TextBox 34">
          <a:extLst>
            <a:ext uri="{FF2B5EF4-FFF2-40B4-BE49-F238E27FC236}">
              <a16:creationId xmlns:a16="http://schemas.microsoft.com/office/drawing/2014/main" id="{CA6EABB8-E8B1-4A6D-8886-52E327BD2332}"/>
            </a:ext>
          </a:extLst>
        </xdr:cNvPr>
        <xdr:cNvSpPr txBox="1"/>
      </xdr:nvSpPr>
      <xdr:spPr>
        <a:xfrm>
          <a:off x="3561700" y="3575255"/>
          <a:ext cx="881256" cy="344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400" b="0" i="0" u="none" strike="noStrike">
              <a:solidFill>
                <a:schemeClr val="accent1"/>
              </a:solidFill>
              <a:latin typeface="+mn-lt"/>
              <a:cs typeface="Arial"/>
            </a:rPr>
            <a:t>Sales</a:t>
          </a:r>
        </a:p>
      </xdr:txBody>
    </xdr:sp>
    <xdr:clientData/>
  </xdr:twoCellAnchor>
  <xdr:twoCellAnchor>
    <xdr:from>
      <xdr:col>3</xdr:col>
      <xdr:colOff>1047100</xdr:colOff>
      <xdr:row>27</xdr:row>
      <xdr:rowOff>108155</xdr:rowOff>
    </xdr:from>
    <xdr:to>
      <xdr:col>4</xdr:col>
      <xdr:colOff>730928</xdr:colOff>
      <xdr:row>29</xdr:row>
      <xdr:rowOff>71906</xdr:rowOff>
    </xdr:to>
    <xdr:sp macro="" textlink="">
      <xdr:nvSpPr>
        <xdr:cNvPr id="36" name="TextBox 35">
          <a:extLst>
            <a:ext uri="{FF2B5EF4-FFF2-40B4-BE49-F238E27FC236}">
              <a16:creationId xmlns:a16="http://schemas.microsoft.com/office/drawing/2014/main" id="{CFF68EFA-29E0-4187-B86A-84018800BA9A}"/>
            </a:ext>
          </a:extLst>
        </xdr:cNvPr>
        <xdr:cNvSpPr txBox="1"/>
      </xdr:nvSpPr>
      <xdr:spPr>
        <a:xfrm>
          <a:off x="3578029" y="5251655"/>
          <a:ext cx="881256" cy="344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400" b="0" i="0" u="none" strike="noStrike">
              <a:solidFill>
                <a:schemeClr val="accent1"/>
              </a:solidFill>
              <a:latin typeface="+mn-lt"/>
              <a:cs typeface="Arial"/>
            </a:rPr>
            <a:t>Sales</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ul's" refreshedDate="45412.160895717592" backgroundQuery="1" createdVersion="7" refreshedVersion="7" minRefreshableVersion="3" recordCount="0" supportSubquery="1" supportAdvancedDrill="1" xr:uid="{473B3BD5-C5D2-4829-A4F9-6C1F765421BD}">
  <cacheSource type="external" connectionId="3"/>
  <cacheFields count="2">
    <cacheField name="[Data Sales Adidas  2].[State].[State]" caption="State" numFmtId="0" hierarchy="4" level="1">
      <sharedItems count="5">
        <s v="California"/>
        <s v="Florida"/>
        <s v="New York"/>
        <s v="South Carolina"/>
        <s v="Texas"/>
      </sharedItems>
    </cacheField>
    <cacheField name="[Measures].[Sum of Total Sales]" caption="Sum of Total Sales" numFmtId="0" hierarchy="26" level="32767"/>
  </cacheFields>
  <cacheHierarchies count="31">
    <cacheHierarchy uniqueName="[Data Sales Adidas  2].[Retailer]" caption="Retailer" attribute="1" defaultMemberUniqueName="[Data Sales Adidas  2].[Retailer].[All]" allUniqueName="[Data Sales Adidas  2].[Retailer].[All]" dimensionUniqueName="[Data Sales Adidas  2]" displayFolder="" count="0" memberValueDatatype="130" unbalanced="0"/>
    <cacheHierarchy uniqueName="[Data Sales Adidas  2].[Retailer ID]" caption="Retailer ID" attribute="1" defaultMemberUniqueName="[Data Sales Adidas  2].[Retailer ID].[All]" allUniqueName="[Data Sales Adidas  2].[Retailer ID].[All]" dimensionUniqueName="[Data Sales Adidas  2]" displayFolder="" count="0" memberValueDatatype="20" unbalanced="0"/>
    <cacheHierarchy uniqueName="[Data Sales Adidas  2].[Invoice Date]" caption="Invoice Date" attribute="1" time="1" defaultMemberUniqueName="[Data Sales Adidas  2].[Invoice Date].[All]" allUniqueName="[Data Sales Adidas  2].[Invoice Date].[All]" dimensionUniqueName="[Data Sales Adidas  2]" displayFolder="" count="0" memberValueDatatype="7" unbalanced="0"/>
    <cacheHierarchy uniqueName="[Data Sales Adidas  2].[Region]" caption="Region" attribute="1" defaultMemberUniqueName="[Data Sales Adidas  2].[Region].[All]" allUniqueName="[Data Sales Adidas  2].[Region].[All]" dimensionUniqueName="[Data Sales Adidas  2]" displayFolder="" count="0" memberValueDatatype="130" unbalanced="0"/>
    <cacheHierarchy uniqueName="[Data Sales Adidas  2].[State]" caption="State" attribute="1" defaultMemberUniqueName="[Data Sales Adidas  2].[State].[All]" allUniqueName="[Data Sales Adidas  2].[State].[All]" dimensionUniqueName="[Data Sales Adidas  2]" displayFolder="" count="2" memberValueDatatype="130" unbalanced="0">
      <fieldsUsage count="2">
        <fieldUsage x="-1"/>
        <fieldUsage x="0"/>
      </fieldsUsage>
    </cacheHierarchy>
    <cacheHierarchy uniqueName="[Data Sales Adidas  2].[City]" caption="City" attribute="1" defaultMemberUniqueName="[Data Sales Adidas  2].[City].[All]" allUniqueName="[Data Sales Adidas  2].[City].[All]" dimensionUniqueName="[Data Sales Adidas  2]" displayFolder="" count="0" memberValueDatatype="130" unbalanced="0"/>
    <cacheHierarchy uniqueName="[Data Sales Adidas  2].[Product]" caption="Product" attribute="1" defaultMemberUniqueName="[Data Sales Adidas  2].[Product].[All]" allUniqueName="[Data Sales Adidas  2].[Product].[All]" dimensionUniqueName="[Data Sales Adidas  2]" displayFolder="" count="0" memberValueDatatype="130" unbalanced="0"/>
    <cacheHierarchy uniqueName="[Data Sales Adidas  2].[Price per Unit]" caption="Price per Unit" attribute="1" defaultMemberUniqueName="[Data Sales Adidas  2].[Price per Unit].[All]" allUniqueName="[Data Sales Adidas  2].[Price per Unit].[All]" dimensionUniqueName="[Data Sales Adidas  2]" displayFolder="" count="0" memberValueDatatype="5" unbalanced="0"/>
    <cacheHierarchy uniqueName="[Data Sales Adidas  2].[Units Sold]" caption="Units Sold" attribute="1" defaultMemberUniqueName="[Data Sales Adidas  2].[Units Sold].[All]" allUniqueName="[Data Sales Adidas  2].[Units Sold].[All]" dimensionUniqueName="[Data Sales Adidas  2]" displayFolder="" count="0" memberValueDatatype="20" unbalanced="0"/>
    <cacheHierarchy uniqueName="[Data Sales Adidas  2].[Total Sales]" caption="Total Sales" attribute="1" defaultMemberUniqueName="[Data Sales Adidas  2].[Total Sales].[All]" allUniqueName="[Data Sales Adidas  2].[Total Sales].[All]" dimensionUniqueName="[Data Sales Adidas  2]" displayFolder="" count="0" memberValueDatatype="5" unbalanced="0"/>
    <cacheHierarchy uniqueName="[Data Sales Adidas  2].[Operating Profit]" caption="Operating Profit" attribute="1" defaultMemberUniqueName="[Data Sales Adidas  2].[Operating Profit].[All]" allUniqueName="[Data Sales Adidas  2].[Operating Profit].[All]" dimensionUniqueName="[Data Sales Adidas  2]" displayFolder="" count="0" memberValueDatatype="5" unbalanced="0"/>
    <cacheHierarchy uniqueName="[Data Sales Adidas  2].[Operating Margin]" caption="Operating Margin" attribute="1" defaultMemberUniqueName="[Data Sales Adidas  2].[Operating Margin].[All]" allUniqueName="[Data Sales Adidas  2].[Operating Margin].[All]" dimensionUniqueName="[Data Sales Adidas  2]" displayFolder="" count="0" memberValueDatatype="5" unbalanced="0"/>
    <cacheHierarchy uniqueName="[Data Sales Adidas  2].[Sales Method]" caption="Sales Method" attribute="1" defaultMemberUniqueName="[Data Sales Adidas  2].[Sales Method].[All]" allUniqueName="[Data Sales Adidas  2].[Sales Method].[All]" dimensionUniqueName="[Data Sales Adidas  2]" displayFolder="" count="0" memberValueDatatype="130" unbalanced="0"/>
    <cacheHierarchy uniqueName="[Data Sales Adidas  2].[net profit]" caption="net profit" attribute="1" defaultMemberUniqueName="[Data Sales Adidas  2].[net profit].[All]" allUniqueName="[Data Sales Adidas  2].[net profit].[All]" dimensionUniqueName="[Data Sales Adidas  2]" displayFolder="" count="0" memberValueDatatype="5" unbalanced="0"/>
    <cacheHierarchy uniqueName="[Data Sales Adidas  2].[Invoice Date (Year)]" caption="Invoice Date (Year)" attribute="1" defaultMemberUniqueName="[Data Sales Adidas  2].[Invoice Date (Year)].[All]" allUniqueName="[Data Sales Adidas  2].[Invoice Date (Year)].[All]" dimensionUniqueName="[Data Sales Adidas  2]" displayFolder="" count="0" memberValueDatatype="130" unbalanced="0"/>
    <cacheHierarchy uniqueName="[Data Sales Adidas  2].[Invoice Date (Quarter)]" caption="Invoice Date (Quarter)" attribute="1" defaultMemberUniqueName="[Data Sales Adidas  2].[Invoice Date (Quarter)].[All]" allUniqueName="[Data Sales Adidas  2].[Invoice Date (Quarter)].[All]" dimensionUniqueName="[Data Sales Adidas  2]" displayFolder="" count="0" memberValueDatatype="130" unbalanced="0"/>
    <cacheHierarchy uniqueName="[Data Sales Adidas  2].[Invoice Date (Month)]" caption="Invoice Date (Month)" attribute="1" defaultMemberUniqueName="[Data Sales Adidas  2].[Invoice Date (Month)].[All]" allUniqueName="[Data Sales Adidas  2].[Invoice Date (Month)].[All]" dimensionUniqueName="[Data Sales Adidas  2]" displayFolder="" count="0" memberValueDatatype="130" unbalanced="0"/>
    <cacheHierarchy uniqueName="[Table2].[Row Labels]" caption="Row Labels" attribute="1" defaultMemberUniqueName="[Table2].[Row Labels].[All]" allUniqueName="[Table2].[Row Labels].[All]" dimensionUniqueName="[Table2]" displayFolder="" count="0" memberValueDatatype="130" unbalanced="0"/>
    <cacheHierarchy uniqueName="[Table2].[Sum of Total Sales]" caption="Sum of Total Sales" attribute="1" defaultMemberUniqueName="[Table2].[Sum of Total Sales].[All]" allUniqueName="[Table2].[Sum of Total Sales].[All]" dimensionUniqueName="[Table2]" displayFolder="" count="0" memberValueDatatype="20" unbalanced="0"/>
    <cacheHierarchy uniqueName="[Table2].[Percentage]" caption="Percentage" attribute="1" defaultMemberUniqueName="[Table2].[Percentage].[All]" allUniqueName="[Table2].[Percentage].[All]" dimensionUniqueName="[Table2]" displayFolder="" count="0" memberValueDatatype="5" unbalanced="0"/>
    <cacheHierarchy uniqueName="[Table2].[remaining percentage]" caption="remaining percentage" attribute="1" defaultMemberUniqueName="[Table2].[remaining percentage].[All]" allUniqueName="[Table2].[remaining percentage].[All]" dimensionUniqueName="[Table2]" displayFolder="" count="0" memberValueDatatype="5" unbalanced="0"/>
    <cacheHierarchy uniqueName="[Data Sales Adidas  2].[Invoice Date (Month Index)]" caption="Invoice Date (Month Index)" attribute="1" defaultMemberUniqueName="[Data Sales Adidas  2].[Invoice Date (Month Index)].[All]" allUniqueName="[Data Sales Adidas  2].[Invoice Date (Month Index)].[All]" dimensionUniqueName="[Data Sales Adidas  2]" displayFolder="" count="0" memberValueDatatype="20" unbalanced="0" hidden="1"/>
    <cacheHierarchy uniqueName="[Measures].[__XL_Count Data Sales Adidas  2]" caption="__XL_Count Data Sales Adidas  2" measure="1" displayFolder="" measureGroup="Data Sales Adidas  2"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net profit]" caption="Sum of net profit" measure="1" displayFolder="" measureGroup="Data Sales Adidas  2" count="0" hidden="1">
      <extLst>
        <ext xmlns:x15="http://schemas.microsoft.com/office/spreadsheetml/2010/11/main" uri="{B97F6D7D-B522-45F9-BDA1-12C45D357490}">
          <x15:cacheHierarchy aggregatedColumn="13"/>
        </ext>
      </extLst>
    </cacheHierarchy>
    <cacheHierarchy uniqueName="[Measures].[Sum of Total Sales]" caption="Sum of Total Sales" measure="1" displayFolder="" measureGroup="Data Sales Adidas  2"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Units Sold]" caption="Sum of Units Sold" measure="1" displayFolder="" measureGroup="Data Sales Adidas  2" count="0" hidden="1">
      <extLst>
        <ext xmlns:x15="http://schemas.microsoft.com/office/spreadsheetml/2010/11/main" uri="{B97F6D7D-B522-45F9-BDA1-12C45D357490}">
          <x15:cacheHierarchy aggregatedColumn="8"/>
        </ext>
      </extLst>
    </cacheHierarchy>
    <cacheHierarchy uniqueName="[Measures].[Count of Sales Method]" caption="Count of Sales Method" measure="1" displayFolder="" measureGroup="Data Sales Adidas  2" count="0" hidden="1">
      <extLst>
        <ext xmlns:x15="http://schemas.microsoft.com/office/spreadsheetml/2010/11/main" uri="{B97F6D7D-B522-45F9-BDA1-12C45D357490}">
          <x15:cacheHierarchy aggregatedColumn="12"/>
        </ext>
      </extLst>
    </cacheHierarchy>
    <cacheHierarchy uniqueName="[Measures].[Count of Retailer]" caption="Count of Retailer" measure="1" displayFolder="" measureGroup="Data Sales Adidas  2" count="0" hidden="1">
      <extLst>
        <ext xmlns:x15="http://schemas.microsoft.com/office/spreadsheetml/2010/11/main" uri="{B97F6D7D-B522-45F9-BDA1-12C45D357490}">
          <x15:cacheHierarchy aggregatedColumn="0"/>
        </ext>
      </extLst>
    </cacheHierarchy>
    <cacheHierarchy uniqueName="[Measures].[Sum of Sum of Total Sales]" caption="Sum of Sum of Total Sales" measure="1" displayFolder="" measureGroup="Table2" count="0" hidden="1">
      <extLst>
        <ext xmlns:x15="http://schemas.microsoft.com/office/spreadsheetml/2010/11/main" uri="{B97F6D7D-B522-45F9-BDA1-12C45D357490}">
          <x15:cacheHierarchy aggregatedColumn="18"/>
        </ext>
      </extLst>
    </cacheHierarchy>
  </cacheHierarchies>
  <kpis count="0"/>
  <dimensions count="3">
    <dimension name="Data Sales Adidas  2" uniqueName="[Data Sales Adidas  2]" caption="Data Sales Adidas  2"/>
    <dimension measure="1" name="Measures" uniqueName="[Measures]" caption="Measures"/>
    <dimension name="Table2" uniqueName="[Table2]" caption="Table2"/>
  </dimensions>
  <measureGroups count="2">
    <measureGroup name="Data Sales Adidas  2" caption="Data Sales Adidas  2"/>
    <measureGroup name="Table2" caption="Table2"/>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ul's" refreshedDate="45415.102617013887" backgroundQuery="1" createdVersion="7" refreshedVersion="7" minRefreshableVersion="3" recordCount="0" supportSubquery="1" supportAdvancedDrill="1" xr:uid="{0949F8E0-142D-4DA1-8164-982EC9183C84}">
  <cacheSource type="external" connectionId="3"/>
  <cacheFields count="3">
    <cacheField name="[Measures].[Sum of Total Sales]" caption="Sum of Total Sales" numFmtId="0" hierarchy="26" level="32767"/>
    <cacheField name="[Data Sales Adidas  2].[State].[State]" caption="State" numFmtId="0" hierarchy="4" level="1">
      <sharedItems count="50">
        <s v="Alabama"/>
        <s v="Alaska"/>
        <s v="Arizona"/>
        <s v="Arkansas"/>
        <s v="California"/>
        <s v="Colorado"/>
        <s v="Connecticut"/>
        <s v="Delaware"/>
        <s v="Florida"/>
        <s v="Georgia"/>
        <s v="Hawaii"/>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Rhode Island"/>
        <s v="South Carolina"/>
        <s v="South Dakota"/>
        <s v="Tennessee"/>
        <s v="Texas"/>
        <s v="Utah"/>
        <s v="Vermont"/>
        <s v="Virginia"/>
        <s v="Washington"/>
        <s v="West Virginia"/>
        <s v="Wisconsin"/>
        <s v="Wyoming"/>
      </sharedItems>
    </cacheField>
    <cacheField name="[Data Sales Adidas  2].[Invoice Date (Year)].[Invoice Date (Year)]" caption="Invoice Date (Year)" numFmtId="0" hierarchy="14" level="1">
      <sharedItems containsSemiMixedTypes="0" containsNonDate="0" containsString="0"/>
    </cacheField>
  </cacheFields>
  <cacheHierarchies count="31">
    <cacheHierarchy uniqueName="[Data Sales Adidas  2].[Retailer]" caption="Retailer" attribute="1" defaultMemberUniqueName="[Data Sales Adidas  2].[Retailer].[All]" allUniqueName="[Data Sales Adidas  2].[Retailer].[All]" dimensionUniqueName="[Data Sales Adidas  2]" displayFolder="" count="0" memberValueDatatype="130" unbalanced="0"/>
    <cacheHierarchy uniqueName="[Data Sales Adidas  2].[Retailer ID]" caption="Retailer ID" attribute="1" defaultMemberUniqueName="[Data Sales Adidas  2].[Retailer ID].[All]" allUniqueName="[Data Sales Adidas  2].[Retailer ID].[All]" dimensionUniqueName="[Data Sales Adidas  2]" displayFolder="" count="0" memberValueDatatype="20" unbalanced="0"/>
    <cacheHierarchy uniqueName="[Data Sales Adidas  2].[Invoice Date]" caption="Invoice Date" attribute="1" time="1" defaultMemberUniqueName="[Data Sales Adidas  2].[Invoice Date].[All]" allUniqueName="[Data Sales Adidas  2].[Invoice Date].[All]" dimensionUniqueName="[Data Sales Adidas  2]" displayFolder="" count="0" memberValueDatatype="7" unbalanced="0"/>
    <cacheHierarchy uniqueName="[Data Sales Adidas  2].[Region]" caption="Region" attribute="1" defaultMemberUniqueName="[Data Sales Adidas  2].[Region].[All]" allUniqueName="[Data Sales Adidas  2].[Region].[All]" dimensionUniqueName="[Data Sales Adidas  2]" displayFolder="" count="0" memberValueDatatype="130" unbalanced="0"/>
    <cacheHierarchy uniqueName="[Data Sales Adidas  2].[State]" caption="State" attribute="1" defaultMemberUniqueName="[Data Sales Adidas  2].[State].[All]" allUniqueName="[Data Sales Adidas  2].[State].[All]" dimensionUniqueName="[Data Sales Adidas  2]" displayFolder="" count="2" memberValueDatatype="130" unbalanced="0">
      <fieldsUsage count="2">
        <fieldUsage x="-1"/>
        <fieldUsage x="1"/>
      </fieldsUsage>
    </cacheHierarchy>
    <cacheHierarchy uniqueName="[Data Sales Adidas  2].[City]" caption="City" attribute="1" defaultMemberUniqueName="[Data Sales Adidas  2].[City].[All]" allUniqueName="[Data Sales Adidas  2].[City].[All]" dimensionUniqueName="[Data Sales Adidas  2]" displayFolder="" count="0" memberValueDatatype="130" unbalanced="0"/>
    <cacheHierarchy uniqueName="[Data Sales Adidas  2].[Product]" caption="Product" attribute="1" defaultMemberUniqueName="[Data Sales Adidas  2].[Product].[All]" allUniqueName="[Data Sales Adidas  2].[Product].[All]" dimensionUniqueName="[Data Sales Adidas  2]" displayFolder="" count="0" memberValueDatatype="130" unbalanced="0"/>
    <cacheHierarchy uniqueName="[Data Sales Adidas  2].[Price per Unit]" caption="Price per Unit" attribute="1" defaultMemberUniqueName="[Data Sales Adidas  2].[Price per Unit].[All]" allUniqueName="[Data Sales Adidas  2].[Price per Unit].[All]" dimensionUniqueName="[Data Sales Adidas  2]" displayFolder="" count="0" memberValueDatatype="5" unbalanced="0"/>
    <cacheHierarchy uniqueName="[Data Sales Adidas  2].[Units Sold]" caption="Units Sold" attribute="1" defaultMemberUniqueName="[Data Sales Adidas  2].[Units Sold].[All]" allUniqueName="[Data Sales Adidas  2].[Units Sold].[All]" dimensionUniqueName="[Data Sales Adidas  2]" displayFolder="" count="0" memberValueDatatype="20" unbalanced="0"/>
    <cacheHierarchy uniqueName="[Data Sales Adidas  2].[Total Sales]" caption="Total Sales" attribute="1" defaultMemberUniqueName="[Data Sales Adidas  2].[Total Sales].[All]" allUniqueName="[Data Sales Adidas  2].[Total Sales].[All]" dimensionUniqueName="[Data Sales Adidas  2]" displayFolder="" count="0" memberValueDatatype="5" unbalanced="0"/>
    <cacheHierarchy uniqueName="[Data Sales Adidas  2].[Operating Profit]" caption="Operating Profit" attribute="1" defaultMemberUniqueName="[Data Sales Adidas  2].[Operating Profit].[All]" allUniqueName="[Data Sales Adidas  2].[Operating Profit].[All]" dimensionUniqueName="[Data Sales Adidas  2]" displayFolder="" count="0" memberValueDatatype="5" unbalanced="0"/>
    <cacheHierarchy uniqueName="[Data Sales Adidas  2].[Operating Margin]" caption="Operating Margin" attribute="1" defaultMemberUniqueName="[Data Sales Adidas  2].[Operating Margin].[All]" allUniqueName="[Data Sales Adidas  2].[Operating Margin].[All]" dimensionUniqueName="[Data Sales Adidas  2]" displayFolder="" count="0" memberValueDatatype="5" unbalanced="0"/>
    <cacheHierarchy uniqueName="[Data Sales Adidas  2].[Sales Method]" caption="Sales Method" attribute="1" defaultMemberUniqueName="[Data Sales Adidas  2].[Sales Method].[All]" allUniqueName="[Data Sales Adidas  2].[Sales Method].[All]" dimensionUniqueName="[Data Sales Adidas  2]" displayFolder="" count="0" memberValueDatatype="130" unbalanced="0"/>
    <cacheHierarchy uniqueName="[Data Sales Adidas  2].[net profit]" caption="net profit" attribute="1" defaultMemberUniqueName="[Data Sales Adidas  2].[net profit].[All]" allUniqueName="[Data Sales Adidas  2].[net profit].[All]" dimensionUniqueName="[Data Sales Adidas  2]" displayFolder="" count="0" memberValueDatatype="5" unbalanced="0"/>
    <cacheHierarchy uniqueName="[Data Sales Adidas  2].[Invoice Date (Year)]" caption="Invoice Date (Year)" attribute="1" defaultMemberUniqueName="[Data Sales Adidas  2].[Invoice Date (Year)].[All]" allUniqueName="[Data Sales Adidas  2].[Invoice Date (Year)].[All]" dimensionUniqueName="[Data Sales Adidas  2]" displayFolder="" count="2" memberValueDatatype="130" unbalanced="0">
      <fieldsUsage count="2">
        <fieldUsage x="-1"/>
        <fieldUsage x="2"/>
      </fieldsUsage>
    </cacheHierarchy>
    <cacheHierarchy uniqueName="[Data Sales Adidas  2].[Invoice Date (Quarter)]" caption="Invoice Date (Quarter)" attribute="1" defaultMemberUniqueName="[Data Sales Adidas  2].[Invoice Date (Quarter)].[All]" allUniqueName="[Data Sales Adidas  2].[Invoice Date (Quarter)].[All]" dimensionUniqueName="[Data Sales Adidas  2]" displayFolder="" count="2" memberValueDatatype="130" unbalanced="0"/>
    <cacheHierarchy uniqueName="[Data Sales Adidas  2].[Invoice Date (Month)]" caption="Invoice Date (Month)" attribute="1" defaultMemberUniqueName="[Data Sales Adidas  2].[Invoice Date (Month)].[All]" allUniqueName="[Data Sales Adidas  2].[Invoice Date (Month)].[All]" dimensionUniqueName="[Data Sales Adidas  2]" displayFolder="" count="0" memberValueDatatype="130" unbalanced="0"/>
    <cacheHierarchy uniqueName="[Table2].[Row Labels]" caption="Row Labels" attribute="1" defaultMemberUniqueName="[Table2].[Row Labels].[All]" allUniqueName="[Table2].[Row Labels].[All]" dimensionUniqueName="[Table2]" displayFolder="" count="0" memberValueDatatype="130" unbalanced="0"/>
    <cacheHierarchy uniqueName="[Table2].[Sum of Total Sales]" caption="Sum of Total Sales" attribute="1" defaultMemberUniqueName="[Table2].[Sum of Total Sales].[All]" allUniqueName="[Table2].[Sum of Total Sales].[All]" dimensionUniqueName="[Table2]" displayFolder="" count="0" memberValueDatatype="20" unbalanced="0"/>
    <cacheHierarchy uniqueName="[Table2].[Percentage]" caption="Percentage" attribute="1" defaultMemberUniqueName="[Table2].[Percentage].[All]" allUniqueName="[Table2].[Percentage].[All]" dimensionUniqueName="[Table2]" displayFolder="" count="0" memberValueDatatype="5" unbalanced="0"/>
    <cacheHierarchy uniqueName="[Table2].[remaining percentage]" caption="remaining percentage" attribute="1" defaultMemberUniqueName="[Table2].[remaining percentage].[All]" allUniqueName="[Table2].[remaining percentage].[All]" dimensionUniqueName="[Table2]" displayFolder="" count="0" memberValueDatatype="5" unbalanced="0"/>
    <cacheHierarchy uniqueName="[Data Sales Adidas  2].[Invoice Date (Month Index)]" caption="Invoice Date (Month Index)" attribute="1" defaultMemberUniqueName="[Data Sales Adidas  2].[Invoice Date (Month Index)].[All]" allUniqueName="[Data Sales Adidas  2].[Invoice Date (Month Index)].[All]" dimensionUniqueName="[Data Sales Adidas  2]" displayFolder="" count="0" memberValueDatatype="20" unbalanced="0" hidden="1"/>
    <cacheHierarchy uniqueName="[Measures].[__XL_Count Data Sales Adidas  2]" caption="__XL_Count Data Sales Adidas  2" measure="1" displayFolder="" measureGroup="Data Sales Adidas  2"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net profit]" caption="Sum of net profit" measure="1" displayFolder="" measureGroup="Data Sales Adidas  2" count="0" hidden="1">
      <extLst>
        <ext xmlns:x15="http://schemas.microsoft.com/office/spreadsheetml/2010/11/main" uri="{B97F6D7D-B522-45F9-BDA1-12C45D357490}">
          <x15:cacheHierarchy aggregatedColumn="13"/>
        </ext>
      </extLst>
    </cacheHierarchy>
    <cacheHierarchy uniqueName="[Measures].[Sum of Total Sales]" caption="Sum of Total Sales" measure="1" displayFolder="" measureGroup="Data Sales Adidas  2"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Units Sold]" caption="Sum of Units Sold" measure="1" displayFolder="" measureGroup="Data Sales Adidas  2" count="0" hidden="1">
      <extLst>
        <ext xmlns:x15="http://schemas.microsoft.com/office/spreadsheetml/2010/11/main" uri="{B97F6D7D-B522-45F9-BDA1-12C45D357490}">
          <x15:cacheHierarchy aggregatedColumn="8"/>
        </ext>
      </extLst>
    </cacheHierarchy>
    <cacheHierarchy uniqueName="[Measures].[Count of Sales Method]" caption="Count of Sales Method" measure="1" displayFolder="" measureGroup="Data Sales Adidas  2" count="0" hidden="1">
      <extLst>
        <ext xmlns:x15="http://schemas.microsoft.com/office/spreadsheetml/2010/11/main" uri="{B97F6D7D-B522-45F9-BDA1-12C45D357490}">
          <x15:cacheHierarchy aggregatedColumn="12"/>
        </ext>
      </extLst>
    </cacheHierarchy>
    <cacheHierarchy uniqueName="[Measures].[Count of Retailer]" caption="Count of Retailer" measure="1" displayFolder="" measureGroup="Data Sales Adidas  2" count="0" hidden="1">
      <extLst>
        <ext xmlns:x15="http://schemas.microsoft.com/office/spreadsheetml/2010/11/main" uri="{B97F6D7D-B522-45F9-BDA1-12C45D357490}">
          <x15:cacheHierarchy aggregatedColumn="0"/>
        </ext>
      </extLst>
    </cacheHierarchy>
    <cacheHierarchy uniqueName="[Measures].[Sum of Sum of Total Sales]" caption="Sum of Sum of Total Sales" measure="1" displayFolder="" measureGroup="Table2" count="0" hidden="1">
      <extLst>
        <ext xmlns:x15="http://schemas.microsoft.com/office/spreadsheetml/2010/11/main" uri="{B97F6D7D-B522-45F9-BDA1-12C45D357490}">
          <x15:cacheHierarchy aggregatedColumn="18"/>
        </ext>
      </extLst>
    </cacheHierarchy>
  </cacheHierarchies>
  <kpis count="0"/>
  <dimensions count="3">
    <dimension name="Data Sales Adidas  2" uniqueName="[Data Sales Adidas  2]" caption="Data Sales Adidas  2"/>
    <dimension measure="1" name="Measures" uniqueName="[Measures]" caption="Measures"/>
    <dimension name="Table2" uniqueName="[Table2]" caption="Table2"/>
  </dimensions>
  <measureGroups count="2">
    <measureGroup name="Data Sales Adidas  2" caption="Data Sales Adidas  2"/>
    <measureGroup name="Table2" caption="Table2"/>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ul's" refreshedDate="45415.102617592594" backgroundQuery="1" createdVersion="7" refreshedVersion="7" minRefreshableVersion="3" recordCount="0" supportSubquery="1" supportAdvancedDrill="1" xr:uid="{6AA81181-47AC-472C-B842-A3790C52DB09}">
  <cacheSource type="external" connectionId="3"/>
  <cacheFields count="3">
    <cacheField name="[Data Sales Adidas  2].[Sales Method].[Sales Method]" caption="Sales Method" numFmtId="0" hierarchy="12" level="1">
      <sharedItems count="3">
        <s v="In-store"/>
        <s v="Online"/>
        <s v="Outlet"/>
      </sharedItems>
    </cacheField>
    <cacheField name="[Measures].[Sum of Total Sales]" caption="Sum of Total Sales" numFmtId="0" hierarchy="26" level="32767"/>
    <cacheField name="[Data Sales Adidas  2].[Invoice Date (Year)].[Invoice Date (Year)]" caption="Invoice Date (Year)" numFmtId="0" hierarchy="14" level="1">
      <sharedItems containsSemiMixedTypes="0" containsNonDate="0" containsString="0"/>
    </cacheField>
  </cacheFields>
  <cacheHierarchies count="31">
    <cacheHierarchy uniqueName="[Data Sales Adidas  2].[Retailer]" caption="Retailer" attribute="1" defaultMemberUniqueName="[Data Sales Adidas  2].[Retailer].[All]" allUniqueName="[Data Sales Adidas  2].[Retailer].[All]" dimensionUniqueName="[Data Sales Adidas  2]" displayFolder="" count="0" memberValueDatatype="130" unbalanced="0"/>
    <cacheHierarchy uniqueName="[Data Sales Adidas  2].[Retailer ID]" caption="Retailer ID" attribute="1" defaultMemberUniqueName="[Data Sales Adidas  2].[Retailer ID].[All]" allUniqueName="[Data Sales Adidas  2].[Retailer ID].[All]" dimensionUniqueName="[Data Sales Adidas  2]" displayFolder="" count="0" memberValueDatatype="20" unbalanced="0"/>
    <cacheHierarchy uniqueName="[Data Sales Adidas  2].[Invoice Date]" caption="Invoice Date" attribute="1" time="1" defaultMemberUniqueName="[Data Sales Adidas  2].[Invoice Date].[All]" allUniqueName="[Data Sales Adidas  2].[Invoice Date].[All]" dimensionUniqueName="[Data Sales Adidas  2]" displayFolder="" count="0" memberValueDatatype="7" unbalanced="0"/>
    <cacheHierarchy uniqueName="[Data Sales Adidas  2].[Region]" caption="Region" attribute="1" defaultMemberUniqueName="[Data Sales Adidas  2].[Region].[All]" allUniqueName="[Data Sales Adidas  2].[Region].[All]" dimensionUniqueName="[Data Sales Adidas  2]" displayFolder="" count="0" memberValueDatatype="130" unbalanced="0"/>
    <cacheHierarchy uniqueName="[Data Sales Adidas  2].[State]" caption="State" attribute="1" defaultMemberUniqueName="[Data Sales Adidas  2].[State].[All]" allUniqueName="[Data Sales Adidas  2].[State].[All]" dimensionUniqueName="[Data Sales Adidas  2]" displayFolder="" count="0" memberValueDatatype="130" unbalanced="0"/>
    <cacheHierarchy uniqueName="[Data Sales Adidas  2].[City]" caption="City" attribute="1" defaultMemberUniqueName="[Data Sales Adidas  2].[City].[All]" allUniqueName="[Data Sales Adidas  2].[City].[All]" dimensionUniqueName="[Data Sales Adidas  2]" displayFolder="" count="0" memberValueDatatype="130" unbalanced="0"/>
    <cacheHierarchy uniqueName="[Data Sales Adidas  2].[Product]" caption="Product" attribute="1" defaultMemberUniqueName="[Data Sales Adidas  2].[Product].[All]" allUniqueName="[Data Sales Adidas  2].[Product].[All]" dimensionUniqueName="[Data Sales Adidas  2]" displayFolder="" count="0" memberValueDatatype="130" unbalanced="0"/>
    <cacheHierarchy uniqueName="[Data Sales Adidas  2].[Price per Unit]" caption="Price per Unit" attribute="1" defaultMemberUniqueName="[Data Sales Adidas  2].[Price per Unit].[All]" allUniqueName="[Data Sales Adidas  2].[Price per Unit].[All]" dimensionUniqueName="[Data Sales Adidas  2]" displayFolder="" count="0" memberValueDatatype="5" unbalanced="0"/>
    <cacheHierarchy uniqueName="[Data Sales Adidas  2].[Units Sold]" caption="Units Sold" attribute="1" defaultMemberUniqueName="[Data Sales Adidas  2].[Units Sold].[All]" allUniqueName="[Data Sales Adidas  2].[Units Sold].[All]" dimensionUniqueName="[Data Sales Adidas  2]" displayFolder="" count="0" memberValueDatatype="20" unbalanced="0"/>
    <cacheHierarchy uniqueName="[Data Sales Adidas  2].[Total Sales]" caption="Total Sales" attribute="1" defaultMemberUniqueName="[Data Sales Adidas  2].[Total Sales].[All]" allUniqueName="[Data Sales Adidas  2].[Total Sales].[All]" dimensionUniqueName="[Data Sales Adidas  2]" displayFolder="" count="0" memberValueDatatype="5" unbalanced="0"/>
    <cacheHierarchy uniqueName="[Data Sales Adidas  2].[Operating Profit]" caption="Operating Profit" attribute="1" defaultMemberUniqueName="[Data Sales Adidas  2].[Operating Profit].[All]" allUniqueName="[Data Sales Adidas  2].[Operating Profit].[All]" dimensionUniqueName="[Data Sales Adidas  2]" displayFolder="" count="0" memberValueDatatype="5" unbalanced="0"/>
    <cacheHierarchy uniqueName="[Data Sales Adidas  2].[Operating Margin]" caption="Operating Margin" attribute="1" defaultMemberUniqueName="[Data Sales Adidas  2].[Operating Margin].[All]" allUniqueName="[Data Sales Adidas  2].[Operating Margin].[All]" dimensionUniqueName="[Data Sales Adidas  2]" displayFolder="" count="0" memberValueDatatype="5" unbalanced="0"/>
    <cacheHierarchy uniqueName="[Data Sales Adidas  2].[Sales Method]" caption="Sales Method" attribute="1" defaultMemberUniqueName="[Data Sales Adidas  2].[Sales Method].[All]" allUniqueName="[Data Sales Adidas  2].[Sales Method].[All]" dimensionUniqueName="[Data Sales Adidas  2]" displayFolder="" count="2" memberValueDatatype="130" unbalanced="0">
      <fieldsUsage count="2">
        <fieldUsage x="-1"/>
        <fieldUsage x="0"/>
      </fieldsUsage>
    </cacheHierarchy>
    <cacheHierarchy uniqueName="[Data Sales Adidas  2].[net profit]" caption="net profit" attribute="1" defaultMemberUniqueName="[Data Sales Adidas  2].[net profit].[All]" allUniqueName="[Data Sales Adidas  2].[net profit].[All]" dimensionUniqueName="[Data Sales Adidas  2]" displayFolder="" count="0" memberValueDatatype="5" unbalanced="0"/>
    <cacheHierarchy uniqueName="[Data Sales Adidas  2].[Invoice Date (Year)]" caption="Invoice Date (Year)" attribute="1" defaultMemberUniqueName="[Data Sales Adidas  2].[Invoice Date (Year)].[All]" allUniqueName="[Data Sales Adidas  2].[Invoice Date (Year)].[All]" dimensionUniqueName="[Data Sales Adidas  2]" displayFolder="" count="2" memberValueDatatype="130" unbalanced="0">
      <fieldsUsage count="2">
        <fieldUsage x="-1"/>
        <fieldUsage x="2"/>
      </fieldsUsage>
    </cacheHierarchy>
    <cacheHierarchy uniqueName="[Data Sales Adidas  2].[Invoice Date (Quarter)]" caption="Invoice Date (Quarter)" attribute="1" defaultMemberUniqueName="[Data Sales Adidas  2].[Invoice Date (Quarter)].[All]" allUniqueName="[Data Sales Adidas  2].[Invoice Date (Quarter)].[All]" dimensionUniqueName="[Data Sales Adidas  2]" displayFolder="" count="2" memberValueDatatype="130" unbalanced="0"/>
    <cacheHierarchy uniqueName="[Data Sales Adidas  2].[Invoice Date (Month)]" caption="Invoice Date (Month)" attribute="1" defaultMemberUniqueName="[Data Sales Adidas  2].[Invoice Date (Month)].[All]" allUniqueName="[Data Sales Adidas  2].[Invoice Date (Month)].[All]" dimensionUniqueName="[Data Sales Adidas  2]" displayFolder="" count="0" memberValueDatatype="130" unbalanced="0"/>
    <cacheHierarchy uniqueName="[Table2].[Row Labels]" caption="Row Labels" attribute="1" defaultMemberUniqueName="[Table2].[Row Labels].[All]" allUniqueName="[Table2].[Row Labels].[All]" dimensionUniqueName="[Table2]" displayFolder="" count="0" memberValueDatatype="130" unbalanced="0"/>
    <cacheHierarchy uniqueName="[Table2].[Sum of Total Sales]" caption="Sum of Total Sales" attribute="1" defaultMemberUniqueName="[Table2].[Sum of Total Sales].[All]" allUniqueName="[Table2].[Sum of Total Sales].[All]" dimensionUniqueName="[Table2]" displayFolder="" count="0" memberValueDatatype="20" unbalanced="0"/>
    <cacheHierarchy uniqueName="[Table2].[Percentage]" caption="Percentage" attribute="1" defaultMemberUniqueName="[Table2].[Percentage].[All]" allUniqueName="[Table2].[Percentage].[All]" dimensionUniqueName="[Table2]" displayFolder="" count="0" memberValueDatatype="5" unbalanced="0"/>
    <cacheHierarchy uniqueName="[Table2].[remaining percentage]" caption="remaining percentage" attribute="1" defaultMemberUniqueName="[Table2].[remaining percentage].[All]" allUniqueName="[Table2].[remaining percentage].[All]" dimensionUniqueName="[Table2]" displayFolder="" count="0" memberValueDatatype="5" unbalanced="0"/>
    <cacheHierarchy uniqueName="[Data Sales Adidas  2].[Invoice Date (Month Index)]" caption="Invoice Date (Month Index)" attribute="1" defaultMemberUniqueName="[Data Sales Adidas  2].[Invoice Date (Month Index)].[All]" allUniqueName="[Data Sales Adidas  2].[Invoice Date (Month Index)].[All]" dimensionUniqueName="[Data Sales Adidas  2]" displayFolder="" count="0" memberValueDatatype="20" unbalanced="0" hidden="1"/>
    <cacheHierarchy uniqueName="[Measures].[__XL_Count Data Sales Adidas  2]" caption="__XL_Count Data Sales Adidas  2" measure="1" displayFolder="" measureGroup="Data Sales Adidas  2"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net profit]" caption="Sum of net profit" measure="1" displayFolder="" measureGroup="Data Sales Adidas  2" count="0" hidden="1">
      <extLst>
        <ext xmlns:x15="http://schemas.microsoft.com/office/spreadsheetml/2010/11/main" uri="{B97F6D7D-B522-45F9-BDA1-12C45D357490}">
          <x15:cacheHierarchy aggregatedColumn="13"/>
        </ext>
      </extLst>
    </cacheHierarchy>
    <cacheHierarchy uniqueName="[Measures].[Sum of Total Sales]" caption="Sum of Total Sales" measure="1" displayFolder="" measureGroup="Data Sales Adidas  2"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Units Sold]" caption="Sum of Units Sold" measure="1" displayFolder="" measureGroup="Data Sales Adidas  2" count="0" hidden="1">
      <extLst>
        <ext xmlns:x15="http://schemas.microsoft.com/office/spreadsheetml/2010/11/main" uri="{B97F6D7D-B522-45F9-BDA1-12C45D357490}">
          <x15:cacheHierarchy aggregatedColumn="8"/>
        </ext>
      </extLst>
    </cacheHierarchy>
    <cacheHierarchy uniqueName="[Measures].[Count of Sales Method]" caption="Count of Sales Method" measure="1" displayFolder="" measureGroup="Data Sales Adidas  2" count="0" hidden="1">
      <extLst>
        <ext xmlns:x15="http://schemas.microsoft.com/office/spreadsheetml/2010/11/main" uri="{B97F6D7D-B522-45F9-BDA1-12C45D357490}">
          <x15:cacheHierarchy aggregatedColumn="12"/>
        </ext>
      </extLst>
    </cacheHierarchy>
    <cacheHierarchy uniqueName="[Measures].[Count of Retailer]" caption="Count of Retailer" measure="1" displayFolder="" measureGroup="Data Sales Adidas  2" count="0" hidden="1">
      <extLst>
        <ext xmlns:x15="http://schemas.microsoft.com/office/spreadsheetml/2010/11/main" uri="{B97F6D7D-B522-45F9-BDA1-12C45D357490}">
          <x15:cacheHierarchy aggregatedColumn="0"/>
        </ext>
      </extLst>
    </cacheHierarchy>
    <cacheHierarchy uniqueName="[Measures].[Sum of Sum of Total Sales]" caption="Sum of Sum of Total Sales" measure="1" displayFolder="" measureGroup="Table2" count="0" hidden="1">
      <extLst>
        <ext xmlns:x15="http://schemas.microsoft.com/office/spreadsheetml/2010/11/main" uri="{B97F6D7D-B522-45F9-BDA1-12C45D357490}">
          <x15:cacheHierarchy aggregatedColumn="18"/>
        </ext>
      </extLst>
    </cacheHierarchy>
  </cacheHierarchies>
  <kpis count="0"/>
  <dimensions count="3">
    <dimension name="Data Sales Adidas  2" uniqueName="[Data Sales Adidas  2]" caption="Data Sales Adidas  2"/>
    <dimension measure="1" name="Measures" uniqueName="[Measures]" caption="Measures"/>
    <dimension name="Table2" uniqueName="[Table2]" caption="Table2"/>
  </dimensions>
  <measureGroups count="2">
    <measureGroup name="Data Sales Adidas  2" caption="Data Sales Adidas  2"/>
    <measureGroup name="Table2" caption="Table2"/>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ul's" refreshedDate="45415.102618055556" backgroundQuery="1" createdVersion="7" refreshedVersion="7" minRefreshableVersion="3" recordCount="0" supportSubquery="1" supportAdvancedDrill="1" xr:uid="{505E479B-618F-45A5-A2C0-E180C3C2F2E7}">
  <cacheSource type="external" connectionId="3"/>
  <cacheFields count="3">
    <cacheField name="[Data Sales Adidas  2].[Product].[Product]" caption="Product" numFmtId="0" hierarchy="6" level="1">
      <sharedItems count="6">
        <s v="Men's Apparel"/>
        <s v="Men's Athletic Footwear"/>
        <s v="Men's Street Footwear"/>
        <s v="Women's Apparel"/>
        <s v="Women's Athletic Footwear"/>
        <s v="Women's Street Footwear"/>
      </sharedItems>
    </cacheField>
    <cacheField name="[Measures].[Sum of Units Sold]" caption="Sum of Units Sold" numFmtId="0" hierarchy="27" level="32767"/>
    <cacheField name="[Data Sales Adidas  2].[Invoice Date (Year)].[Invoice Date (Year)]" caption="Invoice Date (Year)" numFmtId="0" hierarchy="14" level="1">
      <sharedItems containsSemiMixedTypes="0" containsNonDate="0" containsString="0"/>
    </cacheField>
  </cacheFields>
  <cacheHierarchies count="31">
    <cacheHierarchy uniqueName="[Data Sales Adidas  2].[Retailer]" caption="Retailer" attribute="1" defaultMemberUniqueName="[Data Sales Adidas  2].[Retailer].[All]" allUniqueName="[Data Sales Adidas  2].[Retailer].[All]" dimensionUniqueName="[Data Sales Adidas  2]" displayFolder="" count="0" memberValueDatatype="130" unbalanced="0"/>
    <cacheHierarchy uniqueName="[Data Sales Adidas  2].[Retailer ID]" caption="Retailer ID" attribute="1" defaultMemberUniqueName="[Data Sales Adidas  2].[Retailer ID].[All]" allUniqueName="[Data Sales Adidas  2].[Retailer ID].[All]" dimensionUniqueName="[Data Sales Adidas  2]" displayFolder="" count="0" memberValueDatatype="20" unbalanced="0"/>
    <cacheHierarchy uniqueName="[Data Sales Adidas  2].[Invoice Date]" caption="Invoice Date" attribute="1" time="1" defaultMemberUniqueName="[Data Sales Adidas  2].[Invoice Date].[All]" allUniqueName="[Data Sales Adidas  2].[Invoice Date].[All]" dimensionUniqueName="[Data Sales Adidas  2]" displayFolder="" count="0" memberValueDatatype="7" unbalanced="0"/>
    <cacheHierarchy uniqueName="[Data Sales Adidas  2].[Region]" caption="Region" attribute="1" defaultMemberUniqueName="[Data Sales Adidas  2].[Region].[All]" allUniqueName="[Data Sales Adidas  2].[Region].[All]" dimensionUniqueName="[Data Sales Adidas  2]" displayFolder="" count="0" memberValueDatatype="130" unbalanced="0"/>
    <cacheHierarchy uniqueName="[Data Sales Adidas  2].[State]" caption="State" attribute="1" defaultMemberUniqueName="[Data Sales Adidas  2].[State].[All]" allUniqueName="[Data Sales Adidas  2].[State].[All]" dimensionUniqueName="[Data Sales Adidas  2]" displayFolder="" count="0" memberValueDatatype="130" unbalanced="0"/>
    <cacheHierarchy uniqueName="[Data Sales Adidas  2].[City]" caption="City" attribute="1" defaultMemberUniqueName="[Data Sales Adidas  2].[City].[All]" allUniqueName="[Data Sales Adidas  2].[City].[All]" dimensionUniqueName="[Data Sales Adidas  2]" displayFolder="" count="0" memberValueDatatype="130" unbalanced="0"/>
    <cacheHierarchy uniqueName="[Data Sales Adidas  2].[Product]" caption="Product" attribute="1" defaultMemberUniqueName="[Data Sales Adidas  2].[Product].[All]" allUniqueName="[Data Sales Adidas  2].[Product].[All]" dimensionUniqueName="[Data Sales Adidas  2]" displayFolder="" count="2" memberValueDatatype="130" unbalanced="0">
      <fieldsUsage count="2">
        <fieldUsage x="-1"/>
        <fieldUsage x="0"/>
      </fieldsUsage>
    </cacheHierarchy>
    <cacheHierarchy uniqueName="[Data Sales Adidas  2].[Price per Unit]" caption="Price per Unit" attribute="1" defaultMemberUniqueName="[Data Sales Adidas  2].[Price per Unit].[All]" allUniqueName="[Data Sales Adidas  2].[Price per Unit].[All]" dimensionUniqueName="[Data Sales Adidas  2]" displayFolder="" count="0" memberValueDatatype="5" unbalanced="0"/>
    <cacheHierarchy uniqueName="[Data Sales Adidas  2].[Units Sold]" caption="Units Sold" attribute="1" defaultMemberUniqueName="[Data Sales Adidas  2].[Units Sold].[All]" allUniqueName="[Data Sales Adidas  2].[Units Sold].[All]" dimensionUniqueName="[Data Sales Adidas  2]" displayFolder="" count="0" memberValueDatatype="20" unbalanced="0"/>
    <cacheHierarchy uniqueName="[Data Sales Adidas  2].[Total Sales]" caption="Total Sales" attribute="1" defaultMemberUniqueName="[Data Sales Adidas  2].[Total Sales].[All]" allUniqueName="[Data Sales Adidas  2].[Total Sales].[All]" dimensionUniqueName="[Data Sales Adidas  2]" displayFolder="" count="0" memberValueDatatype="5" unbalanced="0"/>
    <cacheHierarchy uniqueName="[Data Sales Adidas  2].[Operating Profit]" caption="Operating Profit" attribute="1" defaultMemberUniqueName="[Data Sales Adidas  2].[Operating Profit].[All]" allUniqueName="[Data Sales Adidas  2].[Operating Profit].[All]" dimensionUniqueName="[Data Sales Adidas  2]" displayFolder="" count="0" memberValueDatatype="5" unbalanced="0"/>
    <cacheHierarchy uniqueName="[Data Sales Adidas  2].[Operating Margin]" caption="Operating Margin" attribute="1" defaultMemberUniqueName="[Data Sales Adidas  2].[Operating Margin].[All]" allUniqueName="[Data Sales Adidas  2].[Operating Margin].[All]" dimensionUniqueName="[Data Sales Adidas  2]" displayFolder="" count="0" memberValueDatatype="5" unbalanced="0"/>
    <cacheHierarchy uniqueName="[Data Sales Adidas  2].[Sales Method]" caption="Sales Method" attribute="1" defaultMemberUniqueName="[Data Sales Adidas  2].[Sales Method].[All]" allUniqueName="[Data Sales Adidas  2].[Sales Method].[All]" dimensionUniqueName="[Data Sales Adidas  2]" displayFolder="" count="0" memberValueDatatype="130" unbalanced="0"/>
    <cacheHierarchy uniqueName="[Data Sales Adidas  2].[net profit]" caption="net profit" attribute="1" defaultMemberUniqueName="[Data Sales Adidas  2].[net profit].[All]" allUniqueName="[Data Sales Adidas  2].[net profit].[All]" dimensionUniqueName="[Data Sales Adidas  2]" displayFolder="" count="0" memberValueDatatype="5" unbalanced="0"/>
    <cacheHierarchy uniqueName="[Data Sales Adidas  2].[Invoice Date (Year)]" caption="Invoice Date (Year)" attribute="1" defaultMemberUniqueName="[Data Sales Adidas  2].[Invoice Date (Year)].[All]" allUniqueName="[Data Sales Adidas  2].[Invoice Date (Year)].[All]" dimensionUniqueName="[Data Sales Adidas  2]" displayFolder="" count="2" memberValueDatatype="130" unbalanced="0">
      <fieldsUsage count="2">
        <fieldUsage x="-1"/>
        <fieldUsage x="2"/>
      </fieldsUsage>
    </cacheHierarchy>
    <cacheHierarchy uniqueName="[Data Sales Adidas  2].[Invoice Date (Quarter)]" caption="Invoice Date (Quarter)" attribute="1" defaultMemberUniqueName="[Data Sales Adidas  2].[Invoice Date (Quarter)].[All]" allUniqueName="[Data Sales Adidas  2].[Invoice Date (Quarter)].[All]" dimensionUniqueName="[Data Sales Adidas  2]" displayFolder="" count="2" memberValueDatatype="130" unbalanced="0"/>
    <cacheHierarchy uniqueName="[Data Sales Adidas  2].[Invoice Date (Month)]" caption="Invoice Date (Month)" attribute="1" defaultMemberUniqueName="[Data Sales Adidas  2].[Invoice Date (Month)].[All]" allUniqueName="[Data Sales Adidas  2].[Invoice Date (Month)].[All]" dimensionUniqueName="[Data Sales Adidas  2]" displayFolder="" count="0" memberValueDatatype="130" unbalanced="0"/>
    <cacheHierarchy uniqueName="[Table2].[Row Labels]" caption="Row Labels" attribute="1" defaultMemberUniqueName="[Table2].[Row Labels].[All]" allUniqueName="[Table2].[Row Labels].[All]" dimensionUniqueName="[Table2]" displayFolder="" count="0" memberValueDatatype="130" unbalanced="0"/>
    <cacheHierarchy uniqueName="[Table2].[Sum of Total Sales]" caption="Sum of Total Sales" attribute="1" defaultMemberUniqueName="[Table2].[Sum of Total Sales].[All]" allUniqueName="[Table2].[Sum of Total Sales].[All]" dimensionUniqueName="[Table2]" displayFolder="" count="0" memberValueDatatype="20" unbalanced="0"/>
    <cacheHierarchy uniqueName="[Table2].[Percentage]" caption="Percentage" attribute="1" defaultMemberUniqueName="[Table2].[Percentage].[All]" allUniqueName="[Table2].[Percentage].[All]" dimensionUniqueName="[Table2]" displayFolder="" count="0" memberValueDatatype="5" unbalanced="0"/>
    <cacheHierarchy uniqueName="[Table2].[remaining percentage]" caption="remaining percentage" attribute="1" defaultMemberUniqueName="[Table2].[remaining percentage].[All]" allUniqueName="[Table2].[remaining percentage].[All]" dimensionUniqueName="[Table2]" displayFolder="" count="0" memberValueDatatype="5" unbalanced="0"/>
    <cacheHierarchy uniqueName="[Data Sales Adidas  2].[Invoice Date (Month Index)]" caption="Invoice Date (Month Index)" attribute="1" defaultMemberUniqueName="[Data Sales Adidas  2].[Invoice Date (Month Index)].[All]" allUniqueName="[Data Sales Adidas  2].[Invoice Date (Month Index)].[All]" dimensionUniqueName="[Data Sales Adidas  2]" displayFolder="" count="0" memberValueDatatype="20" unbalanced="0" hidden="1"/>
    <cacheHierarchy uniqueName="[Measures].[__XL_Count Data Sales Adidas  2]" caption="__XL_Count Data Sales Adidas  2" measure="1" displayFolder="" measureGroup="Data Sales Adidas  2"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net profit]" caption="Sum of net profit" measure="1" displayFolder="" measureGroup="Data Sales Adidas  2" count="0" hidden="1">
      <extLst>
        <ext xmlns:x15="http://schemas.microsoft.com/office/spreadsheetml/2010/11/main" uri="{B97F6D7D-B522-45F9-BDA1-12C45D357490}">
          <x15:cacheHierarchy aggregatedColumn="13"/>
        </ext>
      </extLst>
    </cacheHierarchy>
    <cacheHierarchy uniqueName="[Measures].[Sum of Total Sales]" caption="Sum of Total Sales" measure="1" displayFolder="" measureGroup="Data Sales Adidas  2" count="0" hidden="1">
      <extLst>
        <ext xmlns:x15="http://schemas.microsoft.com/office/spreadsheetml/2010/11/main" uri="{B97F6D7D-B522-45F9-BDA1-12C45D357490}">
          <x15:cacheHierarchy aggregatedColumn="9"/>
        </ext>
      </extLst>
    </cacheHierarchy>
    <cacheHierarchy uniqueName="[Measures].[Sum of Units Sold]" caption="Sum of Units Sold" measure="1" displayFolder="" measureGroup="Data Sales Adidas  2" count="0" oneField="1" hidden="1">
      <fieldsUsage count="1">
        <fieldUsage x="1"/>
      </fieldsUsage>
      <extLst>
        <ext xmlns:x15="http://schemas.microsoft.com/office/spreadsheetml/2010/11/main" uri="{B97F6D7D-B522-45F9-BDA1-12C45D357490}">
          <x15:cacheHierarchy aggregatedColumn="8"/>
        </ext>
      </extLst>
    </cacheHierarchy>
    <cacheHierarchy uniqueName="[Measures].[Count of Sales Method]" caption="Count of Sales Method" measure="1" displayFolder="" measureGroup="Data Sales Adidas  2" count="0" hidden="1">
      <extLst>
        <ext xmlns:x15="http://schemas.microsoft.com/office/spreadsheetml/2010/11/main" uri="{B97F6D7D-B522-45F9-BDA1-12C45D357490}">
          <x15:cacheHierarchy aggregatedColumn="12"/>
        </ext>
      </extLst>
    </cacheHierarchy>
    <cacheHierarchy uniqueName="[Measures].[Count of Retailer]" caption="Count of Retailer" measure="1" displayFolder="" measureGroup="Data Sales Adidas  2" count="0" hidden="1">
      <extLst>
        <ext xmlns:x15="http://schemas.microsoft.com/office/spreadsheetml/2010/11/main" uri="{B97F6D7D-B522-45F9-BDA1-12C45D357490}">
          <x15:cacheHierarchy aggregatedColumn="0"/>
        </ext>
      </extLst>
    </cacheHierarchy>
    <cacheHierarchy uniqueName="[Measures].[Sum of Sum of Total Sales]" caption="Sum of Sum of Total Sales" measure="1" displayFolder="" measureGroup="Table2" count="0" hidden="1">
      <extLst>
        <ext xmlns:x15="http://schemas.microsoft.com/office/spreadsheetml/2010/11/main" uri="{B97F6D7D-B522-45F9-BDA1-12C45D357490}">
          <x15:cacheHierarchy aggregatedColumn="18"/>
        </ext>
      </extLst>
    </cacheHierarchy>
  </cacheHierarchies>
  <kpis count="0"/>
  <dimensions count="3">
    <dimension name="Data Sales Adidas  2" uniqueName="[Data Sales Adidas  2]" caption="Data Sales Adidas  2"/>
    <dimension measure="1" name="Measures" uniqueName="[Measures]" caption="Measures"/>
    <dimension name="Table2" uniqueName="[Table2]" caption="Table2"/>
  </dimensions>
  <measureGroups count="2">
    <measureGroup name="Data Sales Adidas  2" caption="Data Sales Adidas  2"/>
    <measureGroup name="Table2" caption="Table2"/>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ul's" refreshedDate="45415.102618518518" backgroundQuery="1" createdVersion="7" refreshedVersion="7" minRefreshableVersion="3" recordCount="0" supportSubquery="1" supportAdvancedDrill="1" xr:uid="{479F57B2-BE02-4FD7-BA56-DB0810E945E6}">
  <cacheSource type="external" connectionId="3"/>
  <cacheFields count="3">
    <cacheField name="[Measures].[Sum of Total Sales]" caption="Sum of Total Sales" numFmtId="0" hierarchy="26" level="32767"/>
    <cacheField name="[Data Sales Adidas  2].[Invoice Date (Month)].[Invoice Date (Month)]" caption="Invoice Date (Month)" numFmtId="0" hierarchy="16" level="1">
      <sharedItems count="12">
        <s v="Jan"/>
        <s v="Feb"/>
        <s v="Mar"/>
        <s v="Apr"/>
        <s v="May"/>
        <s v="Jun"/>
        <s v="Jul"/>
        <s v="Aug"/>
        <s v="Sep"/>
        <s v="Oct"/>
        <s v="Nov"/>
        <s v="Dec"/>
      </sharedItems>
    </cacheField>
    <cacheField name="[Data Sales Adidas  2].[Invoice Date (Year)].[Invoice Date (Year)]" caption="Invoice Date (Year)" numFmtId="0" hierarchy="14" level="1">
      <sharedItems containsSemiMixedTypes="0" containsNonDate="0" containsString="0"/>
    </cacheField>
  </cacheFields>
  <cacheHierarchies count="31">
    <cacheHierarchy uniqueName="[Data Sales Adidas  2].[Retailer]" caption="Retailer" attribute="1" defaultMemberUniqueName="[Data Sales Adidas  2].[Retailer].[All]" allUniqueName="[Data Sales Adidas  2].[Retailer].[All]" dimensionUniqueName="[Data Sales Adidas  2]" displayFolder="" count="0" memberValueDatatype="130" unbalanced="0"/>
    <cacheHierarchy uniqueName="[Data Sales Adidas  2].[Retailer ID]" caption="Retailer ID" attribute="1" defaultMemberUniqueName="[Data Sales Adidas  2].[Retailer ID].[All]" allUniqueName="[Data Sales Adidas  2].[Retailer ID].[All]" dimensionUniqueName="[Data Sales Adidas  2]" displayFolder="" count="0" memberValueDatatype="20" unbalanced="0"/>
    <cacheHierarchy uniqueName="[Data Sales Adidas  2].[Invoice Date]" caption="Invoice Date" attribute="1" time="1" defaultMemberUniqueName="[Data Sales Adidas  2].[Invoice Date].[All]" allUniqueName="[Data Sales Adidas  2].[Invoice Date].[All]" dimensionUniqueName="[Data Sales Adidas  2]" displayFolder="" count="0" memberValueDatatype="7" unbalanced="0"/>
    <cacheHierarchy uniqueName="[Data Sales Adidas  2].[Region]" caption="Region" attribute="1" defaultMemberUniqueName="[Data Sales Adidas  2].[Region].[All]" allUniqueName="[Data Sales Adidas  2].[Region].[All]" dimensionUniqueName="[Data Sales Adidas  2]" displayFolder="" count="0" memberValueDatatype="130" unbalanced="0"/>
    <cacheHierarchy uniqueName="[Data Sales Adidas  2].[State]" caption="State" attribute="1" defaultMemberUniqueName="[Data Sales Adidas  2].[State].[All]" allUniqueName="[Data Sales Adidas  2].[State].[All]" dimensionUniqueName="[Data Sales Adidas  2]" displayFolder="" count="0" memberValueDatatype="130" unbalanced="0"/>
    <cacheHierarchy uniqueName="[Data Sales Adidas  2].[City]" caption="City" attribute="1" defaultMemberUniqueName="[Data Sales Adidas  2].[City].[All]" allUniqueName="[Data Sales Adidas  2].[City].[All]" dimensionUniqueName="[Data Sales Adidas  2]" displayFolder="" count="0" memberValueDatatype="130" unbalanced="0"/>
    <cacheHierarchy uniqueName="[Data Sales Adidas  2].[Product]" caption="Product" attribute="1" defaultMemberUniqueName="[Data Sales Adidas  2].[Product].[All]" allUniqueName="[Data Sales Adidas  2].[Product].[All]" dimensionUniqueName="[Data Sales Adidas  2]" displayFolder="" count="0" memberValueDatatype="130" unbalanced="0"/>
    <cacheHierarchy uniqueName="[Data Sales Adidas  2].[Price per Unit]" caption="Price per Unit" attribute="1" defaultMemberUniqueName="[Data Sales Adidas  2].[Price per Unit].[All]" allUniqueName="[Data Sales Adidas  2].[Price per Unit].[All]" dimensionUniqueName="[Data Sales Adidas  2]" displayFolder="" count="0" memberValueDatatype="5" unbalanced="0"/>
    <cacheHierarchy uniqueName="[Data Sales Adidas  2].[Units Sold]" caption="Units Sold" attribute="1" defaultMemberUniqueName="[Data Sales Adidas  2].[Units Sold].[All]" allUniqueName="[Data Sales Adidas  2].[Units Sold].[All]" dimensionUniqueName="[Data Sales Adidas  2]" displayFolder="" count="0" memberValueDatatype="20" unbalanced="0"/>
    <cacheHierarchy uniqueName="[Data Sales Adidas  2].[Total Sales]" caption="Total Sales" attribute="1" defaultMemberUniqueName="[Data Sales Adidas  2].[Total Sales].[All]" allUniqueName="[Data Sales Adidas  2].[Total Sales].[All]" dimensionUniqueName="[Data Sales Adidas  2]" displayFolder="" count="0" memberValueDatatype="5" unbalanced="0"/>
    <cacheHierarchy uniqueName="[Data Sales Adidas  2].[Operating Profit]" caption="Operating Profit" attribute="1" defaultMemberUniqueName="[Data Sales Adidas  2].[Operating Profit].[All]" allUniqueName="[Data Sales Adidas  2].[Operating Profit].[All]" dimensionUniqueName="[Data Sales Adidas  2]" displayFolder="" count="0" memberValueDatatype="5" unbalanced="0"/>
    <cacheHierarchy uniqueName="[Data Sales Adidas  2].[Operating Margin]" caption="Operating Margin" attribute="1" defaultMemberUniqueName="[Data Sales Adidas  2].[Operating Margin].[All]" allUniqueName="[Data Sales Adidas  2].[Operating Margin].[All]" dimensionUniqueName="[Data Sales Adidas  2]" displayFolder="" count="0" memberValueDatatype="5" unbalanced="0"/>
    <cacheHierarchy uniqueName="[Data Sales Adidas  2].[Sales Method]" caption="Sales Method" attribute="1" defaultMemberUniqueName="[Data Sales Adidas  2].[Sales Method].[All]" allUniqueName="[Data Sales Adidas  2].[Sales Method].[All]" dimensionUniqueName="[Data Sales Adidas  2]" displayFolder="" count="0" memberValueDatatype="130" unbalanced="0"/>
    <cacheHierarchy uniqueName="[Data Sales Adidas  2].[net profit]" caption="net profit" attribute="1" defaultMemberUniqueName="[Data Sales Adidas  2].[net profit].[All]" allUniqueName="[Data Sales Adidas  2].[net profit].[All]" dimensionUniqueName="[Data Sales Adidas  2]" displayFolder="" count="0" memberValueDatatype="5" unbalanced="0"/>
    <cacheHierarchy uniqueName="[Data Sales Adidas  2].[Invoice Date (Year)]" caption="Invoice Date (Year)" attribute="1" defaultMemberUniqueName="[Data Sales Adidas  2].[Invoice Date (Year)].[All]" allUniqueName="[Data Sales Adidas  2].[Invoice Date (Year)].[All]" dimensionUniqueName="[Data Sales Adidas  2]" displayFolder="" count="2" memberValueDatatype="130" unbalanced="0">
      <fieldsUsage count="2">
        <fieldUsage x="-1"/>
        <fieldUsage x="2"/>
      </fieldsUsage>
    </cacheHierarchy>
    <cacheHierarchy uniqueName="[Data Sales Adidas  2].[Invoice Date (Quarter)]" caption="Invoice Date (Quarter)" attribute="1" defaultMemberUniqueName="[Data Sales Adidas  2].[Invoice Date (Quarter)].[All]" allUniqueName="[Data Sales Adidas  2].[Invoice Date (Quarter)].[All]" dimensionUniqueName="[Data Sales Adidas  2]" displayFolder="" count="2" memberValueDatatype="130" unbalanced="0"/>
    <cacheHierarchy uniqueName="[Data Sales Adidas  2].[Invoice Date (Month)]" caption="Invoice Date (Month)" attribute="1" defaultMemberUniqueName="[Data Sales Adidas  2].[Invoice Date (Month)].[All]" allUniqueName="[Data Sales Adidas  2].[Invoice Date (Month)].[All]" dimensionUniqueName="[Data Sales Adidas  2]" displayFolder="" count="2" memberValueDatatype="130" unbalanced="0">
      <fieldsUsage count="2">
        <fieldUsage x="-1"/>
        <fieldUsage x="1"/>
      </fieldsUsage>
    </cacheHierarchy>
    <cacheHierarchy uniqueName="[Table2].[Row Labels]" caption="Row Labels" attribute="1" defaultMemberUniqueName="[Table2].[Row Labels].[All]" allUniqueName="[Table2].[Row Labels].[All]" dimensionUniqueName="[Table2]" displayFolder="" count="0" memberValueDatatype="130" unbalanced="0"/>
    <cacheHierarchy uniqueName="[Table2].[Sum of Total Sales]" caption="Sum of Total Sales" attribute="1" defaultMemberUniqueName="[Table2].[Sum of Total Sales].[All]" allUniqueName="[Table2].[Sum of Total Sales].[All]" dimensionUniqueName="[Table2]" displayFolder="" count="0" memberValueDatatype="20" unbalanced="0"/>
    <cacheHierarchy uniqueName="[Table2].[Percentage]" caption="Percentage" attribute="1" defaultMemberUniqueName="[Table2].[Percentage].[All]" allUniqueName="[Table2].[Percentage].[All]" dimensionUniqueName="[Table2]" displayFolder="" count="0" memberValueDatatype="5" unbalanced="0"/>
    <cacheHierarchy uniqueName="[Table2].[remaining percentage]" caption="remaining percentage" attribute="1" defaultMemberUniqueName="[Table2].[remaining percentage].[All]" allUniqueName="[Table2].[remaining percentage].[All]" dimensionUniqueName="[Table2]" displayFolder="" count="0" memberValueDatatype="5" unbalanced="0"/>
    <cacheHierarchy uniqueName="[Data Sales Adidas  2].[Invoice Date (Month Index)]" caption="Invoice Date (Month Index)" attribute="1" defaultMemberUniqueName="[Data Sales Adidas  2].[Invoice Date (Month Index)].[All]" allUniqueName="[Data Sales Adidas  2].[Invoice Date (Month Index)].[All]" dimensionUniqueName="[Data Sales Adidas  2]" displayFolder="" count="0" memberValueDatatype="20" unbalanced="0" hidden="1"/>
    <cacheHierarchy uniqueName="[Measures].[__XL_Count Data Sales Adidas  2]" caption="__XL_Count Data Sales Adidas  2" measure="1" displayFolder="" measureGroup="Data Sales Adidas  2"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net profit]" caption="Sum of net profit" measure="1" displayFolder="" measureGroup="Data Sales Adidas  2" count="0" hidden="1">
      <extLst>
        <ext xmlns:x15="http://schemas.microsoft.com/office/spreadsheetml/2010/11/main" uri="{B97F6D7D-B522-45F9-BDA1-12C45D357490}">
          <x15:cacheHierarchy aggregatedColumn="13"/>
        </ext>
      </extLst>
    </cacheHierarchy>
    <cacheHierarchy uniqueName="[Measures].[Sum of Total Sales]" caption="Sum of Total Sales" measure="1" displayFolder="" measureGroup="Data Sales Adidas  2"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Units Sold]" caption="Sum of Units Sold" measure="1" displayFolder="" measureGroup="Data Sales Adidas  2" count="0" hidden="1">
      <extLst>
        <ext xmlns:x15="http://schemas.microsoft.com/office/spreadsheetml/2010/11/main" uri="{B97F6D7D-B522-45F9-BDA1-12C45D357490}">
          <x15:cacheHierarchy aggregatedColumn="8"/>
        </ext>
      </extLst>
    </cacheHierarchy>
    <cacheHierarchy uniqueName="[Measures].[Count of Sales Method]" caption="Count of Sales Method" measure="1" displayFolder="" measureGroup="Data Sales Adidas  2" count="0" hidden="1">
      <extLst>
        <ext xmlns:x15="http://schemas.microsoft.com/office/spreadsheetml/2010/11/main" uri="{B97F6D7D-B522-45F9-BDA1-12C45D357490}">
          <x15:cacheHierarchy aggregatedColumn="12"/>
        </ext>
      </extLst>
    </cacheHierarchy>
    <cacheHierarchy uniqueName="[Measures].[Count of Retailer]" caption="Count of Retailer" measure="1" displayFolder="" measureGroup="Data Sales Adidas  2" count="0" hidden="1">
      <extLst>
        <ext xmlns:x15="http://schemas.microsoft.com/office/spreadsheetml/2010/11/main" uri="{B97F6D7D-B522-45F9-BDA1-12C45D357490}">
          <x15:cacheHierarchy aggregatedColumn="0"/>
        </ext>
      </extLst>
    </cacheHierarchy>
    <cacheHierarchy uniqueName="[Measures].[Sum of Sum of Total Sales]" caption="Sum of Sum of Total Sales" measure="1" displayFolder="" measureGroup="Table2" count="0" hidden="1">
      <extLst>
        <ext xmlns:x15="http://schemas.microsoft.com/office/spreadsheetml/2010/11/main" uri="{B97F6D7D-B522-45F9-BDA1-12C45D357490}">
          <x15:cacheHierarchy aggregatedColumn="18"/>
        </ext>
      </extLst>
    </cacheHierarchy>
  </cacheHierarchies>
  <kpis count="0"/>
  <dimensions count="3">
    <dimension name="Data Sales Adidas  2" uniqueName="[Data Sales Adidas  2]" caption="Data Sales Adidas  2"/>
    <dimension measure="1" name="Measures" uniqueName="[Measures]" caption="Measures"/>
    <dimension name="Table2" uniqueName="[Table2]" caption="Table2"/>
  </dimensions>
  <measureGroups count="2">
    <measureGroup name="Data Sales Adidas  2" caption="Data Sales Adidas  2"/>
    <measureGroup name="Table2" caption="Table2"/>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ul's" refreshedDate="45415.10261898148" backgroundQuery="1" createdVersion="7" refreshedVersion="7" minRefreshableVersion="3" recordCount="0" supportSubquery="1" supportAdvancedDrill="1" xr:uid="{E4CB5C22-0BB0-486A-ACFB-F2AB24455BAC}">
  <cacheSource type="external" connectionId="3"/>
  <cacheFields count="3">
    <cacheField name="[Data Sales Adidas  2].[Retailer].[Retailer]" caption="Retailer" numFmtId="0" level="1">
      <sharedItems count="6">
        <s v="Amazon"/>
        <s v="Foot Locker"/>
        <s v="Kohl's"/>
        <s v="Sports Direct"/>
        <s v="Walmart"/>
        <s v="West Gear"/>
      </sharedItems>
    </cacheField>
    <cacheField name="[Measures].[Sum of Total Sales]" caption="Sum of Total Sales" numFmtId="0" hierarchy="26" level="32767"/>
    <cacheField name="[Data Sales Adidas  2].[Invoice Date (Year)].[Invoice Date (Year)]" caption="Invoice Date (Year)" numFmtId="0" hierarchy="14" level="1">
      <sharedItems containsSemiMixedTypes="0" containsNonDate="0" containsString="0"/>
    </cacheField>
  </cacheFields>
  <cacheHierarchies count="31">
    <cacheHierarchy uniqueName="[Data Sales Adidas  2].[Retailer]" caption="Retailer" attribute="1" defaultMemberUniqueName="[Data Sales Adidas  2].[Retailer].[All]" allUniqueName="[Data Sales Adidas  2].[Retailer].[All]" dimensionUniqueName="[Data Sales Adidas  2]" displayFolder="" count="2" memberValueDatatype="130" unbalanced="0">
      <fieldsUsage count="2">
        <fieldUsage x="-1"/>
        <fieldUsage x="0"/>
      </fieldsUsage>
    </cacheHierarchy>
    <cacheHierarchy uniqueName="[Data Sales Adidas  2].[Retailer ID]" caption="Retailer ID" attribute="1" defaultMemberUniqueName="[Data Sales Adidas  2].[Retailer ID].[All]" allUniqueName="[Data Sales Adidas  2].[Retailer ID].[All]" dimensionUniqueName="[Data Sales Adidas  2]" displayFolder="" count="0" memberValueDatatype="20" unbalanced="0"/>
    <cacheHierarchy uniqueName="[Data Sales Adidas  2].[Invoice Date]" caption="Invoice Date" attribute="1" time="1" defaultMemberUniqueName="[Data Sales Adidas  2].[Invoice Date].[All]" allUniqueName="[Data Sales Adidas  2].[Invoice Date].[All]" dimensionUniqueName="[Data Sales Adidas  2]" displayFolder="" count="0" memberValueDatatype="7" unbalanced="0"/>
    <cacheHierarchy uniqueName="[Data Sales Adidas  2].[Region]" caption="Region" attribute="1" defaultMemberUniqueName="[Data Sales Adidas  2].[Region].[All]" allUniqueName="[Data Sales Adidas  2].[Region].[All]" dimensionUniqueName="[Data Sales Adidas  2]" displayFolder="" count="0" memberValueDatatype="130" unbalanced="0"/>
    <cacheHierarchy uniqueName="[Data Sales Adidas  2].[State]" caption="State" attribute="1" defaultMemberUniqueName="[Data Sales Adidas  2].[State].[All]" allUniqueName="[Data Sales Adidas  2].[State].[All]" dimensionUniqueName="[Data Sales Adidas  2]" displayFolder="" count="0" memberValueDatatype="130" unbalanced="0"/>
    <cacheHierarchy uniqueName="[Data Sales Adidas  2].[City]" caption="City" attribute="1" defaultMemberUniqueName="[Data Sales Adidas  2].[City].[All]" allUniqueName="[Data Sales Adidas  2].[City].[All]" dimensionUniqueName="[Data Sales Adidas  2]" displayFolder="" count="0" memberValueDatatype="130" unbalanced="0"/>
    <cacheHierarchy uniqueName="[Data Sales Adidas  2].[Product]" caption="Product" attribute="1" defaultMemberUniqueName="[Data Sales Adidas  2].[Product].[All]" allUniqueName="[Data Sales Adidas  2].[Product].[All]" dimensionUniqueName="[Data Sales Adidas  2]" displayFolder="" count="0" memberValueDatatype="130" unbalanced="0"/>
    <cacheHierarchy uniqueName="[Data Sales Adidas  2].[Price per Unit]" caption="Price per Unit" attribute="1" defaultMemberUniqueName="[Data Sales Adidas  2].[Price per Unit].[All]" allUniqueName="[Data Sales Adidas  2].[Price per Unit].[All]" dimensionUniqueName="[Data Sales Adidas  2]" displayFolder="" count="0" memberValueDatatype="5" unbalanced="0"/>
    <cacheHierarchy uniqueName="[Data Sales Adidas  2].[Units Sold]" caption="Units Sold" attribute="1" defaultMemberUniqueName="[Data Sales Adidas  2].[Units Sold].[All]" allUniqueName="[Data Sales Adidas  2].[Units Sold].[All]" dimensionUniqueName="[Data Sales Adidas  2]" displayFolder="" count="0" memberValueDatatype="20" unbalanced="0"/>
    <cacheHierarchy uniqueName="[Data Sales Adidas  2].[Total Sales]" caption="Total Sales" attribute="1" defaultMemberUniqueName="[Data Sales Adidas  2].[Total Sales].[All]" allUniqueName="[Data Sales Adidas  2].[Total Sales].[All]" dimensionUniqueName="[Data Sales Adidas  2]" displayFolder="" count="0" memberValueDatatype="5" unbalanced="0"/>
    <cacheHierarchy uniqueName="[Data Sales Adidas  2].[Operating Profit]" caption="Operating Profit" attribute="1" defaultMemberUniqueName="[Data Sales Adidas  2].[Operating Profit].[All]" allUniqueName="[Data Sales Adidas  2].[Operating Profit].[All]" dimensionUniqueName="[Data Sales Adidas  2]" displayFolder="" count="0" memberValueDatatype="5" unbalanced="0"/>
    <cacheHierarchy uniqueName="[Data Sales Adidas  2].[Operating Margin]" caption="Operating Margin" attribute="1" defaultMemberUniqueName="[Data Sales Adidas  2].[Operating Margin].[All]" allUniqueName="[Data Sales Adidas  2].[Operating Margin].[All]" dimensionUniqueName="[Data Sales Adidas  2]" displayFolder="" count="0" memberValueDatatype="5" unbalanced="0"/>
    <cacheHierarchy uniqueName="[Data Sales Adidas  2].[Sales Method]" caption="Sales Method" attribute="1" defaultMemberUniqueName="[Data Sales Adidas  2].[Sales Method].[All]" allUniqueName="[Data Sales Adidas  2].[Sales Method].[All]" dimensionUniqueName="[Data Sales Adidas  2]" displayFolder="" count="0" memberValueDatatype="130" unbalanced="0"/>
    <cacheHierarchy uniqueName="[Data Sales Adidas  2].[net profit]" caption="net profit" attribute="1" defaultMemberUniqueName="[Data Sales Adidas  2].[net profit].[All]" allUniqueName="[Data Sales Adidas  2].[net profit].[All]" dimensionUniqueName="[Data Sales Adidas  2]" displayFolder="" count="0" memberValueDatatype="5" unbalanced="0"/>
    <cacheHierarchy uniqueName="[Data Sales Adidas  2].[Invoice Date (Year)]" caption="Invoice Date (Year)" attribute="1" defaultMemberUniqueName="[Data Sales Adidas  2].[Invoice Date (Year)].[All]" allUniqueName="[Data Sales Adidas  2].[Invoice Date (Year)].[All]" dimensionUniqueName="[Data Sales Adidas  2]" displayFolder="" count="2" memberValueDatatype="130" unbalanced="0">
      <fieldsUsage count="2">
        <fieldUsage x="-1"/>
        <fieldUsage x="2"/>
      </fieldsUsage>
    </cacheHierarchy>
    <cacheHierarchy uniqueName="[Data Sales Adidas  2].[Invoice Date (Quarter)]" caption="Invoice Date (Quarter)" attribute="1" defaultMemberUniqueName="[Data Sales Adidas  2].[Invoice Date (Quarter)].[All]" allUniqueName="[Data Sales Adidas  2].[Invoice Date (Quarter)].[All]" dimensionUniqueName="[Data Sales Adidas  2]" displayFolder="" count="2" memberValueDatatype="130" unbalanced="0"/>
    <cacheHierarchy uniqueName="[Data Sales Adidas  2].[Invoice Date (Month)]" caption="Invoice Date (Month)" attribute="1" defaultMemberUniqueName="[Data Sales Adidas  2].[Invoice Date (Month)].[All]" allUniqueName="[Data Sales Adidas  2].[Invoice Date (Month)].[All]" dimensionUniqueName="[Data Sales Adidas  2]" displayFolder="" count="0" memberValueDatatype="130" unbalanced="0"/>
    <cacheHierarchy uniqueName="[Table2].[Row Labels]" caption="Row Labels" attribute="1" defaultMemberUniqueName="[Table2].[Row Labels].[All]" allUniqueName="[Table2].[Row Labels].[All]" dimensionUniqueName="[Table2]" displayFolder="" count="0" memberValueDatatype="130" unbalanced="0"/>
    <cacheHierarchy uniqueName="[Table2].[Sum of Total Sales]" caption="Sum of Total Sales" attribute="1" defaultMemberUniqueName="[Table2].[Sum of Total Sales].[All]" allUniqueName="[Table2].[Sum of Total Sales].[All]" dimensionUniqueName="[Table2]" displayFolder="" count="0" memberValueDatatype="20" unbalanced="0"/>
    <cacheHierarchy uniqueName="[Table2].[Percentage]" caption="Percentage" attribute="1" defaultMemberUniqueName="[Table2].[Percentage].[All]" allUniqueName="[Table2].[Percentage].[All]" dimensionUniqueName="[Table2]" displayFolder="" count="0" memberValueDatatype="5" unbalanced="0"/>
    <cacheHierarchy uniqueName="[Table2].[remaining percentage]" caption="remaining percentage" attribute="1" defaultMemberUniqueName="[Table2].[remaining percentage].[All]" allUniqueName="[Table2].[remaining percentage].[All]" dimensionUniqueName="[Table2]" displayFolder="" count="0" memberValueDatatype="5" unbalanced="0"/>
    <cacheHierarchy uniqueName="[Data Sales Adidas  2].[Invoice Date (Month Index)]" caption="Invoice Date (Month Index)" attribute="1" defaultMemberUniqueName="[Data Sales Adidas  2].[Invoice Date (Month Index)].[All]" allUniqueName="[Data Sales Adidas  2].[Invoice Date (Month Index)].[All]" dimensionUniqueName="[Data Sales Adidas  2]" displayFolder="" count="0" memberValueDatatype="20" unbalanced="0" hidden="1"/>
    <cacheHierarchy uniqueName="[Measures].[__XL_Count Data Sales Adidas  2]" caption="__XL_Count Data Sales Adidas  2" measure="1" displayFolder="" measureGroup="Data Sales Adidas  2"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net profit]" caption="Sum of net profit" measure="1" displayFolder="" measureGroup="Data Sales Adidas  2" count="0" hidden="1">
      <extLst>
        <ext xmlns:x15="http://schemas.microsoft.com/office/spreadsheetml/2010/11/main" uri="{B97F6D7D-B522-45F9-BDA1-12C45D357490}">
          <x15:cacheHierarchy aggregatedColumn="13"/>
        </ext>
      </extLst>
    </cacheHierarchy>
    <cacheHierarchy uniqueName="[Measures].[Sum of Total Sales]" caption="Sum of Total Sales" measure="1" displayFolder="" measureGroup="Data Sales Adidas  2"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Units Sold]" caption="Sum of Units Sold" measure="1" displayFolder="" measureGroup="Data Sales Adidas  2" count="0" hidden="1">
      <extLst>
        <ext xmlns:x15="http://schemas.microsoft.com/office/spreadsheetml/2010/11/main" uri="{B97F6D7D-B522-45F9-BDA1-12C45D357490}">
          <x15:cacheHierarchy aggregatedColumn="8"/>
        </ext>
      </extLst>
    </cacheHierarchy>
    <cacheHierarchy uniqueName="[Measures].[Count of Sales Method]" caption="Count of Sales Method" measure="1" displayFolder="" measureGroup="Data Sales Adidas  2" count="0" hidden="1">
      <extLst>
        <ext xmlns:x15="http://schemas.microsoft.com/office/spreadsheetml/2010/11/main" uri="{B97F6D7D-B522-45F9-BDA1-12C45D357490}">
          <x15:cacheHierarchy aggregatedColumn="12"/>
        </ext>
      </extLst>
    </cacheHierarchy>
    <cacheHierarchy uniqueName="[Measures].[Count of Retailer]" caption="Count of Retailer" measure="1" displayFolder="" measureGroup="Data Sales Adidas  2" count="0" hidden="1">
      <extLst>
        <ext xmlns:x15="http://schemas.microsoft.com/office/spreadsheetml/2010/11/main" uri="{B97F6D7D-B522-45F9-BDA1-12C45D357490}">
          <x15:cacheHierarchy aggregatedColumn="0"/>
        </ext>
      </extLst>
    </cacheHierarchy>
    <cacheHierarchy uniqueName="[Measures].[Sum of Sum of Total Sales]" caption="Sum of Sum of Total Sales" measure="1" displayFolder="" measureGroup="Table2" count="0" hidden="1">
      <extLst>
        <ext xmlns:x15="http://schemas.microsoft.com/office/spreadsheetml/2010/11/main" uri="{B97F6D7D-B522-45F9-BDA1-12C45D357490}">
          <x15:cacheHierarchy aggregatedColumn="18"/>
        </ext>
      </extLst>
    </cacheHierarchy>
  </cacheHierarchies>
  <kpis count="0"/>
  <dimensions count="3">
    <dimension name="Data Sales Adidas  2" uniqueName="[Data Sales Adidas  2]" caption="Data Sales Adidas  2"/>
    <dimension measure="1" name="Measures" uniqueName="[Measures]" caption="Measures"/>
    <dimension name="Table2" uniqueName="[Table2]" caption="Table2"/>
  </dimensions>
  <measureGroups count="2">
    <measureGroup name="Data Sales Adidas  2" caption="Data Sales Adidas  2"/>
    <measureGroup name="Table2" caption="Table2"/>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ul's" refreshedDate="45411.876543981482" backgroundQuery="1" createdVersion="3" refreshedVersion="7" minRefreshableVersion="3" recordCount="0" supportSubquery="1" supportAdvancedDrill="1" xr:uid="{FABB4AA4-64C1-4DFD-A700-67E363DFF8EC}">
  <cacheSource type="external" connectionId="3">
    <extLst>
      <ext xmlns:x14="http://schemas.microsoft.com/office/spreadsheetml/2009/9/main" uri="{F057638F-6D5F-4e77-A914-E7F072B9BCA8}">
        <x14:sourceConnection name="ThisWorkbookDataModel"/>
      </ext>
    </extLst>
  </cacheSource>
  <cacheFields count="0"/>
  <cacheHierarchies count="31">
    <cacheHierarchy uniqueName="[Data Sales Adidas  2].[Retailer]" caption="Retailer" attribute="1" defaultMemberUniqueName="[Data Sales Adidas  2].[Retailer].[All]" allUniqueName="[Data Sales Adidas  2].[Retailer].[All]" dimensionUniqueName="[Data Sales Adidas  2]" displayFolder="" count="0" memberValueDatatype="130" unbalanced="0"/>
    <cacheHierarchy uniqueName="[Data Sales Adidas  2].[Retailer ID]" caption="Retailer ID" attribute="1" defaultMemberUniqueName="[Data Sales Adidas  2].[Retailer ID].[All]" allUniqueName="[Data Sales Adidas  2].[Retailer ID].[All]" dimensionUniqueName="[Data Sales Adidas  2]" displayFolder="" count="0" memberValueDatatype="20" unbalanced="0"/>
    <cacheHierarchy uniqueName="[Data Sales Adidas  2].[Invoice Date]" caption="Invoice Date" attribute="1" time="1" defaultMemberUniqueName="[Data Sales Adidas  2].[Invoice Date].[All]" allUniqueName="[Data Sales Adidas  2].[Invoice Date].[All]" dimensionUniqueName="[Data Sales Adidas  2]" displayFolder="" count="0" memberValueDatatype="7" unbalanced="0"/>
    <cacheHierarchy uniqueName="[Data Sales Adidas  2].[Region]" caption="Region" attribute="1" defaultMemberUniqueName="[Data Sales Adidas  2].[Region].[All]" allUniqueName="[Data Sales Adidas  2].[Region].[All]" dimensionUniqueName="[Data Sales Adidas  2]" displayFolder="" count="0" memberValueDatatype="130" unbalanced="0"/>
    <cacheHierarchy uniqueName="[Data Sales Adidas  2].[State]" caption="State" attribute="1" defaultMemberUniqueName="[Data Sales Adidas  2].[State].[All]" allUniqueName="[Data Sales Adidas  2].[State].[All]" dimensionUniqueName="[Data Sales Adidas  2]" displayFolder="" count="0" memberValueDatatype="130" unbalanced="0"/>
    <cacheHierarchy uniqueName="[Data Sales Adidas  2].[City]" caption="City" attribute="1" defaultMemberUniqueName="[Data Sales Adidas  2].[City].[All]" allUniqueName="[Data Sales Adidas  2].[City].[All]" dimensionUniqueName="[Data Sales Adidas  2]" displayFolder="" count="0" memberValueDatatype="130" unbalanced="0"/>
    <cacheHierarchy uniqueName="[Data Sales Adidas  2].[Product]" caption="Product" attribute="1" defaultMemberUniqueName="[Data Sales Adidas  2].[Product].[All]" allUniqueName="[Data Sales Adidas  2].[Product].[All]" dimensionUniqueName="[Data Sales Adidas  2]" displayFolder="" count="0" memberValueDatatype="130" unbalanced="0"/>
    <cacheHierarchy uniqueName="[Data Sales Adidas  2].[Price per Unit]" caption="Price per Unit" attribute="1" defaultMemberUniqueName="[Data Sales Adidas  2].[Price per Unit].[All]" allUniqueName="[Data Sales Adidas  2].[Price per Unit].[All]" dimensionUniqueName="[Data Sales Adidas  2]" displayFolder="" count="0" memberValueDatatype="5" unbalanced="0"/>
    <cacheHierarchy uniqueName="[Data Sales Adidas  2].[Units Sold]" caption="Units Sold" attribute="1" defaultMemberUniqueName="[Data Sales Adidas  2].[Units Sold].[All]" allUniqueName="[Data Sales Adidas  2].[Units Sold].[All]" dimensionUniqueName="[Data Sales Adidas  2]" displayFolder="" count="0" memberValueDatatype="20" unbalanced="0"/>
    <cacheHierarchy uniqueName="[Data Sales Adidas  2].[Total Sales]" caption="Total Sales" attribute="1" defaultMemberUniqueName="[Data Sales Adidas  2].[Total Sales].[All]" allUniqueName="[Data Sales Adidas  2].[Total Sales].[All]" dimensionUniqueName="[Data Sales Adidas  2]" displayFolder="" count="0" memberValueDatatype="5" unbalanced="0"/>
    <cacheHierarchy uniqueName="[Data Sales Adidas  2].[Operating Profit]" caption="Operating Profit" attribute="1" defaultMemberUniqueName="[Data Sales Adidas  2].[Operating Profit].[All]" allUniqueName="[Data Sales Adidas  2].[Operating Profit].[All]" dimensionUniqueName="[Data Sales Adidas  2]" displayFolder="" count="0" memberValueDatatype="5" unbalanced="0"/>
    <cacheHierarchy uniqueName="[Data Sales Adidas  2].[Operating Margin]" caption="Operating Margin" attribute="1" defaultMemberUniqueName="[Data Sales Adidas  2].[Operating Margin].[All]" allUniqueName="[Data Sales Adidas  2].[Operating Margin].[All]" dimensionUniqueName="[Data Sales Adidas  2]" displayFolder="" count="0" memberValueDatatype="5" unbalanced="0"/>
    <cacheHierarchy uniqueName="[Data Sales Adidas  2].[Sales Method]" caption="Sales Method" attribute="1" defaultMemberUniqueName="[Data Sales Adidas  2].[Sales Method].[All]" allUniqueName="[Data Sales Adidas  2].[Sales Method].[All]" dimensionUniqueName="[Data Sales Adidas  2]" displayFolder="" count="0" memberValueDatatype="130" unbalanced="0"/>
    <cacheHierarchy uniqueName="[Data Sales Adidas  2].[net profit]" caption="net profit" attribute="1" defaultMemberUniqueName="[Data Sales Adidas  2].[net profit].[All]" allUniqueName="[Data Sales Adidas  2].[net profit].[All]" dimensionUniqueName="[Data Sales Adidas  2]" displayFolder="" count="0" memberValueDatatype="5" unbalanced="0"/>
    <cacheHierarchy uniqueName="[Data Sales Adidas  2].[Invoice Date (Year)]" caption="Invoice Date (Year)" attribute="1" defaultMemberUniqueName="[Data Sales Adidas  2].[Invoice Date (Year)].[All]" allUniqueName="[Data Sales Adidas  2].[Invoice Date (Year)].[All]" dimensionUniqueName="[Data Sales Adidas  2]" displayFolder="" count="2" memberValueDatatype="130" unbalanced="0"/>
    <cacheHierarchy uniqueName="[Data Sales Adidas  2].[Invoice Date (Quarter)]" caption="Invoice Date (Quarter)" attribute="1" defaultMemberUniqueName="[Data Sales Adidas  2].[Invoice Date (Quarter)].[All]" allUniqueName="[Data Sales Adidas  2].[Invoice Date (Quarter)].[All]" dimensionUniqueName="[Data Sales Adidas  2]" displayFolder="" count="2" memberValueDatatype="130" unbalanced="0"/>
    <cacheHierarchy uniqueName="[Data Sales Adidas  2].[Invoice Date (Month)]" caption="Invoice Date (Month)" attribute="1" defaultMemberUniqueName="[Data Sales Adidas  2].[Invoice Date (Month)].[All]" allUniqueName="[Data Sales Adidas  2].[Invoice Date (Month)].[All]" dimensionUniqueName="[Data Sales Adidas  2]" displayFolder="" count="0" memberValueDatatype="130" unbalanced="0"/>
    <cacheHierarchy uniqueName="[Table2].[Row Labels]" caption="Row Labels" attribute="1" defaultMemberUniqueName="[Table2].[Row Labels].[All]" allUniqueName="[Table2].[Row Labels].[All]" dimensionUniqueName="[Table2]" displayFolder="" count="0" memberValueDatatype="130" unbalanced="0"/>
    <cacheHierarchy uniqueName="[Table2].[Sum of Total Sales]" caption="Sum of Total Sales" attribute="1" defaultMemberUniqueName="[Table2].[Sum of Total Sales].[All]" allUniqueName="[Table2].[Sum of Total Sales].[All]" dimensionUniqueName="[Table2]" displayFolder="" count="0" memberValueDatatype="20" unbalanced="0"/>
    <cacheHierarchy uniqueName="[Table2].[Percentage]" caption="Percentage" attribute="1" defaultMemberUniqueName="[Table2].[Percentage].[All]" allUniqueName="[Table2].[Percentage].[All]" dimensionUniqueName="[Table2]" displayFolder="" count="0" memberValueDatatype="5" unbalanced="0"/>
    <cacheHierarchy uniqueName="[Table2].[remaining percentage]" caption="remaining percentage" attribute="1" defaultMemberUniqueName="[Table2].[remaining percentage].[All]" allUniqueName="[Table2].[remaining percentage].[All]" dimensionUniqueName="[Table2]" displayFolder="" count="0" memberValueDatatype="5" unbalanced="0"/>
    <cacheHierarchy uniqueName="[Data Sales Adidas  2].[Invoice Date (Month Index)]" caption="Invoice Date (Month Index)" attribute="1" defaultMemberUniqueName="[Data Sales Adidas  2].[Invoice Date (Month Index)].[All]" allUniqueName="[Data Sales Adidas  2].[Invoice Date (Month Index)].[All]" dimensionUniqueName="[Data Sales Adidas  2]" displayFolder="" count="0" memberValueDatatype="20" unbalanced="0" hidden="1"/>
    <cacheHierarchy uniqueName="[Measures].[__XL_Count Data Sales Adidas  2]" caption="__XL_Count Data Sales Adidas  2" measure="1" displayFolder="" measureGroup="Data Sales Adidas  2"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net profit]" caption="Sum of net profit" measure="1" displayFolder="" measureGroup="Data Sales Adidas  2" count="0" hidden="1">
      <extLst>
        <ext xmlns:x15="http://schemas.microsoft.com/office/spreadsheetml/2010/11/main" uri="{B97F6D7D-B522-45F9-BDA1-12C45D357490}">
          <x15:cacheHierarchy aggregatedColumn="13"/>
        </ext>
      </extLst>
    </cacheHierarchy>
    <cacheHierarchy uniqueName="[Measures].[Sum of Total Sales]" caption="Sum of Total Sales" measure="1" displayFolder="" measureGroup="Data Sales Adidas  2" count="0" hidden="1">
      <extLst>
        <ext xmlns:x15="http://schemas.microsoft.com/office/spreadsheetml/2010/11/main" uri="{B97F6D7D-B522-45F9-BDA1-12C45D357490}">
          <x15:cacheHierarchy aggregatedColumn="9"/>
        </ext>
      </extLst>
    </cacheHierarchy>
    <cacheHierarchy uniqueName="[Measures].[Sum of Units Sold]" caption="Sum of Units Sold" measure="1" displayFolder="" measureGroup="Data Sales Adidas  2" count="0" hidden="1">
      <extLst>
        <ext xmlns:x15="http://schemas.microsoft.com/office/spreadsheetml/2010/11/main" uri="{B97F6D7D-B522-45F9-BDA1-12C45D357490}">
          <x15:cacheHierarchy aggregatedColumn="8"/>
        </ext>
      </extLst>
    </cacheHierarchy>
    <cacheHierarchy uniqueName="[Measures].[Count of Sales Method]" caption="Count of Sales Method" measure="1" displayFolder="" measureGroup="Data Sales Adidas  2" count="0" hidden="1">
      <extLst>
        <ext xmlns:x15="http://schemas.microsoft.com/office/spreadsheetml/2010/11/main" uri="{B97F6D7D-B522-45F9-BDA1-12C45D357490}">
          <x15:cacheHierarchy aggregatedColumn="12"/>
        </ext>
      </extLst>
    </cacheHierarchy>
    <cacheHierarchy uniqueName="[Measures].[Count of Retailer]" caption="Count of Retailer" measure="1" displayFolder="" measureGroup="Data Sales Adidas  2" count="0" hidden="1">
      <extLst>
        <ext xmlns:x15="http://schemas.microsoft.com/office/spreadsheetml/2010/11/main" uri="{B97F6D7D-B522-45F9-BDA1-12C45D357490}">
          <x15:cacheHierarchy aggregatedColumn="0"/>
        </ext>
      </extLst>
    </cacheHierarchy>
    <cacheHierarchy uniqueName="[Measures].[Sum of Sum of Total Sales]" caption="Sum of Sum of Total Sales" measure="1" displayFolder="" measureGroup="Table2"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slicerData="1" pivotCacheId="70008045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B24B6D-997A-44A6-A205-101CCAB8AF15}" name="PivotTable5" cacheId="5"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3">
  <location ref="G9:H16" firstHeaderRow="1"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Sum of Total Sales" fld="1" baseField="0" baseItem="0"/>
  </dataFields>
  <formats count="6">
    <format dxfId="13">
      <pivotArea type="all" dataOnly="0" outline="0" fieldPosition="0"/>
    </format>
    <format dxfId="12">
      <pivotArea outline="0" collapsedLevelsAreSubtotals="1" fieldPosition="0"/>
    </format>
    <format dxfId="11">
      <pivotArea field="0" type="button" dataOnly="0" labelOnly="1" outline="0" axis="axisRow" fieldPosition="0"/>
    </format>
    <format dxfId="10">
      <pivotArea dataOnly="0" labelOnly="1" fieldPosition="0">
        <references count="1">
          <reference field="0" count="0"/>
        </references>
      </pivotArea>
    </format>
    <format dxfId="9">
      <pivotArea dataOnly="0" labelOnly="1" grandRow="1" outline="0" fieldPosition="0"/>
    </format>
    <format dxfId="8">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Sales Adidas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72D06D4-9316-4E20-A562-AA6D68E4899D}" name="PivotTable2" cacheId="4"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3">
  <location ref="D17:E30" firstHeaderRow="1" firstDataRow="1" firstDataCol="1"/>
  <pivotFields count="3">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Total Sales" fld="0" baseField="0" baseItem="0"/>
  </dataFields>
  <formats count="6">
    <format dxfId="19">
      <pivotArea type="all" dataOnly="0" outline="0" fieldPosition="0"/>
    </format>
    <format dxfId="18">
      <pivotArea outline="0" collapsedLevelsAreSubtotals="1" fieldPosition="0"/>
    </format>
    <format dxfId="17">
      <pivotArea field="1" type="button" dataOnly="0" labelOnly="1" outline="0" axis="axisRow" fieldPosition="0"/>
    </format>
    <format dxfId="16">
      <pivotArea dataOnly="0" labelOnly="1" fieldPosition="0">
        <references count="1">
          <reference field="1" count="0"/>
        </references>
      </pivotArea>
    </format>
    <format dxfId="15">
      <pivotArea dataOnly="0" labelOnly="1" grandRow="1" outline="0" fieldPosition="0"/>
    </format>
    <format dxfId="14">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Sales Adidas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BDBCE7C-8C8D-44F7-82C3-0CC42C38FCCC}" name="PivotTable6" cacheId="0"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5">
  <location ref="I8:J14" firstHeaderRow="1" firstDataRow="1" firstDataCol="1"/>
  <pivotFields count="2">
    <pivotField axis="axisRow" allDrilled="1" subtotalTop="0" showAll="0" measureFilter="1"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Sum of Total Sales" fld="1" baseField="0" baseItem="0"/>
  </dataFields>
  <formats count="6">
    <format dxfId="25">
      <pivotArea type="all" dataOnly="0" outline="0" fieldPosition="0"/>
    </format>
    <format dxfId="24">
      <pivotArea outline="0" collapsedLevelsAreSubtotals="1" fieldPosition="0"/>
    </format>
    <format dxfId="23">
      <pivotArea field="0" type="button" dataOnly="0" labelOnly="1" outline="0" axis="axisRow" fieldPosition="0"/>
    </format>
    <format dxfId="22">
      <pivotArea dataOnly="0" labelOnly="1" fieldPosition="0">
        <references count="1">
          <reference field="0" count="0"/>
        </references>
      </pivotArea>
    </format>
    <format dxfId="21">
      <pivotArea dataOnly="0" labelOnly="1" grandRow="1" outline="0" fieldPosition="0"/>
    </format>
    <format dxfId="20">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26">
      <autoFilter ref="A1">
        <filterColumn colId="0">
          <top10 val="5" filterVal="5"/>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Sales Adidas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198C681-C7E2-475D-9B2A-7C997F293982}" name="PivotTable1" cacheId="3"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3">
  <location ref="D8:E15" firstHeaderRow="1"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Sum of Units Sold" fld="1" baseField="0" baseItem="0"/>
  </dataFields>
  <formats count="6">
    <format dxfId="31">
      <pivotArea type="all" dataOnly="0" outline="0" fieldPosition="0"/>
    </format>
    <format dxfId="30">
      <pivotArea outline="0" collapsedLevelsAreSubtotals="1" fieldPosition="0"/>
    </format>
    <format dxfId="29">
      <pivotArea field="0" type="button" dataOnly="0" labelOnly="1" outline="0" axis="axisRow" fieldPosition="0"/>
    </format>
    <format dxfId="28">
      <pivotArea dataOnly="0" labelOnly="1" fieldPosition="0">
        <references count="1">
          <reference field="0" count="0"/>
        </references>
      </pivotArea>
    </format>
    <format dxfId="27">
      <pivotArea dataOnly="0" labelOnly="1" grandRow="1" outline="0" fieldPosition="0"/>
    </format>
    <format dxfId="26">
      <pivotArea dataOnly="0" labelOnly="1" outline="0" axis="axisValues" fieldPosition="0"/>
    </format>
  </formats>
  <chartFormats count="1">
    <chartFormat chart="2" format="4"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Sales Adidas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40F2B67-7922-4957-8207-BC78E90FED40}" name="PivotTable3" cacheId="1"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1">
  <location ref="A7:B58" firstHeaderRow="1" firstDataRow="1" firstDataCol="1"/>
  <pivotFields count="3">
    <pivotField dataField="1" subtotalTop="0" showAll="0" defaultSubtotal="0"/>
    <pivotField axis="axisRow" allDrilled="1" subtotalTop="0" showAll="0" sortType="ascending" defaultSubtotal="0" defaultAttributeDrillState="1">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51">
    <i>
      <x v="26"/>
    </i>
    <i>
      <x v="22"/>
    </i>
    <i>
      <x v="14"/>
    </i>
    <i>
      <x v="48"/>
    </i>
    <i>
      <x v="33"/>
    </i>
    <i>
      <x v="19"/>
    </i>
    <i>
      <x v="38"/>
    </i>
    <i>
      <x v="40"/>
    </i>
    <i>
      <x v="13"/>
    </i>
    <i>
      <x v="18"/>
    </i>
    <i>
      <x v="24"/>
    </i>
    <i>
      <x v="43"/>
    </i>
    <i>
      <x v="12"/>
    </i>
    <i>
      <x v="29"/>
    </i>
    <i>
      <x v="15"/>
    </i>
    <i>
      <x v="16"/>
    </i>
    <i>
      <x v="37"/>
    </i>
    <i>
      <x v="35"/>
    </i>
    <i>
      <x v="47"/>
    </i>
    <i>
      <x v="20"/>
    </i>
    <i>
      <x v="6"/>
    </i>
    <i>
      <x v="7"/>
    </i>
    <i>
      <x v="3"/>
    </i>
    <i>
      <x v="44"/>
    </i>
    <i>
      <x v="1"/>
    </i>
    <i>
      <x v="23"/>
    </i>
    <i>
      <x v="25"/>
    </i>
    <i>
      <x v="2"/>
    </i>
    <i>
      <x v="28"/>
    </i>
    <i>
      <x/>
    </i>
    <i>
      <x v="41"/>
    </i>
    <i>
      <x v="34"/>
    </i>
    <i>
      <x v="49"/>
    </i>
    <i>
      <x v="21"/>
    </i>
    <i>
      <x v="9"/>
    </i>
    <i>
      <x v="11"/>
    </i>
    <i>
      <x v="30"/>
    </i>
    <i>
      <x v="27"/>
    </i>
    <i>
      <x v="5"/>
    </i>
    <i>
      <x v="36"/>
    </i>
    <i>
      <x v="45"/>
    </i>
    <i>
      <x v="10"/>
    </i>
    <i>
      <x v="17"/>
    </i>
    <i>
      <x v="32"/>
    </i>
    <i>
      <x v="46"/>
    </i>
    <i>
      <x v="39"/>
    </i>
    <i>
      <x v="42"/>
    </i>
    <i>
      <x v="8"/>
    </i>
    <i>
      <x v="4"/>
    </i>
    <i>
      <x v="31"/>
    </i>
    <i t="grand">
      <x/>
    </i>
  </rowItems>
  <colItems count="1">
    <i/>
  </colItems>
  <dataFields count="1">
    <dataField name="Sum of Total Sales" fld="0" baseField="0" baseItem="0"/>
  </dataFields>
  <formats count="6">
    <format dxfId="37">
      <pivotArea type="all" dataOnly="0" outline="0" fieldPosition="0"/>
    </format>
    <format dxfId="36">
      <pivotArea outline="0" collapsedLevelsAreSubtotals="1" fieldPosition="0"/>
    </format>
    <format dxfId="35">
      <pivotArea field="1" type="button" dataOnly="0" labelOnly="1" outline="0" axis="axisRow" fieldPosition="0"/>
    </format>
    <format dxfId="34">
      <pivotArea dataOnly="0" labelOnly="1" fieldPosition="0">
        <references count="1">
          <reference field="1" count="0"/>
        </references>
      </pivotArea>
    </format>
    <format dxfId="33">
      <pivotArea dataOnly="0" labelOnly="1" grandRow="1" outline="0" fieldPosition="0"/>
    </format>
    <format dxfId="32">
      <pivotArea dataOnly="0" labelOnly="1" outline="0" axis="axisValues" fieldPosition="0"/>
    </format>
  </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Sales Adidas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44D4E98-5649-4297-95F1-AE6CC0C55CCE}" name="PivotTable4" cacheId="2"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25">
  <location ref="A1:B5"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Total Sales" fld="1" baseField="0" baseItem="0"/>
  </dataFields>
  <formats count="12">
    <format dxfId="49">
      <pivotArea type="all" dataOnly="0" outline="0" fieldPosition="0"/>
    </format>
    <format dxfId="48">
      <pivotArea outline="0" collapsedLevelsAreSubtotals="1" fieldPosition="0"/>
    </format>
    <format dxfId="47">
      <pivotArea field="0" type="button" dataOnly="0" labelOnly="1" outline="0" axis="axisRow" fieldPosition="0"/>
    </format>
    <format dxfId="46">
      <pivotArea dataOnly="0" labelOnly="1" fieldPosition="0">
        <references count="1">
          <reference field="0" count="0"/>
        </references>
      </pivotArea>
    </format>
    <format dxfId="45">
      <pivotArea dataOnly="0" labelOnly="1" grandRow="1" outline="0" fieldPosition="0"/>
    </format>
    <format dxfId="44">
      <pivotArea dataOnly="0" labelOnly="1" outline="0" axis="axisValues" fieldPosition="0"/>
    </format>
    <format dxfId="43">
      <pivotArea type="all" dataOnly="0" outline="0" fieldPosition="0"/>
    </format>
    <format dxfId="42">
      <pivotArea outline="0" collapsedLevelsAreSubtotals="1" fieldPosition="0"/>
    </format>
    <format dxfId="41">
      <pivotArea field="0" type="button" dataOnly="0" labelOnly="1" outline="0" axis="axisRow" fieldPosition="0"/>
    </format>
    <format dxfId="40">
      <pivotArea dataOnly="0" labelOnly="1" fieldPosition="0">
        <references count="1">
          <reference field="0" count="0"/>
        </references>
      </pivotArea>
    </format>
    <format dxfId="39">
      <pivotArea dataOnly="0" labelOnly="1" grandRow="1" outline="0" fieldPosition="0"/>
    </format>
    <format dxfId="38">
      <pivotArea dataOnly="0" labelOnly="1" outline="0" axis="axisValues" fieldPosition="0"/>
    </format>
  </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Sales Adidas  2]"/>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oice_Date__Quarter" xr10:uid="{F67E23FD-B7B8-42EF-992F-A1B92035A9B7}" sourceName="[Data Sales Adidas  2].[Invoice Date (Quarter)]">
  <pivotTables>
    <pivotTable tabId="3" name="PivotTable3"/>
    <pivotTable tabId="3" name="PivotTable4"/>
    <pivotTable tabId="3" name="PivotTable1"/>
    <pivotTable tabId="3" name="PivotTable2"/>
    <pivotTable tabId="3" name="PivotTable5"/>
  </pivotTables>
  <data>
    <olap pivotCacheId="700080451">
      <levels count="2">
        <level uniqueName="[Data Sales Adidas  2].[Invoice Date (Quarter)].[(All)]" sourceCaption="(All)" count="0"/>
        <level uniqueName="[Data Sales Adidas  2].[Invoice Date (Quarter)].[Invoice Date (Quarter)]" sourceCaption="Invoice Date (Quarter)" count="4">
          <ranges>
            <range startItem="0">
              <i n="[Data Sales Adidas  2].[Invoice Date (Quarter)].&amp;[Qtr1]" c="Qtr1"/>
              <i n="[Data Sales Adidas  2].[Invoice Date (Quarter)].&amp;[Qtr2]" c="Qtr2"/>
              <i n="[Data Sales Adidas  2].[Invoice Date (Quarter)].&amp;[Qtr3]" c="Qtr3"/>
              <i n="[Data Sales Adidas  2].[Invoice Date (Quarter)].&amp;[Qtr4]" c="Qtr4"/>
            </range>
          </ranges>
        </level>
      </levels>
      <selections count="1">
        <selection n="[Data Sales Adidas  2].[Invoice Date (Quart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oice_Date__Year" xr10:uid="{D03D584F-A6F3-460B-A4B0-CA08CD1EE2F4}" sourceName="[Data Sales Adidas  2].[Invoice Date (Year)]">
  <pivotTables>
    <pivotTable tabId="3" name="PivotTable3"/>
    <pivotTable tabId="3" name="PivotTable4"/>
    <pivotTable tabId="3" name="PivotTable1"/>
    <pivotTable tabId="3" name="PivotTable2"/>
    <pivotTable tabId="3" name="PivotTable5"/>
  </pivotTables>
  <data>
    <olap pivotCacheId="700080451">
      <levels count="2">
        <level uniqueName="[Data Sales Adidas  2].[Invoice Date (Year)].[(All)]" sourceCaption="(All)" count="0"/>
        <level uniqueName="[Data Sales Adidas  2].[Invoice Date (Year)].[Invoice Date (Year)]" sourceCaption="Invoice Date (Year)" count="2">
          <ranges>
            <range startItem="0">
              <i n="[Data Sales Adidas  2].[Invoice Date (Year)].&amp;[2020]" c="2020"/>
              <i n="[Data Sales Adidas  2].[Invoice Date (Year)].&amp;[2021]" c="2021"/>
            </range>
          </ranges>
        </level>
      </levels>
      <selections count="1">
        <selection n="[Data Sales Adidas  2].[Invoice Dat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voice Date (Quarter)" xr10:uid="{001AFDDD-532A-461D-9A10-E7D529C7541D}" cache="Slicer_Invoice_Date__Quarter" caption="Quarter" columnCount="4" level="1" style="Slicer Style 1" rowHeight="257175"/>
  <slicer name="Year" xr10:uid="{9060A8CF-9F3D-4CCD-B6BC-DCF55FAC2A61}" cache="Slicer_Invoice_Date__Year" caption="Year" columnCount="2" level="1" style="Slicer Style 1"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EFBBE5-FC20-42DD-A4F2-997EF4304E0E}" name="Table1" displayName="Table1" ref="F2:K5" totalsRowShown="0" headerRowDxfId="7" dataDxfId="6">
  <autoFilter ref="F2:K5" xr:uid="{DEEFBBE5-FC20-42DD-A4F2-997EF4304E0E}"/>
  <tableColumns count="6">
    <tableColumn id="1" xr3:uid="{E586F89D-2D24-4D75-AE04-53524EBEACD0}" name="x" dataDxfId="5"/>
    <tableColumn id="2" xr3:uid="{AA69CAFB-F0B2-4333-994A-7510C95026D2}" name="y" dataDxfId="4"/>
    <tableColumn id="3" xr3:uid="{F40F99A0-A67E-49A8-895B-4B5124CBC080}" name="x2" dataDxfId="3"/>
    <tableColumn id="4" xr3:uid="{0B84E665-5A73-4C40-9AC3-45C6EE303EA2}" name="y3" dataDxfId="2"/>
    <tableColumn id="5" xr3:uid="{F572D407-23FE-45CB-96B7-3D2C5CC8EDCA}" name="x3" dataDxfId="1"/>
    <tableColumn id="6" xr3:uid="{34FE1D6C-02EC-47FE-B697-106DE432956B}" name="y4" dataDxfId="0"/>
  </tableColumns>
  <tableStyleInfo name="Table Style 3" showFirstColumn="0" showLastColumn="0" showRowStripes="1" showColumnStripes="0"/>
</table>
</file>

<file path=xl/theme/theme1.xml><?xml version="1.0" encoding="utf-8"?>
<a:theme xmlns:a="http://schemas.openxmlformats.org/drawingml/2006/main" name="Office Theme">
  <a:themeElements>
    <a:clrScheme name="Custom 1">
      <a:dk1>
        <a:srgbClr val="000000"/>
      </a:dk1>
      <a:lt1>
        <a:srgbClr val="000000"/>
      </a:lt1>
      <a:dk2>
        <a:srgbClr val="000000"/>
      </a:dk2>
      <a:lt2>
        <a:srgbClr val="000000"/>
      </a:lt2>
      <a:accent1>
        <a:srgbClr val="FFFFFF"/>
      </a:accent1>
      <a:accent2>
        <a:srgbClr val="FFFFFF"/>
      </a:accent2>
      <a:accent3>
        <a:srgbClr val="FFFFFF"/>
      </a:accent3>
      <a:accent4>
        <a:srgbClr val="FFFFFF"/>
      </a:accent4>
      <a:accent5>
        <a:srgbClr val="FFFFFF"/>
      </a:accent5>
      <a:accent6>
        <a:srgbClr val="FFFFFF"/>
      </a:accent6>
      <a:hlink>
        <a:srgbClr val="4472C4"/>
      </a:hlink>
      <a:folHlink>
        <a:srgbClr val="00B0F0"/>
      </a:folHlink>
    </a:clrScheme>
    <a:fontScheme name="Custom 1">
      <a:majorFont>
        <a:latin typeface="Inter"/>
        <a:ea typeface=""/>
        <a:cs typeface=""/>
      </a:majorFont>
      <a:minorFont>
        <a:latin typeface="Inter Display Black"/>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712FB-376D-4A81-9085-17B2CAF4AEE2}">
  <dimension ref="A1:AF42"/>
  <sheetViews>
    <sheetView showGridLines="0" tabSelected="1" zoomScale="70" zoomScaleNormal="70" workbookViewId="0">
      <selection activeCell="S21" sqref="S21"/>
    </sheetView>
  </sheetViews>
  <sheetFormatPr defaultRowHeight="15" x14ac:dyDescent="0.25"/>
  <cols>
    <col min="4" max="4" width="12.5" bestFit="1" customWidth="1"/>
  </cols>
  <sheetData>
    <row r="1" spans="1:32" x14ac:dyDescent="0.25">
      <c r="A1" s="7"/>
      <c r="B1" s="7"/>
      <c r="C1" s="7"/>
      <c r="D1" s="7"/>
      <c r="E1" s="7"/>
      <c r="F1" s="7"/>
      <c r="G1" s="7"/>
      <c r="H1" s="7"/>
      <c r="I1" s="7"/>
      <c r="J1" s="7"/>
      <c r="K1" s="7"/>
      <c r="L1" s="7"/>
      <c r="M1" s="7"/>
      <c r="N1" s="7"/>
      <c r="O1" s="7"/>
      <c r="P1" s="7"/>
      <c r="Q1" s="7"/>
      <c r="R1" s="7"/>
      <c r="S1" s="7"/>
      <c r="T1" s="7"/>
      <c r="U1" s="7"/>
      <c r="V1" s="7"/>
      <c r="W1" s="7"/>
      <c r="X1" s="7"/>
      <c r="Y1" s="7"/>
      <c r="Z1" s="7"/>
      <c r="AA1" s="7"/>
      <c r="AB1" s="7"/>
      <c r="AC1" s="7"/>
      <c r="AD1" s="7"/>
      <c r="AE1" s="7"/>
      <c r="AF1" s="7"/>
    </row>
    <row r="2" spans="1:32" x14ac:dyDescent="0.25">
      <c r="A2" s="7"/>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row>
    <row r="3" spans="1:32" x14ac:dyDescent="0.25">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row>
    <row r="4" spans="1:32" x14ac:dyDescent="0.25">
      <c r="A4" s="8"/>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row>
    <row r="5" spans="1:32" x14ac:dyDescent="0.25">
      <c r="A5" s="7"/>
      <c r="B5" s="7"/>
      <c r="C5" s="7"/>
      <c r="D5" s="7"/>
      <c r="E5" s="7"/>
      <c r="F5" s="7"/>
      <c r="G5" s="7"/>
      <c r="H5" s="7"/>
      <c r="I5" s="7"/>
      <c r="J5" s="7"/>
      <c r="K5" s="7"/>
      <c r="L5" s="7"/>
      <c r="M5" s="7"/>
      <c r="N5" s="7"/>
      <c r="O5" s="7"/>
      <c r="P5" s="7"/>
      <c r="Q5" s="7"/>
      <c r="R5" s="7"/>
      <c r="S5" s="7"/>
      <c r="T5" s="7"/>
      <c r="U5" s="7"/>
      <c r="V5" s="7"/>
      <c r="W5" s="7"/>
      <c r="X5" s="7"/>
      <c r="Y5" s="7"/>
      <c r="Z5" s="7"/>
      <c r="AA5" s="7"/>
      <c r="AB5" s="7"/>
      <c r="AC5" s="7"/>
      <c r="AD5" s="7"/>
      <c r="AE5" s="7"/>
      <c r="AF5" s="7"/>
    </row>
    <row r="6" spans="1:32" x14ac:dyDescent="0.25">
      <c r="A6" s="7"/>
      <c r="B6" s="7"/>
      <c r="C6" s="7"/>
      <c r="D6" s="7"/>
      <c r="E6" s="7"/>
      <c r="F6" s="7"/>
      <c r="G6" s="7"/>
      <c r="H6" s="7"/>
      <c r="I6" s="7"/>
      <c r="J6" s="7"/>
      <c r="K6" s="7"/>
      <c r="L6" s="7"/>
      <c r="M6" s="7"/>
      <c r="N6" s="7"/>
      <c r="O6" s="7"/>
      <c r="P6" s="7"/>
      <c r="Q6" s="7"/>
      <c r="R6" s="7"/>
      <c r="S6" s="7"/>
      <c r="T6" s="7"/>
      <c r="U6" s="7"/>
      <c r="V6" s="7"/>
      <c r="W6" s="7"/>
      <c r="X6" s="7"/>
      <c r="Y6" s="7"/>
      <c r="Z6" s="7"/>
      <c r="AA6" s="7"/>
      <c r="AB6" s="7"/>
      <c r="AC6" s="7"/>
      <c r="AD6" s="7"/>
      <c r="AE6" s="7"/>
      <c r="AF6" s="7"/>
    </row>
    <row r="7" spans="1:32" x14ac:dyDescent="0.25">
      <c r="A7" s="7"/>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row>
    <row r="8" spans="1:32" x14ac:dyDescent="0.25">
      <c r="A8" s="7"/>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row>
    <row r="9" spans="1:32" x14ac:dyDescent="0.25">
      <c r="A9" s="7"/>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row>
    <row r="10" spans="1:32" x14ac:dyDescent="0.25">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row>
    <row r="11" spans="1:32" x14ac:dyDescent="0.25">
      <c r="A11" s="7"/>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row>
    <row r="12" spans="1:32" x14ac:dyDescent="0.25">
      <c r="A12" s="7"/>
      <c r="B12" s="7"/>
      <c r="C12" s="7"/>
      <c r="D12" s="7"/>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7"/>
    </row>
    <row r="13" spans="1:32" x14ac:dyDescent="0.25">
      <c r="A13" s="7"/>
      <c r="B13" s="7"/>
      <c r="C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row>
    <row r="14" spans="1:32" x14ac:dyDescent="0.25">
      <c r="A14" s="7"/>
      <c r="B14" s="7"/>
      <c r="C14" s="7"/>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row>
    <row r="15" spans="1:32" x14ac:dyDescent="0.25">
      <c r="A15" s="7"/>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row>
    <row r="16" spans="1:32" x14ac:dyDescent="0.25">
      <c r="A16" s="7"/>
      <c r="B16" s="7"/>
      <c r="C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row>
    <row r="17" spans="1:32" x14ac:dyDescent="0.25">
      <c r="A17" s="7"/>
      <c r="B17" s="7"/>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row>
    <row r="18" spans="1:32" x14ac:dyDescent="0.25">
      <c r="A18" s="7"/>
      <c r="B18" s="7"/>
      <c r="C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row>
    <row r="19" spans="1:32" x14ac:dyDescent="0.25">
      <c r="A19" s="7"/>
      <c r="B19" s="7"/>
      <c r="C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row>
    <row r="20" spans="1:32" x14ac:dyDescent="0.25">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row>
    <row r="21" spans="1:32" x14ac:dyDescent="0.25">
      <c r="A21" s="7"/>
      <c r="B21" s="7"/>
      <c r="C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row>
    <row r="22" spans="1:32" x14ac:dyDescent="0.25">
      <c r="A22" s="7"/>
      <c r="B22" s="7"/>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row>
    <row r="23" spans="1:32" x14ac:dyDescent="0.25">
      <c r="A23" s="7"/>
      <c r="B23" s="7"/>
      <c r="C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row>
    <row r="24" spans="1:32" x14ac:dyDescent="0.25">
      <c r="A24" s="7"/>
      <c r="B24" s="7"/>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row>
    <row r="25" spans="1:32" x14ac:dyDescent="0.25">
      <c r="A25" s="7"/>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row>
    <row r="26" spans="1:32" x14ac:dyDescent="0.25">
      <c r="A26" s="7"/>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row>
    <row r="27" spans="1:32" x14ac:dyDescent="0.25">
      <c r="A27" s="7"/>
      <c r="B27" s="7"/>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row>
    <row r="28" spans="1:32" x14ac:dyDescent="0.25">
      <c r="A28" s="7"/>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row>
    <row r="29" spans="1:32" x14ac:dyDescent="0.25">
      <c r="A29" s="7"/>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row>
    <row r="30" spans="1:32" x14ac:dyDescent="0.25">
      <c r="A30" s="7"/>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row>
    <row r="31" spans="1:32" x14ac:dyDescent="0.25">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row>
    <row r="32" spans="1:32" x14ac:dyDescent="0.25">
      <c r="A32" s="7"/>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row>
    <row r="33" spans="1:32" x14ac:dyDescent="0.25">
      <c r="A33" s="7"/>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row>
    <row r="34" spans="1:32" x14ac:dyDescent="0.25">
      <c r="A34" s="7"/>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row>
    <row r="35" spans="1:32" x14ac:dyDescent="0.25">
      <c r="A35" s="7"/>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row>
    <row r="36" spans="1:32" x14ac:dyDescent="0.25">
      <c r="A36" s="7"/>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row>
    <row r="37" spans="1:32" x14ac:dyDescent="0.25">
      <c r="A37" s="7"/>
      <c r="B37" s="7"/>
      <c r="C37" s="7"/>
      <c r="D37" s="7"/>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row>
    <row r="38" spans="1:32" x14ac:dyDescent="0.25">
      <c r="A38" s="7"/>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row>
    <row r="39" spans="1:32" x14ac:dyDescent="0.25">
      <c r="A39" s="7"/>
      <c r="B39" s="7"/>
      <c r="C39" s="7"/>
      <c r="D39" s="7"/>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row>
    <row r="40" spans="1:32" x14ac:dyDescent="0.25">
      <c r="A40" s="7"/>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row>
    <row r="41" spans="1:32" x14ac:dyDescent="0.25">
      <c r="A41" s="7"/>
      <c r="B41" s="7"/>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row>
    <row r="42" spans="1:32" x14ac:dyDescent="0.25">
      <c r="A42" s="7"/>
      <c r="B42" s="7"/>
      <c r="C42" s="7"/>
      <c r="D42" s="7"/>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833A3A-90EF-4209-AAFD-B8247826992B}">
  <dimension ref="A1:K777"/>
  <sheetViews>
    <sheetView zoomScale="80" zoomScaleNormal="80" workbookViewId="0">
      <selection activeCell="F18" sqref="F18"/>
    </sheetView>
  </sheetViews>
  <sheetFormatPr defaultRowHeight="14.25" x14ac:dyDescent="0.2"/>
  <cols>
    <col min="1" max="1" width="11.09765625" style="1" bestFit="1" customWidth="1"/>
    <col min="2" max="2" width="14.19921875" style="1" bestFit="1" customWidth="1"/>
    <col min="3" max="3" width="8.796875" style="1"/>
    <col min="4" max="4" width="11.19921875" style="1" bestFit="1" customWidth="1"/>
    <col min="5" max="5" width="14.5" style="1" bestFit="1" customWidth="1"/>
    <col min="6" max="6" width="13.69921875" style="1" bestFit="1" customWidth="1"/>
    <col min="7" max="7" width="11.19921875" style="1" bestFit="1" customWidth="1"/>
    <col min="8" max="8" width="14.5" style="1" bestFit="1" customWidth="1"/>
    <col min="9" max="9" width="11.59765625" style="1" bestFit="1" customWidth="1"/>
    <col min="10" max="10" width="14.5" style="1" bestFit="1" customWidth="1"/>
    <col min="11" max="11" width="8.5" style="1" customWidth="1"/>
    <col min="12" max="12" width="9" style="1" customWidth="1"/>
    <col min="13" max="13" width="7.09765625" style="1" customWidth="1"/>
    <col min="14" max="14" width="7.8984375" style="1" customWidth="1"/>
    <col min="15" max="19" width="7.09765625" style="1" customWidth="1"/>
    <col min="20" max="20" width="9" style="1" customWidth="1"/>
    <col min="21" max="733" width="8.296875" style="1" customWidth="1"/>
    <col min="734" max="734" width="9" style="1" customWidth="1"/>
    <col min="735" max="16384" width="8.796875" style="1"/>
  </cols>
  <sheetData>
    <row r="1" spans="1:11" ht="15" x14ac:dyDescent="0.25">
      <c r="A1" s="18" t="s">
        <v>3</v>
      </c>
      <c r="B1" s="19" t="s">
        <v>5</v>
      </c>
      <c r="C1" s="26" t="s">
        <v>94</v>
      </c>
      <c r="D1" s="26"/>
      <c r="E1" s="20"/>
      <c r="F1" s="13" t="s">
        <v>12</v>
      </c>
      <c r="G1" s="13"/>
      <c r="H1" s="13" t="s">
        <v>13</v>
      </c>
      <c r="I1" s="13"/>
      <c r="J1" s="13" t="s">
        <v>14</v>
      </c>
      <c r="K1" s="13"/>
    </row>
    <row r="2" spans="1:11" x14ac:dyDescent="0.2">
      <c r="A2" s="21" t="s">
        <v>0</v>
      </c>
      <c r="B2" s="16">
        <v>356643750</v>
      </c>
      <c r="C2" s="13"/>
      <c r="D2" s="17">
        <f>1-E2</f>
        <v>0.60368606752651011</v>
      </c>
      <c r="E2" s="22">
        <f>GETPIVOTDATA("[Measures].[Sum of Total Sales]",$A$1,"[Data Sales Adidas  2].[Sales Method]","[Data Sales Adidas  2].[Sales Method].&amp;[In-store]")/GETPIVOTDATA("[Measures].[Sum of Total Sales]",$A$1)</f>
        <v>0.39631393247348984</v>
      </c>
      <c r="F2" s="13" t="s">
        <v>6</v>
      </c>
      <c r="G2" s="13" t="s">
        <v>7</v>
      </c>
      <c r="H2" s="13" t="s">
        <v>8</v>
      </c>
      <c r="I2" s="13" t="s">
        <v>9</v>
      </c>
      <c r="J2" s="13" t="s">
        <v>10</v>
      </c>
      <c r="K2" s="13" t="s">
        <v>11</v>
      </c>
    </row>
    <row r="3" spans="1:11" x14ac:dyDescent="0.2">
      <c r="A3" s="21" t="s">
        <v>2</v>
      </c>
      <c r="B3" s="16">
        <v>247672882</v>
      </c>
      <c r="C3" s="13"/>
      <c r="D3" s="17">
        <f>1-E3</f>
        <v>0.72477797849405012</v>
      </c>
      <c r="E3" s="22">
        <f>GETPIVOTDATA("[Measures].[Sum of Total Sales]",$A$1,"[Data Sales Adidas  2].[Sales Method]","[Data Sales Adidas  2].[Sales Method].&amp;[Online]")/GETPIVOTDATA("[Measures].[Sum of Total Sales]",$A$1)</f>
        <v>0.27522202150594988</v>
      </c>
      <c r="F3" s="13">
        <v>0</v>
      </c>
      <c r="G3" s="13">
        <v>1</v>
      </c>
      <c r="H3" s="13">
        <v>0</v>
      </c>
      <c r="I3" s="13">
        <v>1</v>
      </c>
      <c r="J3" s="13">
        <v>0</v>
      </c>
      <c r="K3" s="13">
        <v>1</v>
      </c>
    </row>
    <row r="4" spans="1:11" x14ac:dyDescent="0.2">
      <c r="A4" s="21" t="s">
        <v>1</v>
      </c>
      <c r="B4" s="16">
        <v>295585493</v>
      </c>
      <c r="C4" s="13"/>
      <c r="D4" s="17">
        <f>1-E4</f>
        <v>0.67153595397943966</v>
      </c>
      <c r="E4" s="22">
        <f>GETPIVOTDATA("[Measures].[Sum of Total Sales]",$A$1,"[Data Sales Adidas  2].[Sales Method]","[Data Sales Adidas  2].[Sales Method].&amp;[Outlet]")/GETPIVOTDATA("[Measures].[Sum of Total Sales]",$A$1)</f>
        <v>0.32846404602056029</v>
      </c>
      <c r="F4" s="14">
        <f>-SIN(E2*2*PI())</f>
        <v>-0.60636297325132738</v>
      </c>
      <c r="G4" s="13">
        <f>COS(E2*2*PI())</f>
        <v>-0.79518799328826006</v>
      </c>
      <c r="H4" s="14">
        <f>-SIN(E3*2*PI())</f>
        <v>-0.98746915319694339</v>
      </c>
      <c r="I4" s="13">
        <f>COS(E3*2*PI())</f>
        <v>-0.15781213985150691</v>
      </c>
      <c r="J4" s="14">
        <f>-SIN(E4*2*PI())</f>
        <v>-0.88091505270024917</v>
      </c>
      <c r="K4" s="13">
        <f>COS(E4*2*PI())</f>
        <v>-0.47327441292142264</v>
      </c>
    </row>
    <row r="5" spans="1:11" ht="15" x14ac:dyDescent="0.25">
      <c r="A5" s="21" t="s">
        <v>4</v>
      </c>
      <c r="B5" s="16">
        <v>899902125</v>
      </c>
      <c r="C5" s="13"/>
      <c r="D5" s="13"/>
      <c r="E5" s="23"/>
      <c r="F5" s="26" t="s">
        <v>93</v>
      </c>
      <c r="G5" s="15"/>
      <c r="H5" s="15"/>
      <c r="I5" s="15"/>
      <c r="J5" s="15"/>
      <c r="K5" s="15"/>
    </row>
    <row r="6" spans="1:11" x14ac:dyDescent="0.2">
      <c r="A6" s="24"/>
      <c r="B6" s="15"/>
      <c r="C6" s="15"/>
      <c r="D6" s="15"/>
      <c r="E6" s="25"/>
    </row>
    <row r="7" spans="1:11" ht="15" x14ac:dyDescent="0.25">
      <c r="A7" s="9" t="s">
        <v>3</v>
      </c>
      <c r="B7" s="10" t="s">
        <v>5</v>
      </c>
      <c r="D7" s="26" t="s">
        <v>92</v>
      </c>
      <c r="E7" s="20"/>
    </row>
    <row r="8" spans="1:11" ht="15" x14ac:dyDescent="0.25">
      <c r="A8" s="11" t="s">
        <v>55</v>
      </c>
      <c r="B8" s="12">
        <v>5929038</v>
      </c>
      <c r="D8" s="28" t="s">
        <v>3</v>
      </c>
      <c r="E8" s="29" t="s">
        <v>23</v>
      </c>
      <c r="F8"/>
      <c r="G8" s="26" t="s">
        <v>91</v>
      </c>
      <c r="H8" s="41"/>
      <c r="I8" s="34" t="s">
        <v>3</v>
      </c>
      <c r="J8" s="27" t="s">
        <v>5</v>
      </c>
      <c r="K8"/>
    </row>
    <row r="9" spans="1:11" ht="15" x14ac:dyDescent="0.25">
      <c r="A9" s="11" t="s">
        <v>77</v>
      </c>
      <c r="B9" s="12">
        <v>7378068</v>
      </c>
      <c r="D9" s="30" t="s">
        <v>17</v>
      </c>
      <c r="E9" s="31">
        <v>306683</v>
      </c>
      <c r="F9"/>
      <c r="G9" s="28" t="s">
        <v>3</v>
      </c>
      <c r="H9" s="35" t="s">
        <v>5</v>
      </c>
      <c r="I9" s="36" t="s">
        <v>75</v>
      </c>
      <c r="J9" s="31">
        <v>60174133</v>
      </c>
      <c r="K9"/>
    </row>
    <row r="10" spans="1:11" ht="15" x14ac:dyDescent="0.25">
      <c r="A10" s="11" t="s">
        <v>45</v>
      </c>
      <c r="B10" s="12">
        <v>7424011</v>
      </c>
      <c r="D10" s="30" t="s">
        <v>18</v>
      </c>
      <c r="E10" s="31">
        <v>435526</v>
      </c>
      <c r="F10"/>
      <c r="G10" s="30" t="s">
        <v>73</v>
      </c>
      <c r="H10" s="37">
        <v>77698912</v>
      </c>
      <c r="I10" s="36" t="s">
        <v>15</v>
      </c>
      <c r="J10" s="31">
        <v>59283714</v>
      </c>
      <c r="K10"/>
    </row>
    <row r="11" spans="1:11" ht="15" x14ac:dyDescent="0.25">
      <c r="A11" s="11" t="s">
        <v>71</v>
      </c>
      <c r="B11" s="12">
        <v>7727469</v>
      </c>
      <c r="D11" s="30" t="s">
        <v>19</v>
      </c>
      <c r="E11" s="31">
        <v>593320</v>
      </c>
      <c r="F11"/>
      <c r="G11" s="30" t="s">
        <v>29</v>
      </c>
      <c r="H11" s="37">
        <v>220094720</v>
      </c>
      <c r="I11" s="36" t="s">
        <v>16</v>
      </c>
      <c r="J11" s="31">
        <v>64229039</v>
      </c>
      <c r="K11"/>
    </row>
    <row r="12" spans="1:11" ht="15" x14ac:dyDescent="0.25">
      <c r="A12" s="11" t="s">
        <v>60</v>
      </c>
      <c r="B12" s="12">
        <v>7735580</v>
      </c>
      <c r="D12" s="30" t="s">
        <v>20</v>
      </c>
      <c r="E12" s="31">
        <v>433827</v>
      </c>
      <c r="F12"/>
      <c r="G12" s="30" t="s">
        <v>74</v>
      </c>
      <c r="H12" s="37">
        <v>102114753</v>
      </c>
      <c r="I12" s="36" t="s">
        <v>65</v>
      </c>
      <c r="J12" s="31">
        <v>29285637</v>
      </c>
      <c r="K12"/>
    </row>
    <row r="13" spans="1:11" ht="15" x14ac:dyDescent="0.25">
      <c r="A13" s="11" t="s">
        <v>50</v>
      </c>
      <c r="B13" s="12">
        <v>7758059</v>
      </c>
      <c r="D13" s="30" t="s">
        <v>21</v>
      </c>
      <c r="E13" s="31">
        <v>317236</v>
      </c>
      <c r="F13"/>
      <c r="G13" s="30" t="s">
        <v>30</v>
      </c>
      <c r="H13" s="37">
        <v>182470997</v>
      </c>
      <c r="I13" s="36" t="s">
        <v>33</v>
      </c>
      <c r="J13" s="31">
        <v>46359746</v>
      </c>
      <c r="K13"/>
    </row>
    <row r="14" spans="1:11" ht="15" x14ac:dyDescent="0.25">
      <c r="A14" s="11" t="s">
        <v>64</v>
      </c>
      <c r="B14" s="12">
        <v>8446806</v>
      </c>
      <c r="D14" s="30" t="s">
        <v>22</v>
      </c>
      <c r="E14" s="31">
        <v>392269</v>
      </c>
      <c r="F14"/>
      <c r="G14" s="30" t="s">
        <v>31</v>
      </c>
      <c r="H14" s="37">
        <v>74558410</v>
      </c>
      <c r="I14" s="36" t="s">
        <v>4</v>
      </c>
      <c r="J14" s="31">
        <v>259332269</v>
      </c>
      <c r="K14"/>
    </row>
    <row r="15" spans="1:11" ht="15" x14ac:dyDescent="0.25">
      <c r="A15" s="11" t="s">
        <v>66</v>
      </c>
      <c r="B15" s="12">
        <v>8495576</v>
      </c>
      <c r="D15" s="32" t="s">
        <v>4</v>
      </c>
      <c r="E15" s="33">
        <v>2478861</v>
      </c>
      <c r="F15"/>
      <c r="G15" s="30" t="s">
        <v>32</v>
      </c>
      <c r="H15" s="37">
        <v>242964333</v>
      </c>
      <c r="I15" s="35"/>
      <c r="J15" s="29"/>
      <c r="K15"/>
    </row>
    <row r="16" spans="1:11" ht="15" x14ac:dyDescent="0.25">
      <c r="A16" s="11" t="s">
        <v>44</v>
      </c>
      <c r="B16" s="12">
        <v>8836198</v>
      </c>
      <c r="D16" s="26" t="s">
        <v>28</v>
      </c>
      <c r="E16" s="27"/>
      <c r="F16"/>
      <c r="G16" s="32" t="s">
        <v>4</v>
      </c>
      <c r="H16" s="38">
        <v>899902125</v>
      </c>
      <c r="I16" s="39"/>
      <c r="J16" s="40"/>
      <c r="K16"/>
    </row>
    <row r="17" spans="1:11" ht="15" x14ac:dyDescent="0.25">
      <c r="A17" s="11" t="s">
        <v>49</v>
      </c>
      <c r="B17" s="12">
        <v>9195978</v>
      </c>
      <c r="D17" s="28" t="s">
        <v>3</v>
      </c>
      <c r="E17" s="29" t="s">
        <v>5</v>
      </c>
      <c r="F17"/>
      <c r="G17"/>
      <c r="H17"/>
      <c r="I17"/>
      <c r="J17"/>
      <c r="K17"/>
    </row>
    <row r="18" spans="1:11" ht="15" x14ac:dyDescent="0.25">
      <c r="A18" s="11" t="s">
        <v>54</v>
      </c>
      <c r="B18" s="12">
        <v>9683265</v>
      </c>
      <c r="D18" s="30" t="s">
        <v>82</v>
      </c>
      <c r="E18" s="31">
        <v>71479142</v>
      </c>
      <c r="F18"/>
      <c r="G18"/>
      <c r="H18"/>
      <c r="I18"/>
      <c r="J18"/>
      <c r="K18"/>
    </row>
    <row r="19" spans="1:11" ht="15" x14ac:dyDescent="0.25">
      <c r="A19" s="11" t="s">
        <v>67</v>
      </c>
      <c r="B19" s="12">
        <v>9696420</v>
      </c>
      <c r="D19" s="30" t="s">
        <v>83</v>
      </c>
      <c r="E19" s="31">
        <v>61100153</v>
      </c>
      <c r="F19"/>
      <c r="G19"/>
      <c r="H19"/>
      <c r="I19"/>
      <c r="J19"/>
      <c r="K19"/>
    </row>
    <row r="20" spans="1:11" ht="15" x14ac:dyDescent="0.25">
      <c r="A20" s="11" t="s">
        <v>43</v>
      </c>
      <c r="B20" s="12">
        <v>9797488</v>
      </c>
      <c r="D20" s="30" t="s">
        <v>84</v>
      </c>
      <c r="E20" s="31">
        <v>56809109</v>
      </c>
      <c r="F20"/>
      <c r="G20"/>
      <c r="H20"/>
      <c r="I20"/>
      <c r="J20"/>
      <c r="K20"/>
    </row>
    <row r="21" spans="1:11" ht="15" x14ac:dyDescent="0.25">
      <c r="A21" s="11" t="s">
        <v>57</v>
      </c>
      <c r="B21" s="12">
        <v>9934246</v>
      </c>
      <c r="D21" s="30" t="s">
        <v>85</v>
      </c>
      <c r="E21" s="31">
        <v>72339970</v>
      </c>
      <c r="F21"/>
      <c r="G21"/>
      <c r="H21"/>
      <c r="I21"/>
      <c r="J21"/>
      <c r="K21"/>
    </row>
    <row r="22" spans="1:11" ht="15" x14ac:dyDescent="0.25">
      <c r="A22" s="11" t="s">
        <v>46</v>
      </c>
      <c r="B22" s="12">
        <v>9972864</v>
      </c>
      <c r="D22" s="30" t="s">
        <v>86</v>
      </c>
      <c r="E22" s="31">
        <v>80507695</v>
      </c>
      <c r="F22"/>
      <c r="G22"/>
      <c r="H22"/>
      <c r="I22"/>
      <c r="J22"/>
      <c r="K22"/>
    </row>
    <row r="23" spans="1:11" ht="15" x14ac:dyDescent="0.25">
      <c r="A23" s="11" t="s">
        <v>47</v>
      </c>
      <c r="B23" s="12">
        <v>10072848</v>
      </c>
      <c r="D23" s="30" t="s">
        <v>87</v>
      </c>
      <c r="E23" s="31">
        <v>74747372</v>
      </c>
      <c r="F23"/>
      <c r="G23"/>
      <c r="H23"/>
      <c r="I23"/>
      <c r="J23"/>
      <c r="K23"/>
    </row>
    <row r="24" spans="1:11" ht="15" x14ac:dyDescent="0.25">
      <c r="A24" s="11" t="s">
        <v>80</v>
      </c>
      <c r="B24" s="12">
        <v>10357519</v>
      </c>
      <c r="D24" s="30" t="s">
        <v>24</v>
      </c>
      <c r="E24" s="31">
        <v>95480694</v>
      </c>
      <c r="F24"/>
      <c r="G24"/>
      <c r="H24"/>
      <c r="I24"/>
      <c r="J24"/>
      <c r="K24"/>
    </row>
    <row r="25" spans="1:11" ht="15" x14ac:dyDescent="0.25">
      <c r="A25" s="11" t="s">
        <v>62</v>
      </c>
      <c r="B25" s="12">
        <v>10620734</v>
      </c>
      <c r="D25" s="30" t="s">
        <v>25</v>
      </c>
      <c r="E25" s="31">
        <v>92166201</v>
      </c>
      <c r="F25"/>
      <c r="G25"/>
      <c r="H25"/>
      <c r="I25"/>
      <c r="J25"/>
      <c r="K25"/>
    </row>
    <row r="26" spans="1:11" ht="15" x14ac:dyDescent="0.25">
      <c r="A26" s="11" t="s">
        <v>70</v>
      </c>
      <c r="B26" s="12">
        <v>10689160</v>
      </c>
      <c r="D26" s="30" t="s">
        <v>26</v>
      </c>
      <c r="E26" s="31">
        <v>77661459</v>
      </c>
      <c r="F26"/>
      <c r="G26"/>
      <c r="H26"/>
      <c r="I26"/>
      <c r="J26"/>
    </row>
    <row r="27" spans="1:11" ht="15" x14ac:dyDescent="0.25">
      <c r="A27" s="11" t="s">
        <v>51</v>
      </c>
      <c r="B27" s="12">
        <v>11076810</v>
      </c>
      <c r="D27" s="30" t="s">
        <v>88</v>
      </c>
      <c r="E27" s="31">
        <v>63911033</v>
      </c>
      <c r="F27"/>
      <c r="H27"/>
      <c r="I27"/>
      <c r="J27"/>
    </row>
    <row r="28" spans="1:11" ht="15" x14ac:dyDescent="0.25">
      <c r="A28" s="11" t="s">
        <v>38</v>
      </c>
      <c r="B28" s="12">
        <v>11573448</v>
      </c>
      <c r="D28" s="30" t="s">
        <v>89</v>
      </c>
      <c r="E28" s="31">
        <v>67857340</v>
      </c>
      <c r="F28"/>
      <c r="H28"/>
      <c r="I28"/>
      <c r="J28"/>
    </row>
    <row r="29" spans="1:11" ht="15" x14ac:dyDescent="0.25">
      <c r="A29" s="11" t="s">
        <v>39</v>
      </c>
      <c r="B29" s="12">
        <v>12298412</v>
      </c>
      <c r="D29" s="30" t="s">
        <v>90</v>
      </c>
      <c r="E29" s="31">
        <v>85841957</v>
      </c>
      <c r="F29"/>
      <c r="H29"/>
      <c r="I29"/>
      <c r="J29"/>
    </row>
    <row r="30" spans="1:11" ht="15" x14ac:dyDescent="0.25">
      <c r="A30" s="11" t="s">
        <v>37</v>
      </c>
      <c r="B30" s="12">
        <v>12639347</v>
      </c>
      <c r="D30" s="32" t="s">
        <v>4</v>
      </c>
      <c r="E30" s="33">
        <v>899902125</v>
      </c>
      <c r="F30"/>
      <c r="H30"/>
      <c r="I30"/>
      <c r="J30"/>
    </row>
    <row r="31" spans="1:11" ht="15" x14ac:dyDescent="0.25">
      <c r="A31" s="11" t="s">
        <v>68</v>
      </c>
      <c r="B31" s="12">
        <v>14352923</v>
      </c>
      <c r="D31"/>
      <c r="E31"/>
      <c r="F31"/>
      <c r="I31"/>
      <c r="J31"/>
    </row>
    <row r="32" spans="1:11" ht="15" x14ac:dyDescent="0.25">
      <c r="A32" s="11" t="s">
        <v>35</v>
      </c>
      <c r="B32" s="12">
        <v>14753103</v>
      </c>
      <c r="D32"/>
      <c r="E32"/>
      <c r="F32"/>
      <c r="I32"/>
      <c r="J32"/>
    </row>
    <row r="33" spans="1:10" ht="15" x14ac:dyDescent="0.25">
      <c r="A33" s="11" t="s">
        <v>53</v>
      </c>
      <c r="B33" s="12">
        <v>15591709.000000002</v>
      </c>
      <c r="D33"/>
      <c r="E33"/>
      <c r="F33"/>
      <c r="I33"/>
      <c r="J33"/>
    </row>
    <row r="34" spans="1:10" ht="15" x14ac:dyDescent="0.25">
      <c r="A34" s="11" t="s">
        <v>78</v>
      </c>
      <c r="B34" s="12">
        <v>15710886</v>
      </c>
      <c r="D34"/>
      <c r="E34"/>
      <c r="F34"/>
      <c r="I34"/>
      <c r="J34"/>
    </row>
    <row r="35" spans="1:10" ht="15" x14ac:dyDescent="0.25">
      <c r="A35" s="11" t="s">
        <v>36</v>
      </c>
      <c r="B35" s="12">
        <v>15782221</v>
      </c>
      <c r="D35" s="2"/>
      <c r="E35" s="3"/>
      <c r="I35"/>
      <c r="J35"/>
    </row>
    <row r="36" spans="1:10" ht="15" x14ac:dyDescent="0.25">
      <c r="A36" s="11" t="s">
        <v>56</v>
      </c>
      <c r="B36" s="12">
        <v>16411667</v>
      </c>
      <c r="D36" s="2"/>
      <c r="E36" s="3"/>
      <c r="I36"/>
      <c r="J36"/>
    </row>
    <row r="37" spans="1:10" ht="15" x14ac:dyDescent="0.25">
      <c r="A37" s="11" t="s">
        <v>34</v>
      </c>
      <c r="B37" s="12">
        <v>17633424</v>
      </c>
      <c r="D37" s="2"/>
      <c r="E37" s="3"/>
      <c r="I37"/>
      <c r="J37"/>
    </row>
    <row r="38" spans="1:10" ht="15" x14ac:dyDescent="0.25">
      <c r="A38" s="11" t="s">
        <v>81</v>
      </c>
      <c r="B38" s="12">
        <v>18067440</v>
      </c>
      <c r="D38" s="2"/>
      <c r="E38" s="3"/>
      <c r="I38"/>
      <c r="J38"/>
    </row>
    <row r="39" spans="1:10" ht="15" x14ac:dyDescent="0.25">
      <c r="A39" s="11" t="s">
        <v>61</v>
      </c>
      <c r="B39" s="12">
        <v>18484583</v>
      </c>
      <c r="D39" s="2"/>
      <c r="E39" s="3"/>
      <c r="I39"/>
      <c r="J39"/>
    </row>
    <row r="40" spans="1:10" ht="15" x14ac:dyDescent="0.25">
      <c r="A40" s="11" t="s">
        <v>72</v>
      </c>
      <c r="B40" s="12">
        <v>18577517</v>
      </c>
      <c r="D40" s="2"/>
      <c r="E40" s="3"/>
      <c r="I40"/>
      <c r="J40"/>
    </row>
    <row r="41" spans="1:10" ht="15" x14ac:dyDescent="0.25">
      <c r="A41" s="11" t="s">
        <v>52</v>
      </c>
      <c r="B41" s="12">
        <v>18625433</v>
      </c>
      <c r="D41" s="2"/>
      <c r="E41" s="3"/>
      <c r="I41"/>
      <c r="J41"/>
    </row>
    <row r="42" spans="1:10" ht="15" x14ac:dyDescent="0.25">
      <c r="A42" s="11" t="s">
        <v>40</v>
      </c>
      <c r="B42" s="12">
        <v>18997466</v>
      </c>
      <c r="D42" s="2"/>
      <c r="E42" s="3"/>
      <c r="I42"/>
      <c r="J42"/>
    </row>
    <row r="43" spans="1:10" ht="15" x14ac:dyDescent="0.25">
      <c r="A43" s="11" t="s">
        <v>42</v>
      </c>
      <c r="B43" s="12">
        <v>19276878</v>
      </c>
      <c r="D43" s="2"/>
      <c r="E43" s="3"/>
      <c r="I43"/>
      <c r="J43"/>
    </row>
    <row r="44" spans="1:10" ht="15" x14ac:dyDescent="0.25">
      <c r="A44" s="11" t="s">
        <v>58</v>
      </c>
      <c r="B44" s="12">
        <v>19865016</v>
      </c>
      <c r="D44" s="2"/>
      <c r="E44" s="3"/>
      <c r="I44"/>
      <c r="J44"/>
    </row>
    <row r="45" spans="1:10" ht="15" x14ac:dyDescent="0.25">
      <c r="A45" s="11" t="s">
        <v>79</v>
      </c>
      <c r="B45" s="12">
        <v>20858509</v>
      </c>
      <c r="D45" s="2"/>
      <c r="E45" s="3"/>
      <c r="I45"/>
      <c r="J45"/>
    </row>
    <row r="46" spans="1:10" ht="15" x14ac:dyDescent="0.25">
      <c r="A46" s="11" t="s">
        <v>76</v>
      </c>
      <c r="B46" s="12">
        <v>20996536</v>
      </c>
      <c r="D46" s="2"/>
      <c r="E46" s="3"/>
      <c r="I46"/>
      <c r="J46"/>
    </row>
    <row r="47" spans="1:10" ht="15" x14ac:dyDescent="0.25">
      <c r="A47" s="11" t="s">
        <v>63</v>
      </c>
      <c r="B47" s="12">
        <v>21349674</v>
      </c>
      <c r="D47" s="2"/>
      <c r="E47" s="3"/>
      <c r="I47"/>
      <c r="J47"/>
    </row>
    <row r="48" spans="1:10" ht="15" x14ac:dyDescent="0.25">
      <c r="A48" s="11" t="s">
        <v>69</v>
      </c>
      <c r="B48" s="12">
        <v>21575040</v>
      </c>
      <c r="D48" s="2"/>
      <c r="E48" s="3"/>
      <c r="I48"/>
      <c r="J48"/>
    </row>
    <row r="49" spans="1:10" ht="15" x14ac:dyDescent="0.25">
      <c r="A49" s="11" t="s">
        <v>41</v>
      </c>
      <c r="B49" s="12">
        <v>22282457</v>
      </c>
      <c r="D49" s="2"/>
      <c r="E49" s="3"/>
      <c r="I49"/>
      <c r="J49"/>
    </row>
    <row r="50" spans="1:10" ht="15" x14ac:dyDescent="0.25">
      <c r="A50" s="11" t="s">
        <v>48</v>
      </c>
      <c r="B50" s="12">
        <v>23750781</v>
      </c>
      <c r="D50" s="2"/>
      <c r="E50" s="3"/>
      <c r="I50"/>
      <c r="J50"/>
    </row>
    <row r="51" spans="1:10" ht="15" x14ac:dyDescent="0.25">
      <c r="A51" s="11" t="s">
        <v>59</v>
      </c>
      <c r="B51" s="12">
        <v>23956531</v>
      </c>
      <c r="D51" s="2"/>
      <c r="E51" s="3"/>
      <c r="I51"/>
      <c r="J51"/>
    </row>
    <row r="52" spans="1:10" ht="15" x14ac:dyDescent="0.25">
      <c r="A52" s="11" t="s">
        <v>27</v>
      </c>
      <c r="B52" s="12">
        <v>26330718</v>
      </c>
      <c r="D52" s="2"/>
      <c r="E52" s="3"/>
      <c r="I52"/>
      <c r="J52"/>
    </row>
    <row r="53" spans="1:10" ht="15" x14ac:dyDescent="0.25">
      <c r="A53" s="11" t="s">
        <v>65</v>
      </c>
      <c r="B53" s="12">
        <v>29285637</v>
      </c>
      <c r="D53" s="2"/>
      <c r="E53" s="3"/>
      <c r="I53"/>
      <c r="J53"/>
    </row>
    <row r="54" spans="1:10" ht="15" x14ac:dyDescent="0.25">
      <c r="A54" s="11" t="s">
        <v>33</v>
      </c>
      <c r="B54" s="12">
        <v>46359746</v>
      </c>
      <c r="D54" s="2"/>
      <c r="E54" s="3"/>
      <c r="I54"/>
      <c r="J54"/>
    </row>
    <row r="55" spans="1:10" ht="15" x14ac:dyDescent="0.25">
      <c r="A55" s="11" t="s">
        <v>15</v>
      </c>
      <c r="B55" s="12">
        <v>59283714</v>
      </c>
      <c r="D55" s="2"/>
      <c r="E55" s="3"/>
      <c r="I55"/>
      <c r="J55"/>
    </row>
    <row r="56" spans="1:10" ht="15" x14ac:dyDescent="0.25">
      <c r="A56" s="11" t="s">
        <v>75</v>
      </c>
      <c r="B56" s="12">
        <v>60174133</v>
      </c>
      <c r="D56" s="2"/>
      <c r="E56" s="3"/>
      <c r="I56"/>
      <c r="J56"/>
    </row>
    <row r="57" spans="1:10" ht="15" x14ac:dyDescent="0.25">
      <c r="A57" s="11" t="s">
        <v>16</v>
      </c>
      <c r="B57" s="12">
        <v>64229039</v>
      </c>
      <c r="D57" s="2"/>
      <c r="E57" s="3"/>
      <c r="I57"/>
      <c r="J57"/>
    </row>
    <row r="58" spans="1:10" ht="15" x14ac:dyDescent="0.25">
      <c r="A58" s="11" t="s">
        <v>4</v>
      </c>
      <c r="B58" s="12">
        <v>899902125</v>
      </c>
      <c r="D58" s="4"/>
      <c r="E58" s="3"/>
      <c r="I58"/>
      <c r="J58"/>
    </row>
    <row r="59" spans="1:10" ht="15" x14ac:dyDescent="0.25">
      <c r="D59" s="5"/>
      <c r="E59" s="6"/>
      <c r="I59"/>
      <c r="J59"/>
    </row>
    <row r="65" s="1" customFormat="1" x14ac:dyDescent="0.2"/>
    <row r="66" s="1" customFormat="1" x14ac:dyDescent="0.2"/>
    <row r="67" s="1" customFormat="1" x14ac:dyDescent="0.2"/>
    <row r="68" s="1" customFormat="1" x14ac:dyDescent="0.2"/>
    <row r="69" s="1" customFormat="1" x14ac:dyDescent="0.2"/>
    <row r="70" s="1" customFormat="1" x14ac:dyDescent="0.2"/>
    <row r="71" s="1" customFormat="1" x14ac:dyDescent="0.2"/>
    <row r="72" s="1" customFormat="1" x14ac:dyDescent="0.2"/>
    <row r="73" s="1" customFormat="1" x14ac:dyDescent="0.2"/>
    <row r="74" s="1" customFormat="1" x14ac:dyDescent="0.2"/>
    <row r="75" s="1" customFormat="1" x14ac:dyDescent="0.2"/>
    <row r="76" s="1" customFormat="1" x14ac:dyDescent="0.2"/>
    <row r="77" s="1" customFormat="1" x14ac:dyDescent="0.2"/>
    <row r="78" s="1" customFormat="1" x14ac:dyDescent="0.2"/>
    <row r="79" s="1" customFormat="1" x14ac:dyDescent="0.2"/>
    <row r="80" s="1" customFormat="1" x14ac:dyDescent="0.2"/>
    <row r="81" s="1" customFormat="1" x14ac:dyDescent="0.2"/>
    <row r="82" s="1" customFormat="1" x14ac:dyDescent="0.2"/>
    <row r="83" s="1" customFormat="1" x14ac:dyDescent="0.2"/>
    <row r="84" s="1" customFormat="1" x14ac:dyDescent="0.2"/>
    <row r="85" s="1" customFormat="1" x14ac:dyDescent="0.2"/>
    <row r="86" s="1" customFormat="1" x14ac:dyDescent="0.2"/>
    <row r="87" s="1" customFormat="1" x14ac:dyDescent="0.2"/>
    <row r="88" s="1" customFormat="1" x14ac:dyDescent="0.2"/>
    <row r="89" s="1" customFormat="1" x14ac:dyDescent="0.2"/>
    <row r="90" s="1" customFormat="1" x14ac:dyDescent="0.2"/>
    <row r="91" s="1" customFormat="1" x14ac:dyDescent="0.2"/>
    <row r="92" s="1" customFormat="1" x14ac:dyDescent="0.2"/>
    <row r="93" s="1" customFormat="1" x14ac:dyDescent="0.2"/>
    <row r="94" s="1" customFormat="1" x14ac:dyDescent="0.2"/>
    <row r="95" s="1" customFormat="1" x14ac:dyDescent="0.2"/>
    <row r="96" s="1" customFormat="1" x14ac:dyDescent="0.2"/>
    <row r="97" s="1" customFormat="1" x14ac:dyDescent="0.2"/>
    <row r="98" s="1" customFormat="1" x14ac:dyDescent="0.2"/>
    <row r="99" s="1" customFormat="1" x14ac:dyDescent="0.2"/>
    <row r="100" s="1" customFormat="1" x14ac:dyDescent="0.2"/>
    <row r="101" s="1" customFormat="1" x14ac:dyDescent="0.2"/>
    <row r="102" s="1" customFormat="1" x14ac:dyDescent="0.2"/>
    <row r="103" s="1" customFormat="1" x14ac:dyDescent="0.2"/>
    <row r="104" s="1" customFormat="1" x14ac:dyDescent="0.2"/>
    <row r="105" s="1" customFormat="1" x14ac:dyDescent="0.2"/>
    <row r="106" s="1" customFormat="1" x14ac:dyDescent="0.2"/>
    <row r="107" s="1" customFormat="1" x14ac:dyDescent="0.2"/>
    <row r="108" s="1" customFormat="1" x14ac:dyDescent="0.2"/>
    <row r="109" s="1" customFormat="1" x14ac:dyDescent="0.2"/>
    <row r="110" s="1" customFormat="1" x14ac:dyDescent="0.2"/>
    <row r="111" s="1" customFormat="1" x14ac:dyDescent="0.2"/>
    <row r="112" s="1" customFormat="1" x14ac:dyDescent="0.2"/>
    <row r="113" s="1" customFormat="1" x14ac:dyDescent="0.2"/>
    <row r="114" s="1" customFormat="1" x14ac:dyDescent="0.2"/>
    <row r="115" s="1" customFormat="1" x14ac:dyDescent="0.2"/>
    <row r="116" s="1" customFormat="1" x14ac:dyDescent="0.2"/>
    <row r="117" s="1" customFormat="1" x14ac:dyDescent="0.2"/>
    <row r="118" s="1" customFormat="1" x14ac:dyDescent="0.2"/>
    <row r="119" s="1" customFormat="1" x14ac:dyDescent="0.2"/>
    <row r="120" s="1" customFormat="1" x14ac:dyDescent="0.2"/>
    <row r="121" s="1" customFormat="1" x14ac:dyDescent="0.2"/>
    <row r="122" s="1" customFormat="1" x14ac:dyDescent="0.2"/>
    <row r="123" s="1" customFormat="1" x14ac:dyDescent="0.2"/>
    <row r="124" s="1" customFormat="1" x14ac:dyDescent="0.2"/>
    <row r="125" s="1" customFormat="1" x14ac:dyDescent="0.2"/>
    <row r="126" s="1" customFormat="1" x14ac:dyDescent="0.2"/>
    <row r="127" s="1" customFormat="1" x14ac:dyDescent="0.2"/>
    <row r="128" s="1" customFormat="1" x14ac:dyDescent="0.2"/>
    <row r="129" s="1" customFormat="1" x14ac:dyDescent="0.2"/>
    <row r="130" s="1" customFormat="1" x14ac:dyDescent="0.2"/>
    <row r="131" s="1" customFormat="1" x14ac:dyDescent="0.2"/>
    <row r="132" s="1" customFormat="1" x14ac:dyDescent="0.2"/>
    <row r="133" s="1" customFormat="1" x14ac:dyDescent="0.2"/>
    <row r="134" s="1" customFormat="1" x14ac:dyDescent="0.2"/>
    <row r="135" s="1" customFormat="1" x14ac:dyDescent="0.2"/>
    <row r="136" s="1" customFormat="1" x14ac:dyDescent="0.2"/>
    <row r="137" s="1" customFormat="1" x14ac:dyDescent="0.2"/>
    <row r="138" s="1" customFormat="1" x14ac:dyDescent="0.2"/>
    <row r="139" s="1" customFormat="1" x14ac:dyDescent="0.2"/>
    <row r="140" s="1" customFormat="1" x14ac:dyDescent="0.2"/>
    <row r="141" s="1" customFormat="1" x14ac:dyDescent="0.2"/>
    <row r="142" s="1" customFormat="1" x14ac:dyDescent="0.2"/>
    <row r="143" s="1" customFormat="1" x14ac:dyDescent="0.2"/>
    <row r="144" s="1" customFormat="1" x14ac:dyDescent="0.2"/>
    <row r="145" s="1" customFormat="1" x14ac:dyDescent="0.2"/>
    <row r="146" s="1" customFormat="1" x14ac:dyDescent="0.2"/>
    <row r="147" s="1" customFormat="1" x14ac:dyDescent="0.2"/>
    <row r="148" s="1" customFormat="1" x14ac:dyDescent="0.2"/>
    <row r="149" s="1" customFormat="1" x14ac:dyDescent="0.2"/>
    <row r="150" s="1" customFormat="1" x14ac:dyDescent="0.2"/>
    <row r="151" s="1" customFormat="1" x14ac:dyDescent="0.2"/>
    <row r="152" s="1" customFormat="1" x14ac:dyDescent="0.2"/>
    <row r="153" s="1" customFormat="1" x14ac:dyDescent="0.2"/>
    <row r="154" s="1" customFormat="1" x14ac:dyDescent="0.2"/>
    <row r="155" s="1" customFormat="1" x14ac:dyDescent="0.2"/>
    <row r="156" s="1" customFormat="1" x14ac:dyDescent="0.2"/>
    <row r="157" s="1" customFormat="1" x14ac:dyDescent="0.2"/>
    <row r="158" s="1" customFormat="1" x14ac:dyDescent="0.2"/>
    <row r="159" s="1" customFormat="1" x14ac:dyDescent="0.2"/>
    <row r="160" s="1" customFormat="1" x14ac:dyDescent="0.2"/>
    <row r="161" s="1" customFormat="1" x14ac:dyDescent="0.2"/>
    <row r="162" s="1" customFormat="1" x14ac:dyDescent="0.2"/>
    <row r="163" s="1" customFormat="1" x14ac:dyDescent="0.2"/>
    <row r="164" s="1" customFormat="1" x14ac:dyDescent="0.2"/>
    <row r="165" s="1" customFormat="1" x14ac:dyDescent="0.2"/>
    <row r="166" s="1" customFormat="1" x14ac:dyDescent="0.2"/>
    <row r="167" s="1" customFormat="1" x14ac:dyDescent="0.2"/>
    <row r="168" s="1" customFormat="1" x14ac:dyDescent="0.2"/>
    <row r="169" s="1" customFormat="1" x14ac:dyDescent="0.2"/>
    <row r="170" s="1" customFormat="1" x14ac:dyDescent="0.2"/>
    <row r="171" s="1" customFormat="1" x14ac:dyDescent="0.2"/>
    <row r="172" s="1" customFormat="1" x14ac:dyDescent="0.2"/>
    <row r="173" s="1" customFormat="1" x14ac:dyDescent="0.2"/>
    <row r="174" s="1" customFormat="1" x14ac:dyDescent="0.2"/>
    <row r="175" s="1" customFormat="1" x14ac:dyDescent="0.2"/>
    <row r="176" s="1" customFormat="1" x14ac:dyDescent="0.2"/>
    <row r="177" s="1" customFormat="1" x14ac:dyDescent="0.2"/>
    <row r="178" s="1" customFormat="1" x14ac:dyDescent="0.2"/>
    <row r="179" s="1" customFormat="1" x14ac:dyDescent="0.2"/>
    <row r="180" s="1" customFormat="1" x14ac:dyDescent="0.2"/>
    <row r="181" s="1" customFormat="1" x14ac:dyDescent="0.2"/>
    <row r="182" s="1" customFormat="1" x14ac:dyDescent="0.2"/>
    <row r="183" s="1" customFormat="1" x14ac:dyDescent="0.2"/>
    <row r="184" s="1" customFormat="1" x14ac:dyDescent="0.2"/>
    <row r="185" s="1" customFormat="1" x14ac:dyDescent="0.2"/>
    <row r="186" s="1" customFormat="1" x14ac:dyDescent="0.2"/>
    <row r="187" s="1" customFormat="1" x14ac:dyDescent="0.2"/>
    <row r="188" s="1" customFormat="1" x14ac:dyDescent="0.2"/>
    <row r="189" s="1" customFormat="1" x14ac:dyDescent="0.2"/>
    <row r="190" s="1" customFormat="1" x14ac:dyDescent="0.2"/>
    <row r="191" s="1" customFormat="1" x14ac:dyDescent="0.2"/>
    <row r="192" s="1" customFormat="1" x14ac:dyDescent="0.2"/>
    <row r="193" s="1" customFormat="1" x14ac:dyDescent="0.2"/>
    <row r="194" s="1" customFormat="1" x14ac:dyDescent="0.2"/>
    <row r="195" s="1" customFormat="1" x14ac:dyDescent="0.2"/>
    <row r="196" s="1" customFormat="1" x14ac:dyDescent="0.2"/>
    <row r="197" s="1" customFormat="1" x14ac:dyDescent="0.2"/>
    <row r="198" s="1" customFormat="1" x14ac:dyDescent="0.2"/>
    <row r="199" s="1" customFormat="1" x14ac:dyDescent="0.2"/>
    <row r="200" s="1" customFormat="1" x14ac:dyDescent="0.2"/>
    <row r="201" s="1" customFormat="1" x14ac:dyDescent="0.2"/>
    <row r="202" s="1" customFormat="1" x14ac:dyDescent="0.2"/>
    <row r="203" s="1" customFormat="1" x14ac:dyDescent="0.2"/>
    <row r="204" s="1" customFormat="1" x14ac:dyDescent="0.2"/>
    <row r="205" s="1" customFormat="1" x14ac:dyDescent="0.2"/>
    <row r="206" s="1" customFormat="1" x14ac:dyDescent="0.2"/>
    <row r="207" s="1" customFormat="1" x14ac:dyDescent="0.2"/>
    <row r="208" s="1" customFormat="1" x14ac:dyDescent="0.2"/>
    <row r="209" s="1" customFormat="1" x14ac:dyDescent="0.2"/>
    <row r="210" s="1" customFormat="1" x14ac:dyDescent="0.2"/>
    <row r="211" s="1" customFormat="1" x14ac:dyDescent="0.2"/>
    <row r="212" s="1" customFormat="1" x14ac:dyDescent="0.2"/>
    <row r="213" s="1" customFormat="1" x14ac:dyDescent="0.2"/>
    <row r="214" s="1" customFormat="1" x14ac:dyDescent="0.2"/>
    <row r="215" s="1" customFormat="1" x14ac:dyDescent="0.2"/>
    <row r="216" s="1" customFormat="1" x14ac:dyDescent="0.2"/>
    <row r="217" s="1" customFormat="1" x14ac:dyDescent="0.2"/>
    <row r="218" s="1" customFormat="1" x14ac:dyDescent="0.2"/>
    <row r="219" s="1" customFormat="1" x14ac:dyDescent="0.2"/>
    <row r="220" s="1" customFormat="1" x14ac:dyDescent="0.2"/>
    <row r="221" s="1" customFormat="1" x14ac:dyDescent="0.2"/>
    <row r="222" s="1" customFormat="1" x14ac:dyDescent="0.2"/>
    <row r="223" s="1" customFormat="1" x14ac:dyDescent="0.2"/>
    <row r="224" s="1" customFormat="1" x14ac:dyDescent="0.2"/>
    <row r="225" s="1" customFormat="1" x14ac:dyDescent="0.2"/>
    <row r="226" s="1" customFormat="1" x14ac:dyDescent="0.2"/>
    <row r="227" s="1" customFormat="1" x14ac:dyDescent="0.2"/>
    <row r="228" s="1" customFormat="1" x14ac:dyDescent="0.2"/>
    <row r="229" s="1" customFormat="1" x14ac:dyDescent="0.2"/>
    <row r="230" s="1" customFormat="1" x14ac:dyDescent="0.2"/>
    <row r="231" s="1" customFormat="1" x14ac:dyDescent="0.2"/>
    <row r="232" s="1" customFormat="1" x14ac:dyDescent="0.2"/>
    <row r="233" s="1" customFormat="1" x14ac:dyDescent="0.2"/>
    <row r="234" s="1" customFormat="1" x14ac:dyDescent="0.2"/>
    <row r="235" s="1" customFormat="1" x14ac:dyDescent="0.2"/>
    <row r="236" s="1" customFormat="1" x14ac:dyDescent="0.2"/>
    <row r="237" s="1" customFormat="1" x14ac:dyDescent="0.2"/>
    <row r="238" s="1" customFormat="1" x14ac:dyDescent="0.2"/>
    <row r="239" s="1" customFormat="1" x14ac:dyDescent="0.2"/>
    <row r="240" s="1" customFormat="1" x14ac:dyDescent="0.2"/>
    <row r="241" s="1" customFormat="1" x14ac:dyDescent="0.2"/>
    <row r="242" s="1" customFormat="1" x14ac:dyDescent="0.2"/>
    <row r="243" s="1" customFormat="1" x14ac:dyDescent="0.2"/>
    <row r="244" s="1" customFormat="1" x14ac:dyDescent="0.2"/>
    <row r="245" s="1" customFormat="1" x14ac:dyDescent="0.2"/>
    <row r="246" s="1" customFormat="1" x14ac:dyDescent="0.2"/>
    <row r="247" s="1" customFormat="1" x14ac:dyDescent="0.2"/>
    <row r="248" s="1" customFormat="1" x14ac:dyDescent="0.2"/>
    <row r="249" s="1" customFormat="1" x14ac:dyDescent="0.2"/>
    <row r="250" s="1" customFormat="1" x14ac:dyDescent="0.2"/>
    <row r="251" s="1" customFormat="1" x14ac:dyDescent="0.2"/>
    <row r="252" s="1" customFormat="1" x14ac:dyDescent="0.2"/>
    <row r="253" s="1" customFormat="1" x14ac:dyDescent="0.2"/>
    <row r="254" s="1" customFormat="1" x14ac:dyDescent="0.2"/>
    <row r="255" s="1" customFormat="1" x14ac:dyDescent="0.2"/>
    <row r="256" s="1" customFormat="1" x14ac:dyDescent="0.2"/>
    <row r="257" s="1" customFormat="1" x14ac:dyDescent="0.2"/>
    <row r="258" s="1" customFormat="1" x14ac:dyDescent="0.2"/>
    <row r="259" s="1" customFormat="1" x14ac:dyDescent="0.2"/>
    <row r="260" s="1" customFormat="1" x14ac:dyDescent="0.2"/>
    <row r="261" s="1" customFormat="1" x14ac:dyDescent="0.2"/>
    <row r="262" s="1" customFormat="1" x14ac:dyDescent="0.2"/>
    <row r="263" s="1" customFormat="1" x14ac:dyDescent="0.2"/>
    <row r="264" s="1" customFormat="1" x14ac:dyDescent="0.2"/>
    <row r="265" s="1" customFormat="1" x14ac:dyDescent="0.2"/>
    <row r="266" s="1" customFormat="1" x14ac:dyDescent="0.2"/>
    <row r="267" s="1" customFormat="1" x14ac:dyDescent="0.2"/>
    <row r="268" s="1" customFormat="1" x14ac:dyDescent="0.2"/>
    <row r="269" s="1" customFormat="1" x14ac:dyDescent="0.2"/>
    <row r="270" s="1" customFormat="1" x14ac:dyDescent="0.2"/>
    <row r="271" s="1" customFormat="1" x14ac:dyDescent="0.2"/>
    <row r="272" s="1" customFormat="1" x14ac:dyDescent="0.2"/>
    <row r="273" s="1" customFormat="1" x14ac:dyDescent="0.2"/>
    <row r="274" s="1" customFormat="1" x14ac:dyDescent="0.2"/>
    <row r="275" s="1" customFormat="1" x14ac:dyDescent="0.2"/>
    <row r="276" s="1" customFormat="1" x14ac:dyDescent="0.2"/>
    <row r="277" s="1" customFormat="1" x14ac:dyDescent="0.2"/>
    <row r="278" s="1" customFormat="1" x14ac:dyDescent="0.2"/>
    <row r="279" s="1" customFormat="1" x14ac:dyDescent="0.2"/>
    <row r="280" s="1" customFormat="1" x14ac:dyDescent="0.2"/>
    <row r="281" s="1" customFormat="1" x14ac:dyDescent="0.2"/>
    <row r="282" s="1" customFormat="1" x14ac:dyDescent="0.2"/>
    <row r="283" s="1" customFormat="1" x14ac:dyDescent="0.2"/>
    <row r="284" s="1" customFormat="1" x14ac:dyDescent="0.2"/>
    <row r="285" s="1" customFormat="1" x14ac:dyDescent="0.2"/>
    <row r="286" s="1" customFormat="1" x14ac:dyDescent="0.2"/>
    <row r="287" s="1" customFormat="1" x14ac:dyDescent="0.2"/>
    <row r="288" s="1" customFormat="1" x14ac:dyDescent="0.2"/>
    <row r="289" s="1" customFormat="1" x14ac:dyDescent="0.2"/>
    <row r="290" s="1" customFormat="1" x14ac:dyDescent="0.2"/>
    <row r="291" s="1" customFormat="1" x14ac:dyDescent="0.2"/>
    <row r="292" s="1" customFormat="1" x14ac:dyDescent="0.2"/>
    <row r="293" s="1" customFormat="1" x14ac:dyDescent="0.2"/>
    <row r="294" s="1" customFormat="1" x14ac:dyDescent="0.2"/>
    <row r="295" s="1" customFormat="1" x14ac:dyDescent="0.2"/>
    <row r="296" s="1" customFormat="1" x14ac:dyDescent="0.2"/>
    <row r="297" s="1" customFormat="1" x14ac:dyDescent="0.2"/>
    <row r="298" s="1" customFormat="1" x14ac:dyDescent="0.2"/>
    <row r="299" s="1" customFormat="1" x14ac:dyDescent="0.2"/>
    <row r="300" s="1" customFormat="1" x14ac:dyDescent="0.2"/>
    <row r="301" s="1" customFormat="1" x14ac:dyDescent="0.2"/>
    <row r="302" s="1" customFormat="1" x14ac:dyDescent="0.2"/>
    <row r="303" s="1" customFormat="1" x14ac:dyDescent="0.2"/>
    <row r="304" s="1" customFormat="1" x14ac:dyDescent="0.2"/>
    <row r="305" s="1" customFormat="1" x14ac:dyDescent="0.2"/>
    <row r="306" s="1" customFormat="1" x14ac:dyDescent="0.2"/>
    <row r="307" s="1" customFormat="1" x14ac:dyDescent="0.2"/>
    <row r="308" s="1" customFormat="1" x14ac:dyDescent="0.2"/>
    <row r="309" s="1" customFormat="1" x14ac:dyDescent="0.2"/>
    <row r="310" s="1" customFormat="1" x14ac:dyDescent="0.2"/>
    <row r="311" s="1" customFormat="1" x14ac:dyDescent="0.2"/>
    <row r="312" s="1" customFormat="1" x14ac:dyDescent="0.2"/>
    <row r="313" s="1" customFormat="1" x14ac:dyDescent="0.2"/>
    <row r="314" s="1" customFormat="1" x14ac:dyDescent="0.2"/>
    <row r="315" s="1" customFormat="1" x14ac:dyDescent="0.2"/>
    <row r="316" s="1" customFormat="1" x14ac:dyDescent="0.2"/>
    <row r="317" s="1" customFormat="1" x14ac:dyDescent="0.2"/>
    <row r="318" s="1" customFormat="1" x14ac:dyDescent="0.2"/>
    <row r="319" s="1" customFormat="1" x14ac:dyDescent="0.2"/>
    <row r="320" s="1" customFormat="1" x14ac:dyDescent="0.2"/>
    <row r="321" s="1" customFormat="1" x14ac:dyDescent="0.2"/>
    <row r="322" s="1" customFormat="1" x14ac:dyDescent="0.2"/>
    <row r="323" s="1" customFormat="1" x14ac:dyDescent="0.2"/>
    <row r="324" s="1" customFormat="1" x14ac:dyDescent="0.2"/>
    <row r="325" s="1" customFormat="1" x14ac:dyDescent="0.2"/>
    <row r="326" s="1" customFormat="1" x14ac:dyDescent="0.2"/>
    <row r="327" s="1" customFormat="1" x14ac:dyDescent="0.2"/>
    <row r="328" s="1" customFormat="1" x14ac:dyDescent="0.2"/>
    <row r="329" s="1" customFormat="1" x14ac:dyDescent="0.2"/>
    <row r="330" s="1" customFormat="1" x14ac:dyDescent="0.2"/>
    <row r="331" s="1" customFormat="1" x14ac:dyDescent="0.2"/>
    <row r="332" s="1" customFormat="1" x14ac:dyDescent="0.2"/>
    <row r="333" s="1" customFormat="1" x14ac:dyDescent="0.2"/>
    <row r="334" s="1" customFormat="1" x14ac:dyDescent="0.2"/>
    <row r="335" s="1" customFormat="1" x14ac:dyDescent="0.2"/>
    <row r="336" s="1" customFormat="1" x14ac:dyDescent="0.2"/>
    <row r="337" s="1" customFormat="1" x14ac:dyDescent="0.2"/>
    <row r="338" s="1" customFormat="1" x14ac:dyDescent="0.2"/>
    <row r="339" s="1" customFormat="1" x14ac:dyDescent="0.2"/>
    <row r="340" s="1" customFormat="1" x14ac:dyDescent="0.2"/>
    <row r="341" s="1" customFormat="1" x14ac:dyDescent="0.2"/>
    <row r="342" s="1" customFormat="1" x14ac:dyDescent="0.2"/>
    <row r="343" s="1" customFormat="1" x14ac:dyDescent="0.2"/>
    <row r="344" s="1" customFormat="1" x14ac:dyDescent="0.2"/>
    <row r="345" s="1" customFormat="1" x14ac:dyDescent="0.2"/>
    <row r="346" s="1" customFormat="1" x14ac:dyDescent="0.2"/>
    <row r="347" s="1" customFormat="1" x14ac:dyDescent="0.2"/>
    <row r="348" s="1" customFormat="1" x14ac:dyDescent="0.2"/>
    <row r="349" s="1" customFormat="1" x14ac:dyDescent="0.2"/>
    <row r="350" s="1" customFormat="1" x14ac:dyDescent="0.2"/>
    <row r="351" s="1" customFormat="1" x14ac:dyDescent="0.2"/>
    <row r="352" s="1" customFormat="1" x14ac:dyDescent="0.2"/>
    <row r="353" s="1" customFormat="1" x14ac:dyDescent="0.2"/>
    <row r="354" s="1" customFormat="1" x14ac:dyDescent="0.2"/>
    <row r="355" s="1" customFormat="1" x14ac:dyDescent="0.2"/>
    <row r="356" s="1" customFormat="1" x14ac:dyDescent="0.2"/>
    <row r="357" s="1" customFormat="1" x14ac:dyDescent="0.2"/>
    <row r="358" s="1" customFormat="1" x14ac:dyDescent="0.2"/>
    <row r="359" s="1" customFormat="1" x14ac:dyDescent="0.2"/>
    <row r="360" s="1" customFormat="1" x14ac:dyDescent="0.2"/>
    <row r="361" s="1" customFormat="1" x14ac:dyDescent="0.2"/>
    <row r="362" s="1" customFormat="1" x14ac:dyDescent="0.2"/>
    <row r="363" s="1" customFormat="1" x14ac:dyDescent="0.2"/>
    <row r="364" s="1" customFormat="1" x14ac:dyDescent="0.2"/>
    <row r="365" s="1" customFormat="1" x14ac:dyDescent="0.2"/>
    <row r="366" s="1" customFormat="1" x14ac:dyDescent="0.2"/>
    <row r="367" s="1" customFormat="1" x14ac:dyDescent="0.2"/>
    <row r="368" s="1" customFormat="1" x14ac:dyDescent="0.2"/>
    <row r="369" s="1" customFormat="1" x14ac:dyDescent="0.2"/>
    <row r="370" s="1" customFormat="1" x14ac:dyDescent="0.2"/>
    <row r="371" s="1" customFormat="1" x14ac:dyDescent="0.2"/>
    <row r="372" s="1" customFormat="1" x14ac:dyDescent="0.2"/>
    <row r="373" s="1" customFormat="1" x14ac:dyDescent="0.2"/>
    <row r="374" s="1" customFormat="1" x14ac:dyDescent="0.2"/>
    <row r="375" s="1" customFormat="1" x14ac:dyDescent="0.2"/>
    <row r="376" s="1" customFormat="1" x14ac:dyDescent="0.2"/>
    <row r="377" s="1" customFormat="1" x14ac:dyDescent="0.2"/>
    <row r="378" s="1" customFormat="1" x14ac:dyDescent="0.2"/>
    <row r="379" s="1" customFormat="1" x14ac:dyDescent="0.2"/>
    <row r="380" s="1" customFormat="1" x14ac:dyDescent="0.2"/>
    <row r="381" s="1" customFormat="1" x14ac:dyDescent="0.2"/>
    <row r="382" s="1" customFormat="1" x14ac:dyDescent="0.2"/>
    <row r="383" s="1" customFormat="1" x14ac:dyDescent="0.2"/>
    <row r="384" s="1" customFormat="1" x14ac:dyDescent="0.2"/>
    <row r="385" s="1" customFormat="1" x14ac:dyDescent="0.2"/>
    <row r="386" s="1" customFormat="1" x14ac:dyDescent="0.2"/>
    <row r="387" s="1" customFormat="1" x14ac:dyDescent="0.2"/>
    <row r="388" s="1" customFormat="1" x14ac:dyDescent="0.2"/>
    <row r="389" s="1" customFormat="1" x14ac:dyDescent="0.2"/>
    <row r="390" s="1" customFormat="1" x14ac:dyDescent="0.2"/>
    <row r="391" s="1" customFormat="1" x14ac:dyDescent="0.2"/>
    <row r="392" s="1" customFormat="1" x14ac:dyDescent="0.2"/>
    <row r="393" s="1" customFormat="1" x14ac:dyDescent="0.2"/>
    <row r="394" s="1" customFormat="1" x14ac:dyDescent="0.2"/>
    <row r="395" s="1" customFormat="1" x14ac:dyDescent="0.2"/>
    <row r="396" s="1" customFormat="1" x14ac:dyDescent="0.2"/>
    <row r="397" s="1" customFormat="1" x14ac:dyDescent="0.2"/>
    <row r="398" s="1" customFormat="1" x14ac:dyDescent="0.2"/>
    <row r="399" s="1" customFormat="1" x14ac:dyDescent="0.2"/>
    <row r="400" s="1" customFormat="1" x14ac:dyDescent="0.2"/>
    <row r="401" s="1" customFormat="1" x14ac:dyDescent="0.2"/>
    <row r="402" s="1" customFormat="1" x14ac:dyDescent="0.2"/>
    <row r="403" s="1" customFormat="1" x14ac:dyDescent="0.2"/>
    <row r="404" s="1" customFormat="1" x14ac:dyDescent="0.2"/>
    <row r="405" s="1" customFormat="1" x14ac:dyDescent="0.2"/>
    <row r="406" s="1" customFormat="1" x14ac:dyDescent="0.2"/>
    <row r="407" s="1" customFormat="1" x14ac:dyDescent="0.2"/>
    <row r="408" s="1" customFormat="1" x14ac:dyDescent="0.2"/>
    <row r="409" s="1" customFormat="1" x14ac:dyDescent="0.2"/>
    <row r="410" s="1" customFormat="1" x14ac:dyDescent="0.2"/>
    <row r="411" s="1" customFormat="1" x14ac:dyDescent="0.2"/>
    <row r="412" s="1" customFormat="1" x14ac:dyDescent="0.2"/>
    <row r="413" s="1" customFormat="1" x14ac:dyDescent="0.2"/>
    <row r="414" s="1" customFormat="1" x14ac:dyDescent="0.2"/>
    <row r="415" s="1" customFormat="1" x14ac:dyDescent="0.2"/>
    <row r="416" s="1" customFormat="1" x14ac:dyDescent="0.2"/>
    <row r="417" s="1" customFormat="1" x14ac:dyDescent="0.2"/>
    <row r="418" s="1" customFormat="1" x14ac:dyDescent="0.2"/>
    <row r="419" s="1" customFormat="1" x14ac:dyDescent="0.2"/>
    <row r="420" s="1" customFormat="1" x14ac:dyDescent="0.2"/>
    <row r="421" s="1" customFormat="1" x14ac:dyDescent="0.2"/>
    <row r="422" s="1" customFormat="1" x14ac:dyDescent="0.2"/>
    <row r="423" s="1" customFormat="1" x14ac:dyDescent="0.2"/>
    <row r="424" s="1" customFormat="1" x14ac:dyDescent="0.2"/>
    <row r="425" s="1" customFormat="1" x14ac:dyDescent="0.2"/>
    <row r="426" s="1" customFormat="1" x14ac:dyDescent="0.2"/>
    <row r="427" s="1" customFormat="1" x14ac:dyDescent="0.2"/>
    <row r="428" s="1" customFormat="1" x14ac:dyDescent="0.2"/>
    <row r="429" s="1" customFormat="1" x14ac:dyDescent="0.2"/>
    <row r="430" s="1" customFormat="1" x14ac:dyDescent="0.2"/>
    <row r="431" s="1" customFormat="1" x14ac:dyDescent="0.2"/>
    <row r="432" s="1" customFormat="1" x14ac:dyDescent="0.2"/>
    <row r="433" s="1" customFormat="1" x14ac:dyDescent="0.2"/>
    <row r="434" s="1" customFormat="1" x14ac:dyDescent="0.2"/>
    <row r="435" s="1" customFormat="1" x14ac:dyDescent="0.2"/>
    <row r="436" s="1" customFormat="1" x14ac:dyDescent="0.2"/>
    <row r="437" s="1" customFormat="1" x14ac:dyDescent="0.2"/>
    <row r="438" s="1" customFormat="1" x14ac:dyDescent="0.2"/>
    <row r="439" s="1" customFormat="1" x14ac:dyDescent="0.2"/>
    <row r="440" s="1" customFormat="1" x14ac:dyDescent="0.2"/>
    <row r="441" s="1" customFormat="1" x14ac:dyDescent="0.2"/>
    <row r="442" s="1" customFormat="1" x14ac:dyDescent="0.2"/>
    <row r="443" s="1" customFormat="1" x14ac:dyDescent="0.2"/>
    <row r="444" s="1" customFormat="1" x14ac:dyDescent="0.2"/>
    <row r="445" s="1" customFormat="1" x14ac:dyDescent="0.2"/>
    <row r="446" s="1" customFormat="1" x14ac:dyDescent="0.2"/>
    <row r="447" s="1" customFormat="1" x14ac:dyDescent="0.2"/>
    <row r="448" s="1" customFormat="1" x14ac:dyDescent="0.2"/>
    <row r="449" s="1" customFormat="1" x14ac:dyDescent="0.2"/>
    <row r="450" s="1" customFormat="1" x14ac:dyDescent="0.2"/>
    <row r="451" s="1" customFormat="1" x14ac:dyDescent="0.2"/>
    <row r="452" s="1" customFormat="1" x14ac:dyDescent="0.2"/>
    <row r="453" s="1" customFormat="1" x14ac:dyDescent="0.2"/>
    <row r="454" s="1" customFormat="1" x14ac:dyDescent="0.2"/>
    <row r="455" s="1" customFormat="1" x14ac:dyDescent="0.2"/>
    <row r="456" s="1" customFormat="1" x14ac:dyDescent="0.2"/>
    <row r="457" s="1" customFormat="1" x14ac:dyDescent="0.2"/>
    <row r="458" s="1" customFormat="1" x14ac:dyDescent="0.2"/>
    <row r="459" s="1" customFormat="1" x14ac:dyDescent="0.2"/>
    <row r="460" s="1" customFormat="1" x14ac:dyDescent="0.2"/>
    <row r="461" s="1" customFormat="1" x14ac:dyDescent="0.2"/>
    <row r="462" s="1" customFormat="1" x14ac:dyDescent="0.2"/>
    <row r="463" s="1" customFormat="1" x14ac:dyDescent="0.2"/>
    <row r="464" s="1" customFormat="1" x14ac:dyDescent="0.2"/>
    <row r="465" s="1" customFormat="1" x14ac:dyDescent="0.2"/>
    <row r="466" s="1" customFormat="1" x14ac:dyDescent="0.2"/>
    <row r="467" s="1" customFormat="1" x14ac:dyDescent="0.2"/>
    <row r="468" s="1" customFormat="1" x14ac:dyDescent="0.2"/>
    <row r="469" s="1" customFormat="1" x14ac:dyDescent="0.2"/>
    <row r="470" s="1" customFormat="1" x14ac:dyDescent="0.2"/>
    <row r="471" s="1" customFormat="1" x14ac:dyDescent="0.2"/>
    <row r="472" s="1" customFormat="1" x14ac:dyDescent="0.2"/>
    <row r="473" s="1" customFormat="1" x14ac:dyDescent="0.2"/>
    <row r="474" s="1" customFormat="1" x14ac:dyDescent="0.2"/>
    <row r="475" s="1" customFormat="1" x14ac:dyDescent="0.2"/>
    <row r="476" s="1" customFormat="1" x14ac:dyDescent="0.2"/>
    <row r="477" s="1" customFormat="1" x14ac:dyDescent="0.2"/>
    <row r="478" s="1" customFormat="1" x14ac:dyDescent="0.2"/>
    <row r="479" s="1" customFormat="1" x14ac:dyDescent="0.2"/>
    <row r="480" s="1" customFormat="1" x14ac:dyDescent="0.2"/>
    <row r="481" s="1" customFormat="1" x14ac:dyDescent="0.2"/>
    <row r="482" s="1" customFormat="1" x14ac:dyDescent="0.2"/>
    <row r="483" s="1" customFormat="1" x14ac:dyDescent="0.2"/>
    <row r="484" s="1" customFormat="1" x14ac:dyDescent="0.2"/>
    <row r="485" s="1" customFormat="1" x14ac:dyDescent="0.2"/>
    <row r="486" s="1" customFormat="1" x14ac:dyDescent="0.2"/>
    <row r="487" s="1" customFormat="1" x14ac:dyDescent="0.2"/>
    <row r="488" s="1" customFormat="1" x14ac:dyDescent="0.2"/>
    <row r="489" s="1" customFormat="1" x14ac:dyDescent="0.2"/>
    <row r="490" s="1" customFormat="1" x14ac:dyDescent="0.2"/>
    <row r="491" s="1" customFormat="1" x14ac:dyDescent="0.2"/>
    <row r="492" s="1" customFormat="1" x14ac:dyDescent="0.2"/>
    <row r="493" s="1" customFormat="1" x14ac:dyDescent="0.2"/>
    <row r="494" s="1" customFormat="1" x14ac:dyDescent="0.2"/>
    <row r="495" s="1" customFormat="1" x14ac:dyDescent="0.2"/>
    <row r="496" s="1" customFormat="1" x14ac:dyDescent="0.2"/>
    <row r="497" s="1" customFormat="1" x14ac:dyDescent="0.2"/>
    <row r="498" s="1" customFormat="1" x14ac:dyDescent="0.2"/>
    <row r="499" s="1" customFormat="1" x14ac:dyDescent="0.2"/>
    <row r="500" s="1" customFormat="1" x14ac:dyDescent="0.2"/>
    <row r="501" s="1" customFormat="1" x14ac:dyDescent="0.2"/>
    <row r="502" s="1" customFormat="1" x14ac:dyDescent="0.2"/>
    <row r="503" s="1" customFormat="1" x14ac:dyDescent="0.2"/>
    <row r="504" s="1" customFormat="1" x14ac:dyDescent="0.2"/>
    <row r="505" s="1" customFormat="1" x14ac:dyDescent="0.2"/>
    <row r="506" s="1" customFormat="1" x14ac:dyDescent="0.2"/>
    <row r="507" s="1" customFormat="1" x14ac:dyDescent="0.2"/>
    <row r="508" s="1" customFormat="1" x14ac:dyDescent="0.2"/>
    <row r="509" s="1" customFormat="1" x14ac:dyDescent="0.2"/>
    <row r="510" s="1" customFormat="1" x14ac:dyDescent="0.2"/>
    <row r="511" s="1" customFormat="1" x14ac:dyDescent="0.2"/>
    <row r="512" s="1" customFormat="1" x14ac:dyDescent="0.2"/>
    <row r="513" s="1" customFormat="1" x14ac:dyDescent="0.2"/>
    <row r="514" s="1" customFormat="1" x14ac:dyDescent="0.2"/>
    <row r="515" s="1" customFormat="1" x14ac:dyDescent="0.2"/>
    <row r="516" s="1" customFormat="1" x14ac:dyDescent="0.2"/>
    <row r="517" s="1" customFormat="1" x14ac:dyDescent="0.2"/>
    <row r="518" s="1" customFormat="1" x14ac:dyDescent="0.2"/>
    <row r="519" s="1" customFormat="1" x14ac:dyDescent="0.2"/>
    <row r="520" s="1" customFormat="1" x14ac:dyDescent="0.2"/>
    <row r="521" s="1" customFormat="1" x14ac:dyDescent="0.2"/>
    <row r="522" s="1" customFormat="1" x14ac:dyDescent="0.2"/>
    <row r="523" s="1" customFormat="1" x14ac:dyDescent="0.2"/>
    <row r="524" s="1" customFormat="1" x14ac:dyDescent="0.2"/>
    <row r="525" s="1" customFormat="1" x14ac:dyDescent="0.2"/>
    <row r="526" s="1" customFormat="1" x14ac:dyDescent="0.2"/>
    <row r="527" s="1" customFormat="1" x14ac:dyDescent="0.2"/>
    <row r="528" s="1" customFormat="1" x14ac:dyDescent="0.2"/>
    <row r="529" s="1" customFormat="1" x14ac:dyDescent="0.2"/>
    <row r="530" s="1" customFormat="1" x14ac:dyDescent="0.2"/>
    <row r="531" s="1" customFormat="1" x14ac:dyDescent="0.2"/>
    <row r="532" s="1" customFormat="1" x14ac:dyDescent="0.2"/>
    <row r="533" s="1" customFormat="1" x14ac:dyDescent="0.2"/>
    <row r="534" s="1" customFormat="1" x14ac:dyDescent="0.2"/>
    <row r="535" s="1" customFormat="1" x14ac:dyDescent="0.2"/>
    <row r="536" s="1" customFormat="1" x14ac:dyDescent="0.2"/>
    <row r="537" s="1" customFormat="1" x14ac:dyDescent="0.2"/>
    <row r="538" s="1" customFormat="1" x14ac:dyDescent="0.2"/>
    <row r="539" s="1" customFormat="1" x14ac:dyDescent="0.2"/>
    <row r="540" s="1" customFormat="1" x14ac:dyDescent="0.2"/>
    <row r="541" s="1" customFormat="1" x14ac:dyDescent="0.2"/>
    <row r="542" s="1" customFormat="1" x14ac:dyDescent="0.2"/>
    <row r="543" s="1" customFormat="1" x14ac:dyDescent="0.2"/>
    <row r="544" s="1" customFormat="1" x14ac:dyDescent="0.2"/>
    <row r="545" s="1" customFormat="1" x14ac:dyDescent="0.2"/>
    <row r="546" s="1" customFormat="1" x14ac:dyDescent="0.2"/>
    <row r="547" s="1" customFormat="1" x14ac:dyDescent="0.2"/>
    <row r="548" s="1" customFormat="1" x14ac:dyDescent="0.2"/>
    <row r="549" s="1" customFormat="1" x14ac:dyDescent="0.2"/>
    <row r="550" s="1" customFormat="1" x14ac:dyDescent="0.2"/>
    <row r="551" s="1" customFormat="1" x14ac:dyDescent="0.2"/>
    <row r="552" s="1" customFormat="1" x14ac:dyDescent="0.2"/>
    <row r="553" s="1" customFormat="1" x14ac:dyDescent="0.2"/>
    <row r="554" s="1" customFormat="1" x14ac:dyDescent="0.2"/>
    <row r="555" s="1" customFormat="1" x14ac:dyDescent="0.2"/>
    <row r="556" s="1" customFormat="1" x14ac:dyDescent="0.2"/>
    <row r="557" s="1" customFormat="1" x14ac:dyDescent="0.2"/>
    <row r="558" s="1" customFormat="1" x14ac:dyDescent="0.2"/>
    <row r="559" s="1" customFormat="1" x14ac:dyDescent="0.2"/>
    <row r="560" s="1" customFormat="1" x14ac:dyDescent="0.2"/>
    <row r="561" s="1" customFormat="1" x14ac:dyDescent="0.2"/>
    <row r="562" s="1" customFormat="1" x14ac:dyDescent="0.2"/>
    <row r="563" s="1" customFormat="1" x14ac:dyDescent="0.2"/>
    <row r="564" s="1" customFormat="1" x14ac:dyDescent="0.2"/>
    <row r="565" s="1" customFormat="1" x14ac:dyDescent="0.2"/>
    <row r="566" s="1" customFormat="1" x14ac:dyDescent="0.2"/>
    <row r="567" s="1" customFormat="1" x14ac:dyDescent="0.2"/>
    <row r="568" s="1" customFormat="1" x14ac:dyDescent="0.2"/>
    <row r="569" s="1" customFormat="1" x14ac:dyDescent="0.2"/>
    <row r="570" s="1" customFormat="1" x14ac:dyDescent="0.2"/>
    <row r="571" s="1" customFormat="1" x14ac:dyDescent="0.2"/>
    <row r="572" s="1" customFormat="1" x14ac:dyDescent="0.2"/>
    <row r="573" s="1" customFormat="1" x14ac:dyDescent="0.2"/>
    <row r="574" s="1" customFormat="1" x14ac:dyDescent="0.2"/>
    <row r="575" s="1" customFormat="1" x14ac:dyDescent="0.2"/>
    <row r="576" s="1" customFormat="1" x14ac:dyDescent="0.2"/>
    <row r="577" s="1" customFormat="1" x14ac:dyDescent="0.2"/>
    <row r="578" s="1" customFormat="1" x14ac:dyDescent="0.2"/>
    <row r="579" s="1" customFormat="1" x14ac:dyDescent="0.2"/>
    <row r="580" s="1" customFormat="1" x14ac:dyDescent="0.2"/>
    <row r="581" s="1" customFormat="1" x14ac:dyDescent="0.2"/>
    <row r="582" s="1" customFormat="1" x14ac:dyDescent="0.2"/>
    <row r="583" s="1" customFormat="1" x14ac:dyDescent="0.2"/>
    <row r="584" s="1" customFormat="1" x14ac:dyDescent="0.2"/>
    <row r="585" s="1" customFormat="1" x14ac:dyDescent="0.2"/>
    <row r="586" s="1" customFormat="1" x14ac:dyDescent="0.2"/>
    <row r="587" s="1" customFormat="1" x14ac:dyDescent="0.2"/>
    <row r="588" s="1" customFormat="1" x14ac:dyDescent="0.2"/>
    <row r="589" s="1" customFormat="1" x14ac:dyDescent="0.2"/>
    <row r="590" s="1" customFormat="1" x14ac:dyDescent="0.2"/>
    <row r="591" s="1" customFormat="1" x14ac:dyDescent="0.2"/>
    <row r="592" s="1" customFormat="1" x14ac:dyDescent="0.2"/>
    <row r="593" s="1" customFormat="1" x14ac:dyDescent="0.2"/>
    <row r="594" s="1" customFormat="1" x14ac:dyDescent="0.2"/>
    <row r="595" s="1" customFormat="1" x14ac:dyDescent="0.2"/>
    <row r="596" s="1" customFormat="1" x14ac:dyDescent="0.2"/>
    <row r="597" s="1" customFormat="1" x14ac:dyDescent="0.2"/>
    <row r="598" s="1" customFormat="1" x14ac:dyDescent="0.2"/>
    <row r="599" s="1" customFormat="1" x14ac:dyDescent="0.2"/>
    <row r="600" s="1" customFormat="1" x14ac:dyDescent="0.2"/>
    <row r="601" s="1" customFormat="1" x14ac:dyDescent="0.2"/>
    <row r="602" s="1" customFormat="1" x14ac:dyDescent="0.2"/>
    <row r="603" s="1" customFormat="1" x14ac:dyDescent="0.2"/>
    <row r="604" s="1" customFormat="1" x14ac:dyDescent="0.2"/>
    <row r="605" s="1" customFormat="1" x14ac:dyDescent="0.2"/>
    <row r="606" s="1" customFormat="1" x14ac:dyDescent="0.2"/>
    <row r="607" s="1" customFormat="1" x14ac:dyDescent="0.2"/>
    <row r="608" s="1" customFormat="1" x14ac:dyDescent="0.2"/>
    <row r="609" s="1" customFormat="1" x14ac:dyDescent="0.2"/>
    <row r="610" s="1" customFormat="1" x14ac:dyDescent="0.2"/>
    <row r="611" s="1" customFormat="1" x14ac:dyDescent="0.2"/>
    <row r="612" s="1" customFormat="1" x14ac:dyDescent="0.2"/>
    <row r="613" s="1" customFormat="1" x14ac:dyDescent="0.2"/>
    <row r="614" s="1" customFormat="1" x14ac:dyDescent="0.2"/>
    <row r="615" s="1" customFormat="1" x14ac:dyDescent="0.2"/>
    <row r="616" s="1" customFormat="1" x14ac:dyDescent="0.2"/>
    <row r="617" s="1" customFormat="1" x14ac:dyDescent="0.2"/>
    <row r="618" s="1" customFormat="1" x14ac:dyDescent="0.2"/>
    <row r="619" s="1" customFormat="1" x14ac:dyDescent="0.2"/>
    <row r="620" s="1" customFormat="1" x14ac:dyDescent="0.2"/>
    <row r="621" s="1" customFormat="1" x14ac:dyDescent="0.2"/>
    <row r="622" s="1" customFormat="1" x14ac:dyDescent="0.2"/>
    <row r="623" s="1" customFormat="1" x14ac:dyDescent="0.2"/>
    <row r="624" s="1" customFormat="1" x14ac:dyDescent="0.2"/>
    <row r="625" s="1" customFormat="1" x14ac:dyDescent="0.2"/>
    <row r="626" s="1" customFormat="1" x14ac:dyDescent="0.2"/>
    <row r="627" s="1" customFormat="1" x14ac:dyDescent="0.2"/>
    <row r="628" s="1" customFormat="1" x14ac:dyDescent="0.2"/>
    <row r="629" s="1" customFormat="1" x14ac:dyDescent="0.2"/>
    <row r="630" s="1" customFormat="1" x14ac:dyDescent="0.2"/>
    <row r="631" s="1" customFormat="1" x14ac:dyDescent="0.2"/>
    <row r="632" s="1" customFormat="1" x14ac:dyDescent="0.2"/>
    <row r="633" s="1" customFormat="1" x14ac:dyDescent="0.2"/>
    <row r="634" s="1" customFormat="1" x14ac:dyDescent="0.2"/>
    <row r="635" s="1" customFormat="1" x14ac:dyDescent="0.2"/>
    <row r="636" s="1" customFormat="1" x14ac:dyDescent="0.2"/>
    <row r="637" s="1" customFormat="1" x14ac:dyDescent="0.2"/>
    <row r="638" s="1" customFormat="1" x14ac:dyDescent="0.2"/>
    <row r="639" s="1" customFormat="1" x14ac:dyDescent="0.2"/>
    <row r="640" s="1" customFormat="1" x14ac:dyDescent="0.2"/>
    <row r="641" s="1" customFormat="1" x14ac:dyDescent="0.2"/>
    <row r="642" s="1" customFormat="1" x14ac:dyDescent="0.2"/>
    <row r="643" s="1" customFormat="1" x14ac:dyDescent="0.2"/>
    <row r="644" s="1" customFormat="1" x14ac:dyDescent="0.2"/>
    <row r="645" s="1" customFormat="1" x14ac:dyDescent="0.2"/>
    <row r="646" s="1" customFormat="1" x14ac:dyDescent="0.2"/>
    <row r="647" s="1" customFormat="1" x14ac:dyDescent="0.2"/>
    <row r="648" s="1" customFormat="1" x14ac:dyDescent="0.2"/>
    <row r="649" s="1" customFormat="1" x14ac:dyDescent="0.2"/>
    <row r="650" s="1" customFormat="1" x14ac:dyDescent="0.2"/>
    <row r="651" s="1" customFormat="1" x14ac:dyDescent="0.2"/>
    <row r="652" s="1" customFormat="1" x14ac:dyDescent="0.2"/>
    <row r="653" s="1" customFormat="1" x14ac:dyDescent="0.2"/>
    <row r="654" s="1" customFormat="1" x14ac:dyDescent="0.2"/>
    <row r="655" s="1" customFormat="1" x14ac:dyDescent="0.2"/>
    <row r="656" s="1" customFormat="1" x14ac:dyDescent="0.2"/>
    <row r="657" s="1" customFormat="1" x14ac:dyDescent="0.2"/>
    <row r="658" s="1" customFormat="1" x14ac:dyDescent="0.2"/>
    <row r="659" s="1" customFormat="1" x14ac:dyDescent="0.2"/>
    <row r="660" s="1" customFormat="1" x14ac:dyDescent="0.2"/>
    <row r="661" s="1" customFormat="1" x14ac:dyDescent="0.2"/>
    <row r="662" s="1" customFormat="1" x14ac:dyDescent="0.2"/>
    <row r="663" s="1" customFormat="1" x14ac:dyDescent="0.2"/>
    <row r="664" s="1" customFormat="1" x14ac:dyDescent="0.2"/>
    <row r="665" s="1" customFormat="1" x14ac:dyDescent="0.2"/>
    <row r="666" s="1" customFormat="1" x14ac:dyDescent="0.2"/>
    <row r="667" s="1" customFormat="1" x14ac:dyDescent="0.2"/>
    <row r="668" s="1" customFormat="1" x14ac:dyDescent="0.2"/>
    <row r="669" s="1" customFormat="1" x14ac:dyDescent="0.2"/>
    <row r="670" s="1" customFormat="1" x14ac:dyDescent="0.2"/>
    <row r="671" s="1" customFormat="1" x14ac:dyDescent="0.2"/>
    <row r="672" s="1" customFormat="1" x14ac:dyDescent="0.2"/>
    <row r="673" s="1" customFormat="1" x14ac:dyDescent="0.2"/>
    <row r="674" s="1" customFormat="1" x14ac:dyDescent="0.2"/>
    <row r="675" s="1" customFormat="1" x14ac:dyDescent="0.2"/>
    <row r="676" s="1" customFormat="1" x14ac:dyDescent="0.2"/>
    <row r="677" s="1" customFormat="1" x14ac:dyDescent="0.2"/>
    <row r="678" s="1" customFormat="1" x14ac:dyDescent="0.2"/>
    <row r="679" s="1" customFormat="1" x14ac:dyDescent="0.2"/>
    <row r="680" s="1" customFormat="1" x14ac:dyDescent="0.2"/>
    <row r="681" s="1" customFormat="1" x14ac:dyDescent="0.2"/>
    <row r="682" s="1" customFormat="1" x14ac:dyDescent="0.2"/>
    <row r="683" s="1" customFormat="1" x14ac:dyDescent="0.2"/>
    <row r="684" s="1" customFormat="1" x14ac:dyDescent="0.2"/>
    <row r="685" s="1" customFormat="1" x14ac:dyDescent="0.2"/>
    <row r="686" s="1" customFormat="1" x14ac:dyDescent="0.2"/>
    <row r="687" s="1" customFormat="1" x14ac:dyDescent="0.2"/>
    <row r="688" s="1" customFormat="1" x14ac:dyDescent="0.2"/>
    <row r="689" s="1" customFormat="1" x14ac:dyDescent="0.2"/>
    <row r="690" s="1" customFormat="1" x14ac:dyDescent="0.2"/>
    <row r="691" s="1" customFormat="1" x14ac:dyDescent="0.2"/>
    <row r="692" s="1" customFormat="1" x14ac:dyDescent="0.2"/>
    <row r="693" s="1" customFormat="1" x14ac:dyDescent="0.2"/>
    <row r="694" s="1" customFormat="1" x14ac:dyDescent="0.2"/>
    <row r="695" s="1" customFormat="1" x14ac:dyDescent="0.2"/>
    <row r="696" s="1" customFormat="1" x14ac:dyDescent="0.2"/>
    <row r="697" s="1" customFormat="1" x14ac:dyDescent="0.2"/>
    <row r="698" s="1" customFormat="1" x14ac:dyDescent="0.2"/>
    <row r="699" s="1" customFormat="1" x14ac:dyDescent="0.2"/>
    <row r="700" s="1" customFormat="1" x14ac:dyDescent="0.2"/>
    <row r="701" s="1" customFormat="1" x14ac:dyDescent="0.2"/>
    <row r="702" s="1" customFormat="1" x14ac:dyDescent="0.2"/>
    <row r="703" s="1" customFormat="1" x14ac:dyDescent="0.2"/>
    <row r="704" s="1" customFormat="1" x14ac:dyDescent="0.2"/>
    <row r="705" s="1" customFormat="1" x14ac:dyDescent="0.2"/>
    <row r="706" s="1" customFormat="1" x14ac:dyDescent="0.2"/>
    <row r="707" s="1" customFormat="1" x14ac:dyDescent="0.2"/>
    <row r="708" s="1" customFormat="1" x14ac:dyDescent="0.2"/>
    <row r="709" s="1" customFormat="1" x14ac:dyDescent="0.2"/>
    <row r="710" s="1" customFormat="1" x14ac:dyDescent="0.2"/>
    <row r="711" s="1" customFormat="1" x14ac:dyDescent="0.2"/>
    <row r="712" s="1" customFormat="1" x14ac:dyDescent="0.2"/>
    <row r="713" s="1" customFormat="1" x14ac:dyDescent="0.2"/>
    <row r="714" s="1" customFormat="1" x14ac:dyDescent="0.2"/>
    <row r="715" s="1" customFormat="1" x14ac:dyDescent="0.2"/>
    <row r="716" s="1" customFormat="1" x14ac:dyDescent="0.2"/>
    <row r="717" s="1" customFormat="1" x14ac:dyDescent="0.2"/>
    <row r="718" s="1" customFormat="1" x14ac:dyDescent="0.2"/>
    <row r="719" s="1" customFormat="1" x14ac:dyDescent="0.2"/>
    <row r="720" s="1" customFormat="1" x14ac:dyDescent="0.2"/>
    <row r="721" s="1" customFormat="1" x14ac:dyDescent="0.2"/>
    <row r="722" s="1" customFormat="1" x14ac:dyDescent="0.2"/>
    <row r="723" s="1" customFormat="1" x14ac:dyDescent="0.2"/>
    <row r="724" s="1" customFormat="1" x14ac:dyDescent="0.2"/>
    <row r="725" s="1" customFormat="1" x14ac:dyDescent="0.2"/>
    <row r="726" s="1" customFormat="1" x14ac:dyDescent="0.2"/>
    <row r="727" s="1" customFormat="1" x14ac:dyDescent="0.2"/>
    <row r="728" s="1" customFormat="1" x14ac:dyDescent="0.2"/>
    <row r="729" s="1" customFormat="1" x14ac:dyDescent="0.2"/>
    <row r="730" s="1" customFormat="1" x14ac:dyDescent="0.2"/>
    <row r="731" s="1" customFormat="1" x14ac:dyDescent="0.2"/>
    <row r="732" s="1" customFormat="1" x14ac:dyDescent="0.2"/>
    <row r="733" s="1" customFormat="1" x14ac:dyDescent="0.2"/>
    <row r="734" s="1" customFormat="1" x14ac:dyDescent="0.2"/>
    <row r="735" s="1" customFormat="1" x14ac:dyDescent="0.2"/>
    <row r="736" s="1" customFormat="1" x14ac:dyDescent="0.2"/>
    <row r="737" s="1" customFormat="1" x14ac:dyDescent="0.2"/>
    <row r="738" s="1" customFormat="1" x14ac:dyDescent="0.2"/>
    <row r="739" s="1" customFormat="1" x14ac:dyDescent="0.2"/>
    <row r="740" s="1" customFormat="1" x14ac:dyDescent="0.2"/>
    <row r="741" s="1" customFormat="1" x14ac:dyDescent="0.2"/>
    <row r="742" s="1" customFormat="1" x14ac:dyDescent="0.2"/>
    <row r="743" s="1" customFormat="1" x14ac:dyDescent="0.2"/>
    <row r="744" s="1" customFormat="1" x14ac:dyDescent="0.2"/>
    <row r="745" s="1" customFormat="1" x14ac:dyDescent="0.2"/>
    <row r="746" s="1" customFormat="1" x14ac:dyDescent="0.2"/>
    <row r="747" s="1" customFormat="1" x14ac:dyDescent="0.2"/>
    <row r="748" s="1" customFormat="1" x14ac:dyDescent="0.2"/>
    <row r="749" s="1" customFormat="1" x14ac:dyDescent="0.2"/>
    <row r="750" s="1" customFormat="1" x14ac:dyDescent="0.2"/>
    <row r="751" s="1" customFormat="1" x14ac:dyDescent="0.2"/>
    <row r="752" s="1" customFormat="1" x14ac:dyDescent="0.2"/>
    <row r="753" s="1" customFormat="1" x14ac:dyDescent="0.2"/>
    <row r="754" s="1" customFormat="1" x14ac:dyDescent="0.2"/>
    <row r="755" s="1" customFormat="1" x14ac:dyDescent="0.2"/>
    <row r="756" s="1" customFormat="1" x14ac:dyDescent="0.2"/>
    <row r="757" s="1" customFormat="1" x14ac:dyDescent="0.2"/>
    <row r="758" s="1" customFormat="1" x14ac:dyDescent="0.2"/>
    <row r="759" s="1" customFormat="1" x14ac:dyDescent="0.2"/>
    <row r="760" s="1" customFormat="1" x14ac:dyDescent="0.2"/>
    <row r="761" s="1" customFormat="1" x14ac:dyDescent="0.2"/>
    <row r="762" s="1" customFormat="1" x14ac:dyDescent="0.2"/>
    <row r="763" s="1" customFormat="1" x14ac:dyDescent="0.2"/>
    <row r="764" s="1" customFormat="1" x14ac:dyDescent="0.2"/>
    <row r="765" s="1" customFormat="1" x14ac:dyDescent="0.2"/>
    <row r="766" s="1" customFormat="1" x14ac:dyDescent="0.2"/>
    <row r="767" s="1" customFormat="1" x14ac:dyDescent="0.2"/>
    <row r="768" s="1" customFormat="1" x14ac:dyDescent="0.2"/>
    <row r="769" s="1" customFormat="1" x14ac:dyDescent="0.2"/>
    <row r="770" s="1" customFormat="1" x14ac:dyDescent="0.2"/>
    <row r="771" s="1" customFormat="1" x14ac:dyDescent="0.2"/>
    <row r="772" s="1" customFormat="1" x14ac:dyDescent="0.2"/>
    <row r="773" s="1" customFormat="1" x14ac:dyDescent="0.2"/>
    <row r="774" s="1" customFormat="1" x14ac:dyDescent="0.2"/>
    <row r="775" s="1" customFormat="1" x14ac:dyDescent="0.2"/>
    <row r="776" s="1" customFormat="1" x14ac:dyDescent="0.2"/>
    <row r="777" s="1" customFormat="1" x14ac:dyDescent="0.2"/>
  </sheetData>
  <pageMargins left="0.7" right="0.7" top="0.75" bottom="0.75" header="0.3" footer="0.3"/>
  <pageSetup orientation="portrait" r:id="rId7"/>
  <tableParts count="1">
    <tablePart r:id="rId8"/>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9 5 7 4 8 9 4 1 - 1 5 4 5 - 4 5 b 6 - a f 7 3 - c e 2 c 3 4 c 2 f c 5 1 "   x m l n s = " h t t p : / / s c h e m a s . m i c r o s o f t . c o m / D a t a M a s h u p " > A A A A A K o F A A B Q S w M E F A A C A A g A T 6 i d W H l D n 4 u l A A A A 9 Q A A A B I A H A B D b 2 5 m a W c v U G F j a 2 F n Z S 5 4 b W w g o h g A K K A U A A A A A A A A A A A A A A A A A A A A A A A A A A A A h Y + x C s I w G I R f p W R v E q N I L X / T w U m w I g j i G t L Y B t t U m t T 0 3 R x 8 J F / B i l b d H O + 7 O 7 i 7 X 2 + Q 9 n U V X F R r d W M S N M E U B c r I J t e m S F D n j m G E U g 5 b I U + i U M E Q N j b u r U 5 Q 6 d w 5 J s R 7 j / 0 U N 2 1 B G K U T c s j W O 1 m q W o T a W C e M V O j T y v + 3 E I f 9 a w x n e D H H 0 Y x h C m R k k G n z 9 d k w 9 + n + Q F h 2 l e t a x Z U J V x s g o w T y v s A f U E s D B B Q A A g A I A E + o n 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P q J 1 Y V C 7 F O K M C A A D D D Q A A E w A c A E Z v c m 1 1 b G F z L 1 N l Y 3 R p b 2 4 x L m 0 g o h g A K K A U A A A A A A A A A A A A A A A A A A A A A A A A A A A A 7 V V N b 9 p A E L 0 j 8 R 9 W 7 q G 2 5 K I 6 T d M v c U h J o q I 2 b Y R J e w A U L f Y E L N a 7 a H e c g i L + e 3 d Z E z u w V q 4 9 4 A v m z d c b z 9 s d B Q l m g p P Y / k Z f 2 q 1 2 S 8 2 p h J S 8 8 i 4 o U h J T B o q c p 1 l K l U e 6 h A G 2 W 0 Q / s S h k A h q 5 X C X A O n + E X E y F W P h X G Y N O T 3 A E j s r 3 e p / H t w q k G t / Q g r 1 W 4 w t Q C x T L s c 1 I b u O y g i m m A F V n x d T K C 0 L C C 8 Z C g r K A I L Q V H Y z u 4 j k A G l 6 W z u O o j 5 B 3 H d T D 7 x l P u 5 7 1 n 2 x G x m P y l L g 3 p 3 y m m x 6 u l 2 C y D e l U d z G U l K t 7 I f O e Y E X O j V H 5 z S z C x 0 f P e k a e Z q 6 9 C c I K N y H Z 4 S c 7 n P J 1 D X 7 n h k 8 b s r x v w M 8 a 8 A 8 N + E d 3 2 U 9 u O H r b g E c N e E O z 0 b t n d D b V d A e Q i w c 9 h K + M 8 g U Z i L + q G k U M T G v U Y P 7 e t E I C N J k T L p D 8 y B R 2 + u o y X + L a 3 / 6 x K a 8 p J v O M z 4 w 2 l D + A R M i 0 c 5 U B S 3 9 T V u i Z 3 g W G n 2 d F t w m C Q 0 5 D s d x n t M i W v p N 0 G F X x N 1 L k A r X 9 G 9 B U H 4 M q v r S U u O 8 o F Z J R 6 X T O W J x Q R q X q m g M x C Z z C j V 5 U 7 g E b I 9 k B I N V n V h 6 o Z G c g / Q t t 6 3 M 8 O + 2 Y T F t j n z + I T J 9 / f R h g F 5 n q 9 z J y p q + T g 4 Q x 1 p w r M W a 4 P g A 1 0 7 R I 0 I G b o k t N 6 p Z n T 2 Z e 5 F O Q W w c D K 3 0 b s P S Q 8 1 A g Z f b k O i J / 6 a w U t U y I L n 7 v T F 6 5 X F M 5 y 7 j D x d 4 L 1 4 B z k T Y J v c / 1 j W j G E B d T l H R 7 9 1 a z O 0 9 T O z V / f 7 w h 8 e o R p f J H t b Y m 5 A 0 Z 7 T c y e c a y r m 1 O c 5 3 c V q t J 0 x p K 2 G / g a 6 T z n I 3 3 E 3 D 3 7 e r t 1 p s 4 e V G j + 6 x M H c d 3 v w F 9 3 X O k M 7 D z 3 Q T t V s b d J V 9 Y a 8 Q / C Y 6 r 7 b j a j q v t u N q O q + 2 4 2 l y r j e v V t v w f V 9 s / U E s B A i 0 A F A A C A A g A T 6 i d W H l D n 4 u l A A A A 9 Q A A A B I A A A A A A A A A A A A A A A A A A A A A A E N v b m Z p Z y 9 Q Y W N r Y W d l L n h t b F B L A Q I t A B Q A A g A I A E + o n V g P y u m r p A A A A O k A A A A T A A A A A A A A A A A A A A A A A P E A A A B b Q 2 9 u d G V u d F 9 U e X B l c 1 0 u e G 1 s U E s B A i 0 A F A A C A A g A T 6 i d W F Q u x T i j A g A A w w 0 A A B M A A A A A A A A A A A A A A A A A 4 g E A A E Z v c m 1 1 b G F z L 1 N l Y 3 R p b 2 4 x L m 1 Q S w U G A A A A A A M A A w D C A A A A 0 g 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n S o A A A A A A A B 7 K 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G F 0 Y S U y M F N h b G V z J T I w Q W R p Z G F z P C 9 J d G V t U G F 0 a D 4 8 L 0 l 0 Z W 1 M b 2 N h d G l v b j 4 8 U 3 R h Y m x l R W 5 0 c m l l c z 4 8 R W 5 0 c n k g V H l w Z T 0 i S X N Q c m l 2 Y X R l I i B W Y W x 1 Z T 0 i b D A i I C 8 + P E V u d H J 5 I F R 5 c G U 9 I k Z p b G x F b m F i b G V k I i B W Y W x 1 Z T 0 i b D A i I C 8 + P E V u d H J 5 I F R 5 c G U 9 I k Z p b G x T d G F 0 d X M i I F Z h b H V l P S J z Q 2 9 t c G x l d G U 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Z p b G x P Y m p l Y 3 R U e X B l I i B W Y W x 1 Z T 0 i c 0 N v b m 5 l Y 3 R p b 2 5 P b m x 5 I i A v P j x F b n R y e S B U e X B l P S J G a W x s V G 9 E Y X R h T W 9 k Z W x F b m F i b G V k I i B W Y W x 1 Z T 0 i b D A i I C 8 + P E V u d H J 5 I F R 5 c G U 9 I k Z p b G x M Y X N 0 V X B k Y X R l Z C I g V m F s d W U 9 I m Q y M D I 0 L T A 0 L T I 1 V D E 3 O j Q 5 O j A y L j I z N j Q 3 M T l a I i A v P j x F b n R y e S B U e X B l P S J G a W x s R X J y b 3 J D b 3 V u d C I g V m F s d W U 9 I m w w I i A v P j x F b n R y e S B U e X B l P S J G a W x s R X J y b 3 J D b 2 R l I i B W Y W x 1 Z T 0 i c 1 V u a 2 5 v d 2 4 i I C 8 + P E V u d H J 5 I F R 5 c G U 9 I k Z p b G x D b 3 V u d C I g V m F s d W U 9 I m w 5 N j Q 4 I i A v P j x F b n R y e S B U e X B l P S J B Z G R l Z F R v R G F 0 Y U 1 v Z G V s I i B W Y W x 1 Z T 0 i b D A i I C 8 + P E V u d H J 5 I F R 5 c G U 9 I l J l b G F 0 a W 9 u c 2 h p c E l u Z m 9 D b 2 5 0 Y W l u Z X I i I F Z h b H V l P S J z e y Z x d W 9 0 O 2 N v b H V t b k N v d W 5 0 J n F 1 b 3 Q 7 O j E 0 L C Z x d W 9 0 O 2 t l e U N v b H V t b k 5 h b W V z J n F 1 b 3 Q 7 O l t d L C Z x d W 9 0 O 3 F 1 Z X J 5 U m V s Y X R p b 2 5 z a G l w c y Z x d W 9 0 O z p b X S w m c X V v d D t j b 2 x 1 b W 5 J Z G V u d G l 0 a W V z J n F 1 b 3 Q 7 O l s m c X V v d D t T Z W N 0 a W 9 u M S 9 E Y X R h I F N h b G V z I E F k a W R h c y 9 D a G F u Z 2 V k I F R 5 c G U x L n t S Z X R h a W x l c i w w f S Z x d W 9 0 O y w m c X V v d D t T Z W N 0 a W 9 u M S 9 E Y X R h I F N h b G V z I E F k a W R h c y 9 D a G F u Z 2 V k I F R 5 c G U x L n t S Z X R h a W x l c i B J R C w x f S Z x d W 9 0 O y w m c X V v d D t T Z W N 0 a W 9 u M S 9 E Y X R h I F N h b G V z I E F k a W R h c y 9 D a G F u Z 2 V k I F R 5 c G U x L n t J b n Z v a W N l I E R h d G U s M n 0 m c X V v d D s s J n F 1 b 3 Q 7 U 2 V j d G l v b j E v R G F 0 Y S B T Y W x l c y B B Z G l k Y X M v Q 2 h h b m d l Z C B U e X B l M S 5 7 U m V n a W 9 u L D N 9 J n F 1 b 3 Q 7 L C Z x d W 9 0 O 1 N l Y 3 R p b 2 4 x L 0 R h d G E g U 2 F s Z X M g Q W R p Z G F z L 0 N o Y W 5 n Z W Q g V H l w Z T E u e 1 N 0 Y X R l L D R 9 J n F 1 b 3 Q 7 L C Z x d W 9 0 O 1 N l Y 3 R p b 2 4 x L 0 R h d G E g U 2 F s Z X M g Q W R p Z G F z L 0 N o Y W 5 n Z W Q g V H l w Z T E u e 0 N p d H k s N X 0 m c X V v d D s s J n F 1 b 3 Q 7 U 2 V j d G l v b j E v R G F 0 Y S B T Y W x l c y B B Z G l k Y X M v Q 2 h h b m d l Z C B U e X B l M S 5 7 U H J v Z H V j d C w 2 f S Z x d W 9 0 O y w m c X V v d D t T Z W N 0 a W 9 u M S 9 E Y X R h I F N h b G V z I E F k a W R h c y 9 D a G F u Z 2 V k I F R 5 c G U x L n t Q c m l j Z S B w Z X I g V W 5 p d C w 3 f S Z x d W 9 0 O y w m c X V v d D t T Z W N 0 a W 9 u M S 9 E Y X R h I F N h b G V z I E F k a W R h c y 9 D a G F u Z 2 V k I F R 5 c G U x L n t V b m l 0 c y B T b 2 x k L D h 9 J n F 1 b 3 Q 7 L C Z x d W 9 0 O 1 N l Y 3 R p b 2 4 x L 0 R h d G E g U 2 F s Z X M g Q W R p Z G F z L 0 N o Y W 5 n Z W Q g V H l w Z T E u e 1 R v d G F s I F N h b G V z L D l 9 J n F 1 b 3 Q 7 L C Z x d W 9 0 O 1 N l Y 3 R p b 2 4 x L 0 R h d G E g U 2 F s Z X M g Q W R p Z G F z L 0 N o Y W 5 n Z W Q g V H l w Z T E u e 0 9 w Z X J h d G l u Z y B Q c m 9 m a X Q s M T B 9 J n F 1 b 3 Q 7 L C Z x d W 9 0 O 1 N l Y 3 R p b 2 4 x L 0 R h d G E g U 2 F s Z X M g Q W R p Z G F z L 0 N o Y W 5 n Z W Q g V H l w Z T I u e 0 9 w Z X J h d G l u Z y B N Y X J n a W 4 s M T F 9 J n F 1 b 3 Q 7 L C Z x d W 9 0 O 1 N l Y 3 R p b 2 4 x L 0 R h d G E g U 2 F s Z X M g Q W R p Z G F z L 0 N o Y W 5 n Z W Q g V H l w Z T E u e 1 N h b G V z I E 1 l d G h v Z C w x M n 0 m c X V v d D s s J n F 1 b 3 Q 7 U 2 V j d G l v b j E v R G F 0 Y S B T Y W x l c y B B Z G l k Y X M v S W 5 z Z X J 0 Z W Q g U 3 V i d H J h Y 3 R p b 2 4 u e 1 N 1 Y n R y Y W N 0 a W 9 u L D E z f S Z x d W 9 0 O 1 0 s J n F 1 b 3 Q 7 Q 2 9 s d W 1 u Q 2 9 1 b n Q m c X V v d D s 6 M T Q s J n F 1 b 3 Q 7 S 2 V 5 Q 2 9 s d W 1 u T m F t Z X M m c X V v d D s 6 W 1 0 s J n F 1 b 3 Q 7 Q 2 9 s d W 1 u S W R l b n R p d G l l c y Z x d W 9 0 O z p b J n F 1 b 3 Q 7 U 2 V j d G l v b j E v R G F 0 Y S B T Y W x l c y B B Z G l k Y X M v Q 2 h h b m d l Z C B U e X B l M S 5 7 U m V 0 Y W l s Z X I s M H 0 m c X V v d D s s J n F 1 b 3 Q 7 U 2 V j d G l v b j E v R G F 0 Y S B T Y W x l c y B B Z G l k Y X M v Q 2 h h b m d l Z C B U e X B l M S 5 7 U m V 0 Y W l s Z X I g S U Q s M X 0 m c X V v d D s s J n F 1 b 3 Q 7 U 2 V j d G l v b j E v R G F 0 Y S B T Y W x l c y B B Z G l k Y X M v Q 2 h h b m d l Z C B U e X B l M S 5 7 S W 5 2 b 2 l j Z S B E Y X R l L D J 9 J n F 1 b 3 Q 7 L C Z x d W 9 0 O 1 N l Y 3 R p b 2 4 x L 0 R h d G E g U 2 F s Z X M g Q W R p Z G F z L 0 N o Y W 5 n Z W Q g V H l w Z T E u e 1 J l Z 2 l v b i w z f S Z x d W 9 0 O y w m c X V v d D t T Z W N 0 a W 9 u M S 9 E Y X R h I F N h b G V z I E F k a W R h c y 9 D a G F u Z 2 V k I F R 5 c G U x L n t T d G F 0 Z S w 0 f S Z x d W 9 0 O y w m c X V v d D t T Z W N 0 a W 9 u M S 9 E Y X R h I F N h b G V z I E F k a W R h c y 9 D a G F u Z 2 V k I F R 5 c G U x L n t D a X R 5 L D V 9 J n F 1 b 3 Q 7 L C Z x d W 9 0 O 1 N l Y 3 R p b 2 4 x L 0 R h d G E g U 2 F s Z X M g Q W R p Z G F z L 0 N o Y W 5 n Z W Q g V H l w Z T E u e 1 B y b 2 R 1 Y 3 Q s N n 0 m c X V v d D s s J n F 1 b 3 Q 7 U 2 V j d G l v b j E v R G F 0 Y S B T Y W x l c y B B Z G l k Y X M v Q 2 h h b m d l Z C B U e X B l M S 5 7 U H J p Y 2 U g c G V y I F V u a X Q s N 3 0 m c X V v d D s s J n F 1 b 3 Q 7 U 2 V j d G l v b j E v R G F 0 Y S B T Y W x l c y B B Z G l k Y X M v Q 2 h h b m d l Z C B U e X B l M S 5 7 V W 5 p d H M g U 2 9 s Z C w 4 f S Z x d W 9 0 O y w m c X V v d D t T Z W N 0 a W 9 u M S 9 E Y X R h I F N h b G V z I E F k a W R h c y 9 D a G F u Z 2 V k I F R 5 c G U x L n t U b 3 R h b C B T Y W x l c y w 5 f S Z x d W 9 0 O y w m c X V v d D t T Z W N 0 a W 9 u M S 9 E Y X R h I F N h b G V z I E F k a W R h c y 9 D a G F u Z 2 V k I F R 5 c G U x L n t P c G V y Y X R p b m c g U H J v Z m l 0 L D E w f S Z x d W 9 0 O y w m c X V v d D t T Z W N 0 a W 9 u M S 9 E Y X R h I F N h b G V z I E F k a W R h c y 9 D a G F u Z 2 V k I F R 5 c G U y L n t P c G V y Y X R p b m c g T W F y Z 2 l u L D E x f S Z x d W 9 0 O y w m c X V v d D t T Z W N 0 a W 9 u M S 9 E Y X R h I F N h b G V z I E F k a W R h c y 9 D a G F u Z 2 V k I F R 5 c G U x L n t T Y W x l c y B N Z X R o b 2 Q s M T J 9 J n F 1 b 3 Q 7 L C Z x d W 9 0 O 1 N l Y 3 R p b 2 4 x L 0 R h d G E g U 2 F s Z X M g Q W R p Z G F z L 0 l u c 2 V y d G V k I F N 1 Y n R y Y W N 0 a W 9 u L n t T d W J 0 c m F j d G l v b i w x M 3 0 m c X V v d D t d L C Z x d W 9 0 O 1 J l b G F 0 a W 9 u c 2 h p c E l u Z m 8 m c X V v d D s 6 W 1 1 9 I i A v P j x F b n R y e S B U e X B l P S J G a W x s Q 2 9 s d W 1 u V H l w Z X M i I F Z h b H V l P S J z Q m d N S k J n W U d C Z 1 V E Q l F V R U J n V T 0 i I C 8 + P E V u d H J 5 I F R 5 c G U 9 I k Z p b G x D b 2 x 1 b W 5 O Y W 1 l c y I g V m F s d W U 9 I n N b J n F 1 b 3 Q 7 U m V 0 Y W l s Z X I m c X V v d D s s J n F 1 b 3 Q 7 U m V 0 Y W l s Z X I g S U Q m c X V v d D s s J n F 1 b 3 Q 7 S W 5 2 b 2 l j Z S B E Y X R l J n F 1 b 3 Q 7 L C Z x d W 9 0 O 1 J l Z 2 l v b i Z x d W 9 0 O y w m c X V v d D t T d G F 0 Z S Z x d W 9 0 O y w m c X V v d D t D a X R 5 J n F 1 b 3 Q 7 L C Z x d W 9 0 O 1 B y b 2 R 1 Y 3 Q m c X V v d D s s J n F 1 b 3 Q 7 U H J p Y 2 U g c G V y I F V u a X Q m c X V v d D s s J n F 1 b 3 Q 7 V W 5 p d H M g U 2 9 s Z C Z x d W 9 0 O y w m c X V v d D t U b 3 R h b C B T Y W x l c y Z x d W 9 0 O y w m c X V v d D t P c G V y Y X R p b m c g U H J v Z m l 0 J n F 1 b 3 Q 7 L C Z x d W 9 0 O 0 9 w Z X J h d G l u Z y B N Y X J n a W 4 m c X V v d D s s J n F 1 b 3 Q 7 U 2 F s Z X M g T W V 0 a G 9 k J n F 1 b 3 Q 7 L C Z x d W 9 0 O 0 5 l d C B Q c m 9 m a X Q m c X V v d D t d I i A v P j x F b n R y e S B U e X B l P S J R d W V y e U l E I i B W Y W x 1 Z T 0 i c z l j Z T M y Z G U x L T U z O G M t N G V j N y 1 h M z Y w L T J l Z T d l Y T Y w Z T h m M i I g L z 4 8 L 1 N 0 Y W J s Z U V u d H J p Z X M + P C 9 J d G V t P j x J d G V t P j x J d G V t T G 9 j Y X R p b 2 4 + P E l 0 Z W 1 U e X B l P k Z v c m 1 1 b G E 8 L 0 l 0 Z W 1 U e X B l P j x J d G V t U G F 0 a D 5 T Z W N 0 a W 9 u M S 9 E Y X R h J T I w U 2 F s Z X M l M j B B Z G l k Y X M v U 2 9 1 c m N l P C 9 J d G V t U G F 0 a D 4 8 L 0 l 0 Z W 1 M b 2 N h d G l v b j 4 8 U 3 R h Y m x l R W 5 0 c m l l c y A v P j w v S X R l b T 4 8 S X R l b T 4 8 S X R l b U x v Y 2 F 0 a W 9 u P j x J d G V t V H l w Z T 5 G b 3 J t d W x h P C 9 J d G V t V H l w Z T 4 8 S X R l b V B h d G g + U 2 V j d G l v b j E v R G F 0 Y S U y M F N h b G V z J T I w Q W R p Z G F z L 0 R h d G E l M j B T Y W x l c y U y M E F k a W R h c 1 9 T a G V l d D w v S X R l b V B h d G g + P C 9 J d G V t T G 9 j Y X R p b 2 4 + P F N 0 Y W J s Z U V u d H J p Z X M g L z 4 8 L 0 l 0 Z W 0 + P E l 0 Z W 0 + P E l 0 Z W 1 M b 2 N h d G l v b j 4 8 S X R l b V R 5 c G U + R m 9 y b X V s Y T w v S X R l b V R 5 c G U + P E l 0 Z W 1 Q Y X R o P l N l Y 3 R p b 2 4 x L 0 R h d G E l M j B T Y W x l c y U y M E F k a W R h c y 9 D a G F u Z 2 V k J T I w V H l w Z T w v S X R l b V B h d G g + P C 9 J d G V t T G 9 j Y X R p b 2 4 + P F N 0 Y W J s Z U V u d H J p Z X M g L z 4 8 L 0 l 0 Z W 0 + P E l 0 Z W 0 + P E l 0 Z W 1 M b 2 N h d G l v b j 4 8 S X R l b V R 5 c G U + R m 9 y b X V s Y T w v S X R l b V R 5 c G U + P E l 0 Z W 1 Q Y X R o P l N l Y 3 R p b 2 4 x L 0 R h d G E l M j B T Y W x l c y U y M E F k a W R h c y 9 S Z W 1 v d m V k J T I w Q m x h b m s l M j B S b 3 d z P C 9 J d G V t U G F 0 a D 4 8 L 0 l 0 Z W 1 M b 2 N h d G l v b j 4 8 U 3 R h Y m x l R W 5 0 c m l l c y A v P j w v S X R l b T 4 8 S X R l b T 4 8 S X R l b U x v Y 2 F 0 a W 9 u P j x J d G V t V H l w Z T 5 G b 3 J t d W x h P C 9 J d G V t V H l w Z T 4 8 S X R l b V B h d G g + U 2 V j d G l v b j E v R G F 0 Y S U y M F N h b G V z J T I w Q W R p Z G F z L 1 J l b W 9 2 Z W Q l M j B U b 3 A l M j B S b 3 d z P C 9 J d G V t U G F 0 a D 4 8 L 0 l 0 Z W 1 M b 2 N h d G l v b j 4 8 U 3 R h Y m x l R W 5 0 c m l l c y A v P j w v S X R l b T 4 8 S X R l b T 4 8 S X R l b U x v Y 2 F 0 a W 9 u P j x J d G V t V H l w Z T 5 G b 3 J t d W x h P C 9 J d G V t V H l w Z T 4 8 S X R l b V B h d G g + U 2 V j d G l v b j E v R G F 0 Y S U y M F N h b G V z J T I w Q W R p Z G F z L 1 B y b 2 1 v d G V k J T I w S G V h Z G V y c z w v S X R l b V B h d G g + P C 9 J d G V t T G 9 j Y X R p b 2 4 + P F N 0 Y W J s Z U V u d H J p Z X M g L z 4 8 L 0 l 0 Z W 0 + P E l 0 Z W 0 + P E l 0 Z W 1 M b 2 N h d G l v b j 4 8 S X R l b V R 5 c G U + R m 9 y b X V s Y T w v S X R l b V R 5 c G U + P E l 0 Z W 1 Q Y X R o P l N l Y 3 R p b 2 4 x L 0 R h d G E l M j B T Y W x l c y U y M E F k a W R h c y 9 D a G F u Z 2 V k J T I w V H l w Z T E 8 L 0 l 0 Z W 1 Q Y X R o P j w v S X R l b U x v Y 2 F 0 a W 9 u P j x T d G F i b G V F b n R y a W V z I C 8 + P C 9 J d G V t P j x J d G V t P j x J d G V t T G 9 j Y X R p b 2 4 + P E l 0 Z W 1 U e X B l P k Z v c m 1 1 b G E 8 L 0 l 0 Z W 1 U e X B l P j x J d G V t U G F 0 a D 5 T Z W N 0 a W 9 u M S 9 E Y X R h J T I w U 2 F s Z X M l M j B B Z G l k Y X M v S W 5 z Z X J 0 Z W Q l M j B T d W J 0 c m F j d G l v b j w v S X R l b V B h d G g + P C 9 J d G V t T G 9 j Y X R p b 2 4 + P F N 0 Y W J s Z U V u d H J p Z X M g L z 4 8 L 0 l 0 Z W 0 + P E l 0 Z W 0 + P E l 0 Z W 1 M b 2 N h d G l v b j 4 8 S X R l b V R 5 c G U + R m 9 y b X V s Y T w v S X R l b V R 5 c G U + P E l 0 Z W 1 Q Y X R o P l N l Y 3 R p b 2 4 x L 0 R h d G E l M j B T Y W x l c y U y M E F k a W R h c y 9 S Z W 5 h b W V k J T I w Q 2 9 s d W 1 u c z w v S X R l b V B h d G g + P C 9 J d G V t T G 9 j Y X R p b 2 4 + P F N 0 Y W J s Z U V u d H J p Z X M g L z 4 8 L 0 l 0 Z W 0 + P E l 0 Z W 0 + P E l 0 Z W 1 M b 2 N h d G l v b j 4 8 S X R l b V R 5 c G U + R m 9 y b X V s Y T w v S X R l b V R 5 c G U + P E l 0 Z W 1 Q Y X R o P l N l Y 3 R p b 2 4 x L 0 R h d G E l M j B T Y W x l c y U y M E F k a W R h c y 9 D a G F u Z 2 V k J T I w V H l w Z T I 8 L 0 l 0 Z W 1 Q Y X R o P j w v S X R l b U x v Y 2 F 0 a W 9 u P j x T d G F i b G V F b n R y a W V z I C 8 + P C 9 J d G V t P j x J d G V t P j x J d G V t T G 9 j Y X R p b 2 4 + P E l 0 Z W 1 U e X B l P k Z v c m 1 1 b G E 8 L 0 l 0 Z W 1 U e X B l P j x J d G V t U G F 0 a D 5 T Z W N 0 a W 9 u M S 9 E Y X R h J T I w U 2 F s Z X M l M j B B Z G l k Y X M 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F N 0 Y X R 1 c y I g V m F s d W U 9 I n N D b 2 1 w b G V 0 Z S I g L z 4 8 R W 5 0 c n k g V H l w Z T 0 i R m l s b E N v b H V t b k 5 h b W V z I i B W Y W x 1 Z T 0 i c 1 s m c X V v d D t S Z X R h a W x l c i Z x d W 9 0 O y w m c X V v d D t S Z X R h a W x l c i B J R C Z x d W 9 0 O y w m c X V v d D t J b n Z v a W N l I E R h d G U m c X V v d D s s J n F 1 b 3 Q 7 U m V n a W 9 u J n F 1 b 3 Q 7 L C Z x d W 9 0 O 1 N 0 Y X R l J n F 1 b 3 Q 7 L C Z x d W 9 0 O 0 N p d H k m c X V v d D s s J n F 1 b 3 Q 7 U H J v Z H V j d C Z x d W 9 0 O y w m c X V v d D t Q c m l j Z S B w Z X I g V W 5 p d C Z x d W 9 0 O y w m c X V v d D t V b m l 0 c y B T b 2 x k J n F 1 b 3 Q 7 L C Z x d W 9 0 O 1 R v d G F s I F N h b G V z J n F 1 b 3 Q 7 L C Z x d W 9 0 O 0 9 w Z X J h d G l u Z y B Q c m 9 m a X Q m c X V v d D s s J n F 1 b 3 Q 7 T 3 B l c m F 0 a W 5 n I E 1 h c m d p b i Z x d W 9 0 O y w m c X V v d D t T Y W x l c y B N Z X R o b 2 Q m c X V v d D s s J n F 1 b 3 Q 7 b m V 0 I H B y b 2 Z p d C Z x d W 9 0 O 1 0 i I C 8 + P E V u d H J 5 I F R 5 c G U 9 I k Z p b G x D b 2 x 1 b W 5 U e X B l c y I g V m F s d W U 9 I n N C Z 0 1 K Q m d Z R 0 J n V U R C U V V F Q m d V P S I g L z 4 8 R W 5 0 c n k g V H l w Z T 0 i R m l s b E x h c 3 R V c G R h d G V k I i B W Y W x 1 Z T 0 i Z D I w M j Q t M D Q t M j l U M T U 6 M z I 6 M T I u O T c y N z k 3 M l o i I C 8 + P E V u d H J 5 I F R 5 c G U 9 I k Z p b G x F c n J v c k N v d W 5 0 I i B W Y W x 1 Z T 0 i b D A i I C 8 + P E V u d H J 5 I F R 5 c G U 9 I k Z p b G x F c n J v c k N v Z G U i I F Z h b H V l P S J z V W 5 r b m 9 3 b i I g L z 4 8 R W 5 0 c n k g V H l w Z T 0 i R m l s b E N v d W 5 0 I i B W Y W x 1 Z T 0 i b D k 2 N D g i I C 8 + P E V u d H J 5 I F R 5 c G U 9 I l F 1 Z X J 5 S U Q i I F Z h b H V l P S J z Z D R h N z Y x N D c t O T Z j Y y 0 0 M D g 0 L W E x M G Y t M z N h N z M 2 N 2 E 2 N j R h I i A v P j x F b n R y e S B U e X B l P S J S Z W x h d G l v b n N o a X B J b m Z v Q 2 9 u d G F p b m V y I i B W Y W x 1 Z T 0 i c 3 s m c X V v d D t j b 2 x 1 b W 5 D b 3 V u d C Z x d W 9 0 O z o x N C w m c X V v d D t r Z X l D b 2 x 1 b W 5 O Y W 1 l c y Z x d W 9 0 O z p b X S w m c X V v d D t x d W V y e V J l b G F 0 a W 9 u c 2 h p c H M m c X V v d D s 6 W 1 0 s J n F 1 b 3 Q 7 Y 2 9 s d W 1 u S W R l b n R p d G l l c y Z x d W 9 0 O z p b J n F 1 b 3 Q 7 U 2 V j d G l v b j E v R G F 0 Y S B T Y W x l c y B B Z G l k Y X M g K D I p L 0 N o Y W 5 n Z W Q g V H l w Z T E u e 1 J l d G F p b G V y L D B 9 J n F 1 b 3 Q 7 L C Z x d W 9 0 O 1 N l Y 3 R p b 2 4 x L 0 R h d G E g U 2 F s Z X M g Q W R p Z G F z I C g y K S 9 D a G F u Z 2 V k I F R 5 c G U x L n t S Z X R h a W x l c i B J R C w x f S Z x d W 9 0 O y w m c X V v d D t T Z W N 0 a W 9 u M S 9 E Y X R h I F N h b G V z I E F k a W R h c y A o M i k v Q 2 h h b m d l Z C B U e X B l M S 5 7 S W 5 2 b 2 l j Z S B E Y X R l L D J 9 J n F 1 b 3 Q 7 L C Z x d W 9 0 O 1 N l Y 3 R p b 2 4 x L 0 R h d G E g U 2 F s Z X M g Q W R p Z G F z I C g y K S 9 D a G F u Z 2 V k I F R 5 c G U x L n t S Z W d p b 2 4 s M 3 0 m c X V v d D s s J n F 1 b 3 Q 7 U 2 V j d G l v b j E v R G F 0 Y S B T Y W x l c y B B Z G l k Y X M g K D I p L 0 N o Y W 5 n Z W Q g V H l w Z T E u e 1 N 0 Y X R l L D R 9 J n F 1 b 3 Q 7 L C Z x d W 9 0 O 1 N l Y 3 R p b 2 4 x L 0 R h d G E g U 2 F s Z X M g Q W R p Z G F z I C g y K S 9 D a G F u Z 2 V k I F R 5 c G U x L n t D a X R 5 L D V 9 J n F 1 b 3 Q 7 L C Z x d W 9 0 O 1 N l Y 3 R p b 2 4 x L 0 R h d G E g U 2 F s Z X M g Q W R p Z G F z I C g y K S 9 D a G F u Z 2 V k I F R 5 c G U x L n t Q c m 9 k d W N 0 L D Z 9 J n F 1 b 3 Q 7 L C Z x d W 9 0 O 1 N l Y 3 R p b 2 4 x L 0 R h d G E g U 2 F s Z X M g Q W R p Z G F z I C g y K S 9 D a G F u Z 2 V k I F R 5 c G U x L n t Q c m l j Z S B w Z X I g V W 5 p d C w 3 f S Z x d W 9 0 O y w m c X V v d D t T Z W N 0 a W 9 u M S 9 E Y X R h I F N h b G V z I E F k a W R h c y A o M i k v Q 2 h h b m d l Z C B U e X B l M S 5 7 V W 5 p d H M g U 2 9 s Z C w 4 f S Z x d W 9 0 O y w m c X V v d D t T Z W N 0 a W 9 u M S 9 E Y X R h I F N h b G V z I E F k a W R h c y A o M i k v Q 2 h h b m d l Z C B U e X B l M S 5 7 V G 9 0 Y W w g U 2 F s Z X M s O X 0 m c X V v d D s s J n F 1 b 3 Q 7 U 2 V j d G l v b j E v R G F 0 Y S B T Y W x l c y B B Z G l k Y X M g K D I p L 0 N o Y W 5 n Z W Q g V H l w Z T E u e 0 9 w Z X J h d G l u Z y B Q c m 9 m a X Q s M T B 9 J n F 1 b 3 Q 7 L C Z x d W 9 0 O 1 N l Y 3 R p b 2 4 x L 0 R h d G E g U 2 F s Z X M g Q W R p Z G F z I C g y K S 9 D a G F u Z 2 V k I F R 5 c G U y L n t P c G V y Y X R p b m c g T W F y Z 2 l u L D E x f S Z x d W 9 0 O y w m c X V v d D t T Z W N 0 a W 9 u M S 9 E Y X R h I F N h b G V z I E F k a W R h c y A o M i k v Q 2 h h b m d l Z C B U e X B l M S 5 7 U 2 F s Z X M g T W V 0 a G 9 k L D E y f S Z x d W 9 0 O y w m c X V v d D t T Z W N 0 a W 9 u M S 9 E Y X R h I F N h b G V z I E F k a W R h c y A o M i k v S W 5 z Z X J 0 Z W Q g U 3 V i d H J h Y 3 R p b 2 4 u e 1 N 1 Y n R y Y W N 0 a W 9 u L D E z f S Z x d W 9 0 O 1 0 s J n F 1 b 3 Q 7 Q 2 9 s d W 1 u Q 2 9 1 b n Q m c X V v d D s 6 M T Q s J n F 1 b 3 Q 7 S 2 V 5 Q 2 9 s d W 1 u T m F t Z X M m c X V v d D s 6 W 1 0 s J n F 1 b 3 Q 7 Q 2 9 s d W 1 u S W R l b n R p d G l l c y Z x d W 9 0 O z p b J n F 1 b 3 Q 7 U 2 V j d G l v b j E v R G F 0 Y S B T Y W x l c y B B Z G l k Y X M g K D I p L 0 N o Y W 5 n Z W Q g V H l w Z T E u e 1 J l d G F p b G V y L D B 9 J n F 1 b 3 Q 7 L C Z x d W 9 0 O 1 N l Y 3 R p b 2 4 x L 0 R h d G E g U 2 F s Z X M g Q W R p Z G F z I C g y K S 9 D a G F u Z 2 V k I F R 5 c G U x L n t S Z X R h a W x l c i B J R C w x f S Z x d W 9 0 O y w m c X V v d D t T Z W N 0 a W 9 u M S 9 E Y X R h I F N h b G V z I E F k a W R h c y A o M i k v Q 2 h h b m d l Z C B U e X B l M S 5 7 S W 5 2 b 2 l j Z S B E Y X R l L D J 9 J n F 1 b 3 Q 7 L C Z x d W 9 0 O 1 N l Y 3 R p b 2 4 x L 0 R h d G E g U 2 F s Z X M g Q W R p Z G F z I C g y K S 9 D a G F u Z 2 V k I F R 5 c G U x L n t S Z W d p b 2 4 s M 3 0 m c X V v d D s s J n F 1 b 3 Q 7 U 2 V j d G l v b j E v R G F 0 Y S B T Y W x l c y B B Z G l k Y X M g K D I p L 0 N o Y W 5 n Z W Q g V H l w Z T E u e 1 N 0 Y X R l L D R 9 J n F 1 b 3 Q 7 L C Z x d W 9 0 O 1 N l Y 3 R p b 2 4 x L 0 R h d G E g U 2 F s Z X M g Q W R p Z G F z I C g y K S 9 D a G F u Z 2 V k I F R 5 c G U x L n t D a X R 5 L D V 9 J n F 1 b 3 Q 7 L C Z x d W 9 0 O 1 N l Y 3 R p b 2 4 x L 0 R h d G E g U 2 F s Z X M g Q W R p Z G F z I C g y K S 9 D a G F u Z 2 V k I F R 5 c G U x L n t Q c m 9 k d W N 0 L D Z 9 J n F 1 b 3 Q 7 L C Z x d W 9 0 O 1 N l Y 3 R p b 2 4 x L 0 R h d G E g U 2 F s Z X M g Q W R p Z G F z I C g y K S 9 D a G F u Z 2 V k I F R 5 c G U x L n t Q c m l j Z S B w Z X I g V W 5 p d C w 3 f S Z x d W 9 0 O y w m c X V v d D t T Z W N 0 a W 9 u M S 9 E Y X R h I F N h b G V z I E F k a W R h c y A o M i k v Q 2 h h b m d l Z C B U e X B l M S 5 7 V W 5 p d H M g U 2 9 s Z C w 4 f S Z x d W 9 0 O y w m c X V v d D t T Z W N 0 a W 9 u M S 9 E Y X R h I F N h b G V z I E F k a W R h c y A o M i k v Q 2 h h b m d l Z C B U e X B l M S 5 7 V G 9 0 Y W w g U 2 F s Z X M s O X 0 m c X V v d D s s J n F 1 b 3 Q 7 U 2 V j d G l v b j E v R G F 0 Y S B T Y W x l c y B B Z G l k Y X M g K D I p L 0 N o Y W 5 n Z W Q g V H l w Z T E u e 0 9 w Z X J h d G l u Z y B Q c m 9 m a X Q s M T B 9 J n F 1 b 3 Q 7 L C Z x d W 9 0 O 1 N l Y 3 R p b 2 4 x L 0 R h d G E g U 2 F s Z X M g Q W R p Z G F z I C g y K S 9 D a G F u Z 2 V k I F R 5 c G U y L n t P c G V y Y X R p b m c g T W F y Z 2 l u L D E x f S Z x d W 9 0 O y w m c X V v d D t T Z W N 0 a W 9 u M S 9 E Y X R h I F N h b G V z I E F k a W R h c y A o M i k v Q 2 h h b m d l Z C B U e X B l M S 5 7 U 2 F s Z X M g T W V 0 a G 9 k L D E y f S Z x d W 9 0 O y w m c X V v d D t T Z W N 0 a W 9 u M S 9 E Y X R h I F N h b G V z I E F k a W R h c y A o M i k v S W 5 z Z X J 0 Z W Q g U 3 V i d H J h Y 3 R p b 2 4 u e 1 N 1 Y n R y Y W N 0 a W 9 u L D E z f S Z x d W 9 0 O 1 0 s J n F 1 b 3 Q 7 U m V s Y X R p b 2 5 z a G l w S W 5 m b y Z x d W 9 0 O z p b X X 0 i I C 8 + P E V u d H J 5 I F R 5 c G U 9 I k F k Z G V k V G 9 E Y X R h T W 9 k Z W w i I F Z h b H V l P S J s M S I g L z 4 8 L 1 N 0 Y W J s Z U V u d H J p Z X M + P C 9 J d G V t P j x J d G V t P j x J d G V t T G 9 j Y X R p b 2 4 + P E l 0 Z W 1 U e X B l P k Z v c m 1 1 b G E 8 L 0 l 0 Z W 1 U e X B l P j x J d G V t U G F 0 a D 5 T Z W N 0 a W 9 u M S 9 E Y X R h J T I w U 2 F s Z X M l M j B B Z G l k Y X M l M j A o M i k v U 2 9 1 c m N l P C 9 J d G V t U G F 0 a D 4 8 L 0 l 0 Z W 1 M b 2 N h d G l v b j 4 8 U 3 R h Y m x l R W 5 0 c m l l c y A v P j w v S X R l b T 4 8 S X R l b T 4 8 S X R l b U x v Y 2 F 0 a W 9 u P j x J d G V t V H l w Z T 5 G b 3 J t d W x h P C 9 J d G V t V H l w Z T 4 8 S X R l b V B h d G g + U 2 V j d G l v b j E v R G F 0 Y S U y M F N h b G V z J T I w Q W R p Z G F z J T I w K D I p L 0 R h d G E l M j B T Y W x l c y U y M E F k a W R h c 1 9 T a G V l d D w v S X R l b V B h d G g + P C 9 J d G V t T G 9 j Y X R p b 2 4 + P F N 0 Y W J s Z U V u d H J p Z X M g L z 4 8 L 0 l 0 Z W 0 + P E l 0 Z W 0 + P E l 0 Z W 1 M b 2 N h d G l v b j 4 8 S X R l b V R 5 c G U + R m 9 y b X V s Y T w v S X R l b V R 5 c G U + P E l 0 Z W 1 Q Y X R o P l N l Y 3 R p b 2 4 x L 0 R h d G E l M j B T Y W x l c y U y M E F k a W R h c y U y M C g y K S 9 D a G F u Z 2 V k J T I w V H l w Z T w v S X R l b V B h d G g + P C 9 J d G V t T G 9 j Y X R p b 2 4 + P F N 0 Y W J s Z U V u d H J p Z X M g L z 4 8 L 0 l 0 Z W 0 + P E l 0 Z W 0 + P E l 0 Z W 1 M b 2 N h d G l v b j 4 8 S X R l b V R 5 c G U + R m 9 y b X V s Y T w v S X R l b V R 5 c G U + P E l 0 Z W 1 Q Y X R o P l N l Y 3 R p b 2 4 x L 0 R h d G E l M j B T Y W x l c y U y M E F k a W R h c y U y M C g y K S 9 S Z W 1 v d m V k J T I w Q m x h b m s l M j B S b 3 d z P C 9 J d G V t U G F 0 a D 4 8 L 0 l 0 Z W 1 M b 2 N h d G l v b j 4 8 U 3 R h Y m x l R W 5 0 c m l l c y A v P j w v S X R l b T 4 8 S X R l b T 4 8 S X R l b U x v Y 2 F 0 a W 9 u P j x J d G V t V H l w Z T 5 G b 3 J t d W x h P C 9 J d G V t V H l w Z T 4 8 S X R l b V B h d G g + U 2 V j d G l v b j E v R G F 0 Y S U y M F N h b G V z J T I w Q W R p Z G F z J T I w K D I p L 1 J l b W 9 2 Z W Q l M j B U b 3 A l M j B S b 3 d z P C 9 J d G V t U G F 0 a D 4 8 L 0 l 0 Z W 1 M b 2 N h d G l v b j 4 8 U 3 R h Y m x l R W 5 0 c m l l c y A v P j w v S X R l b T 4 8 S X R l b T 4 8 S X R l b U x v Y 2 F 0 a W 9 u P j x J d G V t V H l w Z T 5 G b 3 J t d W x h P C 9 J d G V t V H l w Z T 4 8 S X R l b V B h d G g + U 2 V j d G l v b j E v R G F 0 Y S U y M F N h b G V z J T I w Q W R p Z G F z J T I w K D I p L 1 B y b 2 1 v d G V k J T I w S G V h Z G V y c z w v S X R l b V B h d G g + P C 9 J d G V t T G 9 j Y X R p b 2 4 + P F N 0 Y W J s Z U V u d H J p Z X M g L z 4 8 L 0 l 0 Z W 0 + P E l 0 Z W 0 + P E l 0 Z W 1 M b 2 N h d G l v b j 4 8 S X R l b V R 5 c G U + R m 9 y b X V s Y T w v S X R l b V R 5 c G U + P E l 0 Z W 1 Q Y X R o P l N l Y 3 R p b 2 4 x L 0 R h d G E l M j B T Y W x l c y U y M E F k a W R h c y U y M C g y K S 9 D a G F u Z 2 V k J T I w V H l w Z T E 8 L 0 l 0 Z W 1 Q Y X R o P j w v S X R l b U x v Y 2 F 0 a W 9 u P j x T d G F i b G V F b n R y a W V z I C 8 + P C 9 J d G V t P j x J d G V t P j x J d G V t T G 9 j Y X R p b 2 4 + P E l 0 Z W 1 U e X B l P k Z v c m 1 1 b G E 8 L 0 l 0 Z W 1 U e X B l P j x J d G V t U G F 0 a D 5 T Z W N 0 a W 9 u M S 9 E Y X R h J T I w U 2 F s Z X M l M j B B Z G l k Y X M l M j A o M i k v S W 5 z Z X J 0 Z W Q l M j B T d W J 0 c m F j d G l v b j w v S X R l b V B h d G g + P C 9 J d G V t T G 9 j Y X R p b 2 4 + P F N 0 Y W J s Z U V u d H J p Z X M g L z 4 8 L 0 l 0 Z W 0 + P E l 0 Z W 0 + P E l 0 Z W 1 M b 2 N h d G l v b j 4 8 S X R l b V R 5 c G U + R m 9 y b X V s Y T w v S X R l b V R 5 c G U + P E l 0 Z W 1 Q Y X R o P l N l Y 3 R p b 2 4 x L 0 R h d G E l M j B T Y W x l c y U y M E F k a W R h c y U y M C g y K S 9 S Z W 5 h b W V k J T I w Q 2 9 s d W 1 u c z w v S X R l b V B h d G g + P C 9 J d G V t T G 9 j Y X R p b 2 4 + P F N 0 Y W J s Z U V u d H J p Z X M g L z 4 8 L 0 l 0 Z W 0 + P E l 0 Z W 0 + P E l 0 Z W 1 M b 2 N h d G l v b j 4 8 S X R l b V R 5 c G U + R m 9 y b X V s Y T w v S X R l b V R 5 c G U + P E l 0 Z W 1 Q Y X R o P l N l Y 3 R p b 2 4 x L 0 R h d G E l M j B T Y W x l c y U y M E F k a W R h c y U y M C g y K S 9 D a G F u Z 2 V k J T I w V H l w Z T I 8 L 0 l 0 Z W 1 Q Y X R o P j w v S X R l b U x v Y 2 F 0 a W 9 u P j x T d G F i b G V F b n R y a W V z I C 8 + P C 9 J d G V t P j w v S X R l b X M + P C 9 M b 2 N h b F B h Y 2 t h Z 2 V N Z X R h Z G F 0 Y U Z p b G U + F g A A A F B L B Q Y A A A A A A A A A A A A A A A A A A A A A A A A m A Q A A A Q A A A N C M n d 8 B F d E R j H o A w E / C l + s B A A A A G v 8 S R N n j G E K 1 s F D Z S d Z e Y g A A A A A C A A A A A A A Q Z g A A A A E A A C A A A A D H e P 2 c B d 7 9 X A C + t c d L y f P M L d a t d n T W 9 I k 5 Q i G K v j r z h g A A A A A O g A A A A A I A A C A A A A B e o 1 9 f L f P s l Q s l j 0 n R t Z h 0 1 7 1 o c T j a H x 5 L j y B P v 4 X n V 1 A A A A A i 8 i 2 + d M G 5 6 G 3 H j U t u R V N w n I l T o v f j 9 b q F F 6 l F H P t m 1 O E J j U F y k q 7 n 8 0 3 0 m f s r 0 H a X T H + Y E e v B 5 B n / x 2 G f 8 R g 9 x O o M 6 d E / 7 V E X 3 B t B q V j u e 0 A A A A C A N U n q s F j 5 8 v t c K o g T d S v H o 8 m D 2 o g i h W 1 m l L s W s Y c 3 A q r 8 4 G g y Y 2 / + z c T i b + N m 1 G M k n D H o M S k I U W f 2 L 7 f K / V 9 k < / D a t a M a s h u p > 
</file>

<file path=customXml/itemProps1.xml><?xml version="1.0" encoding="utf-8"?>
<ds:datastoreItem xmlns:ds="http://schemas.openxmlformats.org/officeDocument/2006/customXml" ds:itemID="{E2CBBB83-1905-4BA2-B01C-B624EAB2D44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Paul's</dc:creator>
  <cp:lastModifiedBy>Paul's</cp:lastModifiedBy>
  <dcterms:created xsi:type="dcterms:W3CDTF">2024-04-25T17:08:28Z</dcterms:created>
  <dcterms:modified xsi:type="dcterms:W3CDTF">2024-05-02T21:27:00Z</dcterms:modified>
</cp:coreProperties>
</file>