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athcompany-my.sharepoint.com/personal/mohit_dwivedi_themathcompany_com/Documents/Desktop/PIP/D.O.D/Project/"/>
    </mc:Choice>
  </mc:AlternateContent>
  <xr:revisionPtr revIDLastSave="1222" documentId="8_{C8235B7E-98B4-4CD6-9E2E-E5E8EE44D682}" xr6:coauthVersionLast="47" xr6:coauthVersionMax="47" xr10:uidLastSave="{898C8085-45C3-4B08-951E-FF3A43523273}"/>
  <bookViews>
    <workbookView xWindow="-108" yWindow="-108" windowWidth="23256" windowHeight="12576" activeTab="1" xr2:uid="{6DDA71EE-1AB6-4A0E-B1B4-0D1DC25CC76E}"/>
  </bookViews>
  <sheets>
    <sheet name="Sheet1" sheetId="1" r:id="rId1"/>
    <sheet name="Sheet2" sheetId="2" r:id="rId2"/>
    <sheet name="Sheet3" sheetId="3" r:id="rId3"/>
    <sheet name="Charts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2" i="3" l="1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Z43" i="3"/>
  <c r="Z44" i="3"/>
  <c r="Z45" i="3"/>
  <c r="Z46" i="3"/>
  <c r="Z47" i="3"/>
  <c r="Z48" i="3"/>
  <c r="Z49" i="3"/>
  <c r="Z50" i="3"/>
  <c r="Z51" i="3"/>
  <c r="Z52" i="3"/>
  <c r="Z53" i="3"/>
  <c r="Z54" i="3"/>
  <c r="Z42" i="3"/>
  <c r="F75" i="3"/>
  <c r="F73" i="3"/>
  <c r="B69" i="3"/>
  <c r="S43" i="3"/>
  <c r="T43" i="3"/>
  <c r="U43" i="3"/>
  <c r="S44" i="3"/>
  <c r="T44" i="3"/>
  <c r="U44" i="3"/>
  <c r="S45" i="3"/>
  <c r="T45" i="3"/>
  <c r="U45" i="3"/>
  <c r="S46" i="3"/>
  <c r="T46" i="3"/>
  <c r="U46" i="3"/>
  <c r="S47" i="3"/>
  <c r="T47" i="3"/>
  <c r="U47" i="3"/>
  <c r="S48" i="3"/>
  <c r="T48" i="3"/>
  <c r="U48" i="3"/>
  <c r="S49" i="3"/>
  <c r="T49" i="3"/>
  <c r="U49" i="3"/>
  <c r="S50" i="3"/>
  <c r="T50" i="3"/>
  <c r="U50" i="3"/>
  <c r="S51" i="3"/>
  <c r="T51" i="3"/>
  <c r="U51" i="3"/>
  <c r="S52" i="3"/>
  <c r="T52" i="3"/>
  <c r="U52" i="3"/>
  <c r="S53" i="3"/>
  <c r="T53" i="3"/>
  <c r="U53" i="3"/>
  <c r="S54" i="3"/>
  <c r="T54" i="3"/>
  <c r="U54" i="3"/>
  <c r="T42" i="3"/>
  <c r="U42" i="3"/>
  <c r="S42" i="3"/>
  <c r="I49" i="3"/>
  <c r="I47" i="3"/>
  <c r="I45" i="3"/>
  <c r="I43" i="3"/>
  <c r="I19" i="3"/>
  <c r="I21" i="3"/>
  <c r="I23" i="3"/>
  <c r="I17" i="3"/>
  <c r="V58" i="2"/>
  <c r="V60" i="2"/>
  <c r="V56" i="2"/>
  <c r="V54" i="2"/>
  <c r="V40" i="2"/>
  <c r="V38" i="2"/>
  <c r="V36" i="2"/>
  <c r="V34" i="2"/>
  <c r="V22" i="2"/>
  <c r="V20" i="2"/>
  <c r="V18" i="2"/>
  <c r="V16" i="2"/>
  <c r="I39" i="2"/>
  <c r="I37" i="2"/>
  <c r="I35" i="2"/>
  <c r="I33" i="2"/>
  <c r="I18" i="2"/>
  <c r="I20" i="2"/>
  <c r="I22" i="2"/>
  <c r="I16" i="2"/>
  <c r="G49" i="3"/>
  <c r="H49" i="3" s="1"/>
  <c r="G47" i="3"/>
  <c r="H47" i="3" s="1"/>
  <c r="G45" i="3"/>
  <c r="H45" i="3" s="1"/>
  <c r="G43" i="3"/>
  <c r="H43" i="3" s="1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N33" i="3"/>
  <c r="N34" i="3" s="1"/>
  <c r="M33" i="3"/>
  <c r="M34" i="3" s="1"/>
  <c r="L33" i="3"/>
  <c r="L34" i="3" s="1"/>
  <c r="K33" i="3"/>
  <c r="K34" i="3" s="1"/>
  <c r="J33" i="3"/>
  <c r="J34" i="3" s="1"/>
  <c r="I33" i="3"/>
  <c r="I34" i="3" s="1"/>
  <c r="H33" i="3"/>
  <c r="H34" i="3" s="1"/>
  <c r="G33" i="3"/>
  <c r="G34" i="3" s="1"/>
  <c r="F33" i="3"/>
  <c r="F34" i="3" s="1"/>
  <c r="E33" i="3"/>
  <c r="E34" i="3" s="1"/>
  <c r="D33" i="3"/>
  <c r="D34" i="3" s="1"/>
  <c r="C33" i="3"/>
  <c r="C34" i="3" s="1"/>
  <c r="B33" i="3"/>
  <c r="B34" i="3" s="1"/>
  <c r="N8" i="3"/>
  <c r="M8" i="3"/>
  <c r="L8" i="3"/>
  <c r="K8" i="3"/>
  <c r="J8" i="3"/>
  <c r="I8" i="3"/>
  <c r="H8" i="3"/>
  <c r="G8" i="3"/>
  <c r="F8" i="3"/>
  <c r="E8" i="3"/>
  <c r="D8" i="3"/>
  <c r="C8" i="3"/>
  <c r="B8" i="3"/>
  <c r="N6" i="3"/>
  <c r="N7" i="3" s="1"/>
  <c r="M6" i="3"/>
  <c r="M7" i="3" s="1"/>
  <c r="L6" i="3"/>
  <c r="L7" i="3" s="1"/>
  <c r="K6" i="3"/>
  <c r="K7" i="3" s="1"/>
  <c r="J6" i="3"/>
  <c r="J7" i="3" s="1"/>
  <c r="I6" i="3"/>
  <c r="I7" i="3" s="1"/>
  <c r="H6" i="3"/>
  <c r="H7" i="3" s="1"/>
  <c r="G6" i="3"/>
  <c r="G7" i="3" s="1"/>
  <c r="F6" i="3"/>
  <c r="F7" i="3" s="1"/>
  <c r="E6" i="3"/>
  <c r="E7" i="3" s="1"/>
  <c r="D6" i="3"/>
  <c r="D7" i="3" s="1"/>
  <c r="C6" i="3"/>
  <c r="C7" i="3" s="1"/>
  <c r="B6" i="3"/>
  <c r="B7" i="3" s="1"/>
  <c r="G23" i="3"/>
  <c r="H23" i="3" s="1"/>
  <c r="G21" i="3"/>
  <c r="H21" i="3" s="1"/>
  <c r="G19" i="3"/>
  <c r="H19" i="3" s="1"/>
  <c r="G17" i="3"/>
  <c r="H17" i="3" s="1"/>
  <c r="M6" i="2"/>
  <c r="M7" i="2" s="1"/>
  <c r="M8" i="2"/>
  <c r="T58" i="2"/>
  <c r="U58" i="2" s="1"/>
  <c r="G16" i="2"/>
  <c r="H16" i="2" s="1"/>
  <c r="G18" i="2"/>
  <c r="H18" i="2" s="1"/>
  <c r="G20" i="2"/>
  <c r="H20" i="2" s="1"/>
  <c r="G22" i="2"/>
  <c r="H22" i="2" s="1"/>
  <c r="T60" i="2"/>
  <c r="U60" i="2" s="1"/>
  <c r="T56" i="2"/>
  <c r="U56" i="2" s="1"/>
  <c r="T54" i="2"/>
  <c r="U54" i="2" s="1"/>
  <c r="C8" i="2"/>
  <c r="D8" i="2"/>
  <c r="E8" i="2"/>
  <c r="F8" i="2"/>
  <c r="G8" i="2"/>
  <c r="H8" i="2"/>
  <c r="I8" i="2"/>
  <c r="J8" i="2"/>
  <c r="K8" i="2"/>
  <c r="L8" i="2"/>
  <c r="N8" i="2"/>
  <c r="B8" i="2"/>
  <c r="B6" i="2"/>
  <c r="B7" i="2" s="1"/>
  <c r="C6" i="2"/>
  <c r="C7" i="2" s="1"/>
  <c r="D6" i="2"/>
  <c r="D7" i="2" s="1"/>
  <c r="E6" i="2"/>
  <c r="E7" i="2" s="1"/>
  <c r="F6" i="2"/>
  <c r="F7" i="2" s="1"/>
  <c r="H6" i="2"/>
  <c r="H7" i="2" s="1"/>
  <c r="I6" i="2"/>
  <c r="I7" i="2" s="1"/>
  <c r="J6" i="2"/>
  <c r="J7" i="2" s="1"/>
  <c r="K6" i="2"/>
  <c r="K7" i="2" s="1"/>
  <c r="L6" i="2"/>
  <c r="L7" i="2" s="1"/>
  <c r="N6" i="2"/>
  <c r="N7" i="2" s="1"/>
  <c r="G6" i="2"/>
  <c r="G7" i="2" s="1"/>
  <c r="T40" i="2"/>
  <c r="U40" i="2" s="1"/>
  <c r="T38" i="2"/>
  <c r="U38" i="2" s="1"/>
  <c r="T36" i="2"/>
  <c r="U36" i="2" s="1"/>
  <c r="T34" i="2"/>
  <c r="U34" i="2" s="1"/>
  <c r="T22" i="2"/>
  <c r="U22" i="2" s="1"/>
  <c r="T20" i="2"/>
  <c r="U20" i="2" s="1"/>
  <c r="T18" i="2"/>
  <c r="U18" i="2" s="1"/>
  <c r="T16" i="2"/>
  <c r="U16" i="2" s="1"/>
  <c r="G35" i="2"/>
  <c r="H35" i="2" s="1"/>
  <c r="G37" i="2"/>
  <c r="H37" i="2" s="1"/>
  <c r="G39" i="2"/>
  <c r="H39" i="2" s="1"/>
  <c r="G33" i="2"/>
  <c r="H33" i="2" s="1"/>
  <c r="T12" i="1"/>
  <c r="T14" i="1"/>
  <c r="T16" i="1"/>
  <c r="T10" i="1"/>
  <c r="T18" i="1" s="1"/>
  <c r="U18" i="1" s="1"/>
  <c r="G25" i="1"/>
  <c r="G27" i="1"/>
  <c r="G29" i="1"/>
  <c r="G23" i="1"/>
  <c r="G30" i="1" s="1"/>
  <c r="H30" i="1" s="1"/>
  <c r="G12" i="1"/>
  <c r="G14" i="1"/>
  <c r="G16" i="1"/>
  <c r="G10" i="1"/>
  <c r="H50" i="3" l="1"/>
  <c r="H24" i="3"/>
  <c r="U61" i="2"/>
  <c r="U41" i="2"/>
  <c r="H40" i="2"/>
  <c r="H23" i="2"/>
  <c r="U23" i="2"/>
  <c r="G17" i="1"/>
  <c r="H17" i="1" s="1"/>
</calcChain>
</file>

<file path=xl/sharedStrings.xml><?xml version="1.0" encoding="utf-8"?>
<sst xmlns="http://schemas.openxmlformats.org/spreadsheetml/2006/main" count="523" uniqueCount="77">
  <si>
    <t>Machine</t>
  </si>
  <si>
    <t>M1</t>
  </si>
  <si>
    <t>M2</t>
  </si>
  <si>
    <t>M3</t>
  </si>
  <si>
    <t>M4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</si>
  <si>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</si>
  <si>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</si>
  <si>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</si>
  <si>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</si>
  <si>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</si>
  <si>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</si>
  <si>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</si>
  <si>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</si>
  <si>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</si>
  <si>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</si>
  <si>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</si>
  <si>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</si>
  <si>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</si>
  <si>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Machine/Jobs</t>
  </si>
  <si>
    <t>`</t>
  </si>
  <si>
    <t>J44</t>
  </si>
  <si>
    <t>It will take 31 hours to complete 13 jobs on 4 machines based on SPT rule</t>
  </si>
  <si>
    <t>Total Flow Time</t>
  </si>
  <si>
    <t>Mean Flow Time</t>
  </si>
  <si>
    <t>Job routing: SPT</t>
  </si>
  <si>
    <t>Job sequencing: Random</t>
  </si>
  <si>
    <t>Job routing: Random</t>
  </si>
  <si>
    <t>Avg time each job takes to process</t>
  </si>
  <si>
    <t>Job sequencing: FCFS</t>
  </si>
  <si>
    <t>Runtime</t>
  </si>
  <si>
    <t>Job routing: Least Waiting time + Completion time</t>
  </si>
  <si>
    <t xml:space="preserve">Conclusion: We picked the job based on their arrival sequence </t>
  </si>
  <si>
    <t>i.e., FCFS and we routed each job to its compatible machine where ever it takes Shortest Processing Time</t>
  </si>
  <si>
    <t xml:space="preserve">Conclusion: We have randomly assigned any job to any of the compatible machine </t>
  </si>
  <si>
    <t>and found above runtime of each machine</t>
  </si>
  <si>
    <t>We see that avg runtime of each job on machhine is mostly reduced and runtime of most of the machine is also reduced</t>
  </si>
  <si>
    <t xml:space="preserve">Conclusion: Here jobs were picked in FCFS order but routing was done based on least value of </t>
  </si>
  <si>
    <t xml:space="preserve">There is a problem that machines can stay idle even though they can be utilised </t>
  </si>
  <si>
    <t xml:space="preserve">Machines next availibility + completion time of next job. Here we see a better utilization of machines </t>
  </si>
  <si>
    <t>Sum</t>
  </si>
  <si>
    <t>Min</t>
  </si>
  <si>
    <t xml:space="preserve">Avg </t>
  </si>
  <si>
    <t>Job sequencing: With lowest avg processing time</t>
  </si>
  <si>
    <t>Conclusion: Inspite of of picking least value, and routing them based on least waiting + completion time,</t>
  </si>
  <si>
    <t xml:space="preserve">it is not showing good results as runtime is more than previous rules. </t>
  </si>
  <si>
    <t>We can try this without routing based on waiting + completion method</t>
  </si>
  <si>
    <t>Conclusion: It is same as FCFS and SPT rule, Just the sequencing has been changed but there is no improvement in runtime</t>
  </si>
  <si>
    <t>Job sequencing: LPT</t>
  </si>
  <si>
    <t>Job sequencing: SPT</t>
  </si>
  <si>
    <t>Insight: Gives a baseline to compare other rules. Not to trust</t>
  </si>
  <si>
    <t xml:space="preserve">Insight: longest runtime of machine is reduced. </t>
  </si>
  <si>
    <t>Adventage: Each job will be finished earlier than random</t>
  </si>
  <si>
    <t>Disadvantage: Machine utilization is poor.</t>
  </si>
  <si>
    <t xml:space="preserve">Insight: </t>
  </si>
  <si>
    <t># Jobs</t>
  </si>
  <si>
    <t>Adventage: Better utilization of machines</t>
  </si>
  <si>
    <t>Disadvantage: More average runtime on machines</t>
  </si>
  <si>
    <t xml:space="preserve">Adventage: Better utilization of machines. Least runtime </t>
  </si>
  <si>
    <t>Disadvantage: More average runtime</t>
  </si>
  <si>
    <t>Adventage: Better utilization of machines. Better average runtime</t>
  </si>
  <si>
    <t>Disadvantage: Maxruntime is higher than LPT</t>
  </si>
  <si>
    <t>machine</t>
  </si>
  <si>
    <t>job</t>
  </si>
  <si>
    <t>time</t>
  </si>
  <si>
    <t>step</t>
  </si>
  <si>
    <t>Allcation</t>
  </si>
  <si>
    <t>Permution</t>
  </si>
  <si>
    <t>of all possible sq of jobs</t>
  </si>
  <si>
    <t xml:space="preserve">minimum </t>
  </si>
  <si>
    <t>max runtime among all macs</t>
  </si>
  <si>
    <t>mac</t>
  </si>
  <si>
    <t>order</t>
  </si>
  <si>
    <t>O1</t>
  </si>
  <si>
    <t>O2</t>
  </si>
  <si>
    <t>O3</t>
  </si>
  <si>
    <t>O4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</si>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</sst>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7" fontId="0" fillId="0" borderId="0" xfId="0" applyNumberForma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3" fillId="0" borderId="7" xfId="0" applyFont="1" applyBorder="1"/>
    <xf numFmtId="0" fontId="0" fillId="0" borderId="6" xfId="0" applyBorder="1"/>
    <xf numFmtId="47" fontId="0" fillId="0" borderId="2" xfId="0" applyNumberFormat="1" applyBorder="1"/>
    <xf numFmtId="47" fontId="0" fillId="0" borderId="5" xfId="0" applyNumberFormat="1" applyBorder="1"/>
    <xf numFmtId="0" fontId="0" fillId="0" borderId="8" xfId="0" applyBorder="1"/>
    <xf numFmtId="0" fontId="3" fillId="0" borderId="0" xfId="0" applyFont="1" applyBorder="1"/>
    <xf numFmtId="0" fontId="3" fillId="0" borderId="9" xfId="0" applyFont="1" applyBorder="1"/>
    <xf numFmtId="0" fontId="0" fillId="0" borderId="0" xfId="0" applyBorder="1"/>
    <xf numFmtId="0" fontId="0" fillId="0" borderId="9" xfId="0" applyBorder="1"/>
    <xf numFmtId="0" fontId="0" fillId="0" borderId="0" xfId="0" applyFill="1" applyBorder="1"/>
    <xf numFmtId="0" fontId="0" fillId="0" borderId="4" xfId="0" applyFill="1" applyBorder="1"/>
    <xf numFmtId="0" fontId="3" fillId="0" borderId="7" xfId="0" applyFont="1" applyFill="1" applyBorder="1"/>
    <xf numFmtId="0" fontId="0" fillId="0" borderId="3" xfId="0" applyFill="1" applyBorder="1"/>
    <xf numFmtId="0" fontId="7" fillId="0" borderId="0" xfId="0" applyFont="1"/>
    <xf numFmtId="0" fontId="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0" xfId="0" applyFont="1" applyFill="1" applyBorder="1"/>
    <xf numFmtId="0" fontId="9" fillId="0" borderId="13" xfId="0" applyFont="1" applyBorder="1"/>
    <xf numFmtId="0" fontId="1" fillId="0" borderId="13" xfId="0" applyFont="1" applyFill="1" applyBorder="1"/>
    <xf numFmtId="0" fontId="10" fillId="0" borderId="13" xfId="0" applyFont="1" applyBorder="1"/>
    <xf numFmtId="0" fontId="10" fillId="2" borderId="14" xfId="0" applyFont="1" applyFill="1" applyBorder="1"/>
    <xf numFmtId="0" fontId="10" fillId="2" borderId="15" xfId="0" applyFont="1" applyFill="1" applyBorder="1"/>
    <xf numFmtId="0" fontId="0" fillId="2" borderId="0" xfId="0" applyFill="1"/>
    <xf numFmtId="0" fontId="0" fillId="2" borderId="1" xfId="0" applyFill="1" applyBorder="1"/>
    <xf numFmtId="0" fontId="3" fillId="2" borderId="1" xfId="0" applyFont="1" applyFill="1" applyBorder="1"/>
    <xf numFmtId="0" fontId="9" fillId="2" borderId="14" xfId="0" applyFont="1" applyFill="1" applyBorder="1"/>
    <xf numFmtId="0" fontId="9" fillId="2" borderId="15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3" borderId="0" xfId="0" applyFill="1"/>
    <xf numFmtId="0" fontId="1" fillId="0" borderId="2" xfId="0" applyFont="1" applyBorder="1"/>
    <xf numFmtId="0" fontId="1" fillId="0" borderId="8" xfId="0" applyFont="1" applyBorder="1"/>
    <xf numFmtId="0" fontId="11" fillId="0" borderId="0" xfId="0" applyFont="1"/>
    <xf numFmtId="164" fontId="0" fillId="0" borderId="6" xfId="0" applyNumberFormat="1" applyBorder="1"/>
    <xf numFmtId="164" fontId="0" fillId="0" borderId="0" xfId="0" applyNumberFormat="1" applyBorder="1"/>
    <xf numFmtId="0" fontId="1" fillId="0" borderId="9" xfId="0" applyFont="1" applyBorder="1"/>
    <xf numFmtId="0" fontId="1" fillId="0" borderId="3" xfId="0" applyFont="1" applyBorder="1"/>
    <xf numFmtId="0" fontId="1" fillId="0" borderId="4" xfId="0" applyFont="1" applyBorder="1"/>
    <xf numFmtId="0" fontId="0" fillId="4" borderId="0" xfId="0" applyFill="1"/>
    <xf numFmtId="0" fontId="12" fillId="4" borderId="0" xfId="0" applyFont="1" applyFill="1" applyAlignment="1">
      <alignment horizontal="righ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4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Charts!$A$4:$A$7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Charts!$B$4:$B$7</c:f>
              <c:numCache>
                <c:formatCode>General</c:formatCode>
                <c:ptCount val="4"/>
                <c:pt idx="0">
                  <c:v>38</c:v>
                </c:pt>
                <c:pt idx="1">
                  <c:v>22</c:v>
                </c:pt>
                <c:pt idx="2">
                  <c:v>26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9-48D6-937A-E1E5CD1A8C69}"/>
            </c:ext>
          </c:extLst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Avg time each job takes to 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Charts!$A$4:$A$7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Charts!$C$4:$C$7</c:f>
              <c:numCache>
                <c:formatCode>General</c:formatCode>
                <c:ptCount val="4"/>
                <c:pt idx="0">
                  <c:v>9.5</c:v>
                </c:pt>
                <c:pt idx="1">
                  <c:v>11</c:v>
                </c:pt>
                <c:pt idx="2" formatCode="0.0">
                  <c:v>8.6666666666666661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9-48D6-937A-E1E5CD1A8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32159"/>
        <c:axId val="385313439"/>
      </c:barChart>
      <c:lineChart>
        <c:grouping val="standard"/>
        <c:varyColors val="0"/>
        <c:ser>
          <c:idx val="2"/>
          <c:order val="2"/>
          <c:tx>
            <c:strRef>
              <c:f>Charts!$D$3</c:f>
              <c:strCache>
                <c:ptCount val="1"/>
                <c:pt idx="0">
                  <c:v># Jobs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Charts!$A$4:$A$7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Charts!$D$4:$D$7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9-48D6-937A-E1E5CD1A8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42847"/>
        <c:axId val="505955743"/>
      </c:lineChart>
      <c:catAx>
        <c:axId val="38533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13439"/>
        <c:crosses val="autoZero"/>
        <c:auto val="1"/>
        <c:lblAlgn val="ctr"/>
        <c:lblOffset val="100"/>
        <c:noMultiLvlLbl val="0"/>
      </c:catAx>
      <c:valAx>
        <c:axId val="385313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Runtime Hrs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2159"/>
        <c:crosses val="autoZero"/>
        <c:crossBetween val="between"/>
      </c:valAx>
      <c:valAx>
        <c:axId val="505955743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 Jobs/machine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42847"/>
        <c:crosses val="max"/>
        <c:crossBetween val="between"/>
        <c:majorUnit val="1"/>
      </c:valAx>
      <c:catAx>
        <c:axId val="505942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5955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FCFS/SPT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Charts!$B$13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Charts!$A$14:$A$17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Charts!$B$14:$B$17</c:f>
              <c:numCache>
                <c:formatCode>General</c:formatCode>
                <c:ptCount val="4"/>
                <c:pt idx="0">
                  <c:v>32</c:v>
                </c:pt>
                <c:pt idx="1">
                  <c:v>6</c:v>
                </c:pt>
                <c:pt idx="2">
                  <c:v>32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D-4601-B26C-29C9141DFC4B}"/>
            </c:ext>
          </c:extLst>
        </c:ser>
        <c:ser>
          <c:idx val="1"/>
          <c:order val="1"/>
          <c:tx>
            <c:strRef>
              <c:f>Charts!$C$13</c:f>
              <c:strCache>
                <c:ptCount val="1"/>
                <c:pt idx="0">
                  <c:v>Avg time each job takes to 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Charts!$A$14:$A$17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Charts!$C$14:$C$17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6.4</c:v>
                </c:pt>
                <c:pt idx="3" formatCode="0.0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D-4601-B26C-29C9141DF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57807"/>
        <c:axId val="112047407"/>
      </c:barChart>
      <c:lineChart>
        <c:grouping val="standard"/>
        <c:varyColors val="0"/>
        <c:ser>
          <c:idx val="2"/>
          <c:order val="2"/>
          <c:tx>
            <c:strRef>
              <c:f>Charts!$D$13</c:f>
              <c:strCache>
                <c:ptCount val="1"/>
                <c:pt idx="0">
                  <c:v># Jobs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Charts!$A$14:$A$17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Charts!$D$14:$D$17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D-4601-B26C-29C9141DF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34655"/>
        <c:axId val="385316767"/>
      </c:lineChart>
      <c:catAx>
        <c:axId val="11205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Machines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7407"/>
        <c:crosses val="autoZero"/>
        <c:auto val="1"/>
        <c:lblAlgn val="ctr"/>
        <c:lblOffset val="100"/>
        <c:noMultiLvlLbl val="0"/>
      </c:catAx>
      <c:valAx>
        <c:axId val="112047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Runtime Hrs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7807"/>
        <c:crosses val="autoZero"/>
        <c:crossBetween val="between"/>
      </c:valAx>
      <c:valAx>
        <c:axId val="385316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# Jobs/machine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4655"/>
        <c:crosses val="max"/>
        <c:crossBetween val="between"/>
        <c:majorUnit val="1"/>
      </c:valAx>
      <c:catAx>
        <c:axId val="38533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1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FCFS/LEAST</a:t>
            </a:r>
            <a:r>
              <a:rPr lang="en-IN" baseline="0"/>
              <a:t> WAITING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Charts!$B$23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Charts!$A$24:$A$27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Charts!$B$24:$B$27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22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F-4DBE-B975-5C4A1933A65D}"/>
            </c:ext>
          </c:extLst>
        </c:ser>
        <c:ser>
          <c:idx val="1"/>
          <c:order val="1"/>
          <c:tx>
            <c:strRef>
              <c:f>Charts!$C$23</c:f>
              <c:strCache>
                <c:ptCount val="1"/>
                <c:pt idx="0">
                  <c:v>Avg time each job takes to 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Charts!$A$24:$A$27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Charts!$C$24:$C$27</c:f>
              <c:numCache>
                <c:formatCode>0.0</c:formatCode>
                <c:ptCount val="4"/>
                <c:pt idx="0" formatCode="General">
                  <c:v>7.5</c:v>
                </c:pt>
                <c:pt idx="1">
                  <c:v>7.666666666666667</c:v>
                </c:pt>
                <c:pt idx="2">
                  <c:v>7.333333333333333</c:v>
                </c:pt>
                <c:pt idx="3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F-4DBE-B975-5C4A1933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963279"/>
        <c:axId val="1666963695"/>
      </c:barChart>
      <c:lineChart>
        <c:grouping val="standard"/>
        <c:varyColors val="0"/>
        <c:ser>
          <c:idx val="2"/>
          <c:order val="2"/>
          <c:tx>
            <c:strRef>
              <c:f>Charts!$D$23</c:f>
              <c:strCache>
                <c:ptCount val="1"/>
                <c:pt idx="0">
                  <c:v># Jobs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Charts!$A$24:$A$27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Charts!$D$24:$D$27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F-4DBE-B975-5C4A1933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83935"/>
        <c:axId val="383682271"/>
      </c:lineChart>
      <c:catAx>
        <c:axId val="166696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63695"/>
        <c:crosses val="autoZero"/>
        <c:auto val="1"/>
        <c:lblAlgn val="ctr"/>
        <c:lblOffset val="100"/>
        <c:noMultiLvlLbl val="0"/>
      </c:catAx>
      <c:valAx>
        <c:axId val="166696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Runtime Hrs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63279"/>
        <c:crosses val="autoZero"/>
        <c:crossBetween val="between"/>
      </c:valAx>
      <c:valAx>
        <c:axId val="383682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 Jobs/machine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83935"/>
        <c:crosses val="max"/>
        <c:crossBetween val="between"/>
        <c:majorUnit val="1"/>
      </c:valAx>
      <c:catAx>
        <c:axId val="383683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682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LPT/LEAST</a:t>
            </a:r>
            <a:r>
              <a:rPr lang="en-IN" baseline="0"/>
              <a:t>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Charts!$A$33:$A$36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Charts!$B$33:$B$36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E-4450-8412-4532D87BFA21}"/>
            </c:ext>
          </c:extLst>
        </c:ser>
        <c:ser>
          <c:idx val="1"/>
          <c:order val="1"/>
          <c:tx>
            <c:strRef>
              <c:f>Charts!$C$32</c:f>
              <c:strCache>
                <c:ptCount val="1"/>
                <c:pt idx="0">
                  <c:v>Avg time each job takes to 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Charts!$A$33:$A$36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Charts!$C$33:$C$36</c:f>
              <c:numCache>
                <c:formatCode>0.0</c:formatCode>
                <c:ptCount val="4"/>
                <c:pt idx="0">
                  <c:v>8.6666666666666661</c:v>
                </c:pt>
                <c:pt idx="1">
                  <c:v>8.6666666666666661</c:v>
                </c:pt>
                <c:pt idx="2" formatCode="General">
                  <c:v>6.5</c:v>
                </c:pt>
                <c:pt idx="3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E-4450-8412-4532D87B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48655"/>
        <c:axId val="112071951"/>
      </c:barChart>
      <c:lineChart>
        <c:grouping val="standard"/>
        <c:varyColors val="0"/>
        <c:ser>
          <c:idx val="2"/>
          <c:order val="2"/>
          <c:tx>
            <c:strRef>
              <c:f>Charts!$D$32</c:f>
              <c:strCache>
                <c:ptCount val="1"/>
                <c:pt idx="0">
                  <c:v># Jobs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Charts!$A$33:$A$36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Charts!$D$33:$D$36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E-4450-8412-4532D87B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31999"/>
        <c:axId val="519947391"/>
      </c:lineChart>
      <c:catAx>
        <c:axId val="1120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Machines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1951"/>
        <c:crosses val="autoZero"/>
        <c:auto val="1"/>
        <c:lblAlgn val="ctr"/>
        <c:lblOffset val="100"/>
        <c:noMultiLvlLbl val="0"/>
      </c:catAx>
      <c:valAx>
        <c:axId val="112071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Runtime Hrs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8655"/>
        <c:crosses val="autoZero"/>
        <c:crossBetween val="between"/>
      </c:valAx>
      <c:valAx>
        <c:axId val="5199473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# Jobs/machine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1999"/>
        <c:crosses val="max"/>
        <c:crossBetween val="between"/>
        <c:majorUnit val="1"/>
      </c:valAx>
      <c:catAx>
        <c:axId val="51993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947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SPT/LEAST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Charts!$B$41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Charts!$A$42:$A$45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Charts!$B$42:$B$45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22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9-4603-89D9-DB8E5934BD32}"/>
            </c:ext>
          </c:extLst>
        </c:ser>
        <c:ser>
          <c:idx val="1"/>
          <c:order val="1"/>
          <c:tx>
            <c:strRef>
              <c:f>Charts!$C$41</c:f>
              <c:strCache>
                <c:ptCount val="1"/>
                <c:pt idx="0">
                  <c:v>Avg time each job takes to 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Charts!$A$42:$A$45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Charts!$C$42:$C$45</c:f>
              <c:numCache>
                <c:formatCode>General</c:formatCode>
                <c:ptCount val="4"/>
                <c:pt idx="0">
                  <c:v>7.5</c:v>
                </c:pt>
                <c:pt idx="1">
                  <c:v>7</c:v>
                </c:pt>
                <c:pt idx="2" formatCode="0.0">
                  <c:v>7.333333333333333</c:v>
                </c:pt>
                <c:pt idx="3" formatCode="0.0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9-4603-89D9-DB8E5934B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18431"/>
        <c:axId val="385316351"/>
      </c:barChart>
      <c:lineChart>
        <c:grouping val="standard"/>
        <c:varyColors val="0"/>
        <c:ser>
          <c:idx val="2"/>
          <c:order val="2"/>
          <c:tx>
            <c:strRef>
              <c:f>Charts!$D$41</c:f>
              <c:strCache>
                <c:ptCount val="1"/>
                <c:pt idx="0">
                  <c:v># Jobs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Charts!$A$42:$A$45</c:f>
              <c:strCache>
                <c:ptCount val="4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</c:strCache>
            </c:strRef>
          </c:cat>
          <c:val>
            <c:numRef>
              <c:f>Charts!$D$42:$D$45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9-4603-89D9-DB8E5934B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24255"/>
        <c:axId val="385315519"/>
      </c:lineChart>
      <c:catAx>
        <c:axId val="38531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16351"/>
        <c:crosses val="autoZero"/>
        <c:auto val="1"/>
        <c:lblAlgn val="ctr"/>
        <c:lblOffset val="100"/>
        <c:noMultiLvlLbl val="0"/>
      </c:catAx>
      <c:valAx>
        <c:axId val="385316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Runtime Hrs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18431"/>
        <c:crosses val="autoZero"/>
        <c:crossBetween val="between"/>
      </c:valAx>
      <c:valAx>
        <c:axId val="3853155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 Jobs/machine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24255"/>
        <c:crosses val="max"/>
        <c:crossBetween val="between"/>
        <c:majorUnit val="1"/>
      </c:valAx>
      <c:catAx>
        <c:axId val="38532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15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102870</xdr:rowOff>
    </xdr:from>
    <xdr:to>
      <xdr:col>17</xdr:col>
      <xdr:colOff>0</xdr:colOff>
      <xdr:row>15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E6760C-6C0A-E146-A37A-8F15B94DF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21</xdr:row>
      <xdr:rowOff>87630</xdr:rowOff>
    </xdr:from>
    <xdr:to>
      <xdr:col>16</xdr:col>
      <xdr:colOff>571500</xdr:colOff>
      <xdr:row>36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367042-E18C-BB0F-3DD3-6B7A43B04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579120</xdr:colOff>
      <xdr:row>0</xdr:row>
      <xdr:rowOff>87630</xdr:rowOff>
    </xdr:from>
    <xdr:to>
      <xdr:col>26</xdr:col>
      <xdr:colOff>274320</xdr:colOff>
      <xdr:row>15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BC7BC-56EC-342B-AC2F-89FB9FB2C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21</xdr:row>
      <xdr:rowOff>57150</xdr:rowOff>
    </xdr:from>
    <xdr:to>
      <xdr:col>26</xdr:col>
      <xdr:colOff>304800</xdr:colOff>
      <xdr:row>36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1C4B8-B0C3-9903-4EF1-F2BAE3FDB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449580</xdr:colOff>
      <xdr:row>0</xdr:row>
      <xdr:rowOff>64770</xdr:rowOff>
    </xdr:from>
    <xdr:to>
      <xdr:col>36</xdr:col>
      <xdr:colOff>144780</xdr:colOff>
      <xdr:row>15</xdr:row>
      <xdr:rowOff>64770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40649F-67BE-F6DA-7F77-243FF77E0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AC5E-0762-4673-815F-1D619D433F84}">
  <dimension ref="A1:U655"/>
  <sheetViews>
    <sheetView zoomScale="102" workbookViewId="0">
      <selection activeCell="H9" sqref="H9"/>
    </sheetView>
  </sheetViews>
  <sheetFormatPr defaultRowHeight="14.4" x14ac:dyDescent="0.3"/>
  <cols>
    <col min="1" max="1" width="12.33203125" bestFit="1" customWidth="1"/>
    <col min="7" max="7" width="14.109375" bestFit="1" customWidth="1"/>
  </cols>
  <sheetData>
    <row r="1" spans="1:21" x14ac:dyDescent="0.3">
      <c r="A1" t="s">
        <v>18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21" x14ac:dyDescent="0.3">
      <c r="A2" t="s">
        <v>1</v>
      </c>
      <c r="B2" s="2">
        <v>5</v>
      </c>
      <c r="C2" s="2"/>
      <c r="D2" s="2">
        <v>4</v>
      </c>
      <c r="E2" s="2">
        <v>7</v>
      </c>
      <c r="F2" s="2">
        <v>12</v>
      </c>
      <c r="G2" s="2">
        <v>10</v>
      </c>
      <c r="H2" s="2">
        <v>7</v>
      </c>
      <c r="I2" s="2">
        <v>16</v>
      </c>
      <c r="J2" s="2">
        <v>12</v>
      </c>
      <c r="K2" s="2"/>
      <c r="L2" s="2"/>
      <c r="M2" s="2">
        <v>7</v>
      </c>
      <c r="N2" s="2">
        <v>9</v>
      </c>
    </row>
    <row r="3" spans="1:21" x14ac:dyDescent="0.3">
      <c r="A3" t="s">
        <v>2</v>
      </c>
      <c r="B3" s="2">
        <v>4</v>
      </c>
      <c r="C3" s="2">
        <v>6</v>
      </c>
      <c r="D3" s="2"/>
      <c r="E3" s="2">
        <v>9</v>
      </c>
      <c r="F3" s="2">
        <v>14</v>
      </c>
      <c r="G3" s="2">
        <v>14</v>
      </c>
      <c r="H3" s="2">
        <v>7</v>
      </c>
      <c r="I3" s="2"/>
      <c r="J3" s="2">
        <v>10</v>
      </c>
      <c r="K3" s="2">
        <v>8</v>
      </c>
      <c r="L3" s="2"/>
      <c r="M3" s="2"/>
      <c r="N3" s="2">
        <v>12</v>
      </c>
    </row>
    <row r="4" spans="1:21" x14ac:dyDescent="0.3">
      <c r="A4" t="s">
        <v>3</v>
      </c>
      <c r="B4" s="2">
        <v>2</v>
      </c>
      <c r="C4" s="2"/>
      <c r="D4" s="2">
        <v>6</v>
      </c>
      <c r="E4" s="2">
        <v>6</v>
      </c>
      <c r="F4" s="2">
        <v>13</v>
      </c>
      <c r="G4" s="2">
        <v>9</v>
      </c>
      <c r="H4" s="2">
        <v>5</v>
      </c>
      <c r="I4" s="2">
        <v>17</v>
      </c>
      <c r="J4" s="2">
        <v>13</v>
      </c>
      <c r="K4" s="2">
        <v>7</v>
      </c>
      <c r="L4" s="2">
        <v>9</v>
      </c>
      <c r="M4" s="2"/>
    </row>
    <row r="5" spans="1:21" x14ac:dyDescent="0.3">
      <c r="A5" t="s">
        <v>4</v>
      </c>
      <c r="B5" s="2">
        <v>7</v>
      </c>
      <c r="C5" s="2">
        <v>8</v>
      </c>
      <c r="D5" s="2">
        <v>5</v>
      </c>
      <c r="E5" s="2">
        <v>5</v>
      </c>
      <c r="F5" s="2"/>
      <c r="G5" s="2">
        <v>12</v>
      </c>
      <c r="H5" s="2"/>
      <c r="I5" s="2">
        <v>12</v>
      </c>
      <c r="J5" s="2">
        <v>9</v>
      </c>
      <c r="K5" s="2">
        <v>8</v>
      </c>
      <c r="L5" s="2">
        <v>12</v>
      </c>
      <c r="M5" s="2">
        <v>7</v>
      </c>
      <c r="N5" s="2">
        <v>14</v>
      </c>
    </row>
    <row r="8" spans="1:21" x14ac:dyDescent="0.3">
      <c r="J8" t="s">
        <v>19</v>
      </c>
    </row>
    <row r="9" spans="1:21" x14ac:dyDescent="0.3">
      <c r="A9" s="8" t="s">
        <v>1</v>
      </c>
      <c r="B9" s="9" t="s">
        <v>7</v>
      </c>
      <c r="C9" s="9" t="s">
        <v>9</v>
      </c>
      <c r="D9" s="9" t="s">
        <v>16</v>
      </c>
      <c r="E9" s="10"/>
      <c r="G9" t="s">
        <v>22</v>
      </c>
      <c r="H9" t="s">
        <v>23</v>
      </c>
      <c r="M9" s="16" t="s">
        <v>1</v>
      </c>
      <c r="N9" s="9" t="s">
        <v>7</v>
      </c>
      <c r="O9" s="9" t="s">
        <v>16</v>
      </c>
      <c r="P9" s="9" t="s">
        <v>17</v>
      </c>
      <c r="Q9" s="9" t="s">
        <v>12</v>
      </c>
      <c r="R9" s="10"/>
      <c r="T9" t="s">
        <v>22</v>
      </c>
      <c r="U9" t="s">
        <v>23</v>
      </c>
    </row>
    <row r="10" spans="1:21" x14ac:dyDescent="0.3">
      <c r="A10" s="11"/>
      <c r="B10" s="12">
        <v>4</v>
      </c>
      <c r="C10" s="12">
        <v>12</v>
      </c>
      <c r="D10" s="12">
        <v>7</v>
      </c>
      <c r="E10" s="13"/>
      <c r="F10" s="2"/>
      <c r="G10" s="6">
        <f>SUM(B10:E10)</f>
        <v>23</v>
      </c>
      <c r="M10" s="17"/>
      <c r="N10" s="12">
        <v>4</v>
      </c>
      <c r="O10" s="12">
        <v>7</v>
      </c>
      <c r="P10" s="12">
        <v>9</v>
      </c>
      <c r="Q10" s="12">
        <v>16</v>
      </c>
      <c r="R10" s="13"/>
      <c r="T10" s="6">
        <f>SUM(N10:R10)</f>
        <v>36</v>
      </c>
    </row>
    <row r="11" spans="1:21" x14ac:dyDescent="0.3">
      <c r="A11" s="8" t="s">
        <v>2</v>
      </c>
      <c r="B11" s="9" t="s">
        <v>6</v>
      </c>
      <c r="C11" s="9" t="s">
        <v>11</v>
      </c>
      <c r="D11" s="9" t="s">
        <v>13</v>
      </c>
      <c r="E11" s="10"/>
      <c r="G11" s="6"/>
      <c r="M11" s="16" t="s">
        <v>2</v>
      </c>
      <c r="N11" s="9" t="s">
        <v>11</v>
      </c>
      <c r="O11" s="9" t="s">
        <v>13</v>
      </c>
      <c r="P11" s="9"/>
      <c r="Q11" s="9"/>
      <c r="R11" s="10"/>
      <c r="T11" s="6"/>
    </row>
    <row r="12" spans="1:21" x14ac:dyDescent="0.3">
      <c r="A12" s="11"/>
      <c r="B12" s="12">
        <v>6</v>
      </c>
      <c r="C12" s="12">
        <v>7</v>
      </c>
      <c r="D12" s="12">
        <v>10</v>
      </c>
      <c r="E12" s="14"/>
      <c r="F12" s="2"/>
      <c r="G12" s="6">
        <f t="shared" ref="G12:G14" si="0">SUM(B12:E12)</f>
        <v>23</v>
      </c>
      <c r="M12" s="17"/>
      <c r="N12" s="12">
        <v>7</v>
      </c>
      <c r="O12" s="12">
        <v>10</v>
      </c>
      <c r="P12" s="12">
        <v>12</v>
      </c>
      <c r="Q12" s="15"/>
      <c r="R12" s="13"/>
      <c r="T12" s="6">
        <f t="shared" ref="T12:T16" si="1">SUM(N12:R12)</f>
        <v>29</v>
      </c>
    </row>
    <row r="13" spans="1:21" x14ac:dyDescent="0.3">
      <c r="A13" s="8" t="s">
        <v>3</v>
      </c>
      <c r="B13" s="9" t="s">
        <v>5</v>
      </c>
      <c r="C13" s="9" t="s">
        <v>10</v>
      </c>
      <c r="D13" s="9" t="s">
        <v>14</v>
      </c>
      <c r="E13" s="10" t="s">
        <v>15</v>
      </c>
      <c r="G13" s="6"/>
      <c r="M13" s="16" t="s">
        <v>3</v>
      </c>
      <c r="N13" s="9" t="s">
        <v>5</v>
      </c>
      <c r="O13" s="9" t="s">
        <v>14</v>
      </c>
      <c r="P13" s="9" t="s">
        <v>10</v>
      </c>
      <c r="Q13" s="9" t="s">
        <v>9</v>
      </c>
      <c r="R13" s="10"/>
      <c r="T13" s="6"/>
    </row>
    <row r="14" spans="1:21" x14ac:dyDescent="0.3">
      <c r="A14" s="11"/>
      <c r="B14" s="12">
        <v>3</v>
      </c>
      <c r="C14" s="12">
        <v>9</v>
      </c>
      <c r="D14" s="12">
        <v>7</v>
      </c>
      <c r="E14" s="14">
        <v>9</v>
      </c>
      <c r="G14" s="6">
        <f t="shared" si="0"/>
        <v>28</v>
      </c>
      <c r="M14" s="17"/>
      <c r="N14" s="12">
        <v>2</v>
      </c>
      <c r="O14" s="12">
        <v>7</v>
      </c>
      <c r="P14" s="12"/>
      <c r="Q14" s="12">
        <v>13</v>
      </c>
      <c r="R14" s="14"/>
      <c r="T14" s="6">
        <f t="shared" si="1"/>
        <v>22</v>
      </c>
    </row>
    <row r="15" spans="1:21" x14ac:dyDescent="0.3">
      <c r="A15" s="8" t="s">
        <v>4</v>
      </c>
      <c r="B15" s="9" t="s">
        <v>8</v>
      </c>
      <c r="C15" s="9" t="s">
        <v>12</v>
      </c>
      <c r="D15" s="9" t="s">
        <v>17</v>
      </c>
      <c r="E15" s="10"/>
      <c r="G15" s="6"/>
      <c r="M15" s="16" t="s">
        <v>4</v>
      </c>
      <c r="N15" s="9" t="s">
        <v>8</v>
      </c>
      <c r="O15" s="9" t="s">
        <v>6</v>
      </c>
      <c r="P15" s="9" t="s">
        <v>15</v>
      </c>
      <c r="Q15" s="9"/>
      <c r="R15" s="10"/>
      <c r="T15" s="6"/>
    </row>
    <row r="16" spans="1:21" x14ac:dyDescent="0.3">
      <c r="A16" s="11"/>
      <c r="B16" s="12">
        <v>5</v>
      </c>
      <c r="C16" s="12">
        <v>12</v>
      </c>
      <c r="D16" s="12">
        <v>14</v>
      </c>
      <c r="E16" s="13"/>
      <c r="G16" s="6">
        <f>SUM(B16:D16)</f>
        <v>31</v>
      </c>
      <c r="M16" s="17"/>
      <c r="N16" s="12">
        <v>5</v>
      </c>
      <c r="O16" s="12">
        <v>8</v>
      </c>
      <c r="P16" s="12">
        <v>12</v>
      </c>
      <c r="Q16" s="15"/>
      <c r="R16" s="13"/>
      <c r="T16" s="6">
        <f t="shared" si="1"/>
        <v>25</v>
      </c>
    </row>
    <row r="17" spans="1:21" x14ac:dyDescent="0.3">
      <c r="G17" s="4">
        <f>SUM(G10:G16)</f>
        <v>105</v>
      </c>
      <c r="H17" s="4">
        <f>G17/13</f>
        <v>8.0769230769230766</v>
      </c>
      <c r="T17" s="3"/>
    </row>
    <row r="18" spans="1:21" x14ac:dyDescent="0.3">
      <c r="A18" s="5" t="s">
        <v>21</v>
      </c>
      <c r="T18" s="4">
        <f>SUM(T10:T16)</f>
        <v>112</v>
      </c>
      <c r="U18" s="4">
        <f>T18/13</f>
        <v>8.615384615384615</v>
      </c>
    </row>
    <row r="19" spans="1:2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2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21" x14ac:dyDescent="0.3">
      <c r="A21" s="1"/>
    </row>
    <row r="22" spans="1:21" x14ac:dyDescent="0.3">
      <c r="A22" s="16" t="s">
        <v>1</v>
      </c>
      <c r="B22" s="9" t="s">
        <v>7</v>
      </c>
      <c r="C22" s="9" t="s">
        <v>16</v>
      </c>
      <c r="D22" s="9" t="s">
        <v>17</v>
      </c>
      <c r="E22" s="9" t="s">
        <v>9</v>
      </c>
      <c r="F22" s="10"/>
      <c r="G22" t="s">
        <v>22</v>
      </c>
      <c r="H22" t="s">
        <v>23</v>
      </c>
    </row>
    <row r="23" spans="1:21" x14ac:dyDescent="0.3">
      <c r="A23" s="17"/>
      <c r="B23" s="12">
        <v>4</v>
      </c>
      <c r="C23" s="12">
        <v>7</v>
      </c>
      <c r="D23" s="12">
        <v>9</v>
      </c>
      <c r="E23" s="12">
        <v>12</v>
      </c>
      <c r="F23" s="13"/>
      <c r="G23" s="6">
        <f>SUM(B23:E23)</f>
        <v>32</v>
      </c>
    </row>
    <row r="24" spans="1:21" x14ac:dyDescent="0.3">
      <c r="A24" s="16" t="s">
        <v>2</v>
      </c>
      <c r="B24" s="9" t="s">
        <v>6</v>
      </c>
      <c r="C24" s="9"/>
      <c r="D24" s="9"/>
      <c r="E24" s="9"/>
      <c r="F24" s="10"/>
      <c r="G24" s="6"/>
    </row>
    <row r="25" spans="1:21" x14ac:dyDescent="0.3">
      <c r="A25" s="17"/>
      <c r="B25" s="12">
        <v>6</v>
      </c>
      <c r="C25" s="15"/>
      <c r="D25" s="15"/>
      <c r="E25" s="15"/>
      <c r="F25" s="13"/>
      <c r="G25" s="6">
        <f t="shared" ref="G25:G29" si="2">SUM(B25:E25)</f>
        <v>6</v>
      </c>
    </row>
    <row r="26" spans="1:21" x14ac:dyDescent="0.3">
      <c r="A26" s="16" t="s">
        <v>3</v>
      </c>
      <c r="B26" s="9" t="s">
        <v>5</v>
      </c>
      <c r="C26" s="9" t="s">
        <v>11</v>
      </c>
      <c r="D26" s="9" t="s">
        <v>14</v>
      </c>
      <c r="E26" s="9" t="s">
        <v>10</v>
      </c>
      <c r="F26" s="10" t="s">
        <v>15</v>
      </c>
      <c r="G26" s="6"/>
    </row>
    <row r="27" spans="1:21" x14ac:dyDescent="0.3">
      <c r="A27" s="17"/>
      <c r="B27" s="12">
        <v>2</v>
      </c>
      <c r="C27" s="12">
        <v>5</v>
      </c>
      <c r="D27" s="12">
        <v>7</v>
      </c>
      <c r="E27" s="12">
        <v>9</v>
      </c>
      <c r="F27" s="14">
        <v>9</v>
      </c>
      <c r="G27" s="6">
        <f t="shared" si="2"/>
        <v>23</v>
      </c>
    </row>
    <row r="28" spans="1:21" x14ac:dyDescent="0.3">
      <c r="A28" s="16" t="s">
        <v>4</v>
      </c>
      <c r="B28" s="9" t="s">
        <v>8</v>
      </c>
      <c r="C28" s="9" t="s">
        <v>13</v>
      </c>
      <c r="D28" s="9" t="s">
        <v>12</v>
      </c>
      <c r="E28" s="9"/>
      <c r="F28" s="10"/>
      <c r="G28" s="6"/>
    </row>
    <row r="29" spans="1:21" x14ac:dyDescent="0.3">
      <c r="A29" s="17"/>
      <c r="B29" s="12">
        <v>5</v>
      </c>
      <c r="C29" s="12">
        <v>9</v>
      </c>
      <c r="D29" s="12">
        <v>12</v>
      </c>
      <c r="E29" s="15"/>
      <c r="F29" s="13"/>
      <c r="G29" s="6">
        <f t="shared" si="2"/>
        <v>26</v>
      </c>
    </row>
    <row r="30" spans="1:21" x14ac:dyDescent="0.3">
      <c r="A30" s="1"/>
      <c r="B30" s="1"/>
      <c r="G30" s="4">
        <f>SUM(G23:G29)</f>
        <v>87</v>
      </c>
      <c r="H30" s="4">
        <f>G30/13</f>
        <v>6.6923076923076925</v>
      </c>
    </row>
    <row r="31" spans="1:21" x14ac:dyDescent="0.3">
      <c r="A31" s="1"/>
      <c r="B31" s="1"/>
    </row>
    <row r="32" spans="1:21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B655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A562-FD6C-4ADE-A1AE-E31E1249F188}">
  <dimension ref="A1:V62"/>
  <sheetViews>
    <sheetView showGridLines="0" tabSelected="1" zoomScale="93" workbookViewId="0">
      <selection sqref="A1:N5"/>
    </sheetView>
  </sheetViews>
  <sheetFormatPr defaultRowHeight="14.4" x14ac:dyDescent="0.3"/>
  <sheetData>
    <row r="1" spans="1:22" x14ac:dyDescent="0.3">
      <c r="A1" s="7" t="s">
        <v>0</v>
      </c>
      <c r="B1" s="39" t="s">
        <v>5</v>
      </c>
      <c r="C1" s="39" t="s">
        <v>6</v>
      </c>
      <c r="D1" s="39" t="s">
        <v>7</v>
      </c>
      <c r="E1" s="39" t="s">
        <v>8</v>
      </c>
      <c r="F1" s="39" t="s">
        <v>9</v>
      </c>
      <c r="G1" s="39" t="s">
        <v>10</v>
      </c>
      <c r="H1" s="39" t="s">
        <v>11</v>
      </c>
      <c r="I1" s="39" t="s">
        <v>12</v>
      </c>
      <c r="J1" s="39" t="s">
        <v>13</v>
      </c>
      <c r="K1" s="39" t="s">
        <v>14</v>
      </c>
      <c r="L1" s="39" t="s">
        <v>15</v>
      </c>
      <c r="M1" s="39" t="s">
        <v>16</v>
      </c>
      <c r="N1" s="39" t="s">
        <v>17</v>
      </c>
    </row>
    <row r="2" spans="1:22" x14ac:dyDescent="0.3">
      <c r="A2" s="7" t="s">
        <v>1</v>
      </c>
      <c r="B2" s="40">
        <v>5</v>
      </c>
      <c r="C2" s="40"/>
      <c r="D2" s="40">
        <v>4</v>
      </c>
      <c r="E2" s="40">
        <v>7</v>
      </c>
      <c r="F2" s="40">
        <v>12</v>
      </c>
      <c r="G2" s="40">
        <v>10</v>
      </c>
      <c r="H2" s="40">
        <v>7</v>
      </c>
      <c r="I2" s="40">
        <v>16</v>
      </c>
      <c r="J2" s="40">
        <v>12</v>
      </c>
      <c r="K2" s="40"/>
      <c r="L2" s="40"/>
      <c r="M2" s="40">
        <v>7</v>
      </c>
      <c r="N2" s="40">
        <v>9</v>
      </c>
    </row>
    <row r="3" spans="1:22" x14ac:dyDescent="0.3">
      <c r="A3" s="7" t="s">
        <v>2</v>
      </c>
      <c r="B3" s="40">
        <v>4</v>
      </c>
      <c r="C3" s="40">
        <v>6</v>
      </c>
      <c r="D3" s="40"/>
      <c r="E3" s="40">
        <v>9</v>
      </c>
      <c r="F3" s="40">
        <v>14</v>
      </c>
      <c r="G3" s="40">
        <v>14</v>
      </c>
      <c r="H3" s="40">
        <v>7</v>
      </c>
      <c r="I3" s="40"/>
      <c r="J3" s="40">
        <v>10</v>
      </c>
      <c r="K3" s="40">
        <v>8</v>
      </c>
      <c r="L3" s="40"/>
      <c r="M3" s="40"/>
      <c r="N3" s="40">
        <v>12</v>
      </c>
    </row>
    <row r="4" spans="1:22" x14ac:dyDescent="0.3">
      <c r="A4" s="7" t="s">
        <v>3</v>
      </c>
      <c r="B4" s="40">
        <v>2</v>
      </c>
      <c r="C4" s="40"/>
      <c r="D4" s="40">
        <v>6</v>
      </c>
      <c r="E4" s="40">
        <v>6</v>
      </c>
      <c r="F4" s="40">
        <v>13</v>
      </c>
      <c r="G4" s="40">
        <v>9</v>
      </c>
      <c r="H4" s="40">
        <v>5</v>
      </c>
      <c r="I4" s="40">
        <v>17</v>
      </c>
      <c r="J4" s="40">
        <v>13</v>
      </c>
      <c r="K4" s="40">
        <v>7</v>
      </c>
      <c r="L4" s="40">
        <v>9</v>
      </c>
      <c r="M4" s="40"/>
      <c r="N4" s="40"/>
    </row>
    <row r="5" spans="1:22" x14ac:dyDescent="0.3">
      <c r="A5" s="7" t="s">
        <v>4</v>
      </c>
      <c r="B5" s="40">
        <v>7</v>
      </c>
      <c r="C5" s="40">
        <v>8</v>
      </c>
      <c r="D5" s="40">
        <v>5</v>
      </c>
      <c r="E5" s="40">
        <v>5</v>
      </c>
      <c r="F5" s="40"/>
      <c r="G5" s="40">
        <v>12</v>
      </c>
      <c r="H5" s="40"/>
      <c r="I5" s="40">
        <v>12</v>
      </c>
      <c r="J5" s="40">
        <v>9</v>
      </c>
      <c r="K5" s="40">
        <v>8</v>
      </c>
      <c r="L5" s="40">
        <v>12</v>
      </c>
      <c r="M5" s="40">
        <v>7</v>
      </c>
      <c r="N5" s="40">
        <v>14</v>
      </c>
    </row>
    <row r="6" spans="1:22" x14ac:dyDescent="0.3">
      <c r="A6" s="33" t="s">
        <v>39</v>
      </c>
      <c r="B6" s="41">
        <f t="shared" ref="B6:F6" si="0">SUM(B2:B5)</f>
        <v>18</v>
      </c>
      <c r="C6" s="41">
        <f t="shared" si="0"/>
        <v>14</v>
      </c>
      <c r="D6" s="41">
        <f t="shared" si="0"/>
        <v>15</v>
      </c>
      <c r="E6" s="41">
        <f t="shared" si="0"/>
        <v>27</v>
      </c>
      <c r="F6" s="41">
        <f t="shared" si="0"/>
        <v>39</v>
      </c>
      <c r="G6" s="41">
        <f>SUM(G2:G5)</f>
        <v>45</v>
      </c>
      <c r="H6" s="41">
        <f t="shared" ref="H6:N6" si="1">SUM(H2:H5)</f>
        <v>19</v>
      </c>
      <c r="I6" s="41">
        <f t="shared" si="1"/>
        <v>45</v>
      </c>
      <c r="J6" s="41">
        <f t="shared" si="1"/>
        <v>44</v>
      </c>
      <c r="K6" s="41">
        <f t="shared" si="1"/>
        <v>23</v>
      </c>
      <c r="L6" s="41">
        <f t="shared" si="1"/>
        <v>21</v>
      </c>
      <c r="M6" s="41">
        <f t="shared" si="1"/>
        <v>14</v>
      </c>
      <c r="N6" s="42">
        <f t="shared" si="1"/>
        <v>35</v>
      </c>
    </row>
    <row r="7" spans="1:22" ht="15.6" x14ac:dyDescent="0.3">
      <c r="A7" s="35" t="s">
        <v>41</v>
      </c>
      <c r="B7" s="36">
        <f>B6/COUNT(B2:B5)</f>
        <v>4.5</v>
      </c>
      <c r="C7" s="36">
        <f t="shared" ref="C7:N7" si="2">C6/COUNT(C2:C5)</f>
        <v>7</v>
      </c>
      <c r="D7" s="36">
        <f t="shared" si="2"/>
        <v>5</v>
      </c>
      <c r="E7" s="36">
        <f t="shared" si="2"/>
        <v>6.75</v>
      </c>
      <c r="F7" s="36">
        <f t="shared" si="2"/>
        <v>13</v>
      </c>
      <c r="G7" s="36">
        <f t="shared" si="2"/>
        <v>11.25</v>
      </c>
      <c r="H7" s="36">
        <f t="shared" si="2"/>
        <v>6.333333333333333</v>
      </c>
      <c r="I7" s="36">
        <f t="shared" si="2"/>
        <v>15</v>
      </c>
      <c r="J7" s="36">
        <f t="shared" si="2"/>
        <v>11</v>
      </c>
      <c r="K7" s="36">
        <f t="shared" si="2"/>
        <v>7.666666666666667</v>
      </c>
      <c r="L7" s="36">
        <f t="shared" si="2"/>
        <v>10.5</v>
      </c>
      <c r="M7" s="36">
        <f t="shared" si="2"/>
        <v>7</v>
      </c>
      <c r="N7" s="37">
        <f t="shared" si="2"/>
        <v>11.666666666666666</v>
      </c>
    </row>
    <row r="8" spans="1:22" x14ac:dyDescent="0.3">
      <c r="A8" s="34" t="s">
        <v>40</v>
      </c>
      <c r="B8" s="45">
        <f>MIN(B2:B5)</f>
        <v>2</v>
      </c>
      <c r="C8" s="45">
        <f t="shared" ref="C8:N8" si="3">MIN(C2:C5)</f>
        <v>6</v>
      </c>
      <c r="D8" s="45">
        <f t="shared" si="3"/>
        <v>4</v>
      </c>
      <c r="E8" s="45">
        <f t="shared" si="3"/>
        <v>5</v>
      </c>
      <c r="F8" s="45">
        <f t="shared" si="3"/>
        <v>12</v>
      </c>
      <c r="G8" s="45">
        <f t="shared" si="3"/>
        <v>9</v>
      </c>
      <c r="H8" s="45">
        <f t="shared" si="3"/>
        <v>5</v>
      </c>
      <c r="I8" s="45">
        <f t="shared" si="3"/>
        <v>12</v>
      </c>
      <c r="J8" s="45">
        <f t="shared" si="3"/>
        <v>9</v>
      </c>
      <c r="K8" s="45">
        <f t="shared" si="3"/>
        <v>7</v>
      </c>
      <c r="L8" s="45">
        <f t="shared" si="3"/>
        <v>9</v>
      </c>
      <c r="M8" s="45">
        <f t="shared" si="3"/>
        <v>7</v>
      </c>
      <c r="N8" s="46">
        <f t="shared" si="3"/>
        <v>9</v>
      </c>
    </row>
    <row r="9" spans="1:22" x14ac:dyDescent="0.3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22" x14ac:dyDescent="0.3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11" spans="1:22" x14ac:dyDescent="0.3">
      <c r="A11" s="3" t="s">
        <v>25</v>
      </c>
      <c r="B11" s="3"/>
      <c r="N11" s="3" t="s">
        <v>28</v>
      </c>
      <c r="O11" s="3"/>
    </row>
    <row r="12" spans="1:22" x14ac:dyDescent="0.3">
      <c r="A12" s="3" t="s">
        <v>26</v>
      </c>
      <c r="B12" s="3"/>
      <c r="N12" s="3" t="s">
        <v>30</v>
      </c>
      <c r="O12" s="3"/>
    </row>
    <row r="14" spans="1:22" x14ac:dyDescent="0.3">
      <c r="G14" s="3" t="s">
        <v>29</v>
      </c>
      <c r="H14" s="3" t="s">
        <v>27</v>
      </c>
      <c r="I14" s="3" t="s">
        <v>54</v>
      </c>
      <c r="T14" s="3" t="s">
        <v>29</v>
      </c>
      <c r="U14" s="3" t="s">
        <v>27</v>
      </c>
      <c r="V14" s="3" t="s">
        <v>54</v>
      </c>
    </row>
    <row r="15" spans="1:22" x14ac:dyDescent="0.3">
      <c r="A15" s="29" t="s">
        <v>1</v>
      </c>
      <c r="B15" s="9" t="s">
        <v>11</v>
      </c>
      <c r="C15" s="9" t="s">
        <v>5</v>
      </c>
      <c r="D15" s="9" t="s">
        <v>10</v>
      </c>
      <c r="E15" s="10" t="s">
        <v>12</v>
      </c>
      <c r="G15" s="6"/>
      <c r="N15" s="29" t="s">
        <v>1</v>
      </c>
      <c r="O15" s="9" t="s">
        <v>7</v>
      </c>
      <c r="P15" s="9" t="s">
        <v>10</v>
      </c>
      <c r="Q15" s="9" t="s">
        <v>16</v>
      </c>
      <c r="R15" s="10" t="s">
        <v>17</v>
      </c>
      <c r="T15" s="6"/>
    </row>
    <row r="16" spans="1:22" x14ac:dyDescent="0.3">
      <c r="A16" s="30"/>
      <c r="B16" s="12">
        <v>7</v>
      </c>
      <c r="C16" s="12">
        <v>5</v>
      </c>
      <c r="D16" s="12">
        <v>10</v>
      </c>
      <c r="E16" s="14">
        <v>16</v>
      </c>
      <c r="G16" s="6">
        <f>SUM(B16:E16)</f>
        <v>38</v>
      </c>
      <c r="H16" s="27">
        <f>G16/COUNT(B16:E16)</f>
        <v>9.5</v>
      </c>
      <c r="I16" s="3">
        <f>COUNT(B16:E16)</f>
        <v>4</v>
      </c>
      <c r="N16" s="30"/>
      <c r="O16" s="12">
        <v>4</v>
      </c>
      <c r="P16" s="12">
        <v>10</v>
      </c>
      <c r="Q16" s="12">
        <v>7</v>
      </c>
      <c r="R16" s="14">
        <v>9</v>
      </c>
      <c r="T16" s="6">
        <f>SUM(O16:R16)</f>
        <v>30</v>
      </c>
      <c r="U16" s="27">
        <f>T16/COUNT(O16:R16)</f>
        <v>7.5</v>
      </c>
      <c r="V16" s="3">
        <f>COUNT(O16:R16)</f>
        <v>4</v>
      </c>
    </row>
    <row r="17" spans="1:22" x14ac:dyDescent="0.3">
      <c r="A17" s="29" t="s">
        <v>2</v>
      </c>
      <c r="B17" s="9" t="s">
        <v>13</v>
      </c>
      <c r="C17" s="9" t="s">
        <v>17</v>
      </c>
      <c r="D17" s="9"/>
      <c r="E17" s="10"/>
      <c r="G17" s="6"/>
      <c r="H17" s="27"/>
      <c r="I17" s="3"/>
      <c r="N17" s="29" t="s">
        <v>2</v>
      </c>
      <c r="O17" s="9" t="s">
        <v>6</v>
      </c>
      <c r="P17" s="9" t="s">
        <v>11</v>
      </c>
      <c r="Q17" s="9" t="s">
        <v>13</v>
      </c>
      <c r="R17" s="10"/>
      <c r="T17" s="6"/>
      <c r="U17" s="27"/>
      <c r="V17" s="3"/>
    </row>
    <row r="18" spans="1:22" x14ac:dyDescent="0.3">
      <c r="A18" s="30"/>
      <c r="B18" s="12">
        <v>10</v>
      </c>
      <c r="C18" s="12">
        <v>12</v>
      </c>
      <c r="D18" s="12"/>
      <c r="E18" s="14"/>
      <c r="G18" s="6">
        <f t="shared" ref="G18:G22" si="4">SUM(B18:E18)</f>
        <v>22</v>
      </c>
      <c r="H18" s="27">
        <f t="shared" ref="H18:H22" si="5">G18/COUNT(B18:E18)</f>
        <v>11</v>
      </c>
      <c r="I18" s="3">
        <f t="shared" ref="I18:I22" si="6">COUNT(B18:E18)</f>
        <v>2</v>
      </c>
      <c r="N18" s="30"/>
      <c r="O18" s="12">
        <v>6</v>
      </c>
      <c r="P18" s="12">
        <v>7</v>
      </c>
      <c r="Q18" s="12">
        <v>10</v>
      </c>
      <c r="R18" s="14"/>
      <c r="T18" s="6">
        <f t="shared" ref="T18" si="7">SUM(O18:R18)</f>
        <v>23</v>
      </c>
      <c r="U18" s="27">
        <f t="shared" ref="U18" si="8">T18/COUNT(O18:R18)</f>
        <v>7.666666666666667</v>
      </c>
      <c r="V18" s="3">
        <f t="shared" ref="V18:V22" si="9">COUNT(O18:R18)</f>
        <v>3</v>
      </c>
    </row>
    <row r="19" spans="1:22" x14ac:dyDescent="0.3">
      <c r="A19" s="29" t="s">
        <v>3</v>
      </c>
      <c r="B19" s="9" t="s">
        <v>7</v>
      </c>
      <c r="C19" s="9" t="s">
        <v>9</v>
      </c>
      <c r="D19" s="9" t="s">
        <v>14</v>
      </c>
      <c r="E19" s="10"/>
      <c r="G19" s="6"/>
      <c r="H19" s="27"/>
      <c r="I19" s="3"/>
      <c r="N19" s="29" t="s">
        <v>3</v>
      </c>
      <c r="O19" s="9" t="s">
        <v>5</v>
      </c>
      <c r="P19" s="9" t="s">
        <v>9</v>
      </c>
      <c r="Q19" s="9" t="s">
        <v>14</v>
      </c>
      <c r="R19" s="10"/>
      <c r="T19" s="6"/>
      <c r="U19" s="27"/>
      <c r="V19" s="3"/>
    </row>
    <row r="20" spans="1:22" x14ac:dyDescent="0.3">
      <c r="A20" s="30"/>
      <c r="B20" s="12">
        <v>6</v>
      </c>
      <c r="C20" s="12">
        <v>13</v>
      </c>
      <c r="D20" s="12">
        <v>7</v>
      </c>
      <c r="E20" s="14"/>
      <c r="G20" s="6">
        <f t="shared" si="4"/>
        <v>26</v>
      </c>
      <c r="H20" s="27">
        <f t="shared" si="5"/>
        <v>8.6666666666666661</v>
      </c>
      <c r="I20" s="3">
        <f t="shared" si="6"/>
        <v>3</v>
      </c>
      <c r="N20" s="30"/>
      <c r="O20" s="12">
        <v>2</v>
      </c>
      <c r="P20" s="12">
        <v>13</v>
      </c>
      <c r="Q20" s="12">
        <v>7</v>
      </c>
      <c r="R20" s="14"/>
      <c r="T20" s="6">
        <f t="shared" ref="T20" si="10">SUM(O20:R20)</f>
        <v>22</v>
      </c>
      <c r="U20" s="27">
        <f t="shared" ref="U20" si="11">T20/COUNT(O20:R20)</f>
        <v>7.333333333333333</v>
      </c>
      <c r="V20" s="3">
        <f t="shared" si="9"/>
        <v>3</v>
      </c>
    </row>
    <row r="21" spans="1:22" x14ac:dyDescent="0.3">
      <c r="A21" s="31" t="s">
        <v>4</v>
      </c>
      <c r="B21" s="21" t="s">
        <v>16</v>
      </c>
      <c r="C21" s="21" t="s">
        <v>6</v>
      </c>
      <c r="D21" s="21" t="s">
        <v>15</v>
      </c>
      <c r="E21" s="22" t="s">
        <v>8</v>
      </c>
      <c r="G21" s="6"/>
      <c r="H21" s="27"/>
      <c r="I21" s="3"/>
      <c r="N21" s="31" t="s">
        <v>4</v>
      </c>
      <c r="O21" s="21" t="s">
        <v>8</v>
      </c>
      <c r="P21" s="21" t="s">
        <v>12</v>
      </c>
      <c r="Q21" s="23" t="s">
        <v>15</v>
      </c>
      <c r="R21" s="22"/>
      <c r="T21" s="6"/>
      <c r="U21" s="27"/>
      <c r="V21" s="3"/>
    </row>
    <row r="22" spans="1:22" x14ac:dyDescent="0.3">
      <c r="A22" s="30"/>
      <c r="B22" s="12">
        <v>7</v>
      </c>
      <c r="C22" s="12">
        <v>8</v>
      </c>
      <c r="D22" s="12">
        <v>12</v>
      </c>
      <c r="E22" s="14">
        <v>5</v>
      </c>
      <c r="G22" s="6">
        <f t="shared" si="4"/>
        <v>32</v>
      </c>
      <c r="H22" s="27">
        <f t="shared" si="5"/>
        <v>8</v>
      </c>
      <c r="I22" s="3">
        <f t="shared" si="6"/>
        <v>4</v>
      </c>
      <c r="N22" s="30"/>
      <c r="O22" s="12">
        <v>5</v>
      </c>
      <c r="P22" s="12">
        <v>12</v>
      </c>
      <c r="Q22" s="12">
        <v>12</v>
      </c>
      <c r="R22" s="14"/>
      <c r="T22" s="6">
        <f t="shared" ref="T22" si="12">SUM(O22:R22)</f>
        <v>29</v>
      </c>
      <c r="U22" s="27">
        <f t="shared" ref="U22" si="13">T22/COUNT(O22:R22)</f>
        <v>9.6666666666666661</v>
      </c>
      <c r="V22" s="3">
        <f t="shared" si="9"/>
        <v>3</v>
      </c>
    </row>
    <row r="23" spans="1:22" x14ac:dyDescent="0.3">
      <c r="H23" s="4">
        <f>SUM(H16:H22)</f>
        <v>37.166666666666664</v>
      </c>
      <c r="U23" s="4">
        <f>SUM(U16:U22)</f>
        <v>32.166666666666664</v>
      </c>
    </row>
    <row r="24" spans="1:22" x14ac:dyDescent="0.3">
      <c r="A24" s="28" t="s">
        <v>33</v>
      </c>
      <c r="N24" s="28" t="s">
        <v>36</v>
      </c>
    </row>
    <row r="25" spans="1:22" x14ac:dyDescent="0.3">
      <c r="A25" s="28" t="s">
        <v>34</v>
      </c>
      <c r="N25" s="28" t="s">
        <v>38</v>
      </c>
    </row>
    <row r="26" spans="1:22" x14ac:dyDescent="0.3">
      <c r="A26" s="28"/>
    </row>
    <row r="27" spans="1:22" x14ac:dyDescent="0.3">
      <c r="A27" s="28"/>
      <c r="E27" s="38"/>
    </row>
    <row r="28" spans="1:22" x14ac:dyDescent="0.3">
      <c r="E28" s="38"/>
    </row>
    <row r="29" spans="1:22" x14ac:dyDescent="0.3">
      <c r="A29" s="3" t="s">
        <v>28</v>
      </c>
      <c r="N29" s="3" t="s">
        <v>42</v>
      </c>
      <c r="O29" s="3"/>
    </row>
    <row r="30" spans="1:22" x14ac:dyDescent="0.3">
      <c r="A30" s="3" t="s">
        <v>24</v>
      </c>
      <c r="N30" s="3" t="s">
        <v>30</v>
      </c>
      <c r="O30" s="3"/>
    </row>
    <row r="31" spans="1:22" x14ac:dyDescent="0.3">
      <c r="G31" s="3" t="s">
        <v>29</v>
      </c>
      <c r="H31" s="3" t="s">
        <v>27</v>
      </c>
      <c r="I31" s="3" t="s">
        <v>54</v>
      </c>
    </row>
    <row r="32" spans="1:22" x14ac:dyDescent="0.3">
      <c r="A32" s="29" t="s">
        <v>1</v>
      </c>
      <c r="B32" s="9" t="s">
        <v>7</v>
      </c>
      <c r="C32" s="9" t="s">
        <v>9</v>
      </c>
      <c r="D32" s="9" t="s">
        <v>16</v>
      </c>
      <c r="E32" s="9" t="s">
        <v>17</v>
      </c>
      <c r="F32" s="10"/>
      <c r="T32" s="3" t="s">
        <v>29</v>
      </c>
      <c r="U32" s="3" t="s">
        <v>27</v>
      </c>
      <c r="V32" s="3" t="s">
        <v>54</v>
      </c>
    </row>
    <row r="33" spans="1:22" x14ac:dyDescent="0.3">
      <c r="A33" s="30"/>
      <c r="B33" s="12">
        <v>4</v>
      </c>
      <c r="C33" s="12">
        <v>12</v>
      </c>
      <c r="D33" s="12">
        <v>7</v>
      </c>
      <c r="E33" s="12">
        <v>9</v>
      </c>
      <c r="F33" s="13"/>
      <c r="G33" s="6">
        <f>SUM(B33:F33)</f>
        <v>32</v>
      </c>
      <c r="H33" s="27">
        <f>G33/COUNT(B33:F33)</f>
        <v>8</v>
      </c>
      <c r="I33" s="3">
        <f>COUNT(B33:E33)</f>
        <v>4</v>
      </c>
      <c r="N33" s="29" t="s">
        <v>1</v>
      </c>
      <c r="O33" s="9" t="s">
        <v>7</v>
      </c>
      <c r="P33" s="9" t="s">
        <v>16</v>
      </c>
      <c r="Q33" s="9" t="s">
        <v>10</v>
      </c>
      <c r="R33" s="10" t="s">
        <v>9</v>
      </c>
      <c r="T33" s="6"/>
    </row>
    <row r="34" spans="1:22" x14ac:dyDescent="0.3">
      <c r="A34" s="29" t="s">
        <v>2</v>
      </c>
      <c r="B34" s="9" t="s">
        <v>6</v>
      </c>
      <c r="C34" s="9"/>
      <c r="D34" s="9"/>
      <c r="E34" s="9"/>
      <c r="F34" s="10"/>
      <c r="G34" s="6"/>
      <c r="H34" s="27"/>
      <c r="I34" s="3"/>
      <c r="N34" s="30"/>
      <c r="O34" s="12">
        <v>4</v>
      </c>
      <c r="P34" s="12">
        <v>7</v>
      </c>
      <c r="Q34" s="12">
        <v>10</v>
      </c>
      <c r="R34" s="14">
        <v>12</v>
      </c>
      <c r="T34" s="6">
        <f>SUM(O34:R34)</f>
        <v>33</v>
      </c>
      <c r="U34" s="27">
        <f>T34/COUNT(O34:R34)</f>
        <v>8.25</v>
      </c>
      <c r="V34" s="3">
        <f>COUNT(O34:R34)</f>
        <v>4</v>
      </c>
    </row>
    <row r="35" spans="1:22" x14ac:dyDescent="0.3">
      <c r="A35" s="30"/>
      <c r="B35" s="12">
        <v>6</v>
      </c>
      <c r="C35" s="12"/>
      <c r="D35" s="12"/>
      <c r="E35" s="15"/>
      <c r="F35" s="13"/>
      <c r="G35" s="6">
        <f t="shared" ref="G35:G39" si="14">SUM(B35:F35)</f>
        <v>6</v>
      </c>
      <c r="H35" s="27">
        <f t="shared" ref="H35:H39" si="15">G35/COUNT(B35:F35)</f>
        <v>6</v>
      </c>
      <c r="I35" s="3">
        <f t="shared" ref="I35:I39" si="16">COUNT(B35:E35)</f>
        <v>1</v>
      </c>
      <c r="N35" s="29" t="s">
        <v>2</v>
      </c>
      <c r="O35" s="9" t="s">
        <v>11</v>
      </c>
      <c r="P35" s="9" t="s">
        <v>6</v>
      </c>
      <c r="Q35" s="9" t="s">
        <v>17</v>
      </c>
      <c r="R35" s="10"/>
      <c r="T35" s="6"/>
      <c r="U35" s="27"/>
      <c r="V35" s="3"/>
    </row>
    <row r="36" spans="1:22" x14ac:dyDescent="0.3">
      <c r="A36" s="29" t="s">
        <v>3</v>
      </c>
      <c r="B36" s="9" t="s">
        <v>5</v>
      </c>
      <c r="C36" s="9" t="s">
        <v>10</v>
      </c>
      <c r="D36" s="9" t="s">
        <v>11</v>
      </c>
      <c r="E36" s="9" t="s">
        <v>14</v>
      </c>
      <c r="F36" s="24" t="s">
        <v>15</v>
      </c>
      <c r="G36" s="6"/>
      <c r="H36" s="27"/>
      <c r="I36" s="3"/>
      <c r="N36" s="30"/>
      <c r="O36" s="12">
        <v>7</v>
      </c>
      <c r="P36" s="12">
        <v>6</v>
      </c>
      <c r="Q36" s="12">
        <v>12</v>
      </c>
      <c r="R36" s="14"/>
      <c r="T36" s="6">
        <f t="shared" ref="T36" si="17">SUM(O36:R36)</f>
        <v>25</v>
      </c>
      <c r="U36" s="27">
        <f t="shared" ref="U36" si="18">T36/COUNT(O36:R36)</f>
        <v>8.3333333333333339</v>
      </c>
      <c r="V36" s="3">
        <f t="shared" ref="V36:V40" si="19">COUNT(O36:R36)</f>
        <v>3</v>
      </c>
    </row>
    <row r="37" spans="1:22" x14ac:dyDescent="0.3">
      <c r="A37" s="30"/>
      <c r="B37" s="12">
        <v>2</v>
      </c>
      <c r="C37" s="12">
        <v>9</v>
      </c>
      <c r="D37" s="12">
        <v>5</v>
      </c>
      <c r="E37" s="12">
        <v>7</v>
      </c>
      <c r="F37" s="25">
        <v>9</v>
      </c>
      <c r="G37" s="6">
        <f t="shared" si="14"/>
        <v>32</v>
      </c>
      <c r="H37" s="27">
        <f t="shared" si="15"/>
        <v>6.4</v>
      </c>
      <c r="I37" s="3">
        <f t="shared" si="16"/>
        <v>4</v>
      </c>
      <c r="N37" s="29" t="s">
        <v>3</v>
      </c>
      <c r="O37" s="9" t="s">
        <v>5</v>
      </c>
      <c r="P37" s="9" t="s">
        <v>14</v>
      </c>
      <c r="Q37" s="9" t="s">
        <v>13</v>
      </c>
      <c r="R37" s="10"/>
      <c r="T37" s="6"/>
      <c r="U37" s="27"/>
      <c r="V37" s="3"/>
    </row>
    <row r="38" spans="1:22" x14ac:dyDescent="0.3">
      <c r="A38" s="29" t="s">
        <v>4</v>
      </c>
      <c r="B38" s="9" t="s">
        <v>8</v>
      </c>
      <c r="C38" s="9" t="s">
        <v>12</v>
      </c>
      <c r="D38" s="26" t="s">
        <v>13</v>
      </c>
      <c r="E38" s="9"/>
      <c r="F38" s="10"/>
      <c r="G38" s="6"/>
      <c r="H38" s="27"/>
      <c r="I38" s="3"/>
      <c r="N38" s="30"/>
      <c r="O38" s="12">
        <v>2</v>
      </c>
      <c r="P38" s="12">
        <v>7</v>
      </c>
      <c r="Q38" s="12">
        <v>13</v>
      </c>
      <c r="R38" s="14"/>
      <c r="T38" s="6">
        <f t="shared" ref="T38" si="20">SUM(O38:R38)</f>
        <v>22</v>
      </c>
      <c r="U38" s="27">
        <f t="shared" ref="U38" si="21">T38/COUNT(O38:R38)</f>
        <v>7.333333333333333</v>
      </c>
      <c r="V38" s="3">
        <f t="shared" si="19"/>
        <v>3</v>
      </c>
    </row>
    <row r="39" spans="1:22" x14ac:dyDescent="0.3">
      <c r="A39" s="30"/>
      <c r="B39" s="12">
        <v>5</v>
      </c>
      <c r="C39" s="12">
        <v>12</v>
      </c>
      <c r="D39" s="12">
        <v>9</v>
      </c>
      <c r="E39" s="15"/>
      <c r="F39" s="13"/>
      <c r="G39" s="6">
        <f t="shared" si="14"/>
        <v>26</v>
      </c>
      <c r="H39" s="27">
        <f t="shared" si="15"/>
        <v>8.6666666666666661</v>
      </c>
      <c r="I39" s="3">
        <f t="shared" si="16"/>
        <v>3</v>
      </c>
      <c r="N39" s="31" t="s">
        <v>4</v>
      </c>
      <c r="O39" s="21" t="s">
        <v>8</v>
      </c>
      <c r="P39" s="21" t="s">
        <v>15</v>
      </c>
      <c r="Q39" s="23" t="s">
        <v>12</v>
      </c>
      <c r="R39" s="22"/>
      <c r="T39" s="6"/>
      <c r="U39" s="27"/>
      <c r="V39" s="3"/>
    </row>
    <row r="40" spans="1:22" x14ac:dyDescent="0.3">
      <c r="H40" s="4">
        <f>SUM(H33:H39)</f>
        <v>29.066666666666663</v>
      </c>
      <c r="N40" s="30"/>
      <c r="O40" s="12">
        <v>5</v>
      </c>
      <c r="P40" s="12">
        <v>12</v>
      </c>
      <c r="Q40" s="12">
        <v>12</v>
      </c>
      <c r="R40" s="14"/>
      <c r="T40" s="6">
        <f t="shared" ref="T40" si="22">SUM(O40:R40)</f>
        <v>29</v>
      </c>
      <c r="U40" s="27">
        <f t="shared" ref="U40" si="23">T40/COUNT(O40:R40)</f>
        <v>9.6666666666666661</v>
      </c>
      <c r="V40" s="3">
        <f t="shared" si="19"/>
        <v>3</v>
      </c>
    </row>
    <row r="41" spans="1:22" x14ac:dyDescent="0.3">
      <c r="A41" s="28" t="s">
        <v>31</v>
      </c>
      <c r="U41" s="4">
        <f>SUM(U34:U40)</f>
        <v>33.583333333333336</v>
      </c>
    </row>
    <row r="42" spans="1:22" x14ac:dyDescent="0.3">
      <c r="A42" s="28" t="s">
        <v>32</v>
      </c>
      <c r="N42" s="28" t="s">
        <v>43</v>
      </c>
    </row>
    <row r="43" spans="1:22" x14ac:dyDescent="0.3">
      <c r="A43" s="28" t="s">
        <v>35</v>
      </c>
      <c r="N43" s="28" t="s">
        <v>44</v>
      </c>
    </row>
    <row r="44" spans="1:22" x14ac:dyDescent="0.3">
      <c r="A44" s="32" t="s">
        <v>37</v>
      </c>
      <c r="N44" s="28" t="s">
        <v>45</v>
      </c>
    </row>
    <row r="49" spans="10:22" x14ac:dyDescent="0.3">
      <c r="N49" s="3" t="s">
        <v>42</v>
      </c>
      <c r="O49" s="3"/>
    </row>
    <row r="50" spans="10:22" x14ac:dyDescent="0.3">
      <c r="N50" s="3" t="s">
        <v>24</v>
      </c>
      <c r="O50" s="3"/>
    </row>
    <row r="52" spans="10:22" x14ac:dyDescent="0.3">
      <c r="T52" s="3" t="s">
        <v>29</v>
      </c>
      <c r="U52" s="3" t="s">
        <v>27</v>
      </c>
      <c r="V52" s="3" t="s">
        <v>54</v>
      </c>
    </row>
    <row r="53" spans="10:22" x14ac:dyDescent="0.3">
      <c r="N53" s="29" t="s">
        <v>1</v>
      </c>
      <c r="O53" s="9" t="s">
        <v>7</v>
      </c>
      <c r="P53" s="9" t="s">
        <v>16</v>
      </c>
      <c r="Q53" s="9" t="s">
        <v>17</v>
      </c>
      <c r="R53" s="10" t="s">
        <v>9</v>
      </c>
      <c r="T53" s="6"/>
    </row>
    <row r="54" spans="10:22" x14ac:dyDescent="0.3">
      <c r="N54" s="30"/>
      <c r="O54" s="12">
        <v>4</v>
      </c>
      <c r="P54" s="12">
        <v>7</v>
      </c>
      <c r="Q54" s="12">
        <v>9</v>
      </c>
      <c r="R54" s="14">
        <v>12</v>
      </c>
      <c r="T54" s="6">
        <f>SUM(O54:R54)</f>
        <v>32</v>
      </c>
      <c r="U54" s="27">
        <f>T54/COUNT(O54:R54)</f>
        <v>8</v>
      </c>
      <c r="V54" s="3">
        <f>COUNT(O54:R54)</f>
        <v>4</v>
      </c>
    </row>
    <row r="55" spans="10:22" x14ac:dyDescent="0.3">
      <c r="N55" s="29" t="s">
        <v>2</v>
      </c>
      <c r="O55" s="9" t="s">
        <v>6</v>
      </c>
      <c r="P55" s="9"/>
      <c r="Q55" s="9"/>
      <c r="R55" s="10"/>
      <c r="T55" s="6"/>
      <c r="U55" s="27"/>
      <c r="V55" s="3"/>
    </row>
    <row r="56" spans="10:22" x14ac:dyDescent="0.3">
      <c r="J56" s="38"/>
      <c r="N56" s="31"/>
      <c r="O56" s="19">
        <v>6</v>
      </c>
      <c r="P56" s="19"/>
      <c r="Q56" s="19"/>
      <c r="R56" s="20"/>
      <c r="T56" s="6">
        <f t="shared" ref="T56" si="24">SUM(O56:R56)</f>
        <v>6</v>
      </c>
      <c r="U56" s="27">
        <f t="shared" ref="U56" si="25">T56/COUNT(O56:R56)</f>
        <v>6</v>
      </c>
      <c r="V56" s="3">
        <f t="shared" ref="V56:V60" si="26">COUNT(O56:R56)</f>
        <v>1</v>
      </c>
    </row>
    <row r="57" spans="10:22" x14ac:dyDescent="0.3">
      <c r="N57" s="29" t="s">
        <v>3</v>
      </c>
      <c r="O57" s="9" t="s">
        <v>5</v>
      </c>
      <c r="P57" s="9" t="s">
        <v>11</v>
      </c>
      <c r="Q57" s="9" t="s">
        <v>14</v>
      </c>
      <c r="R57" s="9" t="s">
        <v>15</v>
      </c>
      <c r="S57" s="10" t="s">
        <v>10</v>
      </c>
      <c r="T57" s="6"/>
      <c r="U57" s="27"/>
      <c r="V57" s="3"/>
    </row>
    <row r="58" spans="10:22" x14ac:dyDescent="0.3">
      <c r="N58" s="30"/>
      <c r="O58" s="12">
        <v>2</v>
      </c>
      <c r="P58" s="12">
        <v>5</v>
      </c>
      <c r="Q58" s="12">
        <v>7</v>
      </c>
      <c r="R58" s="12">
        <v>9</v>
      </c>
      <c r="S58" s="14">
        <v>9</v>
      </c>
      <c r="T58" s="6">
        <f>SUM(O58:S58)</f>
        <v>32</v>
      </c>
      <c r="U58" s="27">
        <f>T58/COUNT(O58:S58)</f>
        <v>6.4</v>
      </c>
      <c r="V58" s="3">
        <f>COUNT(O58:S58)</f>
        <v>5</v>
      </c>
    </row>
    <row r="59" spans="10:22" x14ac:dyDescent="0.3">
      <c r="N59" s="31" t="s">
        <v>4</v>
      </c>
      <c r="O59" s="21" t="s">
        <v>8</v>
      </c>
      <c r="P59" s="21" t="s">
        <v>13</v>
      </c>
      <c r="Q59" s="23" t="s">
        <v>12</v>
      </c>
      <c r="R59" s="22"/>
      <c r="T59" s="6"/>
      <c r="U59" s="27"/>
      <c r="V59" s="3"/>
    </row>
    <row r="60" spans="10:22" x14ac:dyDescent="0.3">
      <c r="N60" s="30"/>
      <c r="O60" s="12">
        <v>5</v>
      </c>
      <c r="P60" s="12">
        <v>9</v>
      </c>
      <c r="Q60" s="12">
        <v>12</v>
      </c>
      <c r="R60" s="14"/>
      <c r="T60" s="6">
        <f t="shared" ref="T60" si="27">SUM(O60:R60)</f>
        <v>26</v>
      </c>
      <c r="U60" s="27">
        <f t="shared" ref="U60" si="28">T60/COUNT(O60:R60)</f>
        <v>8.6666666666666661</v>
      </c>
      <c r="V60" s="3">
        <f t="shared" si="26"/>
        <v>3</v>
      </c>
    </row>
    <row r="61" spans="10:22" x14ac:dyDescent="0.3">
      <c r="U61" s="4">
        <f>SUM(U54:U60)</f>
        <v>29.066666666666663</v>
      </c>
    </row>
    <row r="62" spans="10:22" x14ac:dyDescent="0.3">
      <c r="N62" s="28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8214-F4C7-47C4-A696-4B5E73D477E8}">
  <dimension ref="A1:AB75"/>
  <sheetViews>
    <sheetView showGridLines="0" topLeftCell="A17" workbookViewId="0">
      <selection activeCell="A28" sqref="A28:N32"/>
    </sheetView>
  </sheetViews>
  <sheetFormatPr defaultRowHeight="14.4" x14ac:dyDescent="0.3"/>
  <sheetData>
    <row r="1" spans="1:18" x14ac:dyDescent="0.3">
      <c r="A1" s="7" t="s">
        <v>18</v>
      </c>
      <c r="B1" s="39" t="s">
        <v>12</v>
      </c>
      <c r="C1" s="39" t="s">
        <v>9</v>
      </c>
      <c r="D1" s="39" t="s">
        <v>17</v>
      </c>
      <c r="E1" s="39" t="s">
        <v>10</v>
      </c>
      <c r="F1" s="39" t="s">
        <v>13</v>
      </c>
      <c r="G1" s="39" t="s">
        <v>15</v>
      </c>
      <c r="H1" s="39" t="s">
        <v>14</v>
      </c>
      <c r="I1" s="39" t="s">
        <v>6</v>
      </c>
      <c r="J1" s="39" t="s">
        <v>16</v>
      </c>
      <c r="K1" s="39" t="s">
        <v>8</v>
      </c>
      <c r="L1" s="39" t="s">
        <v>11</v>
      </c>
      <c r="M1" s="39" t="s">
        <v>7</v>
      </c>
      <c r="N1" s="39" t="s">
        <v>5</v>
      </c>
    </row>
    <row r="2" spans="1:18" x14ac:dyDescent="0.3">
      <c r="A2" s="7" t="s">
        <v>1</v>
      </c>
      <c r="B2" s="40">
        <v>16</v>
      </c>
      <c r="C2" s="40">
        <v>12</v>
      </c>
      <c r="D2" s="40">
        <v>9</v>
      </c>
      <c r="E2" s="40">
        <v>10</v>
      </c>
      <c r="F2" s="40">
        <v>12</v>
      </c>
      <c r="G2" s="40"/>
      <c r="H2" s="40"/>
      <c r="I2" s="40"/>
      <c r="J2" s="40">
        <v>7</v>
      </c>
      <c r="K2" s="40">
        <v>7</v>
      </c>
      <c r="L2" s="40">
        <v>7</v>
      </c>
      <c r="M2" s="40">
        <v>4</v>
      </c>
      <c r="N2" s="40">
        <v>5</v>
      </c>
    </row>
    <row r="3" spans="1:18" x14ac:dyDescent="0.3">
      <c r="A3" s="7" t="s">
        <v>2</v>
      </c>
      <c r="B3" s="40"/>
      <c r="C3" s="40">
        <v>14</v>
      </c>
      <c r="D3" s="40">
        <v>12</v>
      </c>
      <c r="E3" s="40">
        <v>14</v>
      </c>
      <c r="F3" s="40">
        <v>10</v>
      </c>
      <c r="G3" s="40"/>
      <c r="H3" s="40">
        <v>8</v>
      </c>
      <c r="I3" s="40">
        <v>6</v>
      </c>
      <c r="J3" s="40"/>
      <c r="K3" s="40">
        <v>9</v>
      </c>
      <c r="L3" s="40">
        <v>7</v>
      </c>
      <c r="M3" s="40"/>
      <c r="N3" s="40">
        <v>4</v>
      </c>
    </row>
    <row r="4" spans="1:18" x14ac:dyDescent="0.3">
      <c r="A4" s="7" t="s">
        <v>3</v>
      </c>
      <c r="B4" s="40">
        <v>17</v>
      </c>
      <c r="C4" s="40">
        <v>13</v>
      </c>
      <c r="D4" s="40"/>
      <c r="E4" s="40">
        <v>9</v>
      </c>
      <c r="F4" s="40">
        <v>13</v>
      </c>
      <c r="G4" s="40">
        <v>9</v>
      </c>
      <c r="H4" s="40">
        <v>7</v>
      </c>
      <c r="I4" s="40"/>
      <c r="J4" s="40"/>
      <c r="K4" s="40">
        <v>6</v>
      </c>
      <c r="L4" s="40">
        <v>5</v>
      </c>
      <c r="M4" s="40">
        <v>6</v>
      </c>
      <c r="N4" s="40">
        <v>2</v>
      </c>
    </row>
    <row r="5" spans="1:18" x14ac:dyDescent="0.3">
      <c r="A5" s="7" t="s">
        <v>4</v>
      </c>
      <c r="B5" s="40">
        <v>12</v>
      </c>
      <c r="C5" s="40"/>
      <c r="D5" s="40">
        <v>14</v>
      </c>
      <c r="E5" s="40">
        <v>12</v>
      </c>
      <c r="F5" s="40">
        <v>9</v>
      </c>
      <c r="G5" s="40">
        <v>12</v>
      </c>
      <c r="H5" s="40">
        <v>8</v>
      </c>
      <c r="I5" s="40">
        <v>8</v>
      </c>
      <c r="J5" s="40">
        <v>7</v>
      </c>
      <c r="K5" s="40">
        <v>5</v>
      </c>
      <c r="L5" s="40"/>
      <c r="M5" s="40">
        <v>5</v>
      </c>
      <c r="N5" s="40">
        <v>7</v>
      </c>
    </row>
    <row r="6" spans="1:18" x14ac:dyDescent="0.3">
      <c r="A6" s="33" t="s">
        <v>39</v>
      </c>
      <c r="B6" s="41">
        <f t="shared" ref="B6:N6" si="0">SUM(B2:B5)</f>
        <v>45</v>
      </c>
      <c r="C6" s="41">
        <f t="shared" si="0"/>
        <v>39</v>
      </c>
      <c r="D6" s="41">
        <f t="shared" si="0"/>
        <v>35</v>
      </c>
      <c r="E6" s="41">
        <f t="shared" si="0"/>
        <v>45</v>
      </c>
      <c r="F6" s="41">
        <f t="shared" si="0"/>
        <v>44</v>
      </c>
      <c r="G6" s="41">
        <f t="shared" si="0"/>
        <v>21</v>
      </c>
      <c r="H6" s="41">
        <f t="shared" si="0"/>
        <v>23</v>
      </c>
      <c r="I6" s="41">
        <f t="shared" si="0"/>
        <v>14</v>
      </c>
      <c r="J6" s="41">
        <f t="shared" si="0"/>
        <v>14</v>
      </c>
      <c r="K6" s="41">
        <f t="shared" si="0"/>
        <v>27</v>
      </c>
      <c r="L6" s="41">
        <f t="shared" si="0"/>
        <v>19</v>
      </c>
      <c r="M6" s="41">
        <f t="shared" si="0"/>
        <v>15</v>
      </c>
      <c r="N6" s="42">
        <f t="shared" si="0"/>
        <v>18</v>
      </c>
    </row>
    <row r="7" spans="1:18" ht="15.6" x14ac:dyDescent="0.3">
      <c r="A7" s="35" t="s">
        <v>41</v>
      </c>
      <c r="B7" s="36">
        <f t="shared" ref="B7:N7" si="1">B6/COUNT(B2:B5)</f>
        <v>15</v>
      </c>
      <c r="C7" s="36">
        <f t="shared" si="1"/>
        <v>13</v>
      </c>
      <c r="D7" s="36">
        <f t="shared" si="1"/>
        <v>11.666666666666666</v>
      </c>
      <c r="E7" s="36">
        <f t="shared" si="1"/>
        <v>11.25</v>
      </c>
      <c r="F7" s="36">
        <f t="shared" si="1"/>
        <v>11</v>
      </c>
      <c r="G7" s="36">
        <f t="shared" si="1"/>
        <v>10.5</v>
      </c>
      <c r="H7" s="36">
        <f t="shared" si="1"/>
        <v>7.666666666666667</v>
      </c>
      <c r="I7" s="36">
        <f t="shared" si="1"/>
        <v>7</v>
      </c>
      <c r="J7" s="36">
        <f t="shared" si="1"/>
        <v>7</v>
      </c>
      <c r="K7" s="36">
        <f t="shared" si="1"/>
        <v>6.75</v>
      </c>
      <c r="L7" s="36">
        <f t="shared" si="1"/>
        <v>6.333333333333333</v>
      </c>
      <c r="M7" s="36">
        <f t="shared" si="1"/>
        <v>5</v>
      </c>
      <c r="N7" s="37">
        <f t="shared" si="1"/>
        <v>4.5</v>
      </c>
    </row>
    <row r="8" spans="1:18" x14ac:dyDescent="0.3">
      <c r="A8" s="34" t="s">
        <v>40</v>
      </c>
      <c r="B8" s="45">
        <f t="shared" ref="B8:N8" si="2">MIN(B2:B5)</f>
        <v>12</v>
      </c>
      <c r="C8" s="45">
        <f t="shared" si="2"/>
        <v>12</v>
      </c>
      <c r="D8" s="45">
        <f t="shared" si="2"/>
        <v>9</v>
      </c>
      <c r="E8" s="45">
        <f t="shared" si="2"/>
        <v>9</v>
      </c>
      <c r="F8" s="45">
        <f t="shared" si="2"/>
        <v>9</v>
      </c>
      <c r="G8" s="45">
        <f t="shared" si="2"/>
        <v>9</v>
      </c>
      <c r="H8" s="45">
        <f t="shared" si="2"/>
        <v>7</v>
      </c>
      <c r="I8" s="45">
        <f t="shared" si="2"/>
        <v>6</v>
      </c>
      <c r="J8" s="45">
        <f t="shared" si="2"/>
        <v>7</v>
      </c>
      <c r="K8" s="45">
        <f t="shared" si="2"/>
        <v>5</v>
      </c>
      <c r="L8" s="45">
        <f t="shared" si="2"/>
        <v>5</v>
      </c>
      <c r="M8" s="45">
        <f t="shared" si="2"/>
        <v>4</v>
      </c>
      <c r="N8" s="46">
        <f t="shared" si="2"/>
        <v>2</v>
      </c>
    </row>
    <row r="11" spans="1:18" x14ac:dyDescent="0.3">
      <c r="P11" t="s">
        <v>64</v>
      </c>
      <c r="Q11" t="s">
        <v>65</v>
      </c>
    </row>
    <row r="12" spans="1:18" x14ac:dyDescent="0.3">
      <c r="A12" s="3" t="s">
        <v>47</v>
      </c>
      <c r="Q12" t="s">
        <v>66</v>
      </c>
      <c r="R12" t="s">
        <v>67</v>
      </c>
    </row>
    <row r="13" spans="1:18" x14ac:dyDescent="0.3">
      <c r="A13" s="3" t="s">
        <v>30</v>
      </c>
      <c r="Q13" t="s">
        <v>68</v>
      </c>
      <c r="R13" t="s">
        <v>69</v>
      </c>
    </row>
    <row r="15" spans="1:18" x14ac:dyDescent="0.3">
      <c r="G15" s="3" t="s">
        <v>29</v>
      </c>
      <c r="H15" s="3" t="s">
        <v>27</v>
      </c>
      <c r="I15" s="3" t="s">
        <v>54</v>
      </c>
    </row>
    <row r="16" spans="1:18" x14ac:dyDescent="0.3">
      <c r="A16" s="29" t="s">
        <v>1</v>
      </c>
      <c r="B16" s="9" t="s">
        <v>9</v>
      </c>
      <c r="C16" s="9" t="s">
        <v>16</v>
      </c>
      <c r="D16" s="9" t="s">
        <v>11</v>
      </c>
      <c r="E16" s="9"/>
      <c r="F16" s="10"/>
      <c r="I16" s="3"/>
    </row>
    <row r="17" spans="1:14" x14ac:dyDescent="0.3">
      <c r="A17" s="30"/>
      <c r="B17" s="12">
        <v>12</v>
      </c>
      <c r="C17" s="12">
        <v>7</v>
      </c>
      <c r="D17" s="12">
        <v>7</v>
      </c>
      <c r="E17" s="12"/>
      <c r="F17" s="13"/>
      <c r="G17" s="6">
        <f>SUM(B17:F17)</f>
        <v>26</v>
      </c>
      <c r="H17" s="27">
        <f>G17/COUNT(B17:F17)</f>
        <v>8.6666666666666661</v>
      </c>
      <c r="I17" s="3">
        <f>COUNT(B17:F17)</f>
        <v>3</v>
      </c>
    </row>
    <row r="18" spans="1:14" x14ac:dyDescent="0.3">
      <c r="A18" s="29" t="s">
        <v>2</v>
      </c>
      <c r="B18" s="9" t="s">
        <v>17</v>
      </c>
      <c r="C18" s="9" t="s">
        <v>14</v>
      </c>
      <c r="D18" s="9" t="s">
        <v>6</v>
      </c>
      <c r="E18" s="9"/>
      <c r="F18" s="10"/>
      <c r="G18" s="6"/>
      <c r="H18" s="27"/>
      <c r="I18" s="3"/>
    </row>
    <row r="19" spans="1:14" x14ac:dyDescent="0.3">
      <c r="A19" s="30"/>
      <c r="B19" s="12">
        <v>12</v>
      </c>
      <c r="C19" s="12">
        <v>8</v>
      </c>
      <c r="D19" s="12">
        <v>6</v>
      </c>
      <c r="E19" s="15"/>
      <c r="F19" s="13"/>
      <c r="G19" s="6">
        <f t="shared" ref="G19:G23" si="3">SUM(B19:F19)</f>
        <v>26</v>
      </c>
      <c r="H19" s="27">
        <f t="shared" ref="H19:H23" si="4">G19/COUNT(B19:F19)</f>
        <v>8.6666666666666661</v>
      </c>
      <c r="I19" s="3">
        <f t="shared" ref="I19:I23" si="5">COUNT(B19:F19)</f>
        <v>3</v>
      </c>
    </row>
    <row r="20" spans="1:14" x14ac:dyDescent="0.3">
      <c r="A20" s="29" t="s">
        <v>3</v>
      </c>
      <c r="B20" s="9" t="s">
        <v>10</v>
      </c>
      <c r="C20" s="9" t="s">
        <v>15</v>
      </c>
      <c r="D20" s="9" t="s">
        <v>20</v>
      </c>
      <c r="E20" s="9" t="s">
        <v>5</v>
      </c>
      <c r="F20" s="24"/>
      <c r="G20" s="6"/>
      <c r="H20" s="27"/>
      <c r="I20" s="3"/>
    </row>
    <row r="21" spans="1:14" x14ac:dyDescent="0.3">
      <c r="A21" s="30"/>
      <c r="B21" s="12">
        <v>9</v>
      </c>
      <c r="C21" s="12">
        <v>9</v>
      </c>
      <c r="D21" s="12">
        <v>6</v>
      </c>
      <c r="E21" s="12">
        <v>2</v>
      </c>
      <c r="F21" s="25"/>
      <c r="G21" s="6">
        <f t="shared" si="3"/>
        <v>26</v>
      </c>
      <c r="H21" s="27">
        <f t="shared" si="4"/>
        <v>6.5</v>
      </c>
      <c r="I21" s="3">
        <f t="shared" si="5"/>
        <v>4</v>
      </c>
    </row>
    <row r="22" spans="1:14" x14ac:dyDescent="0.3">
      <c r="A22" s="29" t="s">
        <v>4</v>
      </c>
      <c r="B22" s="9" t="s">
        <v>12</v>
      </c>
      <c r="C22" s="9" t="s">
        <v>13</v>
      </c>
      <c r="D22" s="26" t="s">
        <v>7</v>
      </c>
      <c r="E22" s="9"/>
      <c r="F22" s="10"/>
      <c r="G22" s="6"/>
      <c r="H22" s="27"/>
      <c r="I22" s="3"/>
    </row>
    <row r="23" spans="1:14" x14ac:dyDescent="0.3">
      <c r="A23" s="30"/>
      <c r="B23" s="12">
        <v>12</v>
      </c>
      <c r="C23" s="12">
        <v>9</v>
      </c>
      <c r="D23" s="12">
        <v>5</v>
      </c>
      <c r="E23" s="15"/>
      <c r="F23" s="13"/>
      <c r="G23" s="6">
        <f t="shared" si="3"/>
        <v>26</v>
      </c>
      <c r="H23" s="27">
        <f t="shared" si="4"/>
        <v>8.6666666666666661</v>
      </c>
      <c r="I23" s="3">
        <f t="shared" si="5"/>
        <v>3</v>
      </c>
    </row>
    <row r="24" spans="1:14" x14ac:dyDescent="0.3">
      <c r="H24" s="4">
        <f>SUM(H17:H23)</f>
        <v>32.5</v>
      </c>
    </row>
    <row r="26" spans="1:14" s="47" customFormat="1" x14ac:dyDescent="0.3"/>
    <row r="28" spans="1:14" x14ac:dyDescent="0.3">
      <c r="A28" s="7" t="s">
        <v>18</v>
      </c>
      <c r="B28" s="39" t="s">
        <v>5</v>
      </c>
      <c r="C28" s="39" t="s">
        <v>7</v>
      </c>
      <c r="D28" s="39" t="s">
        <v>11</v>
      </c>
      <c r="E28" s="39" t="s">
        <v>8</v>
      </c>
      <c r="F28" s="39" t="s">
        <v>6</v>
      </c>
      <c r="G28" s="39" t="s">
        <v>16</v>
      </c>
      <c r="H28" s="39" t="s">
        <v>14</v>
      </c>
      <c r="I28" s="39" t="s">
        <v>15</v>
      </c>
      <c r="J28" s="39" t="s">
        <v>13</v>
      </c>
      <c r="K28" s="39" t="s">
        <v>10</v>
      </c>
      <c r="L28" s="39" t="s">
        <v>17</v>
      </c>
      <c r="M28" s="39" t="s">
        <v>9</v>
      </c>
      <c r="N28" s="39" t="s">
        <v>12</v>
      </c>
    </row>
    <row r="29" spans="1:14" x14ac:dyDescent="0.3">
      <c r="A29" s="7" t="s">
        <v>1</v>
      </c>
      <c r="B29" s="40">
        <v>5</v>
      </c>
      <c r="C29" s="40">
        <v>4</v>
      </c>
      <c r="D29" s="40">
        <v>7</v>
      </c>
      <c r="E29" s="40">
        <v>7</v>
      </c>
      <c r="F29" s="40"/>
      <c r="G29" s="40">
        <v>7</v>
      </c>
      <c r="H29" s="40"/>
      <c r="I29" s="40"/>
      <c r="J29" s="40">
        <v>12</v>
      </c>
      <c r="K29" s="40">
        <v>10</v>
      </c>
      <c r="L29" s="40">
        <v>9</v>
      </c>
      <c r="M29" s="40">
        <v>12</v>
      </c>
      <c r="N29" s="40">
        <v>16</v>
      </c>
    </row>
    <row r="30" spans="1:14" x14ac:dyDescent="0.3">
      <c r="A30" s="7" t="s">
        <v>2</v>
      </c>
      <c r="B30" s="40">
        <v>4</v>
      </c>
      <c r="C30" s="40"/>
      <c r="D30" s="40">
        <v>7</v>
      </c>
      <c r="E30" s="40">
        <v>9</v>
      </c>
      <c r="F30" s="40">
        <v>6</v>
      </c>
      <c r="G30" s="40"/>
      <c r="H30" s="40">
        <v>8</v>
      </c>
      <c r="I30" s="40"/>
      <c r="J30" s="40">
        <v>10</v>
      </c>
      <c r="K30" s="40">
        <v>14</v>
      </c>
      <c r="L30" s="40">
        <v>12</v>
      </c>
      <c r="M30" s="40">
        <v>14</v>
      </c>
      <c r="N30" s="40"/>
    </row>
    <row r="31" spans="1:14" x14ac:dyDescent="0.3">
      <c r="A31" s="7" t="s">
        <v>3</v>
      </c>
      <c r="B31" s="40">
        <v>2</v>
      </c>
      <c r="C31" s="40">
        <v>6</v>
      </c>
      <c r="D31" s="40">
        <v>5</v>
      </c>
      <c r="E31" s="40">
        <v>6</v>
      </c>
      <c r="F31" s="40"/>
      <c r="G31" s="40"/>
      <c r="H31" s="40">
        <v>7</v>
      </c>
      <c r="I31" s="40">
        <v>9</v>
      </c>
      <c r="J31" s="40">
        <v>13</v>
      </c>
      <c r="K31" s="40">
        <v>9</v>
      </c>
      <c r="L31" s="40"/>
      <c r="M31" s="40">
        <v>13</v>
      </c>
      <c r="N31" s="40">
        <v>17</v>
      </c>
    </row>
    <row r="32" spans="1:14" x14ac:dyDescent="0.3">
      <c r="A32" s="7" t="s">
        <v>4</v>
      </c>
      <c r="B32" s="40">
        <v>7</v>
      </c>
      <c r="C32" s="40">
        <v>5</v>
      </c>
      <c r="D32" s="40"/>
      <c r="E32" s="40">
        <v>5</v>
      </c>
      <c r="F32" s="40">
        <v>8</v>
      </c>
      <c r="G32" s="40">
        <v>7</v>
      </c>
      <c r="H32" s="40">
        <v>8</v>
      </c>
      <c r="I32" s="40">
        <v>12</v>
      </c>
      <c r="J32" s="40">
        <v>9</v>
      </c>
      <c r="K32" s="40">
        <v>12</v>
      </c>
      <c r="L32" s="40">
        <v>14</v>
      </c>
      <c r="M32" s="40"/>
      <c r="N32" s="40">
        <v>12</v>
      </c>
    </row>
    <row r="33" spans="1:28" x14ac:dyDescent="0.3">
      <c r="A33" s="33" t="s">
        <v>39</v>
      </c>
      <c r="B33" s="41">
        <f t="shared" ref="B33:N33" si="6">SUM(B29:B32)</f>
        <v>18</v>
      </c>
      <c r="C33" s="41">
        <f t="shared" si="6"/>
        <v>15</v>
      </c>
      <c r="D33" s="41">
        <f t="shared" si="6"/>
        <v>19</v>
      </c>
      <c r="E33" s="41">
        <f t="shared" si="6"/>
        <v>27</v>
      </c>
      <c r="F33" s="41">
        <f t="shared" si="6"/>
        <v>14</v>
      </c>
      <c r="G33" s="41">
        <f t="shared" si="6"/>
        <v>14</v>
      </c>
      <c r="H33" s="41">
        <f t="shared" si="6"/>
        <v>23</v>
      </c>
      <c r="I33" s="41">
        <f t="shared" si="6"/>
        <v>21</v>
      </c>
      <c r="J33" s="41">
        <f t="shared" si="6"/>
        <v>44</v>
      </c>
      <c r="K33" s="41">
        <f t="shared" si="6"/>
        <v>45</v>
      </c>
      <c r="L33" s="41">
        <f t="shared" si="6"/>
        <v>35</v>
      </c>
      <c r="M33" s="41">
        <f t="shared" si="6"/>
        <v>39</v>
      </c>
      <c r="N33" s="42">
        <f t="shared" si="6"/>
        <v>45</v>
      </c>
    </row>
    <row r="34" spans="1:28" ht="15.6" x14ac:dyDescent="0.3">
      <c r="A34" s="35" t="s">
        <v>41</v>
      </c>
      <c r="B34" s="36">
        <f t="shared" ref="B34:N34" si="7">B33/COUNT(B29:B32)</f>
        <v>4.5</v>
      </c>
      <c r="C34" s="36">
        <f t="shared" si="7"/>
        <v>5</v>
      </c>
      <c r="D34" s="36">
        <f t="shared" si="7"/>
        <v>6.333333333333333</v>
      </c>
      <c r="E34" s="36">
        <f t="shared" si="7"/>
        <v>6.75</v>
      </c>
      <c r="F34" s="36">
        <f t="shared" si="7"/>
        <v>7</v>
      </c>
      <c r="G34" s="36">
        <f t="shared" si="7"/>
        <v>7</v>
      </c>
      <c r="H34" s="36">
        <f t="shared" si="7"/>
        <v>7.666666666666667</v>
      </c>
      <c r="I34" s="36">
        <f t="shared" si="7"/>
        <v>10.5</v>
      </c>
      <c r="J34" s="36">
        <f t="shared" si="7"/>
        <v>11</v>
      </c>
      <c r="K34" s="36">
        <f t="shared" si="7"/>
        <v>11.25</v>
      </c>
      <c r="L34" s="36">
        <f t="shared" si="7"/>
        <v>11.666666666666666</v>
      </c>
      <c r="M34" s="36">
        <f t="shared" si="7"/>
        <v>13</v>
      </c>
      <c r="N34" s="37">
        <f t="shared" si="7"/>
        <v>15</v>
      </c>
    </row>
    <row r="35" spans="1:28" x14ac:dyDescent="0.3">
      <c r="A35" s="34" t="s">
        <v>40</v>
      </c>
      <c r="B35" s="45">
        <f t="shared" ref="B35:N35" si="8">MIN(B29:B32)</f>
        <v>2</v>
      </c>
      <c r="C35" s="45">
        <f t="shared" si="8"/>
        <v>4</v>
      </c>
      <c r="D35" s="45">
        <f t="shared" si="8"/>
        <v>5</v>
      </c>
      <c r="E35" s="45">
        <f t="shared" si="8"/>
        <v>5</v>
      </c>
      <c r="F35" s="45">
        <f t="shared" si="8"/>
        <v>6</v>
      </c>
      <c r="G35" s="45">
        <f t="shared" si="8"/>
        <v>7</v>
      </c>
      <c r="H35" s="45">
        <f t="shared" si="8"/>
        <v>7</v>
      </c>
      <c r="I35" s="45">
        <f t="shared" si="8"/>
        <v>9</v>
      </c>
      <c r="J35" s="45">
        <f t="shared" si="8"/>
        <v>9</v>
      </c>
      <c r="K35" s="45">
        <f t="shared" si="8"/>
        <v>9</v>
      </c>
      <c r="L35" s="45">
        <f t="shared" si="8"/>
        <v>9</v>
      </c>
      <c r="M35" s="45">
        <f t="shared" si="8"/>
        <v>12</v>
      </c>
      <c r="N35" s="46">
        <f t="shared" si="8"/>
        <v>12</v>
      </c>
    </row>
    <row r="38" spans="1:28" x14ac:dyDescent="0.3">
      <c r="A38" s="3" t="s">
        <v>48</v>
      </c>
    </row>
    <row r="39" spans="1:28" x14ac:dyDescent="0.3">
      <c r="A39" s="3" t="s">
        <v>30</v>
      </c>
    </row>
    <row r="41" spans="1:28" x14ac:dyDescent="0.3">
      <c r="G41" s="3" t="s">
        <v>29</v>
      </c>
      <c r="H41" s="3" t="s">
        <v>27</v>
      </c>
      <c r="I41" s="3" t="s">
        <v>54</v>
      </c>
      <c r="L41" s="7" t="s">
        <v>62</v>
      </c>
      <c r="M41" s="7" t="s">
        <v>61</v>
      </c>
      <c r="N41" s="7" t="s">
        <v>63</v>
      </c>
      <c r="P41" s="57" t="s">
        <v>62</v>
      </c>
      <c r="Q41" s="57" t="s">
        <v>70</v>
      </c>
      <c r="R41" s="57" t="s">
        <v>63</v>
      </c>
      <c r="S41" s="56"/>
      <c r="W41" s="57" t="s">
        <v>62</v>
      </c>
      <c r="X41" s="57" t="s">
        <v>70</v>
      </c>
      <c r="Y41" s="57" t="s">
        <v>63</v>
      </c>
      <c r="Z41" s="56"/>
    </row>
    <row r="42" spans="1:28" x14ac:dyDescent="0.3">
      <c r="A42" s="29" t="s">
        <v>1</v>
      </c>
      <c r="B42" s="9" t="s">
        <v>7</v>
      </c>
      <c r="C42" s="9" t="s">
        <v>16</v>
      </c>
      <c r="D42" s="9" t="s">
        <v>10</v>
      </c>
      <c r="E42" s="9"/>
      <c r="F42" s="10"/>
      <c r="I42" s="3"/>
      <c r="L42" s="7" t="s">
        <v>5</v>
      </c>
      <c r="M42" s="7" t="s">
        <v>3</v>
      </c>
      <c r="N42" s="7">
        <v>2</v>
      </c>
      <c r="P42" s="58" t="s">
        <v>5</v>
      </c>
      <c r="Q42" s="58" t="s">
        <v>3</v>
      </c>
      <c r="R42" s="58">
        <v>2</v>
      </c>
      <c r="S42" t="b">
        <f>L42=P42</f>
        <v>1</v>
      </c>
      <c r="T42" t="b">
        <f t="shared" ref="T42:U42" si="9">M42=Q42</f>
        <v>1</v>
      </c>
      <c r="U42" t="b">
        <f t="shared" si="9"/>
        <v>1</v>
      </c>
      <c r="W42" s="58" t="s">
        <v>5</v>
      </c>
      <c r="X42" s="58" t="s">
        <v>3</v>
      </c>
      <c r="Y42" s="58">
        <v>2</v>
      </c>
      <c r="Z42" t="b">
        <f>W42=L42</f>
        <v>1</v>
      </c>
      <c r="AA42" t="b">
        <f t="shared" ref="AA42:AB54" si="10">X42=M42</f>
        <v>1</v>
      </c>
      <c r="AB42" t="b">
        <f t="shared" si="10"/>
        <v>1</v>
      </c>
    </row>
    <row r="43" spans="1:28" x14ac:dyDescent="0.3">
      <c r="A43" s="30"/>
      <c r="B43" s="12">
        <v>4</v>
      </c>
      <c r="C43" s="12">
        <v>7</v>
      </c>
      <c r="D43" s="12">
        <v>10</v>
      </c>
      <c r="E43" s="12"/>
      <c r="F43" s="13"/>
      <c r="G43" s="6">
        <f>SUM(B43:F43)</f>
        <v>21</v>
      </c>
      <c r="H43" s="27">
        <f>G43/COUNT(B43:F43)</f>
        <v>7</v>
      </c>
      <c r="I43" s="3">
        <f>COUNT(B43:F43)</f>
        <v>3</v>
      </c>
      <c r="L43" s="7" t="s">
        <v>7</v>
      </c>
      <c r="M43" s="7" t="s">
        <v>1</v>
      </c>
      <c r="N43" s="7">
        <v>4</v>
      </c>
      <c r="P43" s="59" t="s">
        <v>7</v>
      </c>
      <c r="Q43" s="59" t="s">
        <v>1</v>
      </c>
      <c r="R43" s="59">
        <v>4</v>
      </c>
      <c r="S43" t="b">
        <f t="shared" ref="S43:S54" si="11">L43=P43</f>
        <v>1</v>
      </c>
      <c r="T43" t="b">
        <f t="shared" ref="T43:T54" si="12">M43=Q43</f>
        <v>1</v>
      </c>
      <c r="U43" t="b">
        <f t="shared" ref="U43:U54" si="13">N43=R43</f>
        <v>1</v>
      </c>
      <c r="W43" s="59" t="s">
        <v>7</v>
      </c>
      <c r="X43" s="59" t="s">
        <v>1</v>
      </c>
      <c r="Y43" s="59">
        <v>4</v>
      </c>
      <c r="Z43" t="b">
        <f t="shared" ref="Z43:Z54" si="14">W43=L43</f>
        <v>1</v>
      </c>
      <c r="AA43" t="b">
        <f t="shared" si="10"/>
        <v>1</v>
      </c>
      <c r="AB43" t="b">
        <f t="shared" si="10"/>
        <v>1</v>
      </c>
    </row>
    <row r="44" spans="1:28" x14ac:dyDescent="0.3">
      <c r="A44" s="29" t="s">
        <v>2</v>
      </c>
      <c r="B44" s="9" t="s">
        <v>11</v>
      </c>
      <c r="C44" s="9" t="s">
        <v>13</v>
      </c>
      <c r="D44" s="9" t="s">
        <v>9</v>
      </c>
      <c r="E44" s="9"/>
      <c r="F44" s="10"/>
      <c r="G44" s="6"/>
      <c r="H44" s="27"/>
      <c r="I44" s="3"/>
      <c r="L44" s="7" t="s">
        <v>11</v>
      </c>
      <c r="M44" s="7" t="s">
        <v>2</v>
      </c>
      <c r="N44" s="7">
        <v>7</v>
      </c>
      <c r="P44" s="58" t="s">
        <v>11</v>
      </c>
      <c r="Q44" s="58" t="s">
        <v>2</v>
      </c>
      <c r="R44" s="58">
        <v>7</v>
      </c>
      <c r="S44" t="b">
        <f t="shared" si="11"/>
        <v>1</v>
      </c>
      <c r="T44" t="b">
        <f t="shared" si="12"/>
        <v>1</v>
      </c>
      <c r="U44" t="b">
        <f t="shared" si="13"/>
        <v>1</v>
      </c>
      <c r="W44" s="58" t="s">
        <v>11</v>
      </c>
      <c r="X44" s="58" t="s">
        <v>3</v>
      </c>
      <c r="Y44" s="58">
        <v>5</v>
      </c>
      <c r="Z44" t="b">
        <f t="shared" si="14"/>
        <v>1</v>
      </c>
      <c r="AA44" t="b">
        <f t="shared" si="10"/>
        <v>0</v>
      </c>
      <c r="AB44" t="b">
        <f t="shared" si="10"/>
        <v>0</v>
      </c>
    </row>
    <row r="45" spans="1:28" x14ac:dyDescent="0.3">
      <c r="A45" s="30"/>
      <c r="B45" s="12">
        <v>7</v>
      </c>
      <c r="C45" s="12">
        <v>10</v>
      </c>
      <c r="D45" s="12">
        <v>14</v>
      </c>
      <c r="E45" s="15"/>
      <c r="F45" s="13"/>
      <c r="G45" s="6">
        <f t="shared" ref="G45" si="15">SUM(B45:F45)</f>
        <v>31</v>
      </c>
      <c r="H45" s="27">
        <f t="shared" ref="H45" si="16">G45/COUNT(B45:F45)</f>
        <v>10.333333333333334</v>
      </c>
      <c r="I45" s="3">
        <f t="shared" ref="I45:I49" si="17">COUNT(B45:F45)</f>
        <v>3</v>
      </c>
      <c r="L45" s="7" t="s">
        <v>8</v>
      </c>
      <c r="M45" s="7" t="s">
        <v>4</v>
      </c>
      <c r="N45" s="7">
        <v>5</v>
      </c>
      <c r="P45" s="59" t="s">
        <v>8</v>
      </c>
      <c r="Q45" s="59" t="s">
        <v>4</v>
      </c>
      <c r="R45" s="59">
        <v>5</v>
      </c>
      <c r="S45" t="b">
        <f t="shared" si="11"/>
        <v>1</v>
      </c>
      <c r="T45" t="b">
        <f t="shared" si="12"/>
        <v>1</v>
      </c>
      <c r="U45" t="b">
        <f t="shared" si="13"/>
        <v>1</v>
      </c>
      <c r="W45" s="59" t="s">
        <v>8</v>
      </c>
      <c r="X45" s="59" t="s">
        <v>4</v>
      </c>
      <c r="Y45" s="59">
        <v>5</v>
      </c>
      <c r="Z45" t="b">
        <f t="shared" si="14"/>
        <v>1</v>
      </c>
      <c r="AA45" t="b">
        <f t="shared" si="10"/>
        <v>1</v>
      </c>
      <c r="AB45" t="b">
        <f t="shared" si="10"/>
        <v>1</v>
      </c>
    </row>
    <row r="46" spans="1:28" x14ac:dyDescent="0.3">
      <c r="A46" s="29" t="s">
        <v>3</v>
      </c>
      <c r="B46" s="9" t="s">
        <v>5</v>
      </c>
      <c r="C46" s="9" t="s">
        <v>12</v>
      </c>
      <c r="D46" s="9" t="s">
        <v>15</v>
      </c>
      <c r="E46" s="9" t="s">
        <v>12</v>
      </c>
      <c r="F46" s="24"/>
      <c r="G46" s="6"/>
      <c r="H46" s="27"/>
      <c r="I46" s="3"/>
      <c r="L46" s="7" t="s">
        <v>6</v>
      </c>
      <c r="M46" s="7" t="s">
        <v>2</v>
      </c>
      <c r="N46" s="7">
        <v>6</v>
      </c>
      <c r="P46" s="58" t="s">
        <v>6</v>
      </c>
      <c r="Q46" s="58" t="s">
        <v>2</v>
      </c>
      <c r="R46" s="58">
        <v>6</v>
      </c>
      <c r="S46" t="b">
        <f t="shared" si="11"/>
        <v>1</v>
      </c>
      <c r="T46" t="b">
        <f t="shared" si="12"/>
        <v>1</v>
      </c>
      <c r="U46" t="b">
        <f t="shared" si="13"/>
        <v>1</v>
      </c>
      <c r="W46" s="58" t="s">
        <v>6</v>
      </c>
      <c r="X46" s="58" t="s">
        <v>2</v>
      </c>
      <c r="Y46" s="58">
        <v>6</v>
      </c>
      <c r="Z46" t="b">
        <f t="shared" si="14"/>
        <v>1</v>
      </c>
      <c r="AA46" t="b">
        <f t="shared" si="10"/>
        <v>1</v>
      </c>
      <c r="AB46" t="b">
        <f t="shared" si="10"/>
        <v>1</v>
      </c>
    </row>
    <row r="47" spans="1:28" x14ac:dyDescent="0.3">
      <c r="A47" s="30"/>
      <c r="B47" s="12">
        <v>2</v>
      </c>
      <c r="C47" s="12">
        <v>7</v>
      </c>
      <c r="D47" s="12">
        <v>9</v>
      </c>
      <c r="E47" s="12">
        <v>17</v>
      </c>
      <c r="F47" s="25"/>
      <c r="G47" s="6">
        <f t="shared" ref="G47" si="18">SUM(B47:F47)</f>
        <v>35</v>
      </c>
      <c r="H47" s="27">
        <f t="shared" ref="H47" si="19">G47/COUNT(B47:F47)</f>
        <v>8.75</v>
      </c>
      <c r="I47" s="3">
        <f t="shared" si="17"/>
        <v>4</v>
      </c>
      <c r="L47" s="7" t="s">
        <v>16</v>
      </c>
      <c r="M47" s="7" t="s">
        <v>1</v>
      </c>
      <c r="N47" s="7">
        <v>7</v>
      </c>
      <c r="P47" s="59" t="s">
        <v>16</v>
      </c>
      <c r="Q47" s="59" t="s">
        <v>1</v>
      </c>
      <c r="R47" s="59">
        <v>7</v>
      </c>
      <c r="S47" t="b">
        <f t="shared" si="11"/>
        <v>1</v>
      </c>
      <c r="T47" t="b">
        <f t="shared" si="12"/>
        <v>1</v>
      </c>
      <c r="U47" t="b">
        <f t="shared" si="13"/>
        <v>1</v>
      </c>
      <c r="W47" s="59" t="s">
        <v>16</v>
      </c>
      <c r="X47" s="59" t="s">
        <v>1</v>
      </c>
      <c r="Y47" s="59">
        <v>7</v>
      </c>
      <c r="Z47" t="b">
        <f t="shared" si="14"/>
        <v>1</v>
      </c>
      <c r="AA47" t="b">
        <f t="shared" si="10"/>
        <v>1</v>
      </c>
      <c r="AB47" t="b">
        <f t="shared" si="10"/>
        <v>1</v>
      </c>
    </row>
    <row r="48" spans="1:28" x14ac:dyDescent="0.3">
      <c r="A48" s="29" t="s">
        <v>4</v>
      </c>
      <c r="B48" s="9" t="s">
        <v>8</v>
      </c>
      <c r="C48" s="9" t="s">
        <v>6</v>
      </c>
      <c r="D48" s="26" t="s">
        <v>17</v>
      </c>
      <c r="E48" s="9"/>
      <c r="F48" s="10"/>
      <c r="G48" s="6"/>
      <c r="H48" s="27"/>
      <c r="I48" s="3"/>
      <c r="L48" s="7" t="s">
        <v>14</v>
      </c>
      <c r="M48" s="7" t="s">
        <v>3</v>
      </c>
      <c r="N48" s="7">
        <v>7</v>
      </c>
      <c r="P48" s="58" t="s">
        <v>14</v>
      </c>
      <c r="Q48" s="58" t="s">
        <v>3</v>
      </c>
      <c r="R48" s="58">
        <v>7</v>
      </c>
      <c r="S48" t="b">
        <f t="shared" si="11"/>
        <v>1</v>
      </c>
      <c r="T48" t="b">
        <f t="shared" si="12"/>
        <v>1</v>
      </c>
      <c r="U48" t="b">
        <f t="shared" si="13"/>
        <v>1</v>
      </c>
      <c r="W48" s="58" t="s">
        <v>14</v>
      </c>
      <c r="X48" s="58" t="s">
        <v>4</v>
      </c>
      <c r="Y48" s="58">
        <v>8</v>
      </c>
      <c r="Z48" t="b">
        <f t="shared" si="14"/>
        <v>1</v>
      </c>
      <c r="AA48" t="b">
        <f t="shared" si="10"/>
        <v>0</v>
      </c>
      <c r="AB48" t="b">
        <f t="shared" si="10"/>
        <v>0</v>
      </c>
    </row>
    <row r="49" spans="1:28" x14ac:dyDescent="0.3">
      <c r="A49" s="30"/>
      <c r="B49" s="12">
        <v>5</v>
      </c>
      <c r="C49" s="12">
        <v>8</v>
      </c>
      <c r="D49" s="12">
        <v>14</v>
      </c>
      <c r="E49" s="15"/>
      <c r="F49" s="13"/>
      <c r="G49" s="6">
        <f t="shared" ref="G49" si="20">SUM(B49:F49)</f>
        <v>27</v>
      </c>
      <c r="H49" s="27">
        <f t="shared" ref="H49" si="21">G49/COUNT(B49:F49)</f>
        <v>9</v>
      </c>
      <c r="I49" s="3">
        <f t="shared" si="17"/>
        <v>3</v>
      </c>
      <c r="L49" s="7" t="s">
        <v>15</v>
      </c>
      <c r="M49" s="7" t="s">
        <v>4</v>
      </c>
      <c r="N49" s="7">
        <v>12</v>
      </c>
      <c r="P49" s="59" t="s">
        <v>15</v>
      </c>
      <c r="Q49" s="59" t="s">
        <v>4</v>
      </c>
      <c r="R49" s="59">
        <v>12</v>
      </c>
      <c r="S49" t="b">
        <f t="shared" si="11"/>
        <v>1</v>
      </c>
      <c r="T49" t="b">
        <f t="shared" si="12"/>
        <v>1</v>
      </c>
      <c r="U49" t="b">
        <f t="shared" si="13"/>
        <v>1</v>
      </c>
      <c r="W49" s="59" t="s">
        <v>15</v>
      </c>
      <c r="X49" s="59" t="s">
        <v>3</v>
      </c>
      <c r="Y49" s="59">
        <v>9</v>
      </c>
      <c r="Z49" t="b">
        <f t="shared" si="14"/>
        <v>1</v>
      </c>
      <c r="AA49" t="b">
        <f t="shared" si="10"/>
        <v>0</v>
      </c>
      <c r="AB49" t="b">
        <f t="shared" si="10"/>
        <v>0</v>
      </c>
    </row>
    <row r="50" spans="1:28" x14ac:dyDescent="0.3">
      <c r="H50" s="4">
        <f>SUM(H43:H49)</f>
        <v>35.083333333333336</v>
      </c>
      <c r="L50" s="7" t="s">
        <v>13</v>
      </c>
      <c r="M50" s="7" t="s">
        <v>3</v>
      </c>
      <c r="N50" s="7">
        <v>13</v>
      </c>
      <c r="P50" s="58" t="s">
        <v>13</v>
      </c>
      <c r="Q50" s="58" t="s">
        <v>3</v>
      </c>
      <c r="R50" s="58">
        <v>13</v>
      </c>
      <c r="S50" t="b">
        <f t="shared" si="11"/>
        <v>1</v>
      </c>
      <c r="T50" t="b">
        <f t="shared" si="12"/>
        <v>1</v>
      </c>
      <c r="U50" t="b">
        <f t="shared" si="13"/>
        <v>1</v>
      </c>
      <c r="W50" s="58" t="s">
        <v>13</v>
      </c>
      <c r="X50" s="58" t="s">
        <v>2</v>
      </c>
      <c r="Y50" s="58">
        <v>10</v>
      </c>
      <c r="Z50" t="b">
        <f t="shared" si="14"/>
        <v>1</v>
      </c>
      <c r="AA50" t="b">
        <f t="shared" si="10"/>
        <v>0</v>
      </c>
      <c r="AB50" t="b">
        <f t="shared" si="10"/>
        <v>0</v>
      </c>
    </row>
    <row r="51" spans="1:28" x14ac:dyDescent="0.3">
      <c r="L51" s="7" t="s">
        <v>10</v>
      </c>
      <c r="M51" s="7" t="s">
        <v>1</v>
      </c>
      <c r="N51" s="7">
        <v>10</v>
      </c>
      <c r="P51" s="59" t="s">
        <v>10</v>
      </c>
      <c r="Q51" s="59" t="s">
        <v>1</v>
      </c>
      <c r="R51" s="59">
        <v>10</v>
      </c>
      <c r="S51" t="b">
        <f t="shared" si="11"/>
        <v>1</v>
      </c>
      <c r="T51" t="b">
        <f t="shared" si="12"/>
        <v>1</v>
      </c>
      <c r="U51" t="b">
        <f t="shared" si="13"/>
        <v>1</v>
      </c>
      <c r="W51" s="59" t="s">
        <v>10</v>
      </c>
      <c r="X51" s="59" t="s">
        <v>1</v>
      </c>
      <c r="Y51" s="59">
        <v>10</v>
      </c>
      <c r="Z51" t="b">
        <f t="shared" si="14"/>
        <v>1</v>
      </c>
      <c r="AA51" t="b">
        <f t="shared" si="10"/>
        <v>1</v>
      </c>
      <c r="AB51" t="b">
        <f t="shared" si="10"/>
        <v>1</v>
      </c>
    </row>
    <row r="52" spans="1:28" x14ac:dyDescent="0.3">
      <c r="L52" s="7" t="s">
        <v>17</v>
      </c>
      <c r="M52" s="7" t="s">
        <v>2</v>
      </c>
      <c r="N52" s="7">
        <v>12</v>
      </c>
      <c r="P52" s="58" t="s">
        <v>17</v>
      </c>
      <c r="Q52" s="58" t="s">
        <v>2</v>
      </c>
      <c r="R52" s="58">
        <v>12</v>
      </c>
      <c r="S52" t="b">
        <f t="shared" si="11"/>
        <v>1</v>
      </c>
      <c r="T52" t="b">
        <f t="shared" si="12"/>
        <v>1</v>
      </c>
      <c r="U52" t="b">
        <f t="shared" si="13"/>
        <v>1</v>
      </c>
      <c r="W52" s="58" t="s">
        <v>17</v>
      </c>
      <c r="X52" s="58" t="s">
        <v>4</v>
      </c>
      <c r="Y52" s="58">
        <v>14</v>
      </c>
      <c r="Z52" t="b">
        <f t="shared" si="14"/>
        <v>1</v>
      </c>
      <c r="AA52" t="b">
        <f t="shared" si="10"/>
        <v>0</v>
      </c>
      <c r="AB52" t="b">
        <f t="shared" si="10"/>
        <v>0</v>
      </c>
    </row>
    <row r="53" spans="1:28" x14ac:dyDescent="0.3">
      <c r="L53" s="7" t="s">
        <v>9</v>
      </c>
      <c r="M53" s="7" t="s">
        <v>1</v>
      </c>
      <c r="N53" s="7">
        <v>12</v>
      </c>
      <c r="P53" s="59" t="s">
        <v>9</v>
      </c>
      <c r="Q53" s="59" t="s">
        <v>1</v>
      </c>
      <c r="R53" s="59">
        <v>12</v>
      </c>
      <c r="S53" t="b">
        <f t="shared" si="11"/>
        <v>1</v>
      </c>
      <c r="T53" t="b">
        <f t="shared" si="12"/>
        <v>1</v>
      </c>
      <c r="U53" t="b">
        <f t="shared" si="13"/>
        <v>1</v>
      </c>
      <c r="W53" s="59" t="s">
        <v>9</v>
      </c>
      <c r="X53" s="59" t="s">
        <v>3</v>
      </c>
      <c r="Y53" s="59">
        <v>13</v>
      </c>
      <c r="Z53" t="b">
        <f t="shared" si="14"/>
        <v>1</v>
      </c>
      <c r="AA53" t="b">
        <f t="shared" si="10"/>
        <v>0</v>
      </c>
      <c r="AB53" t="b">
        <f t="shared" si="10"/>
        <v>0</v>
      </c>
    </row>
    <row r="54" spans="1:28" x14ac:dyDescent="0.3">
      <c r="L54" s="7" t="s">
        <v>12</v>
      </c>
      <c r="M54" s="7" t="s">
        <v>4</v>
      </c>
      <c r="N54" s="7">
        <v>12</v>
      </c>
      <c r="P54" s="59" t="s">
        <v>12</v>
      </c>
      <c r="Q54" s="59" t="s">
        <v>4</v>
      </c>
      <c r="R54" s="59">
        <v>12</v>
      </c>
      <c r="S54" t="b">
        <f t="shared" si="11"/>
        <v>1</v>
      </c>
      <c r="T54" t="b">
        <f t="shared" si="12"/>
        <v>1</v>
      </c>
      <c r="U54" t="b">
        <f t="shared" si="13"/>
        <v>1</v>
      </c>
      <c r="W54" s="59" t="s">
        <v>12</v>
      </c>
      <c r="X54" s="59" t="s">
        <v>1</v>
      </c>
      <c r="Y54" s="59">
        <v>16</v>
      </c>
      <c r="Z54" t="b">
        <f t="shared" si="14"/>
        <v>1</v>
      </c>
      <c r="AA54" t="b">
        <f t="shared" si="10"/>
        <v>0</v>
      </c>
      <c r="AB54" t="b">
        <f t="shared" si="10"/>
        <v>0</v>
      </c>
    </row>
    <row r="56" spans="1:28" x14ac:dyDescent="0.3">
      <c r="C56" s="57" t="s">
        <v>62</v>
      </c>
      <c r="D56" s="57" t="s">
        <v>70</v>
      </c>
      <c r="E56" s="57" t="s">
        <v>63</v>
      </c>
      <c r="F56" s="56"/>
    </row>
    <row r="57" spans="1:28" x14ac:dyDescent="0.3">
      <c r="C57" s="58" t="s">
        <v>5</v>
      </c>
      <c r="D57" s="58" t="s">
        <v>3</v>
      </c>
      <c r="E57" s="58">
        <v>2</v>
      </c>
    </row>
    <row r="58" spans="1:28" x14ac:dyDescent="0.3">
      <c r="C58" s="59" t="s">
        <v>7</v>
      </c>
      <c r="D58" s="59" t="s">
        <v>1</v>
      </c>
      <c r="E58" s="59">
        <v>4</v>
      </c>
    </row>
    <row r="59" spans="1:28" x14ac:dyDescent="0.3">
      <c r="C59" s="58" t="s">
        <v>11</v>
      </c>
      <c r="D59" s="58" t="s">
        <v>2</v>
      </c>
      <c r="E59" s="58">
        <v>7</v>
      </c>
    </row>
    <row r="60" spans="1:28" x14ac:dyDescent="0.3">
      <c r="C60" s="59" t="s">
        <v>8</v>
      </c>
      <c r="D60" s="59" t="s">
        <v>4</v>
      </c>
      <c r="E60" s="59">
        <v>5</v>
      </c>
    </row>
    <row r="61" spans="1:28" x14ac:dyDescent="0.3">
      <c r="C61" s="58" t="s">
        <v>6</v>
      </c>
      <c r="D61" s="58" t="s">
        <v>4</v>
      </c>
      <c r="E61" s="58">
        <v>8</v>
      </c>
    </row>
    <row r="62" spans="1:28" x14ac:dyDescent="0.3">
      <c r="C62" s="59" t="s">
        <v>16</v>
      </c>
      <c r="D62" s="59" t="s">
        <v>1</v>
      </c>
      <c r="E62" s="59">
        <v>7</v>
      </c>
    </row>
    <row r="63" spans="1:28" x14ac:dyDescent="0.3">
      <c r="C63" s="58" t="s">
        <v>14</v>
      </c>
      <c r="D63" s="58" t="s">
        <v>3</v>
      </c>
      <c r="E63" s="58">
        <v>7</v>
      </c>
    </row>
    <row r="64" spans="1:28" x14ac:dyDescent="0.3">
      <c r="C64" s="59" t="s">
        <v>15</v>
      </c>
      <c r="D64" s="59" t="s">
        <v>3</v>
      </c>
      <c r="E64" s="59">
        <v>9</v>
      </c>
    </row>
    <row r="65" spans="1:6" x14ac:dyDescent="0.3">
      <c r="C65" s="58" t="s">
        <v>13</v>
      </c>
      <c r="D65" s="58" t="s">
        <v>2</v>
      </c>
      <c r="E65" s="58">
        <v>10</v>
      </c>
    </row>
    <row r="66" spans="1:6" x14ac:dyDescent="0.3">
      <c r="A66" s="7" t="s">
        <v>71</v>
      </c>
      <c r="B66" s="7" t="s">
        <v>74</v>
      </c>
      <c r="C66" s="59" t="s">
        <v>10</v>
      </c>
      <c r="D66" s="59" t="s">
        <v>1</v>
      </c>
      <c r="E66" s="59">
        <v>10</v>
      </c>
    </row>
    <row r="67" spans="1:6" x14ac:dyDescent="0.3">
      <c r="A67" s="7" t="s">
        <v>1</v>
      </c>
      <c r="B67" s="7">
        <v>7</v>
      </c>
      <c r="C67" s="58" t="s">
        <v>17</v>
      </c>
      <c r="D67" s="58" t="s">
        <v>4</v>
      </c>
      <c r="E67" s="58">
        <v>14</v>
      </c>
    </row>
    <row r="68" spans="1:6" x14ac:dyDescent="0.3">
      <c r="A68" s="7" t="s">
        <v>2</v>
      </c>
      <c r="B68" s="7">
        <v>6</v>
      </c>
      <c r="C68" s="59" t="s">
        <v>9</v>
      </c>
      <c r="D68" s="59" t="s">
        <v>2</v>
      </c>
      <c r="E68" s="59">
        <v>14</v>
      </c>
    </row>
    <row r="69" spans="1:6" x14ac:dyDescent="0.3">
      <c r="A69" s="7" t="s">
        <v>76</v>
      </c>
      <c r="B69" s="7">
        <f>AVERAGE(B67:B68)</f>
        <v>6.5</v>
      </c>
      <c r="C69" s="59" t="s">
        <v>12</v>
      </c>
      <c r="D69" s="59" t="s">
        <v>3</v>
      </c>
      <c r="E69" s="59">
        <v>17</v>
      </c>
    </row>
    <row r="71" spans="1:6" x14ac:dyDescent="0.3">
      <c r="F71" t="s">
        <v>39</v>
      </c>
    </row>
    <row r="72" spans="1:6" x14ac:dyDescent="0.3">
      <c r="A72" t="s">
        <v>1</v>
      </c>
      <c r="B72" t="s">
        <v>72</v>
      </c>
      <c r="C72" t="s">
        <v>73</v>
      </c>
    </row>
    <row r="73" spans="1:6" x14ac:dyDescent="0.3">
      <c r="B73">
        <v>5</v>
      </c>
      <c r="C73">
        <v>6</v>
      </c>
      <c r="F73">
        <f>SUM(B73:D73)</f>
        <v>11</v>
      </c>
    </row>
    <row r="74" spans="1:6" x14ac:dyDescent="0.3">
      <c r="A74" t="s">
        <v>2</v>
      </c>
      <c r="B74" t="s">
        <v>74</v>
      </c>
      <c r="C74" t="s">
        <v>75</v>
      </c>
    </row>
    <row r="75" spans="1:6" x14ac:dyDescent="0.3">
      <c r="B75">
        <v>6</v>
      </c>
      <c r="C75">
        <v>20</v>
      </c>
      <c r="F75">
        <f>SUM(B75:D75)</f>
        <v>26</v>
      </c>
    </row>
  </sheetData>
  <sortState xmlns:xlrd2="http://schemas.microsoft.com/office/spreadsheetml/2017/richdata2" ref="F62:I65">
    <sortCondition ref="I62:I6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D779-746C-428B-886E-7299A0D254CB}">
  <dimension ref="A1:AD62"/>
  <sheetViews>
    <sheetView showGridLines="0" topLeftCell="H1" zoomScale="70" zoomScaleNormal="70" workbookViewId="0">
      <selection activeCell="R20" sqref="R20"/>
    </sheetView>
  </sheetViews>
  <sheetFormatPr defaultRowHeight="14.4" x14ac:dyDescent="0.3"/>
  <cols>
    <col min="3" max="3" width="10.5546875" bestFit="1" customWidth="1"/>
  </cols>
  <sheetData>
    <row r="1" spans="1:4" x14ac:dyDescent="0.3">
      <c r="A1" s="48" t="s">
        <v>25</v>
      </c>
      <c r="B1" s="9"/>
      <c r="C1" s="9"/>
      <c r="D1" s="10"/>
    </row>
    <row r="2" spans="1:4" x14ac:dyDescent="0.3">
      <c r="A2" s="49" t="s">
        <v>26</v>
      </c>
      <c r="B2" s="21"/>
      <c r="C2" s="21"/>
      <c r="D2" s="22"/>
    </row>
    <row r="3" spans="1:4" x14ac:dyDescent="0.3">
      <c r="A3" s="49" t="s">
        <v>0</v>
      </c>
      <c r="B3" s="44" t="s">
        <v>29</v>
      </c>
      <c r="C3" s="44" t="s">
        <v>27</v>
      </c>
      <c r="D3" s="53" t="s">
        <v>54</v>
      </c>
    </row>
    <row r="4" spans="1:4" x14ac:dyDescent="0.3">
      <c r="A4" s="18" t="s">
        <v>1</v>
      </c>
      <c r="B4" s="21">
        <v>38</v>
      </c>
      <c r="C4" s="21">
        <v>9.5</v>
      </c>
      <c r="D4" s="22">
        <v>4</v>
      </c>
    </row>
    <row r="5" spans="1:4" x14ac:dyDescent="0.3">
      <c r="A5" s="18" t="s">
        <v>2</v>
      </c>
      <c r="B5" s="21">
        <v>22</v>
      </c>
      <c r="C5" s="21">
        <v>11</v>
      </c>
      <c r="D5" s="22">
        <v>2</v>
      </c>
    </row>
    <row r="6" spans="1:4" x14ac:dyDescent="0.3">
      <c r="A6" s="18" t="s">
        <v>3</v>
      </c>
      <c r="B6" s="21">
        <v>26</v>
      </c>
      <c r="C6" s="52">
        <v>8.6666666666666661</v>
      </c>
      <c r="D6" s="22">
        <v>3</v>
      </c>
    </row>
    <row r="7" spans="1:4" x14ac:dyDescent="0.3">
      <c r="A7" s="11" t="s">
        <v>4</v>
      </c>
      <c r="B7" s="15">
        <v>32</v>
      </c>
      <c r="C7" s="15">
        <v>8</v>
      </c>
      <c r="D7" s="13">
        <v>4</v>
      </c>
    </row>
    <row r="11" spans="1:4" x14ac:dyDescent="0.3">
      <c r="A11" s="48" t="s">
        <v>28</v>
      </c>
      <c r="B11" s="9"/>
      <c r="C11" s="9"/>
      <c r="D11" s="10"/>
    </row>
    <row r="12" spans="1:4" x14ac:dyDescent="0.3">
      <c r="A12" s="49" t="s">
        <v>24</v>
      </c>
      <c r="B12" s="21"/>
      <c r="C12" s="21"/>
      <c r="D12" s="22"/>
    </row>
    <row r="13" spans="1:4" x14ac:dyDescent="0.3">
      <c r="A13" s="49" t="s">
        <v>0</v>
      </c>
      <c r="B13" s="44" t="s">
        <v>29</v>
      </c>
      <c r="C13" s="44" t="s">
        <v>27</v>
      </c>
      <c r="D13" s="53" t="s">
        <v>54</v>
      </c>
    </row>
    <row r="14" spans="1:4" x14ac:dyDescent="0.3">
      <c r="A14" s="18" t="s">
        <v>1</v>
      </c>
      <c r="B14" s="21">
        <v>32</v>
      </c>
      <c r="C14" s="21">
        <v>8</v>
      </c>
      <c r="D14" s="22">
        <v>4</v>
      </c>
    </row>
    <row r="15" spans="1:4" x14ac:dyDescent="0.3">
      <c r="A15" s="18" t="s">
        <v>2</v>
      </c>
      <c r="B15" s="21">
        <v>6</v>
      </c>
      <c r="C15" s="21">
        <v>6</v>
      </c>
      <c r="D15" s="22">
        <v>1</v>
      </c>
    </row>
    <row r="16" spans="1:4" x14ac:dyDescent="0.3">
      <c r="A16" s="18" t="s">
        <v>3</v>
      </c>
      <c r="B16" s="21">
        <v>32</v>
      </c>
      <c r="C16" s="21">
        <v>6.4</v>
      </c>
      <c r="D16" s="22">
        <v>4</v>
      </c>
    </row>
    <row r="17" spans="1:30" x14ac:dyDescent="0.3">
      <c r="A17" s="11" t="s">
        <v>4</v>
      </c>
      <c r="B17" s="15">
        <v>26</v>
      </c>
      <c r="C17" s="51">
        <v>8.6666666666666661</v>
      </c>
      <c r="D17" s="13">
        <v>3</v>
      </c>
    </row>
    <row r="18" spans="1:30" x14ac:dyDescent="0.3">
      <c r="K18" s="50" t="s">
        <v>49</v>
      </c>
      <c r="T18" s="50" t="s">
        <v>50</v>
      </c>
      <c r="AD18" s="50" t="s">
        <v>50</v>
      </c>
    </row>
    <row r="19" spans="1:30" x14ac:dyDescent="0.3">
      <c r="T19" s="50" t="s">
        <v>55</v>
      </c>
      <c r="AD19" s="50" t="s">
        <v>59</v>
      </c>
    </row>
    <row r="20" spans="1:30" x14ac:dyDescent="0.3">
      <c r="T20" s="50" t="s">
        <v>56</v>
      </c>
      <c r="AD20" s="50" t="s">
        <v>60</v>
      </c>
    </row>
    <row r="21" spans="1:30" x14ac:dyDescent="0.3">
      <c r="A21" s="48" t="s">
        <v>28</v>
      </c>
      <c r="B21" s="54"/>
      <c r="C21" s="54"/>
      <c r="D21" s="55"/>
    </row>
    <row r="22" spans="1:30" x14ac:dyDescent="0.3">
      <c r="A22" s="49" t="s">
        <v>30</v>
      </c>
      <c r="B22" s="44"/>
      <c r="C22" s="44"/>
      <c r="D22" s="53"/>
    </row>
    <row r="23" spans="1:30" x14ac:dyDescent="0.3">
      <c r="A23" s="49" t="s">
        <v>0</v>
      </c>
      <c r="B23" s="44" t="s">
        <v>29</v>
      </c>
      <c r="C23" s="44" t="s">
        <v>27</v>
      </c>
      <c r="D23" s="53" t="s">
        <v>54</v>
      </c>
    </row>
    <row r="24" spans="1:30" x14ac:dyDescent="0.3">
      <c r="A24" s="18" t="s">
        <v>1</v>
      </c>
      <c r="B24" s="21">
        <v>30</v>
      </c>
      <c r="C24" s="21">
        <v>7.5</v>
      </c>
      <c r="D24" s="22">
        <v>4</v>
      </c>
    </row>
    <row r="25" spans="1:30" x14ac:dyDescent="0.3">
      <c r="A25" s="18" t="s">
        <v>2</v>
      </c>
      <c r="B25" s="21">
        <v>23</v>
      </c>
      <c r="C25" s="52">
        <v>7.666666666666667</v>
      </c>
      <c r="D25" s="22">
        <v>3</v>
      </c>
    </row>
    <row r="26" spans="1:30" x14ac:dyDescent="0.3">
      <c r="A26" s="18" t="s">
        <v>3</v>
      </c>
      <c r="B26" s="21">
        <v>22</v>
      </c>
      <c r="C26" s="52">
        <v>7.333333333333333</v>
      </c>
      <c r="D26" s="22">
        <v>3</v>
      </c>
    </row>
    <row r="27" spans="1:30" x14ac:dyDescent="0.3">
      <c r="A27" s="11" t="s">
        <v>4</v>
      </c>
      <c r="B27" s="15">
        <v>29</v>
      </c>
      <c r="C27" s="51">
        <v>9.6666666666666661</v>
      </c>
      <c r="D27" s="13">
        <v>3</v>
      </c>
    </row>
    <row r="30" spans="1:30" x14ac:dyDescent="0.3">
      <c r="A30" s="48" t="s">
        <v>47</v>
      </c>
      <c r="B30" s="54"/>
      <c r="C30" s="54"/>
      <c r="D30" s="55"/>
    </row>
    <row r="31" spans="1:30" x14ac:dyDescent="0.3">
      <c r="A31" s="49" t="s">
        <v>30</v>
      </c>
      <c r="B31" s="44"/>
      <c r="C31" s="44"/>
      <c r="D31" s="53"/>
    </row>
    <row r="32" spans="1:30" x14ac:dyDescent="0.3">
      <c r="A32" s="49" t="s">
        <v>0</v>
      </c>
      <c r="B32" s="44" t="s">
        <v>29</v>
      </c>
      <c r="C32" s="44" t="s">
        <v>27</v>
      </c>
      <c r="D32" s="53" t="s">
        <v>54</v>
      </c>
    </row>
    <row r="33" spans="1:20" x14ac:dyDescent="0.3">
      <c r="A33" s="18" t="s">
        <v>1</v>
      </c>
      <c r="B33" s="21">
        <v>26</v>
      </c>
      <c r="C33" s="52">
        <v>8.6666666666666661</v>
      </c>
      <c r="D33" s="22">
        <v>3</v>
      </c>
    </row>
    <row r="34" spans="1:20" x14ac:dyDescent="0.3">
      <c r="A34" s="18" t="s">
        <v>2</v>
      </c>
      <c r="B34" s="21">
        <v>26</v>
      </c>
      <c r="C34" s="52">
        <v>8.6666666666666661</v>
      </c>
      <c r="D34" s="22">
        <v>3</v>
      </c>
    </row>
    <row r="35" spans="1:20" x14ac:dyDescent="0.3">
      <c r="A35" s="18" t="s">
        <v>3</v>
      </c>
      <c r="B35" s="21">
        <v>26</v>
      </c>
      <c r="C35" s="21">
        <v>6.5</v>
      </c>
      <c r="D35" s="22">
        <v>4</v>
      </c>
    </row>
    <row r="36" spans="1:20" x14ac:dyDescent="0.3">
      <c r="A36" s="11" t="s">
        <v>4</v>
      </c>
      <c r="B36" s="15">
        <v>26</v>
      </c>
      <c r="C36" s="51">
        <v>8.6666666666666661</v>
      </c>
      <c r="D36" s="13">
        <v>3</v>
      </c>
    </row>
    <row r="38" spans="1:20" x14ac:dyDescent="0.3">
      <c r="K38" s="50" t="s">
        <v>50</v>
      </c>
      <c r="T38" s="50" t="s">
        <v>50</v>
      </c>
    </row>
    <row r="39" spans="1:20" x14ac:dyDescent="0.3">
      <c r="A39" s="48" t="s">
        <v>48</v>
      </c>
      <c r="B39" s="54"/>
      <c r="C39" s="54"/>
      <c r="D39" s="55"/>
      <c r="K39" s="50" t="s">
        <v>51</v>
      </c>
      <c r="T39" s="50" t="s">
        <v>57</v>
      </c>
    </row>
    <row r="40" spans="1:20" x14ac:dyDescent="0.3">
      <c r="A40" s="49" t="s">
        <v>30</v>
      </c>
      <c r="B40" s="44"/>
      <c r="C40" s="44"/>
      <c r="D40" s="53"/>
      <c r="K40" s="50" t="s">
        <v>52</v>
      </c>
      <c r="T40" s="50" t="s">
        <v>58</v>
      </c>
    </row>
    <row r="41" spans="1:20" x14ac:dyDescent="0.3">
      <c r="A41" s="49" t="s">
        <v>0</v>
      </c>
      <c r="B41" s="44" t="s">
        <v>29</v>
      </c>
      <c r="C41" s="44" t="s">
        <v>27</v>
      </c>
      <c r="D41" s="53" t="s">
        <v>54</v>
      </c>
    </row>
    <row r="42" spans="1:20" x14ac:dyDescent="0.3">
      <c r="A42" s="18" t="s">
        <v>1</v>
      </c>
      <c r="B42" s="21">
        <v>30</v>
      </c>
      <c r="C42" s="21">
        <v>7.5</v>
      </c>
      <c r="D42" s="22">
        <v>4</v>
      </c>
    </row>
    <row r="43" spans="1:20" x14ac:dyDescent="0.3">
      <c r="A43" s="18" t="s">
        <v>2</v>
      </c>
      <c r="B43" s="21">
        <v>21</v>
      </c>
      <c r="C43" s="21">
        <v>7</v>
      </c>
      <c r="D43" s="22">
        <v>3</v>
      </c>
    </row>
    <row r="44" spans="1:20" x14ac:dyDescent="0.3">
      <c r="A44" s="18" t="s">
        <v>3</v>
      </c>
      <c r="B44" s="21">
        <v>22</v>
      </c>
      <c r="C44" s="52">
        <v>7.333333333333333</v>
      </c>
      <c r="D44" s="22">
        <v>3</v>
      </c>
    </row>
    <row r="45" spans="1:20" x14ac:dyDescent="0.3">
      <c r="A45" s="11" t="s">
        <v>4</v>
      </c>
      <c r="B45" s="15">
        <v>29</v>
      </c>
      <c r="C45" s="51">
        <v>9.6666666666666661</v>
      </c>
      <c r="D45" s="13">
        <v>3</v>
      </c>
    </row>
    <row r="62" spans="11:11" x14ac:dyDescent="0.3">
      <c r="K62" t="s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C95A8-0850-4E95-BD26-083F792143C2}">
  <dimension ref="A1:H14"/>
  <sheetViews>
    <sheetView workbookViewId="0">
      <selection activeCell="E16" sqref="E16"/>
    </sheetView>
  </sheetViews>
  <sheetFormatPr defaultRowHeight="14.4" x14ac:dyDescent="0.3"/>
  <sheetData>
    <row r="1" spans="1:8" x14ac:dyDescent="0.3">
      <c r="A1" s="7" t="s">
        <v>18</v>
      </c>
      <c r="B1" s="7" t="s">
        <v>1</v>
      </c>
      <c r="C1" s="7" t="s">
        <v>2</v>
      </c>
      <c r="D1" s="7" t="s">
        <v>3</v>
      </c>
      <c r="E1" s="7" t="s">
        <v>4</v>
      </c>
    </row>
    <row r="2" spans="1:8" x14ac:dyDescent="0.3">
      <c r="A2" s="39" t="s">
        <v>5</v>
      </c>
      <c r="B2" s="40">
        <v>5</v>
      </c>
      <c r="C2" s="40">
        <v>4</v>
      </c>
      <c r="D2" s="40">
        <v>2</v>
      </c>
      <c r="E2" s="40">
        <v>7</v>
      </c>
      <c r="H2" t="s">
        <v>61</v>
      </c>
    </row>
    <row r="3" spans="1:8" x14ac:dyDescent="0.3">
      <c r="A3" s="39" t="s">
        <v>7</v>
      </c>
      <c r="B3" s="40">
        <v>4</v>
      </c>
      <c r="C3" s="40"/>
      <c r="D3" s="40">
        <v>6</v>
      </c>
      <c r="E3" s="40">
        <v>5</v>
      </c>
    </row>
    <row r="4" spans="1:8" x14ac:dyDescent="0.3">
      <c r="A4" s="39" t="s">
        <v>11</v>
      </c>
      <c r="B4" s="40">
        <v>7</v>
      </c>
      <c r="C4" s="40">
        <v>7</v>
      </c>
      <c r="D4" s="40">
        <v>5</v>
      </c>
      <c r="E4" s="40"/>
    </row>
    <row r="5" spans="1:8" x14ac:dyDescent="0.3">
      <c r="A5" s="39" t="s">
        <v>8</v>
      </c>
      <c r="B5" s="40">
        <v>7</v>
      </c>
      <c r="C5" s="40">
        <v>9</v>
      </c>
      <c r="D5" s="40">
        <v>6</v>
      </c>
      <c r="E5" s="40">
        <v>5</v>
      </c>
    </row>
    <row r="6" spans="1:8" x14ac:dyDescent="0.3">
      <c r="A6" s="39" t="s">
        <v>6</v>
      </c>
      <c r="B6" s="40"/>
      <c r="C6" s="40">
        <v>6</v>
      </c>
      <c r="D6" s="40"/>
      <c r="E6" s="40">
        <v>8</v>
      </c>
    </row>
    <row r="7" spans="1:8" x14ac:dyDescent="0.3">
      <c r="A7" s="39" t="s">
        <v>16</v>
      </c>
      <c r="B7" s="40">
        <v>7</v>
      </c>
      <c r="C7" s="40"/>
      <c r="D7" s="40"/>
      <c r="E7" s="40">
        <v>7</v>
      </c>
    </row>
    <row r="8" spans="1:8" x14ac:dyDescent="0.3">
      <c r="A8" s="39" t="s">
        <v>14</v>
      </c>
      <c r="B8" s="40"/>
      <c r="C8" s="40">
        <v>8</v>
      </c>
      <c r="D8" s="40">
        <v>7</v>
      </c>
      <c r="E8" s="40">
        <v>8</v>
      </c>
    </row>
    <row r="9" spans="1:8" x14ac:dyDescent="0.3">
      <c r="A9" s="39" t="s">
        <v>15</v>
      </c>
      <c r="B9" s="40"/>
      <c r="C9" s="40"/>
      <c r="D9" s="40">
        <v>9</v>
      </c>
      <c r="E9" s="40">
        <v>12</v>
      </c>
    </row>
    <row r="10" spans="1:8" x14ac:dyDescent="0.3">
      <c r="A10" s="39" t="s">
        <v>13</v>
      </c>
      <c r="B10" s="40">
        <v>12</v>
      </c>
      <c r="C10" s="40">
        <v>10</v>
      </c>
      <c r="D10" s="40">
        <v>13</v>
      </c>
      <c r="E10" s="40">
        <v>9</v>
      </c>
    </row>
    <row r="11" spans="1:8" x14ac:dyDescent="0.3">
      <c r="A11" s="39" t="s">
        <v>10</v>
      </c>
      <c r="B11" s="40">
        <v>10</v>
      </c>
      <c r="C11" s="40">
        <v>14</v>
      </c>
      <c r="D11" s="40">
        <v>9</v>
      </c>
      <c r="E11" s="40">
        <v>12</v>
      </c>
    </row>
    <row r="12" spans="1:8" x14ac:dyDescent="0.3">
      <c r="A12" s="39" t="s">
        <v>17</v>
      </c>
      <c r="B12" s="40">
        <v>9</v>
      </c>
      <c r="C12" s="40">
        <v>12</v>
      </c>
      <c r="D12" s="40"/>
      <c r="E12" s="40">
        <v>14</v>
      </c>
    </row>
    <row r="13" spans="1:8" x14ac:dyDescent="0.3">
      <c r="A13" s="39" t="s">
        <v>9</v>
      </c>
      <c r="B13" s="40">
        <v>12</v>
      </c>
      <c r="C13" s="40">
        <v>14</v>
      </c>
      <c r="D13" s="40">
        <v>13</v>
      </c>
      <c r="E13" s="40"/>
    </row>
    <row r="14" spans="1:8" x14ac:dyDescent="0.3">
      <c r="A14" s="39" t="s">
        <v>12</v>
      </c>
      <c r="B14" s="40">
        <v>16</v>
      </c>
      <c r="C14" s="40"/>
      <c r="D14" s="40">
        <v>17</v>
      </c>
      <c r="E14" s="4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Charts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Dwivedi</dc:creator>
  <cp:lastModifiedBy>Mohit Dwivedi</cp:lastModifiedBy>
  <dcterms:created xsi:type="dcterms:W3CDTF">2023-02-21T07:45:28Z</dcterms:created>
  <dcterms:modified xsi:type="dcterms:W3CDTF">2023-02-25T20:15:57Z</dcterms:modified>
</cp:coreProperties>
</file>