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tixlabs\finalcasestudiesinterviewprepmaterial\Case studies solution\Time series\"/>
    </mc:Choice>
  </mc:AlternateContent>
  <xr:revisionPtr revIDLastSave="0" documentId="13_ncr:1_{D67429C1-425F-41D4-B1CC-2E5918DE5A9D}" xr6:coauthVersionLast="34" xr6:coauthVersionMax="34" xr10:uidLastSave="{00000000-0000-0000-0000-000000000000}"/>
  <bookViews>
    <workbookView xWindow="360" yWindow="15" windowWidth="5865" windowHeight="3525" xr2:uid="{00000000-000D-0000-FFFF-FFFF00000000}"/>
  </bookViews>
  <sheets>
    <sheet name="Outward UK Passengers Movement" sheetId="2" r:id="rId1"/>
    <sheet name="Deseasonalized Data" sheetId="3" r:id="rId2"/>
    <sheet name="Plots" sheetId="6" r:id="rId3"/>
  </sheets>
  <definedNames>
    <definedName name="x">#REF!</definedName>
  </definedNames>
  <calcPr calcId="179017"/>
</workbook>
</file>

<file path=xl/calcChain.xml><?xml version="1.0" encoding="utf-8"?>
<calcChain xmlns="http://schemas.openxmlformats.org/spreadsheetml/2006/main">
  <c r="AG47" i="3" l="1"/>
  <c r="AE47" i="3"/>
  <c r="AC47" i="3"/>
  <c r="AF46" i="3"/>
  <c r="AD46" i="3"/>
  <c r="AG45" i="3"/>
  <c r="AE45" i="3"/>
  <c r="AC45" i="3"/>
  <c r="AF44" i="3"/>
  <c r="AD44" i="3"/>
  <c r="AD3" i="3"/>
  <c r="AE3" i="3"/>
  <c r="AF3" i="3"/>
  <c r="AG3" i="3"/>
  <c r="AC3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6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5" i="3"/>
  <c r="AF47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6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5" i="3"/>
  <c r="AD47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6" i="3"/>
  <c r="AD4" i="3"/>
  <c r="AE4" i="3"/>
  <c r="AF4" i="3"/>
  <c r="AG4" i="3"/>
  <c r="AC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Y4" i="3"/>
  <c r="Z4" i="3"/>
  <c r="AA4" i="3"/>
  <c r="AB4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" i="3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N4" i="3"/>
  <c r="O4" i="3"/>
  <c r="P4" i="3"/>
  <c r="Q4" i="3"/>
  <c r="M4" i="3"/>
  <c r="L44" i="2"/>
  <c r="Q43" i="2"/>
  <c r="V43" i="2"/>
  <c r="K44" i="2"/>
  <c r="J44" i="2"/>
  <c r="I44" i="2"/>
  <c r="N43" i="2"/>
  <c r="S43" i="2"/>
  <c r="H44" i="2"/>
  <c r="M43" i="2"/>
  <c r="R43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33" i="2"/>
  <c r="V37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S8" i="2"/>
  <c r="S16" i="2"/>
  <c r="S24" i="2"/>
  <c r="S32" i="2"/>
  <c r="S40" i="2"/>
  <c r="R8" i="2"/>
  <c r="R12" i="2"/>
  <c r="R13" i="2"/>
  <c r="R16" i="2"/>
  <c r="R20" i="2"/>
  <c r="R21" i="2"/>
  <c r="R24" i="2"/>
  <c r="R28" i="2"/>
  <c r="R29" i="2"/>
  <c r="R32" i="2"/>
  <c r="R36" i="2"/>
  <c r="R37" i="2"/>
  <c r="R40" i="2"/>
  <c r="T6" i="2"/>
  <c r="U6" i="2"/>
  <c r="V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4" i="2"/>
  <c r="V24" i="2"/>
  <c r="AC6" i="2"/>
  <c r="Q25" i="2"/>
  <c r="V25" i="2"/>
  <c r="Q28" i="2"/>
  <c r="V28" i="2"/>
  <c r="Q29" i="2"/>
  <c r="V29" i="2"/>
  <c r="Q32" i="2"/>
  <c r="V32" i="2"/>
  <c r="Q33" i="2"/>
  <c r="Q36" i="2"/>
  <c r="V36" i="2"/>
  <c r="Q37" i="2"/>
  <c r="Q40" i="2"/>
  <c r="V40" i="2"/>
  <c r="Q41" i="2"/>
  <c r="V41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8" i="2"/>
  <c r="U28" i="2"/>
  <c r="P36" i="2"/>
  <c r="U36" i="2"/>
  <c r="P43" i="2"/>
  <c r="U4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2" i="2"/>
  <c r="T42" i="2"/>
  <c r="O43" i="2"/>
  <c r="T43" i="2"/>
  <c r="N9" i="2"/>
  <c r="S9" i="2"/>
  <c r="N13" i="2"/>
  <c r="S13" i="2"/>
  <c r="Z7" i="2"/>
  <c r="N17" i="2"/>
  <c r="S17" i="2"/>
  <c r="N21" i="2"/>
  <c r="S21" i="2"/>
  <c r="N25" i="2"/>
  <c r="S25" i="2"/>
  <c r="N29" i="2"/>
  <c r="S29" i="2"/>
  <c r="N33" i="2"/>
  <c r="S33" i="2"/>
  <c r="N37" i="2"/>
  <c r="S37" i="2"/>
  <c r="N41" i="2"/>
  <c r="S41" i="2"/>
  <c r="N42" i="2"/>
  <c r="S42" i="2"/>
  <c r="M9" i="2"/>
  <c r="R9" i="2"/>
  <c r="M13" i="2"/>
  <c r="M17" i="2"/>
  <c r="R17" i="2"/>
  <c r="M18" i="2"/>
  <c r="R18" i="2"/>
  <c r="M21" i="2"/>
  <c r="M25" i="2"/>
  <c r="R25" i="2"/>
  <c r="M26" i="2"/>
  <c r="R26" i="2"/>
  <c r="M29" i="2"/>
  <c r="M33" i="2"/>
  <c r="R33" i="2"/>
  <c r="M34" i="2"/>
  <c r="R34" i="2"/>
  <c r="M37" i="2"/>
  <c r="M41" i="2"/>
  <c r="R41" i="2"/>
  <c r="M42" i="2"/>
  <c r="R42" i="2"/>
  <c r="O6" i="2"/>
  <c r="P6" i="2"/>
  <c r="Q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Q23" i="2"/>
  <c r="V23" i="2"/>
  <c r="L25" i="2"/>
  <c r="L26" i="2"/>
  <c r="L27" i="2"/>
  <c r="L28" i="2"/>
  <c r="Q27" i="2"/>
  <c r="V27" i="2"/>
  <c r="L29" i="2"/>
  <c r="L30" i="2"/>
  <c r="L31" i="2"/>
  <c r="L32" i="2"/>
  <c r="Q31" i="2"/>
  <c r="V31" i="2"/>
  <c r="L33" i="2"/>
  <c r="L34" i="2"/>
  <c r="L35" i="2"/>
  <c r="L36" i="2"/>
  <c r="Q35" i="2"/>
  <c r="V35" i="2"/>
  <c r="L37" i="2"/>
  <c r="L38" i="2"/>
  <c r="L39" i="2"/>
  <c r="L40" i="2"/>
  <c r="Q39" i="2"/>
  <c r="V39" i="2"/>
  <c r="L41" i="2"/>
  <c r="L42" i="2"/>
  <c r="L43" i="2"/>
  <c r="Q42" i="2"/>
  <c r="V4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P21" i="2"/>
  <c r="U21" i="2"/>
  <c r="K24" i="2"/>
  <c r="P23" i="2"/>
  <c r="U23" i="2"/>
  <c r="K25" i="2"/>
  <c r="P24" i="2"/>
  <c r="U24" i="2"/>
  <c r="K26" i="2"/>
  <c r="P25" i="2"/>
  <c r="U25" i="2"/>
  <c r="K27" i="2"/>
  <c r="K28" i="2"/>
  <c r="P27" i="2"/>
  <c r="U27" i="2"/>
  <c r="K29" i="2"/>
  <c r="K30" i="2"/>
  <c r="P29" i="2"/>
  <c r="U29" i="2"/>
  <c r="K31" i="2"/>
  <c r="K32" i="2"/>
  <c r="P31" i="2"/>
  <c r="U31" i="2"/>
  <c r="K33" i="2"/>
  <c r="P32" i="2"/>
  <c r="U32" i="2"/>
  <c r="K34" i="2"/>
  <c r="P33" i="2"/>
  <c r="U33" i="2"/>
  <c r="K35" i="2"/>
  <c r="K36" i="2"/>
  <c r="P35" i="2"/>
  <c r="U35" i="2"/>
  <c r="K37" i="2"/>
  <c r="K38" i="2"/>
  <c r="P37" i="2"/>
  <c r="U37" i="2"/>
  <c r="K39" i="2"/>
  <c r="K40" i="2"/>
  <c r="P39" i="2"/>
  <c r="U39" i="2"/>
  <c r="K41" i="2"/>
  <c r="P40" i="2"/>
  <c r="U40" i="2"/>
  <c r="K42" i="2"/>
  <c r="P41" i="2"/>
  <c r="U41" i="2"/>
  <c r="K43" i="2"/>
  <c r="P42" i="2"/>
  <c r="U42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O21" i="2"/>
  <c r="T21" i="2"/>
  <c r="AA7" i="2"/>
  <c r="J24" i="2"/>
  <c r="J25" i="2"/>
  <c r="O24" i="2"/>
  <c r="T24" i="2"/>
  <c r="J26" i="2"/>
  <c r="O25" i="2"/>
  <c r="T25" i="2"/>
  <c r="J27" i="2"/>
  <c r="J28" i="2"/>
  <c r="J29" i="2"/>
  <c r="O28" i="2"/>
  <c r="T28" i="2"/>
  <c r="J30" i="2"/>
  <c r="O29" i="2"/>
  <c r="T29" i="2"/>
  <c r="J31" i="2"/>
  <c r="J32" i="2"/>
  <c r="J33" i="2"/>
  <c r="O32" i="2"/>
  <c r="T32" i="2"/>
  <c r="J34" i="2"/>
  <c r="O33" i="2"/>
  <c r="T33" i="2"/>
  <c r="J35" i="2"/>
  <c r="J36" i="2"/>
  <c r="J37" i="2"/>
  <c r="O36" i="2"/>
  <c r="T36" i="2"/>
  <c r="J38" i="2"/>
  <c r="O37" i="2"/>
  <c r="T37" i="2"/>
  <c r="J39" i="2"/>
  <c r="J40" i="2"/>
  <c r="J41" i="2"/>
  <c r="O40" i="2"/>
  <c r="T40" i="2"/>
  <c r="J42" i="2"/>
  <c r="O41" i="2"/>
  <c r="T41" i="2"/>
  <c r="J43" i="2"/>
  <c r="I8" i="2"/>
  <c r="I9" i="2"/>
  <c r="N8" i="2"/>
  <c r="I10" i="2"/>
  <c r="I11" i="2"/>
  <c r="I12" i="2"/>
  <c r="I13" i="2"/>
  <c r="N12" i="2"/>
  <c r="S12" i="2"/>
  <c r="I14" i="2"/>
  <c r="I15" i="2"/>
  <c r="I16" i="2"/>
  <c r="I17" i="2"/>
  <c r="N16" i="2"/>
  <c r="I18" i="2"/>
  <c r="I19" i="2"/>
  <c r="I20" i="2"/>
  <c r="I21" i="2"/>
  <c r="N20" i="2"/>
  <c r="S20" i="2"/>
  <c r="I22" i="2"/>
  <c r="I23" i="2"/>
  <c r="I24" i="2"/>
  <c r="I25" i="2"/>
  <c r="N24" i="2"/>
  <c r="I26" i="2"/>
  <c r="I27" i="2"/>
  <c r="I28" i="2"/>
  <c r="I29" i="2"/>
  <c r="N28" i="2"/>
  <c r="S28" i="2"/>
  <c r="I30" i="2"/>
  <c r="I31" i="2"/>
  <c r="I32" i="2"/>
  <c r="I33" i="2"/>
  <c r="N32" i="2"/>
  <c r="I34" i="2"/>
  <c r="I35" i="2"/>
  <c r="I36" i="2"/>
  <c r="I37" i="2"/>
  <c r="N36" i="2"/>
  <c r="S36" i="2"/>
  <c r="I38" i="2"/>
  <c r="I39" i="2"/>
  <c r="I40" i="2"/>
  <c r="I41" i="2"/>
  <c r="N40" i="2"/>
  <c r="I42" i="2"/>
  <c r="I43" i="2"/>
  <c r="J7" i="2"/>
  <c r="K7" i="2"/>
  <c r="L7" i="2"/>
  <c r="I7" i="2"/>
  <c r="H12" i="2"/>
  <c r="M11" i="2"/>
  <c r="R11" i="2"/>
  <c r="H13" i="2"/>
  <c r="M12" i="2"/>
  <c r="H14" i="2"/>
  <c r="H15" i="2"/>
  <c r="H16" i="2"/>
  <c r="H17" i="2"/>
  <c r="M16" i="2"/>
  <c r="H18" i="2"/>
  <c r="H19" i="2"/>
  <c r="H20" i="2"/>
  <c r="M19" i="2"/>
  <c r="R19" i="2"/>
  <c r="H21" i="2"/>
  <c r="M20" i="2"/>
  <c r="H22" i="2"/>
  <c r="H23" i="2"/>
  <c r="H24" i="2"/>
  <c r="H25" i="2"/>
  <c r="M24" i="2"/>
  <c r="H26" i="2"/>
  <c r="H27" i="2"/>
  <c r="H28" i="2"/>
  <c r="M27" i="2"/>
  <c r="R27" i="2"/>
  <c r="H29" i="2"/>
  <c r="M28" i="2"/>
  <c r="H30" i="2"/>
  <c r="H31" i="2"/>
  <c r="H32" i="2"/>
  <c r="H33" i="2"/>
  <c r="M32" i="2"/>
  <c r="H34" i="2"/>
  <c r="H35" i="2"/>
  <c r="H36" i="2"/>
  <c r="M35" i="2"/>
  <c r="R35" i="2"/>
  <c r="H37" i="2"/>
  <c r="M36" i="2"/>
  <c r="H38" i="2"/>
  <c r="H39" i="2"/>
  <c r="H40" i="2"/>
  <c r="H41" i="2"/>
  <c r="M40" i="2"/>
  <c r="H42" i="2"/>
  <c r="H43" i="2"/>
  <c r="H8" i="2"/>
  <c r="H9" i="2"/>
  <c r="M8" i="2"/>
  <c r="H10" i="2"/>
  <c r="H11" i="2"/>
  <c r="H7" i="2"/>
  <c r="Y7" i="2"/>
  <c r="AB6" i="2"/>
  <c r="M7" i="2"/>
  <c r="R7" i="2"/>
  <c r="M6" i="2"/>
  <c r="R6" i="2"/>
  <c r="M39" i="2"/>
  <c r="R39" i="2"/>
  <c r="M38" i="2"/>
  <c r="R38" i="2"/>
  <c r="M31" i="2"/>
  <c r="R31" i="2"/>
  <c r="M30" i="2"/>
  <c r="R30" i="2"/>
  <c r="M23" i="2"/>
  <c r="R23" i="2"/>
  <c r="M22" i="2"/>
  <c r="R22" i="2"/>
  <c r="M15" i="2"/>
  <c r="R15" i="2"/>
  <c r="M14" i="2"/>
  <c r="R14" i="2"/>
  <c r="N39" i="2"/>
  <c r="S39" i="2"/>
  <c r="N38" i="2"/>
  <c r="S38" i="2"/>
  <c r="N35" i="2"/>
  <c r="S35" i="2"/>
  <c r="N34" i="2"/>
  <c r="S34" i="2"/>
  <c r="N31" i="2"/>
  <c r="S31" i="2"/>
  <c r="N30" i="2"/>
  <c r="S30" i="2"/>
  <c r="N27" i="2"/>
  <c r="S27" i="2"/>
  <c r="N26" i="2"/>
  <c r="S26" i="2"/>
  <c r="N23" i="2"/>
  <c r="S23" i="2"/>
  <c r="N22" i="2"/>
  <c r="S22" i="2"/>
  <c r="N19" i="2"/>
  <c r="S19" i="2"/>
  <c r="N18" i="2"/>
  <c r="S18" i="2"/>
  <c r="N15" i="2"/>
  <c r="S15" i="2"/>
  <c r="N14" i="2"/>
  <c r="S14" i="2"/>
  <c r="N11" i="2"/>
  <c r="S11" i="2"/>
  <c r="N10" i="2"/>
  <c r="S10" i="2"/>
  <c r="N7" i="2"/>
  <c r="S7" i="2"/>
  <c r="N6" i="2"/>
  <c r="S6" i="2"/>
  <c r="O38" i="2"/>
  <c r="T38" i="2"/>
  <c r="O39" i="2"/>
  <c r="T39" i="2"/>
  <c r="O34" i="2"/>
  <c r="T34" i="2"/>
  <c r="O35" i="2"/>
  <c r="T35" i="2"/>
  <c r="O30" i="2"/>
  <c r="T30" i="2"/>
  <c r="O31" i="2"/>
  <c r="T31" i="2"/>
  <c r="O26" i="2"/>
  <c r="T26" i="2"/>
  <c r="O27" i="2"/>
  <c r="T27" i="2"/>
  <c r="O22" i="2"/>
  <c r="T22" i="2"/>
  <c r="AA8" i="2"/>
  <c r="O23" i="2"/>
  <c r="T23" i="2"/>
  <c r="AA9" i="2"/>
  <c r="AB9" i="2"/>
  <c r="AC9" i="2"/>
  <c r="M10" i="2"/>
  <c r="R10" i="2"/>
  <c r="Y6" i="2"/>
  <c r="AC7" i="2"/>
  <c r="P38" i="2"/>
  <c r="U38" i="2"/>
  <c r="P34" i="2"/>
  <c r="U34" i="2"/>
  <c r="P30" i="2"/>
  <c r="U30" i="2"/>
  <c r="P26" i="2"/>
  <c r="U26" i="2"/>
  <c r="AB7" i="2"/>
  <c r="Q38" i="2"/>
  <c r="V38" i="2"/>
  <c r="Q34" i="2"/>
  <c r="V34" i="2"/>
  <c r="Q30" i="2"/>
  <c r="V30" i="2"/>
  <c r="Q26" i="2"/>
  <c r="V26" i="2"/>
  <c r="Q22" i="2"/>
  <c r="V22" i="2"/>
  <c r="Z6" i="2"/>
  <c r="AA6" i="2"/>
  <c r="P22" i="2"/>
  <c r="U22" i="2"/>
  <c r="Z8" i="2"/>
  <c r="Y8" i="2"/>
  <c r="AC8" i="2"/>
  <c r="Y9" i="2"/>
  <c r="AB8" i="2"/>
  <c r="Z9" i="2"/>
</calcChain>
</file>

<file path=xl/sharedStrings.xml><?xml version="1.0" encoding="utf-8"?>
<sst xmlns="http://schemas.openxmlformats.org/spreadsheetml/2006/main" count="103" uniqueCount="29">
  <si>
    <t>Year</t>
  </si>
  <si>
    <t>Quarter</t>
  </si>
  <si>
    <t>Rest of Europe</t>
  </si>
  <si>
    <t>and Med</t>
  </si>
  <si>
    <t>Total</t>
  </si>
  <si>
    <t>Air</t>
  </si>
  <si>
    <t>Ireland</t>
  </si>
  <si>
    <t xml:space="preserve">not Ireland </t>
  </si>
  <si>
    <t>World</t>
  </si>
  <si>
    <t xml:space="preserve">Rest of </t>
  </si>
  <si>
    <t>Other EU</t>
  </si>
  <si>
    <t>Moving Averages</t>
  </si>
  <si>
    <t>Centered Moving Averages</t>
  </si>
  <si>
    <t>Seasonal Irregular Value</t>
  </si>
  <si>
    <t xml:space="preserve">                Seasonal Index</t>
  </si>
  <si>
    <t xml:space="preserve">Other EU not Ireland </t>
  </si>
  <si>
    <t>Rest of Europe and Med</t>
  </si>
  <si>
    <t>Rest of World</t>
  </si>
  <si>
    <t>Q1</t>
  </si>
  <si>
    <t>Q2</t>
  </si>
  <si>
    <t>Q3</t>
  </si>
  <si>
    <t>Q4</t>
  </si>
  <si>
    <t xml:space="preserve"> Deseasonalized Value</t>
  </si>
  <si>
    <t>Time Periods</t>
  </si>
  <si>
    <t xml:space="preserve"> Predicted Deseasonalized Value</t>
  </si>
  <si>
    <t xml:space="preserve"> Predicted seasonalized Value</t>
  </si>
  <si>
    <t xml:space="preserve"> MAPE</t>
  </si>
  <si>
    <t>Rest of  World</t>
  </si>
  <si>
    <t xml:space="preserve">   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</si>
</sst>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6" borderId="0" xfId="0" applyFill="1"/>
    <xf numFmtId="0" fontId="0" fillId="0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4" fillId="5" borderId="0" xfId="0" applyFont="1" applyFill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2" borderId="6" xfId="0" applyFont="1" applyFill="1" applyBorder="1"/>
    <xf numFmtId="0" fontId="3" fillId="2" borderId="6" xfId="0" applyFont="1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3" fillId="0" borderId="1" xfId="0" applyFont="1" applyFill="1" applyBorder="1"/>
    <xf numFmtId="0" fontId="4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4" fillId="2" borderId="8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horizontal="center"/>
    </xf>
    <xf numFmtId="9" fontId="4" fillId="3" borderId="1" xfId="1" applyFont="1" applyFill="1" applyBorder="1" applyAlignment="1">
      <alignment horizontal="center"/>
    </xf>
    <xf numFmtId="0" fontId="3" fillId="0" borderId="7" xfId="0" applyFont="1" applyFill="1" applyBorder="1"/>
    <xf numFmtId="0" fontId="3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Ireland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Data'!$M$1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10291701157233"/>
                  <c:y val="3.8743855490597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Data'!$M$2:$M$47</c:f>
              <c:numCache>
                <c:formatCode>General</c:formatCode>
                <c:ptCount val="46"/>
                <c:pt idx="0">
                  <c:v>0</c:v>
                </c:pt>
                <c:pt idx="2">
                  <c:v>812.83362262284356</c:v>
                </c:pt>
                <c:pt idx="3">
                  <c:v>836.24987839753067</c:v>
                </c:pt>
                <c:pt idx="4">
                  <c:v>913.48284925906091</c:v>
                </c:pt>
                <c:pt idx="5">
                  <c:v>884.84445521411305</c:v>
                </c:pt>
                <c:pt idx="6">
                  <c:v>911.56765022957325</c:v>
                </c:pt>
                <c:pt idx="7">
                  <c:v>999.54127477101292</c:v>
                </c:pt>
                <c:pt idx="8">
                  <c:v>984.61826582054516</c:v>
                </c:pt>
                <c:pt idx="9">
                  <c:v>981.31635947544066</c:v>
                </c:pt>
                <c:pt idx="10">
                  <c:v>979.30378544814346</c:v>
                </c:pt>
                <c:pt idx="11">
                  <c:v>1079.7025057179951</c:v>
                </c:pt>
                <c:pt idx="12">
                  <c:v>1100.8639465429708</c:v>
                </c:pt>
                <c:pt idx="13">
                  <c:v>1089.1989190795061</c:v>
                </c:pt>
                <c:pt idx="14">
                  <c:v>1115.9241259737344</c:v>
                </c:pt>
                <c:pt idx="15">
                  <c:v>1144.0294194408821</c:v>
                </c:pt>
                <c:pt idx="16">
                  <c:v>1126.0215938634958</c:v>
                </c:pt>
                <c:pt idx="17">
                  <c:v>1101.6469067261289</c:v>
                </c:pt>
                <c:pt idx="18">
                  <c:v>1112.4799157083835</c:v>
                </c:pt>
                <c:pt idx="19">
                  <c:v>1171.7394745830488</c:v>
                </c:pt>
                <c:pt idx="20">
                  <c:v>1188.4819596247992</c:v>
                </c:pt>
                <c:pt idx="21">
                  <c:v>1163.8868449592435</c:v>
                </c:pt>
                <c:pt idx="22">
                  <c:v>1095.2588643816282</c:v>
                </c:pt>
                <c:pt idx="23">
                  <c:v>1099.4954022481143</c:v>
                </c:pt>
                <c:pt idx="24">
                  <c:v>1184.1444342247084</c:v>
                </c:pt>
                <c:pt idx="25">
                  <c:v>1203.3054725068828</c:v>
                </c:pt>
                <c:pt idx="26">
                  <c:v>1254.8406066762261</c:v>
                </c:pt>
                <c:pt idx="27">
                  <c:v>1177.6773435420846</c:v>
                </c:pt>
                <c:pt idx="28">
                  <c:v>1218.8446374254327</c:v>
                </c:pt>
                <c:pt idx="29">
                  <c:v>1259.3214169166861</c:v>
                </c:pt>
                <c:pt idx="30">
                  <c:v>1252.5444664993254</c:v>
                </c:pt>
                <c:pt idx="31">
                  <c:v>1229.1388745203942</c:v>
                </c:pt>
                <c:pt idx="32">
                  <c:v>1250.9423253861023</c:v>
                </c:pt>
                <c:pt idx="33">
                  <c:v>1344.3826658352759</c:v>
                </c:pt>
                <c:pt idx="34">
                  <c:v>1376.5360360519626</c:v>
                </c:pt>
                <c:pt idx="35">
                  <c:v>1333.0515813035192</c:v>
                </c:pt>
                <c:pt idx="36">
                  <c:v>1307.330155587279</c:v>
                </c:pt>
                <c:pt idx="37">
                  <c:v>1400.3986102450792</c:v>
                </c:pt>
                <c:pt idx="38">
                  <c:v>1492.4911149854472</c:v>
                </c:pt>
                <c:pt idx="39">
                  <c:v>1456.7571846167634</c:v>
                </c:pt>
                <c:pt idx="40">
                  <c:v>1436.588412509976</c:v>
                </c:pt>
                <c:pt idx="41">
                  <c:v>1520.7291574957674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3-4994-A753-3826A783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4528"/>
        <c:axId val="1"/>
      </c:lineChart>
      <c:catAx>
        <c:axId val="2980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Other EU not Ireland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Data'!$N$1:$N$3</c:f>
              <c:strCache>
                <c:ptCount val="3"/>
                <c:pt idx="0">
                  <c:v> Deseasonalized Value</c:v>
                </c:pt>
                <c:pt idx="1">
                  <c:v>Other EU</c:v>
                </c:pt>
                <c:pt idx="2">
                  <c:v>not Ireland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74366463836576"/>
                  <c:y val="6.1019775107861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Data'!$N$4:$N$47</c:f>
              <c:numCache>
                <c:formatCode>General</c:formatCode>
                <c:ptCount val="44"/>
                <c:pt idx="0">
                  <c:v>5684.2606262587124</c:v>
                </c:pt>
                <c:pt idx="1">
                  <c:v>5684.5423362172814</c:v>
                </c:pt>
                <c:pt idx="2">
                  <c:v>5704.7189242362592</c:v>
                </c:pt>
                <c:pt idx="3">
                  <c:v>5843.3063842926749</c:v>
                </c:pt>
                <c:pt idx="4">
                  <c:v>6000.2075317828858</c:v>
                </c:pt>
                <c:pt idx="5">
                  <c:v>6129.1383950618938</c:v>
                </c:pt>
                <c:pt idx="6">
                  <c:v>6191.533588901294</c:v>
                </c:pt>
                <c:pt idx="7">
                  <c:v>6346.1138676528626</c:v>
                </c:pt>
                <c:pt idx="8">
                  <c:v>6279.966686013543</c:v>
                </c:pt>
                <c:pt idx="9">
                  <c:v>6839.5939153570225</c:v>
                </c:pt>
                <c:pt idx="10">
                  <c:v>6936.73449865777</c:v>
                </c:pt>
                <c:pt idx="11">
                  <c:v>7478.6511117262971</c:v>
                </c:pt>
                <c:pt idx="12">
                  <c:v>7724.6930645778284</c:v>
                </c:pt>
                <c:pt idx="13">
                  <c:v>7797.0472461213803</c:v>
                </c:pt>
                <c:pt idx="14">
                  <c:v>7943.3174360574722</c:v>
                </c:pt>
                <c:pt idx="15">
                  <c:v>7998.5442862686277</c:v>
                </c:pt>
                <c:pt idx="16">
                  <c:v>8087.9624141012182</c:v>
                </c:pt>
                <c:pt idx="17">
                  <c:v>8586.5420657666618</c:v>
                </c:pt>
                <c:pt idx="18">
                  <c:v>8676.5352156068093</c:v>
                </c:pt>
                <c:pt idx="19">
                  <c:v>8666.1066488851884</c:v>
                </c:pt>
                <c:pt idx="20">
                  <c:v>8537.525632093766</c:v>
                </c:pt>
                <c:pt idx="21">
                  <c:v>8414.9908592225802</c:v>
                </c:pt>
                <c:pt idx="22">
                  <c:v>8967.8750687678839</c:v>
                </c:pt>
                <c:pt idx="23">
                  <c:v>8280.4581907739757</c:v>
                </c:pt>
                <c:pt idx="24">
                  <c:v>8874.3500864411235</c:v>
                </c:pt>
                <c:pt idx="25">
                  <c:v>9014.0728213424918</c:v>
                </c:pt>
                <c:pt idx="26">
                  <c:v>9334.8584313615247</c:v>
                </c:pt>
                <c:pt idx="27">
                  <c:v>9571.6482815387317</c:v>
                </c:pt>
                <c:pt idx="28">
                  <c:v>9510.4194072541086</c:v>
                </c:pt>
                <c:pt idx="29">
                  <c:v>9878.1160710566692</c:v>
                </c:pt>
                <c:pt idx="30">
                  <c:v>9978.9516799952635</c:v>
                </c:pt>
                <c:pt idx="31">
                  <c:v>10358.810482430288</c:v>
                </c:pt>
                <c:pt idx="32">
                  <c:v>10234.174433124464</c:v>
                </c:pt>
                <c:pt idx="33">
                  <c:v>10333.490216176302</c:v>
                </c:pt>
                <c:pt idx="34">
                  <c:v>10383.382324486214</c:v>
                </c:pt>
                <c:pt idx="35">
                  <c:v>10815.242518296091</c:v>
                </c:pt>
                <c:pt idx="36">
                  <c:v>11276.660037695417</c:v>
                </c:pt>
                <c:pt idx="37">
                  <c:v>10704.436018808272</c:v>
                </c:pt>
                <c:pt idx="38">
                  <c:v>10700.935274975407</c:v>
                </c:pt>
                <c:pt idx="39">
                  <c:v>11095.93601628843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0C6-97D8-FBB93655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50160"/>
        <c:axId val="1"/>
      </c:lineChart>
      <c:catAx>
        <c:axId val="2324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Data'!$O$1:$O$3</c:f>
              <c:strCache>
                <c:ptCount val="3"/>
                <c:pt idx="1">
                  <c:v>Rest of Europe</c:v>
                </c:pt>
                <c:pt idx="2">
                  <c:v>and Med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34788013985351"/>
                  <c:y val="-5.40916790797368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Data'!$O$4:$O$47</c:f>
              <c:numCache>
                <c:formatCode>General</c:formatCode>
                <c:ptCount val="44"/>
                <c:pt idx="0">
                  <c:v>1557.2107630561429</c:v>
                </c:pt>
                <c:pt idx="1">
                  <c:v>1610.2697340657389</c:v>
                </c:pt>
                <c:pt idx="2">
                  <c:v>1594.803829403701</c:v>
                </c:pt>
                <c:pt idx="3">
                  <c:v>1652.7500164650667</c:v>
                </c:pt>
                <c:pt idx="4">
                  <c:v>1727.7082918579106</c:v>
                </c:pt>
                <c:pt idx="5">
                  <c:v>1762.3082659638696</c:v>
                </c:pt>
                <c:pt idx="6">
                  <c:v>1753.1313421059481</c:v>
                </c:pt>
                <c:pt idx="7">
                  <c:v>1783.2302809228352</c:v>
                </c:pt>
                <c:pt idx="8">
                  <c:v>1831.269753796762</c:v>
                </c:pt>
                <c:pt idx="9">
                  <c:v>1887.5727167730217</c:v>
                </c:pt>
                <c:pt idx="10">
                  <c:v>1851.5096024257907</c:v>
                </c:pt>
                <c:pt idx="11">
                  <c:v>1890.2005878206453</c:v>
                </c:pt>
                <c:pt idx="12">
                  <c:v>2005.5561165719021</c:v>
                </c:pt>
                <c:pt idx="13">
                  <c:v>1977.4571318574513</c:v>
                </c:pt>
                <c:pt idx="14">
                  <c:v>2027.5144587792595</c:v>
                </c:pt>
                <c:pt idx="15">
                  <c:v>2068.876265276328</c:v>
                </c:pt>
                <c:pt idx="16">
                  <c:v>2091.4363533016813</c:v>
                </c:pt>
                <c:pt idx="17">
                  <c:v>2189.7373462057849</c:v>
                </c:pt>
                <c:pt idx="18">
                  <c:v>2148.1815437028167</c:v>
                </c:pt>
                <c:pt idx="19">
                  <c:v>2189.9525467101134</c:v>
                </c:pt>
                <c:pt idx="20">
                  <c:v>2149.5318075600612</c:v>
                </c:pt>
                <c:pt idx="21">
                  <c:v>2086.4658905768661</c:v>
                </c:pt>
                <c:pt idx="22">
                  <c:v>2196.6020937039893</c:v>
                </c:pt>
                <c:pt idx="23">
                  <c:v>1965.4324520125117</c:v>
                </c:pt>
                <c:pt idx="24">
                  <c:v>2107.8546338529623</c:v>
                </c:pt>
                <c:pt idx="25">
                  <c:v>2123.7583606650865</c:v>
                </c:pt>
                <c:pt idx="26">
                  <c:v>2212.7422770377134</c:v>
                </c:pt>
                <c:pt idx="27">
                  <c:v>2247.551942732011</c:v>
                </c:pt>
                <c:pt idx="28">
                  <c:v>2169.7389220847149</c:v>
                </c:pt>
                <c:pt idx="29">
                  <c:v>2206.9492554772714</c:v>
                </c:pt>
                <c:pt idx="30">
                  <c:v>2371.8383698987091</c:v>
                </c:pt>
                <c:pt idx="31">
                  <c:v>2490.8800034775791</c:v>
                </c:pt>
                <c:pt idx="32">
                  <c:v>2464.0050273499878</c:v>
                </c:pt>
                <c:pt idx="33">
                  <c:v>2748.1681803473475</c:v>
                </c:pt>
                <c:pt idx="34">
                  <c:v>2852.9695492754404</c:v>
                </c:pt>
                <c:pt idx="35">
                  <c:v>3077.4534445985382</c:v>
                </c:pt>
                <c:pt idx="36">
                  <c:v>3269.7637190205633</c:v>
                </c:pt>
                <c:pt idx="37">
                  <c:v>3337.1979643048862</c:v>
                </c:pt>
                <c:pt idx="38">
                  <c:v>3385.5955992883391</c:v>
                </c:pt>
                <c:pt idx="39">
                  <c:v>3611.1294812095912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C-4624-BBD5-728F4A5D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5328"/>
        <c:axId val="1"/>
      </c:lineChart>
      <c:catAx>
        <c:axId val="2980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Data'!$P$1:$P$3</c:f>
              <c:strCache>
                <c:ptCount val="3"/>
                <c:pt idx="1">
                  <c:v>Rest of </c:v>
                </c:pt>
                <c:pt idx="2">
                  <c:v>World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06891752167343"/>
                  <c:y val="-8.7163167104111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Data'!$P$4:$P$47</c:f>
              <c:numCache>
                <c:formatCode>General</c:formatCode>
                <c:ptCount val="44"/>
                <c:pt idx="0">
                  <c:v>4643.8901235785161</c:v>
                </c:pt>
                <c:pt idx="1">
                  <c:v>4892.9541425735661</c:v>
                </c:pt>
                <c:pt idx="2">
                  <c:v>2589.5927374650992</c:v>
                </c:pt>
                <c:pt idx="3">
                  <c:v>4965.7542251764562</c:v>
                </c:pt>
                <c:pt idx="4">
                  <c:v>5015.578327847782</c:v>
                </c:pt>
                <c:pt idx="5">
                  <c:v>5418.6520508782087</c:v>
                </c:pt>
                <c:pt idx="6">
                  <c:v>5763.1220430250305</c:v>
                </c:pt>
                <c:pt idx="7">
                  <c:v>5346.0328104918326</c:v>
                </c:pt>
                <c:pt idx="8">
                  <c:v>5399.4348959472927</c:v>
                </c:pt>
                <c:pt idx="9">
                  <c:v>5943.3069077774853</c:v>
                </c:pt>
                <c:pt idx="10">
                  <c:v>6302.2094123414572</c:v>
                </c:pt>
                <c:pt idx="11">
                  <c:v>5341.0026704744341</c:v>
                </c:pt>
                <c:pt idx="12">
                  <c:v>5444.789706587293</c:v>
                </c:pt>
                <c:pt idx="13">
                  <c:v>5607.4443552495186</c:v>
                </c:pt>
                <c:pt idx="14">
                  <c:v>5898.5666233358133</c:v>
                </c:pt>
                <c:pt idx="15">
                  <c:v>5554.2806072121584</c:v>
                </c:pt>
                <c:pt idx="16">
                  <c:v>5628.4213789346086</c:v>
                </c:pt>
                <c:pt idx="17">
                  <c:v>6093.5063101502401</c:v>
                </c:pt>
                <c:pt idx="18">
                  <c:v>6257.3602135630526</c:v>
                </c:pt>
                <c:pt idx="19">
                  <c:v>5902.3662964161804</c:v>
                </c:pt>
                <c:pt idx="20">
                  <c:v>5812.053051281925</c:v>
                </c:pt>
                <c:pt idx="21">
                  <c:v>5431.1686677426051</c:v>
                </c:pt>
                <c:pt idx="22">
                  <c:v>5934.4459823585375</c:v>
                </c:pt>
                <c:pt idx="23">
                  <c:v>5081.4474455766367</c:v>
                </c:pt>
                <c:pt idx="24">
                  <c:v>5625.1027342536336</c:v>
                </c:pt>
                <c:pt idx="25">
                  <c:v>5532.3446540631412</c:v>
                </c:pt>
                <c:pt idx="26">
                  <c:v>5807.9712418034351</c:v>
                </c:pt>
                <c:pt idx="27">
                  <c:v>5781.6429359986005</c:v>
                </c:pt>
                <c:pt idx="28">
                  <c:v>5588.5976427629021</c:v>
                </c:pt>
                <c:pt idx="29">
                  <c:v>5429.0825649318722</c:v>
                </c:pt>
                <c:pt idx="30">
                  <c:v>5839.3656809483191</c:v>
                </c:pt>
                <c:pt idx="31">
                  <c:v>6076.4091410181918</c:v>
                </c:pt>
                <c:pt idx="32">
                  <c:v>6173.785321508265</c:v>
                </c:pt>
                <c:pt idx="33">
                  <c:v>6183.2087310117467</c:v>
                </c:pt>
                <c:pt idx="34">
                  <c:v>6305.7973482437301</c:v>
                </c:pt>
                <c:pt idx="35">
                  <c:v>6379.2235700656211</c:v>
                </c:pt>
                <c:pt idx="36">
                  <c:v>6553.2170300331418</c:v>
                </c:pt>
                <c:pt idx="37">
                  <c:v>6353.2261100864616</c:v>
                </c:pt>
                <c:pt idx="38">
                  <c:v>6526.4554062334819</c:v>
                </c:pt>
                <c:pt idx="39">
                  <c:v>6536.1639386084753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5-4F45-9DB7-8094E358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5728"/>
        <c:axId val="1"/>
      </c:lineChart>
      <c:catAx>
        <c:axId val="2980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Data'!$Q$1:$Q$2</c:f>
              <c:strCache>
                <c:ptCount val="2"/>
                <c:pt idx="1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55477746132799"/>
                  <c:y val="-2.7639357580302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Data'!$Q$3:$Q$47</c:f>
              <c:numCache>
                <c:formatCode>General</c:formatCode>
                <c:ptCount val="45"/>
                <c:pt idx="1">
                  <c:v>12833.76685124096</c:v>
                </c:pt>
                <c:pt idx="2">
                  <c:v>12933.331417020876</c:v>
                </c:pt>
                <c:pt idx="3">
                  <c:v>13168.910047867817</c:v>
                </c:pt>
                <c:pt idx="4">
                  <c:v>13551.902197218724</c:v>
                </c:pt>
                <c:pt idx="5">
                  <c:v>13819.337872393782</c:v>
                </c:pt>
                <c:pt idx="6">
                  <c:v>14195.259539635208</c:v>
                </c:pt>
                <c:pt idx="7">
                  <c:v>14337.57955428033</c:v>
                </c:pt>
                <c:pt idx="8">
                  <c:v>14676.043963390419</c:v>
                </c:pt>
                <c:pt idx="9">
                  <c:v>14809.930911488786</c:v>
                </c:pt>
                <c:pt idx="10">
                  <c:v>15633.781234627493</c:v>
                </c:pt>
                <c:pt idx="11">
                  <c:v>15808.709596905293</c:v>
                </c:pt>
                <c:pt idx="12">
                  <c:v>16007.145430980039</c:v>
                </c:pt>
                <c:pt idx="13">
                  <c:v>16360.478951136856</c:v>
                </c:pt>
                <c:pt idx="14">
                  <c:v>16495.748779802034</c:v>
                </c:pt>
                <c:pt idx="15">
                  <c:v>16720.841894593108</c:v>
                </c:pt>
                <c:pt idx="16">
                  <c:v>16847.424437283429</c:v>
                </c:pt>
                <c:pt idx="17">
                  <c:v>16980.698166996084</c:v>
                </c:pt>
                <c:pt idx="18">
                  <c:v>18018.271741655182</c:v>
                </c:pt>
                <c:pt idx="19">
                  <c:v>17994.026560115683</c:v>
                </c:pt>
                <c:pt idx="20">
                  <c:v>18040.552770594433</c:v>
                </c:pt>
                <c:pt idx="21">
                  <c:v>17632.304994993938</c:v>
                </c:pt>
                <c:pt idx="22">
                  <c:v>17057.984531859402</c:v>
                </c:pt>
                <c:pt idx="23">
                  <c:v>18062.119769838904</c:v>
                </c:pt>
                <c:pt idx="24">
                  <c:v>16589.573006008635</c:v>
                </c:pt>
                <c:pt idx="25">
                  <c:v>17857.040297906493</c:v>
                </c:pt>
                <c:pt idx="26">
                  <c:v>17898.951760318727</c:v>
                </c:pt>
                <c:pt idx="27">
                  <c:v>18387.541969795235</c:v>
                </c:pt>
                <c:pt idx="28">
                  <c:v>18904.581250831026</c:v>
                </c:pt>
                <c:pt idx="29">
                  <c:v>18447.127406112642</c:v>
                </c:pt>
                <c:pt idx="30">
                  <c:v>18856.375290562431</c:v>
                </c:pt>
                <c:pt idx="31">
                  <c:v>19289.381107873724</c:v>
                </c:pt>
                <c:pt idx="32">
                  <c:v>20292.22908492828</c:v>
                </c:pt>
                <c:pt idx="33">
                  <c:v>20192.278641020188</c:v>
                </c:pt>
                <c:pt idx="34">
                  <c:v>20670.039006876526</c:v>
                </c:pt>
                <c:pt idx="35">
                  <c:v>20675.790529098864</c:v>
                </c:pt>
                <c:pt idx="36">
                  <c:v>21681.007846355682</c:v>
                </c:pt>
                <c:pt idx="37">
                  <c:v>22492.362858538621</c:v>
                </c:pt>
                <c:pt idx="38">
                  <c:v>21927.194330237402</c:v>
                </c:pt>
                <c:pt idx="39">
                  <c:v>21872.172388305713</c:v>
                </c:pt>
                <c:pt idx="40">
                  <c:v>22762.174373981579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4-4A44-B4AF-DE6B20C1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56528"/>
        <c:axId val="1"/>
      </c:lineChart>
      <c:catAx>
        <c:axId val="298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Actual Total</a:t>
            </a:r>
          </a:p>
          <a:p>
            <a:pPr>
              <a:defRPr/>
            </a:pPr>
            <a:r>
              <a:rPr lang="en-US"/>
              <a:t>Vs Predicted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7726099801646"/>
          <c:y val="3.9564787339268048E-2"/>
          <c:w val="0.82048046644066297"/>
          <c:h val="0.86469528104239191"/>
        </c:manualLayout>
      </c:layout>
      <c:lineChart>
        <c:grouping val="standard"/>
        <c:varyColors val="0"/>
        <c:ser>
          <c:idx val="0"/>
          <c:order val="0"/>
          <c:tx>
            <c:strRef>
              <c:f>'Deseasonalized Data'!$G$1:$G$2</c:f>
              <c:strCache>
                <c:ptCount val="2"/>
                <c:pt idx="1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'Deseasonalized Data'!$G$3:$G$47</c:f>
              <c:numCache>
                <c:formatCode>General</c:formatCode>
                <c:ptCount val="45"/>
                <c:pt idx="1">
                  <c:v>10222</c:v>
                </c:pt>
                <c:pt idx="2">
                  <c:v>13549</c:v>
                </c:pt>
                <c:pt idx="3">
                  <c:v>16632</c:v>
                </c:pt>
                <c:pt idx="4">
                  <c:v>11983</c:v>
                </c:pt>
                <c:pt idx="5">
                  <c:v>11007</c:v>
                </c:pt>
                <c:pt idx="6">
                  <c:v>14871</c:v>
                </c:pt>
                <c:pt idx="7">
                  <c:v>18108</c:v>
                </c:pt>
                <c:pt idx="8">
                  <c:v>12977</c:v>
                </c:pt>
                <c:pt idx="9">
                  <c:v>11796</c:v>
                </c:pt>
                <c:pt idx="10">
                  <c:v>16378</c:v>
                </c:pt>
                <c:pt idx="11">
                  <c:v>19966</c:v>
                </c:pt>
                <c:pt idx="12">
                  <c:v>14154</c:v>
                </c:pt>
                <c:pt idx="13">
                  <c:v>13031</c:v>
                </c:pt>
                <c:pt idx="14">
                  <c:v>17281</c:v>
                </c:pt>
                <c:pt idx="15">
                  <c:v>21118</c:v>
                </c:pt>
                <c:pt idx="16">
                  <c:v>14897</c:v>
                </c:pt>
                <c:pt idx="17">
                  <c:v>13525</c:v>
                </c:pt>
                <c:pt idx="18">
                  <c:v>18876</c:v>
                </c:pt>
                <c:pt idx="19">
                  <c:v>22726</c:v>
                </c:pt>
                <c:pt idx="20">
                  <c:v>15952</c:v>
                </c:pt>
                <c:pt idx="21">
                  <c:v>14044</c:v>
                </c:pt>
                <c:pt idx="22">
                  <c:v>17870</c:v>
                </c:pt>
                <c:pt idx="23">
                  <c:v>22812</c:v>
                </c:pt>
                <c:pt idx="24">
                  <c:v>14669</c:v>
                </c:pt>
                <c:pt idx="25">
                  <c:v>14223</c:v>
                </c:pt>
                <c:pt idx="26">
                  <c:v>18751</c:v>
                </c:pt>
                <c:pt idx="27">
                  <c:v>23223</c:v>
                </c:pt>
                <c:pt idx="28">
                  <c:v>16716</c:v>
                </c:pt>
                <c:pt idx="29">
                  <c:v>14693</c:v>
                </c:pt>
                <c:pt idx="30">
                  <c:v>19754</c:v>
                </c:pt>
                <c:pt idx="31">
                  <c:v>24362</c:v>
                </c:pt>
                <c:pt idx="32">
                  <c:v>17943</c:v>
                </c:pt>
                <c:pt idx="33">
                  <c:v>16083</c:v>
                </c:pt>
                <c:pt idx="34">
                  <c:v>21654</c:v>
                </c:pt>
                <c:pt idx="35">
                  <c:v>26113</c:v>
                </c:pt>
                <c:pt idx="36">
                  <c:v>19171</c:v>
                </c:pt>
                <c:pt idx="37">
                  <c:v>17915</c:v>
                </c:pt>
                <c:pt idx="38">
                  <c:v>22971</c:v>
                </c:pt>
                <c:pt idx="39">
                  <c:v>27624</c:v>
                </c:pt>
                <c:pt idx="40">
                  <c:v>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1-4B7A-9CA3-C153ECE78EDD}"/>
            </c:ext>
          </c:extLst>
        </c:ser>
        <c:ser>
          <c:idx val="1"/>
          <c:order val="1"/>
          <c:tx>
            <c:strRef>
              <c:f>'Deseasonalized Data'!$AB$1:$AB$2</c:f>
              <c:strCache>
                <c:ptCount val="2"/>
                <c:pt idx="0">
                  <c:v> Predicted seasonalized Value</c:v>
                </c:pt>
                <c:pt idx="1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'Deseasonalized Data'!$AB$3:$AB$47</c:f>
              <c:numCache>
                <c:formatCode>General</c:formatCode>
                <c:ptCount val="45"/>
                <c:pt idx="1">
                  <c:v>10215.033197936236</c:v>
                </c:pt>
                <c:pt idx="2">
                  <c:v>13675.454703591049</c:v>
                </c:pt>
                <c:pt idx="3">
                  <c:v>16776.168499667885</c:v>
                </c:pt>
                <c:pt idx="4">
                  <c:v>11947.788014086325</c:v>
                </c:pt>
                <c:pt idx="5">
                  <c:v>10944.684115592929</c:v>
                </c:pt>
                <c:pt idx="6">
                  <c:v>14635.14308702374</c:v>
                </c:pt>
                <c:pt idx="7">
                  <c:v>17933.154347746247</c:v>
                </c:pt>
                <c:pt idx="8">
                  <c:v>12757.813535245481</c:v>
                </c:pt>
                <c:pt idx="9">
                  <c:v>11674.335033249619</c:v>
                </c:pt>
                <c:pt idx="10">
                  <c:v>15594.831470456431</c:v>
                </c:pt>
                <c:pt idx="11">
                  <c:v>19090.14019582461</c:v>
                </c:pt>
                <c:pt idx="12">
                  <c:v>13567.839056404635</c:v>
                </c:pt>
                <c:pt idx="13">
                  <c:v>12403.985950906312</c:v>
                </c:pt>
                <c:pt idx="14">
                  <c:v>16554.51985388912</c:v>
                </c:pt>
                <c:pt idx="15">
                  <c:v>20247.126043902968</c:v>
                </c:pt>
                <c:pt idx="16">
                  <c:v>14377.864577563791</c:v>
                </c:pt>
                <c:pt idx="17">
                  <c:v>13133.636868563004</c:v>
                </c:pt>
                <c:pt idx="18">
                  <c:v>17514.208237321811</c:v>
                </c:pt>
                <c:pt idx="19">
                  <c:v>21404.111891981331</c:v>
                </c:pt>
                <c:pt idx="20">
                  <c:v>15187.890098722948</c:v>
                </c:pt>
                <c:pt idx="21">
                  <c:v>13863.287786219695</c:v>
                </c:pt>
                <c:pt idx="22">
                  <c:v>18473.896620754505</c:v>
                </c:pt>
                <c:pt idx="23">
                  <c:v>22561.097740059689</c:v>
                </c:pt>
                <c:pt idx="24">
                  <c:v>15997.915619882102</c:v>
                </c:pt>
                <c:pt idx="25">
                  <c:v>14592.938703876387</c:v>
                </c:pt>
                <c:pt idx="26">
                  <c:v>19433.585004187193</c:v>
                </c:pt>
                <c:pt idx="27">
                  <c:v>23718.083588138055</c:v>
                </c:pt>
                <c:pt idx="28">
                  <c:v>16807.941141041258</c:v>
                </c:pt>
                <c:pt idx="29">
                  <c:v>15322.589621533081</c:v>
                </c:pt>
                <c:pt idx="30">
                  <c:v>20393.273387619884</c:v>
                </c:pt>
                <c:pt idx="31">
                  <c:v>24875.069436216414</c:v>
                </c:pt>
                <c:pt idx="32">
                  <c:v>17617.966662200412</c:v>
                </c:pt>
                <c:pt idx="33">
                  <c:v>16052.24053918977</c:v>
                </c:pt>
                <c:pt idx="34">
                  <c:v>21352.961771052574</c:v>
                </c:pt>
                <c:pt idx="35">
                  <c:v>26032.055284294776</c:v>
                </c:pt>
                <c:pt idx="36">
                  <c:v>18427.992183359569</c:v>
                </c:pt>
                <c:pt idx="37">
                  <c:v>16781.891456846461</c:v>
                </c:pt>
                <c:pt idx="38">
                  <c:v>22312.650154485269</c:v>
                </c:pt>
                <c:pt idx="39">
                  <c:v>27189.041132373135</c:v>
                </c:pt>
                <c:pt idx="40">
                  <c:v>19238.017704518727</c:v>
                </c:pt>
                <c:pt idx="41">
                  <c:v>17511.542374503155</c:v>
                </c:pt>
                <c:pt idx="42">
                  <c:v>23272.33853791796</c:v>
                </c:pt>
                <c:pt idx="43">
                  <c:v>28346.026980451497</c:v>
                </c:pt>
                <c:pt idx="44">
                  <c:v>20048.04322567788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1-4B7A-9CA3-C153ECE7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59008"/>
        <c:axId val="288165104"/>
      </c:lineChart>
      <c:catAx>
        <c:axId val="4328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5104"/>
        <c:crosses val="autoZero"/>
        <c:auto val="1"/>
        <c:lblAlgn val="ctr"/>
        <c:lblOffset val="100"/>
        <c:noMultiLvlLbl val="0"/>
      </c:catAx>
      <c:valAx>
        <c:axId val="2881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285750</xdr:colOff>
      <xdr:row>0</xdr:row>
      <xdr:rowOff>142875</xdr:rowOff>
    </xdr:from>
    <xdr:to>
      <xdr:col>7</xdr:col>
      <xdr:colOff>500063</xdr:colOff>
      <xdr:row>20</xdr:row>
      <xdr:rowOff>104775</xdr:rowOff>
    </xdr:to>
    <xdr:graphicFrame macro="">
      <xdr:nvGraphicFramePr>
        <xdr:cNvPr id="5126" name="Chart 1">
          <a:extLst>
            <a:ext uri="{FF2B5EF4-FFF2-40B4-BE49-F238E27FC236}">
              <a16:creationId xmlns:a16="http://schemas.microsoft.com/office/drawing/2014/main" id="{3F371FAE-7BF1-484C-BFE5-919F1BD453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119063</xdr:colOff>
      <xdr:row>1</xdr:row>
      <xdr:rowOff>11906</xdr:rowOff>
    </xdr:from>
    <xdr:to>
      <xdr:col>15</xdr:col>
      <xdr:colOff>571500</xdr:colOff>
      <xdr:row>20</xdr:row>
      <xdr:rowOff>135731</xdr:rowOff>
    </xdr:to>
    <xdr:graphicFrame macro="">
      <xdr:nvGraphicFramePr>
        <xdr:cNvPr id="5127" name="Chart 2">
          <a:extLst>
            <a:ext uri="{FF2B5EF4-FFF2-40B4-BE49-F238E27FC236}">
              <a16:creationId xmlns:a16="http://schemas.microsoft.com/office/drawing/2014/main" id="{174FB2D1-5AB6-490B-8266-5C72BC9765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130970</xdr:colOff>
      <xdr:row>1</xdr:row>
      <xdr:rowOff>11906</xdr:rowOff>
    </xdr:from>
    <xdr:to>
      <xdr:col>24</xdr:col>
      <xdr:colOff>283370</xdr:colOff>
      <xdr:row>20</xdr:row>
      <xdr:rowOff>135731</xdr:rowOff>
    </xdr:to>
    <xdr:graphicFrame macro="">
      <xdr:nvGraphicFramePr>
        <xdr:cNvPr id="5128" name="Chart 3">
          <a:extLst>
            <a:ext uri="{FF2B5EF4-FFF2-40B4-BE49-F238E27FC236}">
              <a16:creationId xmlns:a16="http://schemas.microsoft.com/office/drawing/2014/main" id="{FA2C453B-AF51-4082-A5AE-A47D30915D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273844</xdr:colOff>
      <xdr:row>22</xdr:row>
      <xdr:rowOff>1</xdr:rowOff>
    </xdr:from>
    <xdr:to>
      <xdr:col>7</xdr:col>
      <xdr:colOff>535781</xdr:colOff>
      <xdr:row>41</xdr:row>
      <xdr:rowOff>123825</xdr:rowOff>
    </xdr:to>
    <xdr:graphicFrame macro="">
      <xdr:nvGraphicFramePr>
        <xdr:cNvPr id="5129" name="Chart 4">
          <a:extLst>
            <a:ext uri="{FF2B5EF4-FFF2-40B4-BE49-F238E27FC236}">
              <a16:creationId xmlns:a16="http://schemas.microsoft.com/office/drawing/2014/main" id="{64DE8D86-AAF2-4EEA-A06A-D422B3A560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128588</xdr:colOff>
      <xdr:row>22</xdr:row>
      <xdr:rowOff>26194</xdr:rowOff>
    </xdr:from>
    <xdr:to>
      <xdr:col>16</xdr:col>
      <xdr:colOff>0</xdr:colOff>
      <xdr:row>41</xdr:row>
      <xdr:rowOff>154781</xdr:rowOff>
    </xdr:to>
    <xdr:graphicFrame macro="">
      <xdr:nvGraphicFramePr>
        <xdr:cNvPr id="5130" name="Chart 5">
          <a:extLst>
            <a:ext uri="{FF2B5EF4-FFF2-40B4-BE49-F238E27FC236}">
              <a16:creationId xmlns:a16="http://schemas.microsoft.com/office/drawing/2014/main" id="{0D436A4C-3FC0-492A-AFC5-A86E4652A0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9896476" y="3571875"/>
    <xdr:ext cx="6105524" cy="41529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6F2EC-41A6-4654-8856-18F7517F23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abSelected="1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3" width="9.140625" style="10"/>
    <col min="4" max="4" width="9.85546875" style="10" customWidth="1"/>
    <col min="5" max="5" width="11.28515625" style="10" bestFit="1" customWidth="1"/>
    <col min="6" max="6" width="9.140625" style="10"/>
    <col min="7" max="7" width="8.7109375" style="24" customWidth="1"/>
    <col min="8" max="8" width="5.5703125" style="10" bestFit="1" customWidth="1"/>
    <col min="9" max="9" width="9.140625" style="10"/>
    <col min="10" max="10" width="15.28515625" style="10" customWidth="1"/>
    <col min="11" max="11" width="9.140625" style="10"/>
    <col min="12" max="12" width="9.140625" style="24"/>
    <col min="13" max="13" width="9.140625" style="10"/>
    <col min="14" max="14" width="15.28515625" style="10" customWidth="1"/>
    <col min="15" max="15" width="9.140625" style="10"/>
    <col min="16" max="16" width="9.140625" style="10" customWidth="1"/>
    <col min="17" max="17" width="9.140625" style="24" customWidth="1"/>
    <col min="18" max="19" width="9.140625" style="10" customWidth="1"/>
    <col min="20" max="20" width="11.28515625" style="10" customWidth="1"/>
    <col min="21" max="21" width="9.140625" style="10" customWidth="1"/>
    <col min="22" max="23" width="9.140625" style="24" customWidth="1"/>
    <col min="24" max="24" width="11.42578125" style="10" customWidth="1"/>
    <col min="25" max="25" width="9.140625" style="10" customWidth="1"/>
    <col min="26" max="26" width="11.85546875" style="10" customWidth="1"/>
    <col min="27" max="27" width="18.28515625" style="10" customWidth="1"/>
    <col min="28" max="16384" width="9.140625" style="10"/>
  </cols>
  <sheetData>
    <row r="1" spans="1:36" x14ac:dyDescent="0.25">
      <c r="A1" s="3"/>
      <c r="B1" s="4"/>
      <c r="C1" s="5" t="s">
        <v>5</v>
      </c>
      <c r="D1" s="4"/>
      <c r="E1" s="4"/>
      <c r="F1" s="4"/>
      <c r="G1" s="6"/>
      <c r="H1" s="4"/>
      <c r="I1" s="4"/>
      <c r="J1" s="5" t="s">
        <v>11</v>
      </c>
      <c r="K1" s="4"/>
      <c r="L1" s="6"/>
      <c r="M1" s="4"/>
      <c r="N1" s="5" t="s">
        <v>12</v>
      </c>
      <c r="O1" s="4"/>
      <c r="P1" s="4"/>
      <c r="Q1" s="6"/>
      <c r="R1" s="4"/>
      <c r="S1" s="5" t="s">
        <v>13</v>
      </c>
      <c r="T1" s="4"/>
      <c r="U1" s="4"/>
      <c r="V1" s="6"/>
      <c r="W1" s="7"/>
      <c r="X1" s="8"/>
      <c r="Y1" s="9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11"/>
      <c r="B2" s="11"/>
      <c r="C2" s="11" t="s">
        <v>6</v>
      </c>
      <c r="D2" s="11" t="s">
        <v>10</v>
      </c>
      <c r="E2" s="11" t="s">
        <v>2</v>
      </c>
      <c r="F2" s="11" t="s">
        <v>9</v>
      </c>
      <c r="G2" s="11" t="s">
        <v>4</v>
      </c>
      <c r="H2" s="11" t="s">
        <v>6</v>
      </c>
      <c r="I2" s="11" t="s">
        <v>10</v>
      </c>
      <c r="J2" s="11" t="s">
        <v>2</v>
      </c>
      <c r="K2" s="11" t="s">
        <v>9</v>
      </c>
      <c r="L2" s="11" t="s">
        <v>4</v>
      </c>
      <c r="M2" s="11" t="s">
        <v>6</v>
      </c>
      <c r="N2" s="11" t="s">
        <v>10</v>
      </c>
      <c r="O2" s="11" t="s">
        <v>2</v>
      </c>
      <c r="P2" s="11" t="s">
        <v>9</v>
      </c>
      <c r="Q2" s="11" t="s">
        <v>4</v>
      </c>
      <c r="R2" s="11" t="s">
        <v>6</v>
      </c>
      <c r="S2" s="11" t="s">
        <v>10</v>
      </c>
      <c r="T2" s="11" t="s">
        <v>2</v>
      </c>
      <c r="U2" s="11" t="s">
        <v>9</v>
      </c>
      <c r="V2" s="11" t="s">
        <v>4</v>
      </c>
      <c r="W2" s="7"/>
      <c r="X2" s="7"/>
      <c r="Y2" s="7"/>
      <c r="Z2" s="7"/>
      <c r="AA2" s="7"/>
      <c r="AB2" s="7"/>
      <c r="AC2" s="7"/>
      <c r="AD2" s="8"/>
      <c r="AE2" s="8"/>
      <c r="AF2" s="8"/>
      <c r="AG2" s="8"/>
      <c r="AH2" s="8"/>
      <c r="AI2" s="8"/>
      <c r="AJ2" s="8"/>
    </row>
    <row r="3" spans="1:36" x14ac:dyDescent="0.25">
      <c r="A3" s="12" t="s">
        <v>0</v>
      </c>
      <c r="B3" s="12" t="s">
        <v>1</v>
      </c>
      <c r="C3" s="12"/>
      <c r="D3" s="12" t="s">
        <v>7</v>
      </c>
      <c r="E3" s="12" t="s">
        <v>3</v>
      </c>
      <c r="F3" s="12" t="s">
        <v>8</v>
      </c>
      <c r="G3" s="12"/>
      <c r="H3" s="12"/>
      <c r="I3" s="12" t="s">
        <v>7</v>
      </c>
      <c r="J3" s="12" t="s">
        <v>3</v>
      </c>
      <c r="K3" s="12" t="s">
        <v>8</v>
      </c>
      <c r="L3" s="12"/>
      <c r="M3" s="12"/>
      <c r="N3" s="12" t="s">
        <v>7</v>
      </c>
      <c r="O3" s="12" t="s">
        <v>3</v>
      </c>
      <c r="P3" s="12" t="s">
        <v>8</v>
      </c>
      <c r="Q3" s="12"/>
      <c r="R3" s="12"/>
      <c r="S3" s="12" t="s">
        <v>7</v>
      </c>
      <c r="T3" s="12" t="s">
        <v>3</v>
      </c>
      <c r="U3" s="12" t="s">
        <v>8</v>
      </c>
      <c r="V3" s="12"/>
      <c r="W3" s="13"/>
      <c r="X3" s="7"/>
      <c r="Y3" s="13"/>
      <c r="Z3" s="13"/>
      <c r="AA3" s="13"/>
      <c r="AB3" s="13"/>
      <c r="AC3" s="13"/>
      <c r="AD3" s="8"/>
      <c r="AE3" s="8"/>
      <c r="AF3" s="8"/>
      <c r="AG3" s="8"/>
      <c r="AH3" s="8"/>
      <c r="AI3" s="8"/>
      <c r="AJ3" s="8"/>
    </row>
    <row r="4" spans="1:36" x14ac:dyDescent="0.25">
      <c r="A4" s="11">
        <v>1996</v>
      </c>
      <c r="B4" s="11">
        <v>1</v>
      </c>
      <c r="C4" s="11">
        <v>708</v>
      </c>
      <c r="D4" s="11">
        <v>4084</v>
      </c>
      <c r="E4" s="11">
        <v>1233</v>
      </c>
      <c r="F4" s="11">
        <v>4198</v>
      </c>
      <c r="G4" s="11">
        <v>10222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7"/>
      <c r="X4" s="14"/>
      <c r="Y4" s="14" t="s">
        <v>14</v>
      </c>
      <c r="Z4" s="15"/>
      <c r="AA4" s="15"/>
      <c r="AB4" s="15"/>
      <c r="AC4" s="15"/>
      <c r="AD4" s="7"/>
      <c r="AE4" s="7"/>
      <c r="AF4" s="7"/>
      <c r="AG4" s="7"/>
      <c r="AH4" s="7"/>
      <c r="AI4" s="7"/>
      <c r="AJ4" s="7"/>
    </row>
    <row r="5" spans="1:36" ht="33.75" customHeight="1" x14ac:dyDescent="0.25">
      <c r="A5" s="11">
        <v>1996</v>
      </c>
      <c r="B5" s="11">
        <v>2</v>
      </c>
      <c r="C5" s="11">
        <v>845</v>
      </c>
      <c r="D5" s="11">
        <v>6329</v>
      </c>
      <c r="E5" s="11">
        <v>1684</v>
      </c>
      <c r="F5" s="11">
        <v>4691</v>
      </c>
      <c r="G5" s="11">
        <v>13549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7"/>
      <c r="X5" s="16" t="s">
        <v>1</v>
      </c>
      <c r="Y5" s="16" t="s">
        <v>6</v>
      </c>
      <c r="Z5" s="17" t="s">
        <v>15</v>
      </c>
      <c r="AA5" s="17" t="s">
        <v>16</v>
      </c>
      <c r="AB5" s="17" t="s">
        <v>17</v>
      </c>
      <c r="AC5" s="16" t="s">
        <v>4</v>
      </c>
      <c r="AD5" s="7"/>
      <c r="AE5" s="7"/>
      <c r="AF5" s="7"/>
      <c r="AG5" s="7"/>
      <c r="AH5" s="7"/>
      <c r="AI5" s="7"/>
      <c r="AJ5" s="7"/>
    </row>
    <row r="6" spans="1:36" x14ac:dyDescent="0.25">
      <c r="A6" s="11">
        <v>1996</v>
      </c>
      <c r="B6" s="11">
        <v>3</v>
      </c>
      <c r="C6" s="11">
        <v>1053</v>
      </c>
      <c r="D6" s="11">
        <v>7617</v>
      </c>
      <c r="E6" s="11">
        <v>2075</v>
      </c>
      <c r="F6" s="11">
        <v>2887</v>
      </c>
      <c r="G6" s="11">
        <v>16632</v>
      </c>
      <c r="H6" s="11"/>
      <c r="I6" s="11"/>
      <c r="J6" s="11"/>
      <c r="K6" s="11"/>
      <c r="L6" s="11"/>
      <c r="M6" s="11">
        <f>AVERAGE(H7:H8)</f>
        <v>875.5</v>
      </c>
      <c r="N6" s="11">
        <f t="shared" ref="N6:Q21" si="0">AVERAGE(I7:I8)</f>
        <v>5732.875</v>
      </c>
      <c r="O6" s="11">
        <f t="shared" si="0"/>
        <v>1616.375</v>
      </c>
      <c r="P6" s="11">
        <f t="shared" si="0"/>
        <v>4220</v>
      </c>
      <c r="Q6" s="11">
        <f t="shared" si="0"/>
        <v>13194.625</v>
      </c>
      <c r="R6" s="18">
        <f>C6/M6</f>
        <v>1.2027412906910337</v>
      </c>
      <c r="S6" s="18">
        <f t="shared" ref="S6:V21" si="1">D6/N6</f>
        <v>1.3286527265987833</v>
      </c>
      <c r="T6" s="18">
        <f t="shared" si="1"/>
        <v>1.2837367566313511</v>
      </c>
      <c r="U6" s="18">
        <f t="shared" si="1"/>
        <v>0.68412322274881521</v>
      </c>
      <c r="V6" s="18">
        <f t="shared" si="1"/>
        <v>1.2605132771867333</v>
      </c>
      <c r="W6" s="7"/>
      <c r="X6" s="19" t="s">
        <v>18</v>
      </c>
      <c r="Y6" s="19">
        <f t="shared" ref="Y6:AC7" si="2">AVERAGE(R8,R12,R16,R20,R24,R28,R32,R36,R40)</f>
        <v>0.87102696086246101</v>
      </c>
      <c r="Z6" s="19">
        <f t="shared" si="2"/>
        <v>0.7184751489285639</v>
      </c>
      <c r="AA6" s="19">
        <f t="shared" si="2"/>
        <v>0.79180033252540905</v>
      </c>
      <c r="AB6" s="19">
        <f t="shared" si="2"/>
        <v>0.90398348976549014</v>
      </c>
      <c r="AC6" s="19">
        <f t="shared" si="2"/>
        <v>0.79649257450953181</v>
      </c>
      <c r="AD6" s="7"/>
      <c r="AE6" s="7"/>
      <c r="AF6" s="7"/>
      <c r="AG6" s="7"/>
      <c r="AH6" s="7"/>
      <c r="AI6" s="7"/>
      <c r="AJ6" s="7"/>
    </row>
    <row r="7" spans="1:36" x14ac:dyDescent="0.25">
      <c r="A7" s="11">
        <v>1996</v>
      </c>
      <c r="B7" s="11">
        <v>4</v>
      </c>
      <c r="C7" s="11">
        <v>853</v>
      </c>
      <c r="D7" s="11">
        <v>4788</v>
      </c>
      <c r="E7" s="11">
        <v>1406</v>
      </c>
      <c r="F7" s="11">
        <v>4936</v>
      </c>
      <c r="G7" s="11">
        <v>11983</v>
      </c>
      <c r="H7" s="11">
        <f>AVERAGE(C4:C7)</f>
        <v>864.75</v>
      </c>
      <c r="I7" s="11">
        <f>AVERAGE(D4:D7)</f>
        <v>5704.5</v>
      </c>
      <c r="J7" s="11">
        <f t="shared" ref="J7:L22" si="3">AVERAGE(E4:E7)</f>
        <v>1599.5</v>
      </c>
      <c r="K7" s="11">
        <f t="shared" si="3"/>
        <v>4178</v>
      </c>
      <c r="L7" s="11">
        <f t="shared" si="3"/>
        <v>13096.5</v>
      </c>
      <c r="M7" s="11">
        <f t="shared" ref="M7:Q43" si="4">AVERAGE(H8:H9)</f>
        <v>906.875</v>
      </c>
      <c r="N7" s="11">
        <f t="shared" si="0"/>
        <v>5823.125</v>
      </c>
      <c r="O7" s="11">
        <f t="shared" si="0"/>
        <v>1653.125</v>
      </c>
      <c r="P7" s="11">
        <f t="shared" si="0"/>
        <v>4325</v>
      </c>
      <c r="Q7" s="11">
        <f t="shared" si="0"/>
        <v>13458</v>
      </c>
      <c r="R7" s="18">
        <f t="shared" ref="R7:V43" si="5">C7/M7</f>
        <v>0.94059269469331497</v>
      </c>
      <c r="S7" s="18">
        <f t="shared" si="1"/>
        <v>0.8222389181066867</v>
      </c>
      <c r="T7" s="18">
        <f t="shared" si="1"/>
        <v>0.8505103969754253</v>
      </c>
      <c r="U7" s="18">
        <f t="shared" si="1"/>
        <v>1.1412716763005781</v>
      </c>
      <c r="V7" s="18">
        <f t="shared" si="1"/>
        <v>0.89039976222321293</v>
      </c>
      <c r="W7" s="7"/>
      <c r="X7" s="19" t="s">
        <v>19</v>
      </c>
      <c r="Y7" s="19">
        <f t="shared" si="2"/>
        <v>1.01046352511194</v>
      </c>
      <c r="Z7" s="19">
        <f t="shared" si="2"/>
        <v>1.1133701933534312</v>
      </c>
      <c r="AA7" s="19">
        <f t="shared" si="2"/>
        <v>1.0457875251422015</v>
      </c>
      <c r="AB7" s="19">
        <f t="shared" si="2"/>
        <v>0.95872551904454517</v>
      </c>
      <c r="AC7" s="19">
        <f t="shared" si="2"/>
        <v>1.0476032480052955</v>
      </c>
      <c r="AD7" s="7"/>
      <c r="AE7" s="7"/>
      <c r="AF7" s="7"/>
      <c r="AG7" s="7"/>
      <c r="AH7" s="7"/>
      <c r="AI7" s="7"/>
      <c r="AJ7" s="7"/>
    </row>
    <row r="8" spans="1:36" x14ac:dyDescent="0.25">
      <c r="A8" s="11">
        <v>1997</v>
      </c>
      <c r="B8" s="11">
        <v>1</v>
      </c>
      <c r="C8" s="11">
        <v>794</v>
      </c>
      <c r="D8" s="11">
        <v>4311</v>
      </c>
      <c r="E8" s="11">
        <v>1368</v>
      </c>
      <c r="F8" s="11">
        <v>4534</v>
      </c>
      <c r="G8" s="11">
        <v>11007</v>
      </c>
      <c r="H8" s="11">
        <f t="shared" ref="H8:H44" si="6">AVERAGE(C5:C8)</f>
        <v>886.25</v>
      </c>
      <c r="I8" s="11">
        <f t="shared" ref="I8:L44" si="7">AVERAGE(D5:D8)</f>
        <v>5761.25</v>
      </c>
      <c r="J8" s="11">
        <f t="shared" si="3"/>
        <v>1633.25</v>
      </c>
      <c r="K8" s="11">
        <f t="shared" si="3"/>
        <v>4262</v>
      </c>
      <c r="L8" s="11">
        <f t="shared" si="3"/>
        <v>13292.75</v>
      </c>
      <c r="M8" s="11">
        <f t="shared" si="4"/>
        <v>937.75</v>
      </c>
      <c r="N8" s="11">
        <f t="shared" si="0"/>
        <v>5966.25</v>
      </c>
      <c r="O8" s="11">
        <f t="shared" si="0"/>
        <v>1698.75</v>
      </c>
      <c r="P8" s="11">
        <f t="shared" si="0"/>
        <v>4830.25</v>
      </c>
      <c r="Q8" s="11">
        <f t="shared" si="0"/>
        <v>13807.75</v>
      </c>
      <c r="R8" s="18">
        <f t="shared" si="5"/>
        <v>0.84670754465475873</v>
      </c>
      <c r="S8" s="18">
        <f t="shared" si="1"/>
        <v>0.72256442489000627</v>
      </c>
      <c r="T8" s="18">
        <f t="shared" si="1"/>
        <v>0.80529801324503314</v>
      </c>
      <c r="U8" s="18">
        <f t="shared" si="1"/>
        <v>0.93866777081931574</v>
      </c>
      <c r="V8" s="18">
        <f t="shared" si="1"/>
        <v>0.79716101464757116</v>
      </c>
      <c r="W8" s="7"/>
      <c r="X8" s="19" t="s">
        <v>20</v>
      </c>
      <c r="Y8" s="19">
        <f t="shared" ref="Y8:AC9" si="8">AVERAGE(R6,R10,R14,R18,R22,R26,R30,R34,R38,R42)</f>
        <v>1.1527310018508869</v>
      </c>
      <c r="Z8" s="19">
        <f t="shared" si="8"/>
        <v>1.3352103935637381</v>
      </c>
      <c r="AA8" s="19">
        <f t="shared" si="8"/>
        <v>1.3011004624787268</v>
      </c>
      <c r="AB8" s="19">
        <f t="shared" si="8"/>
        <v>1.1148471179394899</v>
      </c>
      <c r="AC8" s="19">
        <f t="shared" si="8"/>
        <v>1.262974683519301</v>
      </c>
      <c r="AD8" s="7"/>
      <c r="AE8" s="7"/>
      <c r="AF8" s="7"/>
      <c r="AG8" s="7"/>
      <c r="AH8" s="7"/>
      <c r="AI8" s="7"/>
      <c r="AJ8" s="7"/>
    </row>
    <row r="9" spans="1:36" x14ac:dyDescent="0.25">
      <c r="A9" s="11">
        <v>1997</v>
      </c>
      <c r="B9" s="11">
        <v>2</v>
      </c>
      <c r="C9" s="11">
        <v>1010</v>
      </c>
      <c r="D9" s="11">
        <v>6824</v>
      </c>
      <c r="E9" s="11">
        <v>1843</v>
      </c>
      <c r="F9" s="11">
        <v>5195</v>
      </c>
      <c r="G9" s="11">
        <v>14871</v>
      </c>
      <c r="H9" s="11">
        <f t="shared" si="6"/>
        <v>927.5</v>
      </c>
      <c r="I9" s="11">
        <f t="shared" si="7"/>
        <v>5885</v>
      </c>
      <c r="J9" s="11">
        <f t="shared" si="3"/>
        <v>1673</v>
      </c>
      <c r="K9" s="11">
        <f t="shared" si="3"/>
        <v>4388</v>
      </c>
      <c r="L9" s="11">
        <f t="shared" si="3"/>
        <v>13623.25</v>
      </c>
      <c r="M9" s="11">
        <f t="shared" si="4"/>
        <v>959.625</v>
      </c>
      <c r="N9" s="11">
        <f t="shared" si="0"/>
        <v>6099</v>
      </c>
      <c r="O9" s="11">
        <f t="shared" si="0"/>
        <v>1738.375</v>
      </c>
      <c r="P9" s="11">
        <f t="shared" si="0"/>
        <v>5319.75</v>
      </c>
      <c r="Q9" s="11">
        <f t="shared" si="0"/>
        <v>14116.5</v>
      </c>
      <c r="R9" s="18">
        <f t="shared" si="5"/>
        <v>1.0524944639833269</v>
      </c>
      <c r="S9" s="18">
        <f t="shared" si="1"/>
        <v>1.118871946220692</v>
      </c>
      <c r="T9" s="18">
        <f t="shared" si="1"/>
        <v>1.060185518084418</v>
      </c>
      <c r="U9" s="18">
        <f t="shared" si="1"/>
        <v>0.9765496498895625</v>
      </c>
      <c r="V9" s="18">
        <f t="shared" si="1"/>
        <v>1.0534480926575285</v>
      </c>
      <c r="W9" s="7"/>
      <c r="X9" s="19" t="s">
        <v>21</v>
      </c>
      <c r="Y9" s="19">
        <f t="shared" si="8"/>
        <v>0.96401123945969991</v>
      </c>
      <c r="Z9" s="19">
        <f t="shared" si="8"/>
        <v>0.81939910131540739</v>
      </c>
      <c r="AA9" s="19">
        <f t="shared" si="8"/>
        <v>0.85070336469103758</v>
      </c>
      <c r="AB9" s="19">
        <f t="shared" si="8"/>
        <v>0.99400811562005997</v>
      </c>
      <c r="AC9" s="19">
        <f t="shared" si="8"/>
        <v>0.88423011217268732</v>
      </c>
      <c r="AD9" s="7"/>
      <c r="AE9" s="7"/>
      <c r="AF9" s="7"/>
      <c r="AG9" s="7"/>
      <c r="AH9" s="7"/>
      <c r="AI9" s="7"/>
      <c r="AJ9" s="7"/>
    </row>
    <row r="10" spans="1:36" x14ac:dyDescent="0.25">
      <c r="A10" s="11">
        <v>1997</v>
      </c>
      <c r="B10" s="11">
        <v>3</v>
      </c>
      <c r="C10" s="11">
        <v>1135</v>
      </c>
      <c r="D10" s="11">
        <v>8267</v>
      </c>
      <c r="E10" s="11">
        <v>2281</v>
      </c>
      <c r="F10" s="11">
        <v>6425</v>
      </c>
      <c r="G10" s="11">
        <v>18108</v>
      </c>
      <c r="H10" s="11">
        <f t="shared" si="6"/>
        <v>948</v>
      </c>
      <c r="I10" s="11">
        <f t="shared" si="7"/>
        <v>6047.5</v>
      </c>
      <c r="J10" s="11">
        <f t="shared" si="3"/>
        <v>1724.5</v>
      </c>
      <c r="K10" s="11">
        <f t="shared" si="3"/>
        <v>5272.5</v>
      </c>
      <c r="L10" s="11">
        <f t="shared" si="3"/>
        <v>13992.25</v>
      </c>
      <c r="M10" s="11">
        <f t="shared" si="4"/>
        <v>978.625</v>
      </c>
      <c r="N10" s="11">
        <f t="shared" si="0"/>
        <v>6175.625</v>
      </c>
      <c r="O10" s="11">
        <f t="shared" si="0"/>
        <v>1762.5</v>
      </c>
      <c r="P10" s="11">
        <f t="shared" si="0"/>
        <v>5410.375</v>
      </c>
      <c r="Q10" s="11">
        <f t="shared" si="0"/>
        <v>14339.375</v>
      </c>
      <c r="R10" s="18">
        <f t="shared" si="5"/>
        <v>1.159790522416656</v>
      </c>
      <c r="S10" s="18">
        <f t="shared" si="1"/>
        <v>1.3386499342171845</v>
      </c>
      <c r="T10" s="18">
        <f t="shared" si="1"/>
        <v>1.2941843971631206</v>
      </c>
      <c r="U10" s="18">
        <f t="shared" si="1"/>
        <v>1.187533211653536</v>
      </c>
      <c r="V10" s="18">
        <f t="shared" si="1"/>
        <v>1.2628165453515234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A11" s="11">
        <v>1997</v>
      </c>
      <c r="B11" s="11">
        <v>4</v>
      </c>
      <c r="C11" s="11">
        <v>946</v>
      </c>
      <c r="D11" s="11">
        <v>5200</v>
      </c>
      <c r="E11" s="11">
        <v>1517</v>
      </c>
      <c r="F11" s="11">
        <v>5314</v>
      </c>
      <c r="G11" s="11">
        <v>12977</v>
      </c>
      <c r="H11" s="11">
        <f t="shared" si="6"/>
        <v>971.25</v>
      </c>
      <c r="I11" s="11">
        <f t="shared" si="7"/>
        <v>6150.5</v>
      </c>
      <c r="J11" s="11">
        <f t="shared" si="3"/>
        <v>1752.25</v>
      </c>
      <c r="K11" s="11">
        <f t="shared" si="3"/>
        <v>5367</v>
      </c>
      <c r="L11" s="11">
        <f t="shared" si="3"/>
        <v>14240.75</v>
      </c>
      <c r="M11" s="11">
        <f t="shared" si="4"/>
        <v>996.125</v>
      </c>
      <c r="N11" s="11">
        <f t="shared" si="0"/>
        <v>6299.625</v>
      </c>
      <c r="O11" s="11">
        <f t="shared" si="0"/>
        <v>1789.125</v>
      </c>
      <c r="P11" s="11">
        <f t="shared" si="0"/>
        <v>5516.625</v>
      </c>
      <c r="Q11" s="11">
        <f t="shared" si="0"/>
        <v>14626.375</v>
      </c>
      <c r="R11" s="18">
        <f t="shared" si="5"/>
        <v>0.94968001003890079</v>
      </c>
      <c r="S11" s="18">
        <f t="shared" si="1"/>
        <v>0.82544595908486618</v>
      </c>
      <c r="T11" s="18">
        <f t="shared" si="1"/>
        <v>0.84790051002585065</v>
      </c>
      <c r="U11" s="18">
        <f t="shared" si="1"/>
        <v>0.9632701153331974</v>
      </c>
      <c r="V11" s="18">
        <f t="shared" si="1"/>
        <v>0.88723282426438543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A12" s="11">
        <v>1998</v>
      </c>
      <c r="B12" s="11">
        <v>1</v>
      </c>
      <c r="C12" s="11">
        <v>853</v>
      </c>
      <c r="D12" s="11">
        <v>4512</v>
      </c>
      <c r="E12" s="11">
        <v>1450</v>
      </c>
      <c r="F12" s="11">
        <v>4881</v>
      </c>
      <c r="G12" s="11">
        <v>11796</v>
      </c>
      <c r="H12" s="11">
        <f t="shared" si="6"/>
        <v>986</v>
      </c>
      <c r="I12" s="11">
        <f t="shared" si="7"/>
        <v>6200.75</v>
      </c>
      <c r="J12" s="11">
        <f t="shared" si="3"/>
        <v>1772.75</v>
      </c>
      <c r="K12" s="11">
        <f t="shared" si="3"/>
        <v>5453.75</v>
      </c>
      <c r="L12" s="11">
        <f t="shared" si="3"/>
        <v>14438</v>
      </c>
      <c r="M12" s="11">
        <f t="shared" si="4"/>
        <v>1023</v>
      </c>
      <c r="N12" s="11">
        <f t="shared" si="0"/>
        <v>6522.875</v>
      </c>
      <c r="O12" s="11">
        <f t="shared" si="0"/>
        <v>1821.5</v>
      </c>
      <c r="P12" s="11">
        <f t="shared" si="0"/>
        <v>5654.625</v>
      </c>
      <c r="Q12" s="11">
        <f t="shared" si="0"/>
        <v>15047</v>
      </c>
      <c r="R12" s="18">
        <f t="shared" si="5"/>
        <v>0.83382209188660805</v>
      </c>
      <c r="S12" s="18">
        <f t="shared" si="1"/>
        <v>0.6917195255159726</v>
      </c>
      <c r="T12" s="18">
        <f t="shared" si="1"/>
        <v>0.79604721383475163</v>
      </c>
      <c r="U12" s="18">
        <f t="shared" si="1"/>
        <v>0.86318721400623388</v>
      </c>
      <c r="V12" s="18">
        <f t="shared" si="1"/>
        <v>0.7839436432511464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A13" s="11">
        <v>1998</v>
      </c>
      <c r="B13" s="11">
        <v>2</v>
      </c>
      <c r="C13" s="11">
        <v>1091</v>
      </c>
      <c r="D13" s="11">
        <v>7615</v>
      </c>
      <c r="E13" s="11">
        <v>1974</v>
      </c>
      <c r="F13" s="11">
        <v>5698</v>
      </c>
      <c r="G13" s="11">
        <v>16378</v>
      </c>
      <c r="H13" s="11">
        <f t="shared" si="6"/>
        <v>1006.25</v>
      </c>
      <c r="I13" s="11">
        <f t="shared" si="7"/>
        <v>6398.5</v>
      </c>
      <c r="J13" s="11">
        <f t="shared" si="3"/>
        <v>1805.5</v>
      </c>
      <c r="K13" s="11">
        <f t="shared" si="3"/>
        <v>5579.5</v>
      </c>
      <c r="L13" s="11">
        <f t="shared" si="3"/>
        <v>14814.75</v>
      </c>
      <c r="M13" s="11">
        <f t="shared" si="4"/>
        <v>1052.75</v>
      </c>
      <c r="N13" s="11">
        <f t="shared" si="0"/>
        <v>6763.25</v>
      </c>
      <c r="O13" s="11">
        <f t="shared" si="0"/>
        <v>1848.875</v>
      </c>
      <c r="P13" s="11">
        <f t="shared" si="0"/>
        <v>5729.125</v>
      </c>
      <c r="Q13" s="11">
        <f t="shared" si="0"/>
        <v>15426.375</v>
      </c>
      <c r="R13" s="18">
        <f t="shared" si="5"/>
        <v>1.0363334124910948</v>
      </c>
      <c r="S13" s="18">
        <f t="shared" si="1"/>
        <v>1.1259379736073634</v>
      </c>
      <c r="T13" s="18">
        <f t="shared" si="1"/>
        <v>1.0676762896355891</v>
      </c>
      <c r="U13" s="18">
        <f t="shared" si="1"/>
        <v>0.99456723321624152</v>
      </c>
      <c r="V13" s="18">
        <f t="shared" si="1"/>
        <v>1.0616881801460161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A14" s="11">
        <v>1998</v>
      </c>
      <c r="B14" s="11">
        <v>3</v>
      </c>
      <c r="C14" s="11">
        <v>1269</v>
      </c>
      <c r="D14" s="11">
        <v>9262</v>
      </c>
      <c r="E14" s="11">
        <v>2409</v>
      </c>
      <c r="F14" s="11">
        <v>7026</v>
      </c>
      <c r="G14" s="11">
        <v>19966</v>
      </c>
      <c r="H14" s="11">
        <f t="shared" si="6"/>
        <v>1039.75</v>
      </c>
      <c r="I14" s="11">
        <f t="shared" si="7"/>
        <v>6647.25</v>
      </c>
      <c r="J14" s="11">
        <f t="shared" si="3"/>
        <v>1837.5</v>
      </c>
      <c r="K14" s="11">
        <f t="shared" si="3"/>
        <v>5729.75</v>
      </c>
      <c r="L14" s="11">
        <f t="shared" si="3"/>
        <v>15279.25</v>
      </c>
      <c r="M14" s="11">
        <f t="shared" si="4"/>
        <v>1080.625</v>
      </c>
      <c r="N14" s="11">
        <f t="shared" si="0"/>
        <v>7009</v>
      </c>
      <c r="O14" s="11">
        <f t="shared" si="0"/>
        <v>1877.5</v>
      </c>
      <c r="P14" s="11">
        <f t="shared" si="0"/>
        <v>5733.625</v>
      </c>
      <c r="Q14" s="11">
        <f t="shared" si="0"/>
        <v>15727.875</v>
      </c>
      <c r="R14" s="18">
        <f t="shared" si="5"/>
        <v>1.1743204164256795</v>
      </c>
      <c r="S14" s="18">
        <f t="shared" si="1"/>
        <v>1.3214438578969896</v>
      </c>
      <c r="T14" s="18">
        <f t="shared" si="1"/>
        <v>1.2830892143808255</v>
      </c>
      <c r="U14" s="18">
        <f t="shared" si="1"/>
        <v>1.2254027774749832</v>
      </c>
      <c r="V14" s="18">
        <f t="shared" si="1"/>
        <v>1.2694658369296552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A15" s="11">
        <v>1998</v>
      </c>
      <c r="B15" s="11">
        <v>4</v>
      </c>
      <c r="C15" s="11">
        <v>1050</v>
      </c>
      <c r="D15" s="11">
        <v>6128</v>
      </c>
      <c r="E15" s="11">
        <v>1608</v>
      </c>
      <c r="F15" s="11">
        <v>5309</v>
      </c>
      <c r="G15" s="11">
        <v>14154</v>
      </c>
      <c r="H15" s="11">
        <f t="shared" si="6"/>
        <v>1065.75</v>
      </c>
      <c r="I15" s="11">
        <f t="shared" si="7"/>
        <v>6879.25</v>
      </c>
      <c r="J15" s="11">
        <f t="shared" si="3"/>
        <v>1860.25</v>
      </c>
      <c r="K15" s="11">
        <f t="shared" si="3"/>
        <v>5728.5</v>
      </c>
      <c r="L15" s="11">
        <f t="shared" si="3"/>
        <v>15573.5</v>
      </c>
      <c r="M15" s="11">
        <f t="shared" si="4"/>
        <v>1103.625</v>
      </c>
      <c r="N15" s="11">
        <f t="shared" si="0"/>
        <v>7272</v>
      </c>
      <c r="O15" s="11">
        <f t="shared" si="0"/>
        <v>1906.5</v>
      </c>
      <c r="P15" s="11">
        <f t="shared" si="0"/>
        <v>5698.5</v>
      </c>
      <c r="Q15" s="11">
        <f t="shared" si="0"/>
        <v>15995.125</v>
      </c>
      <c r="R15" s="18">
        <f t="shared" si="5"/>
        <v>0.9514101257220523</v>
      </c>
      <c r="S15" s="18">
        <f t="shared" si="1"/>
        <v>0.84268426842684263</v>
      </c>
      <c r="T15" s="18">
        <f t="shared" si="1"/>
        <v>0.8434303697875688</v>
      </c>
      <c r="U15" s="18">
        <f t="shared" si="1"/>
        <v>0.93164867947705532</v>
      </c>
      <c r="V15" s="18">
        <f t="shared" si="1"/>
        <v>0.8848946163284126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A16" s="11">
        <v>1999</v>
      </c>
      <c r="B16" s="11">
        <v>1</v>
      </c>
      <c r="C16" s="11">
        <v>972</v>
      </c>
      <c r="D16" s="11">
        <v>5550</v>
      </c>
      <c r="E16" s="11">
        <v>1588</v>
      </c>
      <c r="F16" s="11">
        <v>4922</v>
      </c>
      <c r="G16" s="11">
        <v>13031</v>
      </c>
      <c r="H16" s="11">
        <f t="shared" si="6"/>
        <v>1095.5</v>
      </c>
      <c r="I16" s="11">
        <f t="shared" si="7"/>
        <v>7138.75</v>
      </c>
      <c r="J16" s="11">
        <f t="shared" si="3"/>
        <v>1894.75</v>
      </c>
      <c r="K16" s="11">
        <f t="shared" si="3"/>
        <v>5738.75</v>
      </c>
      <c r="L16" s="11">
        <f t="shared" si="3"/>
        <v>15882.25</v>
      </c>
      <c r="M16" s="11">
        <f t="shared" si="4"/>
        <v>1115.375</v>
      </c>
      <c r="N16" s="11">
        <f t="shared" si="0"/>
        <v>7573.25</v>
      </c>
      <c r="O16" s="11">
        <f t="shared" si="0"/>
        <v>1946.875</v>
      </c>
      <c r="P16" s="11">
        <f t="shared" si="0"/>
        <v>5602</v>
      </c>
      <c r="Q16" s="11">
        <f t="shared" si="0"/>
        <v>16252</v>
      </c>
      <c r="R16" s="18">
        <f t="shared" si="5"/>
        <v>0.87145578841196902</v>
      </c>
      <c r="S16" s="18">
        <f t="shared" si="1"/>
        <v>0.73284257089096494</v>
      </c>
      <c r="T16" s="18">
        <f t="shared" si="1"/>
        <v>0.81566613162118784</v>
      </c>
      <c r="U16" s="18">
        <f t="shared" si="1"/>
        <v>0.87861478043555874</v>
      </c>
      <c r="V16" s="18">
        <f t="shared" si="1"/>
        <v>0.80180900812207734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5">
      <c r="A17" s="11">
        <v>1999</v>
      </c>
      <c r="B17" s="11">
        <v>2</v>
      </c>
      <c r="C17" s="11">
        <v>1156</v>
      </c>
      <c r="D17" s="11">
        <v>8681</v>
      </c>
      <c r="E17" s="11">
        <v>2068</v>
      </c>
      <c r="F17" s="11">
        <v>5376</v>
      </c>
      <c r="G17" s="11">
        <v>17281</v>
      </c>
      <c r="H17" s="11">
        <f t="shared" si="6"/>
        <v>1111.75</v>
      </c>
      <c r="I17" s="11">
        <f t="shared" si="7"/>
        <v>7405.25</v>
      </c>
      <c r="J17" s="11">
        <f t="shared" si="3"/>
        <v>1918.25</v>
      </c>
      <c r="K17" s="11">
        <f t="shared" si="3"/>
        <v>5658.25</v>
      </c>
      <c r="L17" s="11">
        <f t="shared" si="3"/>
        <v>16108</v>
      </c>
      <c r="M17" s="11">
        <f t="shared" si="4"/>
        <v>1120.5</v>
      </c>
      <c r="N17" s="11">
        <f t="shared" si="0"/>
        <v>7794.5</v>
      </c>
      <c r="O17" s="11">
        <f t="shared" si="0"/>
        <v>1994.5</v>
      </c>
      <c r="P17" s="11">
        <f t="shared" si="0"/>
        <v>5572.25</v>
      </c>
      <c r="Q17" s="11">
        <f t="shared" si="0"/>
        <v>16488.875</v>
      </c>
      <c r="R17" s="18">
        <f t="shared" si="5"/>
        <v>1.031682284694333</v>
      </c>
      <c r="S17" s="18">
        <f t="shared" si="1"/>
        <v>1.1137340432356149</v>
      </c>
      <c r="T17" s="18">
        <f t="shared" si="1"/>
        <v>1.0368513411882678</v>
      </c>
      <c r="U17" s="18">
        <f t="shared" si="1"/>
        <v>0.96478083359504685</v>
      </c>
      <c r="V17" s="18">
        <f t="shared" si="1"/>
        <v>1.0480399663409421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5">
      <c r="A18" s="11">
        <v>1999</v>
      </c>
      <c r="B18" s="11">
        <v>3</v>
      </c>
      <c r="C18" s="11">
        <v>1298</v>
      </c>
      <c r="D18" s="11">
        <v>10606</v>
      </c>
      <c r="E18" s="11">
        <v>2638</v>
      </c>
      <c r="F18" s="11">
        <v>6576</v>
      </c>
      <c r="G18" s="11">
        <v>21118</v>
      </c>
      <c r="H18" s="11">
        <f t="shared" si="6"/>
        <v>1119</v>
      </c>
      <c r="I18" s="11">
        <f t="shared" si="7"/>
        <v>7741.25</v>
      </c>
      <c r="J18" s="11">
        <f t="shared" si="3"/>
        <v>1975.5</v>
      </c>
      <c r="K18" s="11">
        <f t="shared" si="3"/>
        <v>5545.75</v>
      </c>
      <c r="L18" s="11">
        <f t="shared" si="3"/>
        <v>16396</v>
      </c>
      <c r="M18" s="11">
        <f t="shared" si="4"/>
        <v>1121.625</v>
      </c>
      <c r="N18" s="11">
        <f t="shared" si="0"/>
        <v>7880.375</v>
      </c>
      <c r="O18" s="11">
        <f t="shared" si="0"/>
        <v>2022</v>
      </c>
      <c r="P18" s="11">
        <f t="shared" si="0"/>
        <v>5619.5</v>
      </c>
      <c r="Q18" s="11">
        <f t="shared" si="0"/>
        <v>16643.5</v>
      </c>
      <c r="R18" s="18">
        <f t="shared" si="5"/>
        <v>1.1572495263568483</v>
      </c>
      <c r="S18" s="18">
        <f t="shared" si="1"/>
        <v>1.3458750376726996</v>
      </c>
      <c r="T18" s="18">
        <f t="shared" si="1"/>
        <v>1.304648862512364</v>
      </c>
      <c r="U18" s="18">
        <f t="shared" si="1"/>
        <v>1.1702108728534568</v>
      </c>
      <c r="V18" s="18">
        <f t="shared" si="1"/>
        <v>1.2688436927328988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5">
      <c r="A19" s="11">
        <v>1999</v>
      </c>
      <c r="B19" s="11">
        <v>4</v>
      </c>
      <c r="C19" s="11">
        <v>1062</v>
      </c>
      <c r="D19" s="11">
        <v>6554</v>
      </c>
      <c r="E19" s="11">
        <v>1760</v>
      </c>
      <c r="F19" s="11">
        <v>5521</v>
      </c>
      <c r="G19" s="11">
        <v>14897</v>
      </c>
      <c r="H19" s="11">
        <f t="shared" si="6"/>
        <v>1122</v>
      </c>
      <c r="I19" s="11">
        <f t="shared" si="7"/>
        <v>7847.75</v>
      </c>
      <c r="J19" s="11">
        <f t="shared" si="3"/>
        <v>2013.5</v>
      </c>
      <c r="K19" s="11">
        <f t="shared" si="3"/>
        <v>5598.75</v>
      </c>
      <c r="L19" s="11">
        <f t="shared" si="3"/>
        <v>16581.75</v>
      </c>
      <c r="M19" s="11">
        <f t="shared" si="4"/>
        <v>1124.75</v>
      </c>
      <c r="N19" s="11">
        <f t="shared" si="0"/>
        <v>8022.875</v>
      </c>
      <c r="O19" s="11">
        <f t="shared" si="0"/>
        <v>2058.25</v>
      </c>
      <c r="P19" s="11">
        <f t="shared" si="0"/>
        <v>5698.5</v>
      </c>
      <c r="Q19" s="11">
        <f t="shared" si="0"/>
        <v>16904.625</v>
      </c>
      <c r="R19" s="18">
        <f t="shared" si="5"/>
        <v>0.94420982440542345</v>
      </c>
      <c r="S19" s="18">
        <f t="shared" si="1"/>
        <v>0.81691413614196906</v>
      </c>
      <c r="T19" s="18">
        <f t="shared" si="1"/>
        <v>0.85509534798979714</v>
      </c>
      <c r="U19" s="18">
        <f t="shared" si="1"/>
        <v>0.96885145213652712</v>
      </c>
      <c r="V19" s="18">
        <f t="shared" si="1"/>
        <v>0.88123812270310642</v>
      </c>
      <c r="W19" s="20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5">
      <c r="A20" s="11">
        <v>2000</v>
      </c>
      <c r="B20" s="11">
        <v>1</v>
      </c>
      <c r="C20" s="11">
        <v>969</v>
      </c>
      <c r="D20" s="11">
        <v>5811</v>
      </c>
      <c r="E20" s="11">
        <v>1656</v>
      </c>
      <c r="F20" s="11">
        <v>5088</v>
      </c>
      <c r="G20" s="11">
        <v>13525</v>
      </c>
      <c r="H20" s="11">
        <f t="shared" si="6"/>
        <v>1121.25</v>
      </c>
      <c r="I20" s="11">
        <f t="shared" si="7"/>
        <v>7913</v>
      </c>
      <c r="J20" s="11">
        <f t="shared" si="3"/>
        <v>2030.5</v>
      </c>
      <c r="K20" s="11">
        <f t="shared" si="3"/>
        <v>5640.25</v>
      </c>
      <c r="L20" s="11">
        <f t="shared" si="3"/>
        <v>16705.25</v>
      </c>
      <c r="M20" s="11">
        <f t="shared" si="4"/>
        <v>1137.25</v>
      </c>
      <c r="N20" s="11">
        <f t="shared" si="0"/>
        <v>8255.125</v>
      </c>
      <c r="O20" s="11">
        <f t="shared" si="0"/>
        <v>2105.625</v>
      </c>
      <c r="P20" s="11">
        <f t="shared" si="0"/>
        <v>5806.75</v>
      </c>
      <c r="Q20" s="11">
        <f t="shared" si="0"/>
        <v>17305</v>
      </c>
      <c r="R20" s="18">
        <f t="shared" si="5"/>
        <v>0.85205539679050346</v>
      </c>
      <c r="S20" s="18">
        <f t="shared" si="1"/>
        <v>0.7039263487833316</v>
      </c>
      <c r="T20" s="18">
        <f t="shared" si="1"/>
        <v>0.78646482635796977</v>
      </c>
      <c r="U20" s="18">
        <f t="shared" si="1"/>
        <v>0.87622163861023805</v>
      </c>
      <c r="V20" s="18">
        <f t="shared" si="1"/>
        <v>0.78156602138110376</v>
      </c>
      <c r="W20" s="7"/>
      <c r="X20" s="8"/>
      <c r="Y20" s="8"/>
      <c r="Z20" s="8"/>
      <c r="AA20" s="8"/>
      <c r="AB20" s="8"/>
      <c r="AC20" s="8"/>
      <c r="AD20" s="7"/>
      <c r="AE20" s="7"/>
      <c r="AF20" s="7"/>
      <c r="AG20" s="7"/>
      <c r="AH20" s="7"/>
      <c r="AI20" s="7"/>
      <c r="AJ20" s="7"/>
    </row>
    <row r="21" spans="1:36" x14ac:dyDescent="0.25">
      <c r="A21" s="11">
        <v>2000</v>
      </c>
      <c r="B21" s="11">
        <v>2</v>
      </c>
      <c r="C21" s="11">
        <v>1184</v>
      </c>
      <c r="D21" s="11">
        <v>9560</v>
      </c>
      <c r="E21" s="11">
        <v>2290</v>
      </c>
      <c r="F21" s="11">
        <v>5842</v>
      </c>
      <c r="G21" s="11">
        <v>18876</v>
      </c>
      <c r="H21" s="11">
        <f t="shared" si="6"/>
        <v>1128.25</v>
      </c>
      <c r="I21" s="11">
        <f t="shared" si="7"/>
        <v>8132.75</v>
      </c>
      <c r="J21" s="11">
        <f t="shared" si="3"/>
        <v>2086</v>
      </c>
      <c r="K21" s="11">
        <f t="shared" si="3"/>
        <v>5756.75</v>
      </c>
      <c r="L21" s="11">
        <f t="shared" si="3"/>
        <v>17104</v>
      </c>
      <c r="M21" s="11">
        <f t="shared" si="4"/>
        <v>1153.75</v>
      </c>
      <c r="N21" s="11">
        <f t="shared" si="0"/>
        <v>8445.875</v>
      </c>
      <c r="O21" s="11">
        <f t="shared" si="0"/>
        <v>2138.125</v>
      </c>
      <c r="P21" s="11">
        <f t="shared" si="0"/>
        <v>5900</v>
      </c>
      <c r="Q21" s="11">
        <f t="shared" si="0"/>
        <v>17637.875</v>
      </c>
      <c r="R21" s="18">
        <f t="shared" si="5"/>
        <v>1.0262188515709643</v>
      </c>
      <c r="S21" s="18">
        <f t="shared" si="1"/>
        <v>1.1319135080734679</v>
      </c>
      <c r="T21" s="18">
        <f t="shared" si="1"/>
        <v>1.0710318620286465</v>
      </c>
      <c r="U21" s="18">
        <f t="shared" si="1"/>
        <v>0.99016949152542377</v>
      </c>
      <c r="V21" s="18">
        <f t="shared" si="1"/>
        <v>1.0701969483285261</v>
      </c>
      <c r="W21" s="7"/>
      <c r="X21" s="8"/>
      <c r="Y21" s="8"/>
      <c r="Z21" s="8"/>
      <c r="AA21" s="8"/>
      <c r="AB21" s="8"/>
      <c r="AC21" s="8"/>
      <c r="AD21" s="7"/>
      <c r="AE21" s="7"/>
      <c r="AF21" s="7"/>
      <c r="AG21" s="7"/>
      <c r="AH21" s="7"/>
      <c r="AI21" s="7"/>
      <c r="AJ21" s="7"/>
    </row>
    <row r="22" spans="1:36" x14ac:dyDescent="0.25">
      <c r="A22" s="11">
        <v>2000</v>
      </c>
      <c r="B22" s="11">
        <v>3</v>
      </c>
      <c r="C22" s="11">
        <v>1370</v>
      </c>
      <c r="D22" s="11">
        <v>11585</v>
      </c>
      <c r="E22" s="11">
        <v>2795</v>
      </c>
      <c r="F22" s="11">
        <v>6976</v>
      </c>
      <c r="G22" s="11">
        <v>22726</v>
      </c>
      <c r="H22" s="11">
        <f t="shared" si="6"/>
        <v>1146.25</v>
      </c>
      <c r="I22" s="11">
        <f t="shared" si="7"/>
        <v>8377.5</v>
      </c>
      <c r="J22" s="11">
        <f t="shared" si="3"/>
        <v>2125.25</v>
      </c>
      <c r="K22" s="11">
        <f t="shared" si="3"/>
        <v>5856.75</v>
      </c>
      <c r="L22" s="11">
        <f t="shared" si="3"/>
        <v>17506</v>
      </c>
      <c r="M22" s="11">
        <f t="shared" si="4"/>
        <v>1159.375</v>
      </c>
      <c r="N22" s="11">
        <f t="shared" si="4"/>
        <v>8554.625</v>
      </c>
      <c r="O22" s="11">
        <f t="shared" si="4"/>
        <v>2156.75</v>
      </c>
      <c r="P22" s="11">
        <f t="shared" si="4"/>
        <v>5964</v>
      </c>
      <c r="Q22" s="11">
        <f t="shared" si="4"/>
        <v>17834.625</v>
      </c>
      <c r="R22" s="18">
        <f t="shared" si="5"/>
        <v>1.1816711590296496</v>
      </c>
      <c r="S22" s="18">
        <f t="shared" si="5"/>
        <v>1.3542382044800327</v>
      </c>
      <c r="T22" s="18">
        <f t="shared" si="5"/>
        <v>1.2959313782311348</v>
      </c>
      <c r="U22" s="18">
        <f t="shared" si="5"/>
        <v>1.1696847753185782</v>
      </c>
      <c r="V22" s="18">
        <f t="shared" si="5"/>
        <v>1.27426284544811</v>
      </c>
      <c r="W22" s="7"/>
      <c r="X22" s="8"/>
      <c r="Y22" s="8"/>
      <c r="Z22" s="8"/>
      <c r="AA22" s="8"/>
      <c r="AB22" s="8"/>
      <c r="AC22" s="8"/>
      <c r="AD22" s="7"/>
      <c r="AE22" s="7"/>
      <c r="AF22" s="7"/>
      <c r="AG22" s="7"/>
      <c r="AH22" s="7"/>
      <c r="AI22" s="7"/>
      <c r="AJ22" s="7"/>
    </row>
    <row r="23" spans="1:36" x14ac:dyDescent="0.25">
      <c r="A23" s="11">
        <v>2000</v>
      </c>
      <c r="B23" s="11">
        <v>4</v>
      </c>
      <c r="C23" s="11">
        <v>1122</v>
      </c>
      <c r="D23" s="11">
        <v>7101</v>
      </c>
      <c r="E23" s="11">
        <v>1863</v>
      </c>
      <c r="F23" s="11">
        <v>5867</v>
      </c>
      <c r="G23" s="11">
        <v>15952</v>
      </c>
      <c r="H23" s="11">
        <f t="shared" si="6"/>
        <v>1161.25</v>
      </c>
      <c r="I23" s="11">
        <f t="shared" si="7"/>
        <v>8514.25</v>
      </c>
      <c r="J23" s="11">
        <f t="shared" si="7"/>
        <v>2151</v>
      </c>
      <c r="K23" s="11">
        <f t="shared" si="7"/>
        <v>5943.25</v>
      </c>
      <c r="L23" s="11">
        <f t="shared" si="7"/>
        <v>17769.75</v>
      </c>
      <c r="M23" s="11">
        <f t="shared" si="4"/>
        <v>1148.375</v>
      </c>
      <c r="N23" s="11">
        <f t="shared" si="4"/>
        <v>8571.125</v>
      </c>
      <c r="O23" s="11">
        <f t="shared" si="4"/>
        <v>2149</v>
      </c>
      <c r="P23" s="11">
        <f t="shared" si="4"/>
        <v>5905.375</v>
      </c>
      <c r="Q23" s="11">
        <f t="shared" si="4"/>
        <v>17773.75</v>
      </c>
      <c r="R23" s="18">
        <f t="shared" si="5"/>
        <v>0.97703276368781977</v>
      </c>
      <c r="S23" s="18">
        <f t="shared" si="5"/>
        <v>0.82847934197669504</v>
      </c>
      <c r="T23" s="18">
        <f t="shared" si="5"/>
        <v>0.86691484411354114</v>
      </c>
      <c r="U23" s="18">
        <f t="shared" si="5"/>
        <v>0.99350168278898465</v>
      </c>
      <c r="V23" s="18">
        <f t="shared" si="5"/>
        <v>0.89750334060060477</v>
      </c>
      <c r="W23" s="7"/>
      <c r="X23" s="8"/>
      <c r="Y23" s="8"/>
      <c r="Z23" s="8"/>
      <c r="AA23" s="8"/>
      <c r="AB23" s="8"/>
      <c r="AC23" s="8"/>
      <c r="AD23" s="7"/>
      <c r="AE23" s="7"/>
      <c r="AF23" s="7"/>
      <c r="AG23" s="7"/>
      <c r="AH23" s="7"/>
      <c r="AI23" s="7"/>
      <c r="AJ23" s="7"/>
    </row>
    <row r="24" spans="1:36" x14ac:dyDescent="0.25">
      <c r="A24" s="11">
        <v>2001</v>
      </c>
      <c r="B24" s="11">
        <v>1</v>
      </c>
      <c r="C24" s="11">
        <v>954</v>
      </c>
      <c r="D24" s="11">
        <v>6134</v>
      </c>
      <c r="E24" s="11">
        <v>1702</v>
      </c>
      <c r="F24" s="11">
        <v>5254</v>
      </c>
      <c r="G24" s="11">
        <v>14044</v>
      </c>
      <c r="H24" s="11">
        <f t="shared" si="6"/>
        <v>1157.5</v>
      </c>
      <c r="I24" s="11">
        <f t="shared" si="7"/>
        <v>8595</v>
      </c>
      <c r="J24" s="11">
        <f t="shared" si="7"/>
        <v>2162.5</v>
      </c>
      <c r="K24" s="11">
        <f t="shared" si="7"/>
        <v>5984.75</v>
      </c>
      <c r="L24" s="11">
        <f t="shared" si="7"/>
        <v>17899.5</v>
      </c>
      <c r="M24" s="11">
        <f t="shared" si="4"/>
        <v>1138.625</v>
      </c>
      <c r="N24" s="11">
        <f t="shared" si="4"/>
        <v>8595.875</v>
      </c>
      <c r="O24" s="11">
        <f t="shared" si="4"/>
        <v>2143.375</v>
      </c>
      <c r="P24" s="11">
        <f t="shared" si="4"/>
        <v>5781</v>
      </c>
      <c r="Q24" s="11">
        <f t="shared" si="4"/>
        <v>17658.75</v>
      </c>
      <c r="R24" s="18">
        <f t="shared" si="5"/>
        <v>0.83785267318037104</v>
      </c>
      <c r="S24" s="18">
        <f t="shared" si="5"/>
        <v>0.7135980921081333</v>
      </c>
      <c r="T24" s="18">
        <f t="shared" si="5"/>
        <v>0.79407476526506093</v>
      </c>
      <c r="U24" s="18">
        <f t="shared" si="5"/>
        <v>0.90883930115896905</v>
      </c>
      <c r="V24" s="18">
        <f t="shared" si="5"/>
        <v>0.79529978056204431</v>
      </c>
      <c r="W24" s="7"/>
      <c r="X24" s="8"/>
      <c r="Y24" s="8"/>
      <c r="Z24" s="8"/>
      <c r="AA24" s="8"/>
      <c r="AB24" s="8"/>
      <c r="AC24" s="8"/>
      <c r="AD24" s="7"/>
      <c r="AE24" s="7"/>
      <c r="AF24" s="7"/>
      <c r="AG24" s="7"/>
      <c r="AH24" s="7"/>
      <c r="AI24" s="7"/>
      <c r="AJ24" s="7"/>
    </row>
    <row r="25" spans="1:36" x14ac:dyDescent="0.25">
      <c r="A25" s="11">
        <v>2001</v>
      </c>
      <c r="B25" s="11">
        <v>2</v>
      </c>
      <c r="C25" s="11">
        <v>1111</v>
      </c>
      <c r="D25" s="11">
        <v>9369</v>
      </c>
      <c r="E25" s="11">
        <v>2182</v>
      </c>
      <c r="F25" s="11">
        <v>5207</v>
      </c>
      <c r="G25" s="11">
        <v>17870</v>
      </c>
      <c r="H25" s="11">
        <f t="shared" si="6"/>
        <v>1139.25</v>
      </c>
      <c r="I25" s="11">
        <f t="shared" si="7"/>
        <v>8547.25</v>
      </c>
      <c r="J25" s="11">
        <f t="shared" si="7"/>
        <v>2135.5</v>
      </c>
      <c r="K25" s="11">
        <f t="shared" si="7"/>
        <v>5826</v>
      </c>
      <c r="L25" s="11">
        <f t="shared" si="7"/>
        <v>17648</v>
      </c>
      <c r="M25" s="11">
        <f t="shared" si="4"/>
        <v>1142.75</v>
      </c>
      <c r="N25" s="11">
        <f t="shared" si="4"/>
        <v>8605</v>
      </c>
      <c r="O25" s="11">
        <f t="shared" si="4"/>
        <v>2127.375</v>
      </c>
      <c r="P25" s="11">
        <f t="shared" si="4"/>
        <v>5634</v>
      </c>
      <c r="Q25" s="11">
        <f t="shared" si="4"/>
        <v>17509.125</v>
      </c>
      <c r="R25" s="18">
        <f t="shared" si="5"/>
        <v>0.97221614526361844</v>
      </c>
      <c r="S25" s="18">
        <f t="shared" si="5"/>
        <v>1.0887855897733876</v>
      </c>
      <c r="T25" s="18">
        <f t="shared" si="5"/>
        <v>1.0256771843234032</v>
      </c>
      <c r="U25" s="18">
        <f t="shared" si="5"/>
        <v>0.92421015264465745</v>
      </c>
      <c r="V25" s="18">
        <f t="shared" si="5"/>
        <v>1.0206106815731797</v>
      </c>
      <c r="W25" s="7"/>
      <c r="X25" s="8"/>
      <c r="Y25" s="8"/>
      <c r="Z25" s="8"/>
      <c r="AA25" s="8"/>
      <c r="AB25" s="8"/>
      <c r="AC25" s="8"/>
      <c r="AD25" s="7"/>
      <c r="AE25" s="7"/>
      <c r="AF25" s="7"/>
      <c r="AG25" s="7"/>
      <c r="AH25" s="7"/>
      <c r="AI25" s="7"/>
      <c r="AJ25" s="7"/>
    </row>
    <row r="26" spans="1:36" x14ac:dyDescent="0.25">
      <c r="A26" s="11">
        <v>2001</v>
      </c>
      <c r="B26" s="11">
        <v>3</v>
      </c>
      <c r="C26" s="11">
        <v>1365</v>
      </c>
      <c r="D26" s="11">
        <v>11974</v>
      </c>
      <c r="E26" s="11">
        <v>2858</v>
      </c>
      <c r="F26" s="11">
        <v>6616</v>
      </c>
      <c r="G26" s="11">
        <v>22812</v>
      </c>
      <c r="H26" s="11">
        <f t="shared" si="6"/>
        <v>1138</v>
      </c>
      <c r="I26" s="11">
        <f t="shared" si="7"/>
        <v>8644.5</v>
      </c>
      <c r="J26" s="11">
        <f t="shared" si="7"/>
        <v>2151.25</v>
      </c>
      <c r="K26" s="11">
        <f t="shared" si="7"/>
        <v>5736</v>
      </c>
      <c r="L26" s="11">
        <f t="shared" si="7"/>
        <v>17669.5</v>
      </c>
      <c r="M26" s="11">
        <f t="shared" si="4"/>
        <v>1164.875</v>
      </c>
      <c r="N26" s="11">
        <f t="shared" si="4"/>
        <v>8595.75</v>
      </c>
      <c r="O26" s="11">
        <f t="shared" si="4"/>
        <v>2099.375</v>
      </c>
      <c r="P26" s="11">
        <f t="shared" si="4"/>
        <v>5510.875</v>
      </c>
      <c r="Q26" s="11">
        <f t="shared" si="4"/>
        <v>17371.125</v>
      </c>
      <c r="R26" s="18">
        <f t="shared" si="5"/>
        <v>1.1717995493078657</v>
      </c>
      <c r="S26" s="18">
        <f t="shared" si="5"/>
        <v>1.3930139894715412</v>
      </c>
      <c r="T26" s="18">
        <f t="shared" si="5"/>
        <v>1.3613575468889549</v>
      </c>
      <c r="U26" s="18">
        <f t="shared" si="5"/>
        <v>1.2005353051920067</v>
      </c>
      <c r="V26" s="18">
        <f t="shared" si="5"/>
        <v>1.3132137383157394</v>
      </c>
      <c r="W26" s="7"/>
      <c r="X26" s="8"/>
      <c r="Y26" s="8"/>
      <c r="Z26" s="8"/>
      <c r="AA26" s="8"/>
      <c r="AB26" s="8"/>
      <c r="AC26" s="8"/>
      <c r="AD26" s="7"/>
      <c r="AE26" s="7"/>
      <c r="AF26" s="7"/>
      <c r="AG26" s="7"/>
      <c r="AH26" s="7"/>
      <c r="AI26" s="7"/>
      <c r="AJ26" s="7"/>
    </row>
    <row r="27" spans="1:36" x14ac:dyDescent="0.25">
      <c r="A27" s="11">
        <v>2001</v>
      </c>
      <c r="B27" s="11">
        <v>4</v>
      </c>
      <c r="C27" s="11">
        <v>1160</v>
      </c>
      <c r="D27" s="11">
        <v>6785</v>
      </c>
      <c r="E27" s="11">
        <v>1672</v>
      </c>
      <c r="F27" s="11">
        <v>5051</v>
      </c>
      <c r="G27" s="11">
        <v>14669</v>
      </c>
      <c r="H27" s="11">
        <f t="shared" si="6"/>
        <v>1147.5</v>
      </c>
      <c r="I27" s="11">
        <f t="shared" si="7"/>
        <v>8565.5</v>
      </c>
      <c r="J27" s="11">
        <f t="shared" si="7"/>
        <v>2103.5</v>
      </c>
      <c r="K27" s="11">
        <f t="shared" si="7"/>
        <v>5532</v>
      </c>
      <c r="L27" s="11">
        <f t="shared" si="7"/>
        <v>17348.75</v>
      </c>
      <c r="M27" s="11">
        <f t="shared" si="4"/>
        <v>1192.125</v>
      </c>
      <c r="N27" s="11">
        <f t="shared" si="4"/>
        <v>8709.375</v>
      </c>
      <c r="O27" s="11">
        <f t="shared" si="4"/>
        <v>2100.125</v>
      </c>
      <c r="P27" s="11">
        <f t="shared" si="4"/>
        <v>5501.875</v>
      </c>
      <c r="Q27" s="11">
        <f t="shared" si="4"/>
        <v>17503.625</v>
      </c>
      <c r="R27" s="18">
        <f t="shared" si="5"/>
        <v>0.97305232253329144</v>
      </c>
      <c r="S27" s="18">
        <f t="shared" si="5"/>
        <v>0.77904556871187658</v>
      </c>
      <c r="T27" s="18">
        <f t="shared" si="5"/>
        <v>0.79614308672102851</v>
      </c>
      <c r="U27" s="18">
        <f t="shared" si="5"/>
        <v>0.91805066454617745</v>
      </c>
      <c r="V27" s="18">
        <f t="shared" si="5"/>
        <v>0.83805497432674658</v>
      </c>
      <c r="W27" s="7"/>
      <c r="X27" s="8"/>
      <c r="Y27" s="8"/>
      <c r="Z27" s="8"/>
      <c r="AA27" s="8"/>
      <c r="AB27" s="8"/>
      <c r="AC27" s="8"/>
      <c r="AD27" s="7"/>
      <c r="AE27" s="7"/>
      <c r="AF27" s="7"/>
      <c r="AG27" s="7"/>
      <c r="AH27" s="7"/>
      <c r="AI27" s="7"/>
      <c r="AJ27" s="7"/>
    </row>
    <row r="28" spans="1:36" x14ac:dyDescent="0.25">
      <c r="A28" s="11">
        <v>2002</v>
      </c>
      <c r="B28" s="11">
        <v>1</v>
      </c>
      <c r="C28" s="11">
        <v>1093</v>
      </c>
      <c r="D28" s="11">
        <v>6376</v>
      </c>
      <c r="E28" s="11">
        <v>1669</v>
      </c>
      <c r="F28" s="11">
        <v>5085</v>
      </c>
      <c r="G28" s="11">
        <v>14223</v>
      </c>
      <c r="H28" s="11">
        <f t="shared" si="6"/>
        <v>1182.25</v>
      </c>
      <c r="I28" s="11">
        <f t="shared" si="7"/>
        <v>8626</v>
      </c>
      <c r="J28" s="11">
        <f t="shared" si="7"/>
        <v>2095.25</v>
      </c>
      <c r="K28" s="11">
        <f t="shared" si="7"/>
        <v>5489.75</v>
      </c>
      <c r="L28" s="11">
        <f t="shared" si="7"/>
        <v>17393.5</v>
      </c>
      <c r="M28" s="11">
        <f t="shared" si="4"/>
        <v>1207</v>
      </c>
      <c r="N28" s="11">
        <f t="shared" si="4"/>
        <v>8854</v>
      </c>
      <c r="O28" s="11">
        <f t="shared" si="4"/>
        <v>2107.625</v>
      </c>
      <c r="P28" s="11">
        <f t="shared" si="4"/>
        <v>5496.375</v>
      </c>
      <c r="Q28" s="11">
        <f t="shared" si="4"/>
        <v>17665.125</v>
      </c>
      <c r="R28" s="18">
        <f t="shared" si="5"/>
        <v>0.90555095277547637</v>
      </c>
      <c r="S28" s="18">
        <f t="shared" si="5"/>
        <v>0.7201264964987576</v>
      </c>
      <c r="T28" s="18">
        <f t="shared" si="5"/>
        <v>0.79188660221813656</v>
      </c>
      <c r="U28" s="18">
        <f t="shared" si="5"/>
        <v>0.92515521593777716</v>
      </c>
      <c r="V28" s="18">
        <f t="shared" si="5"/>
        <v>0.80514573205680684</v>
      </c>
      <c r="W28" s="7"/>
      <c r="X28" s="8"/>
      <c r="Y28" s="8"/>
      <c r="Z28" s="8"/>
      <c r="AA28" s="8"/>
      <c r="AB28" s="8"/>
      <c r="AC28" s="8"/>
      <c r="AD28" s="7"/>
      <c r="AE28" s="7"/>
      <c r="AF28" s="7"/>
      <c r="AG28" s="7"/>
      <c r="AH28" s="7"/>
      <c r="AI28" s="7"/>
      <c r="AJ28" s="7"/>
    </row>
    <row r="29" spans="1:36" x14ac:dyDescent="0.25">
      <c r="A29" s="11">
        <v>2002</v>
      </c>
      <c r="B29" s="11">
        <v>2</v>
      </c>
      <c r="C29" s="11">
        <v>1190</v>
      </c>
      <c r="D29" s="11">
        <v>10036</v>
      </c>
      <c r="E29" s="11">
        <v>2221</v>
      </c>
      <c r="F29" s="11">
        <v>5304</v>
      </c>
      <c r="G29" s="11">
        <v>18751</v>
      </c>
      <c r="H29" s="11">
        <f t="shared" si="6"/>
        <v>1202</v>
      </c>
      <c r="I29" s="11">
        <f t="shared" si="7"/>
        <v>8792.75</v>
      </c>
      <c r="J29" s="11">
        <f t="shared" si="7"/>
        <v>2105</v>
      </c>
      <c r="K29" s="11">
        <f t="shared" si="7"/>
        <v>5514</v>
      </c>
      <c r="L29" s="11">
        <f t="shared" si="7"/>
        <v>17613.75</v>
      </c>
      <c r="M29" s="11">
        <f t="shared" si="4"/>
        <v>1218.75</v>
      </c>
      <c r="N29" s="11">
        <f t="shared" si="4"/>
        <v>9047.5</v>
      </c>
      <c r="O29" s="11">
        <f t="shared" si="4"/>
        <v>2140.25</v>
      </c>
      <c r="P29" s="11">
        <f t="shared" si="4"/>
        <v>5565.75</v>
      </c>
      <c r="Q29" s="11">
        <f t="shared" si="4"/>
        <v>17972.375</v>
      </c>
      <c r="R29" s="18">
        <f t="shared" si="5"/>
        <v>0.97641025641025636</v>
      </c>
      <c r="S29" s="18">
        <f t="shared" si="5"/>
        <v>1.1092567007460625</v>
      </c>
      <c r="T29" s="18">
        <f t="shared" si="5"/>
        <v>1.0377292372386404</v>
      </c>
      <c r="U29" s="18">
        <f t="shared" si="5"/>
        <v>0.95297129766877775</v>
      </c>
      <c r="V29" s="18">
        <f t="shared" si="5"/>
        <v>1.0433234338811648</v>
      </c>
      <c r="W29" s="7"/>
      <c r="X29" s="8"/>
      <c r="Y29" s="8"/>
      <c r="Z29" s="8"/>
      <c r="AA29" s="8"/>
      <c r="AB29" s="8"/>
      <c r="AC29" s="8"/>
      <c r="AD29" s="7"/>
      <c r="AE29" s="7"/>
      <c r="AF29" s="7"/>
      <c r="AG29" s="7"/>
      <c r="AH29" s="7"/>
      <c r="AI29" s="7"/>
      <c r="AJ29" s="7"/>
    </row>
    <row r="30" spans="1:36" x14ac:dyDescent="0.25">
      <c r="A30" s="11">
        <v>2002</v>
      </c>
      <c r="B30" s="11">
        <v>3</v>
      </c>
      <c r="C30" s="11">
        <v>1405</v>
      </c>
      <c r="D30" s="11">
        <v>12464</v>
      </c>
      <c r="E30" s="11">
        <v>2879</v>
      </c>
      <c r="F30" s="11">
        <v>6475</v>
      </c>
      <c r="G30" s="11">
        <v>23223</v>
      </c>
      <c r="H30" s="11">
        <f t="shared" si="6"/>
        <v>1212</v>
      </c>
      <c r="I30" s="11">
        <f t="shared" si="7"/>
        <v>8915.25</v>
      </c>
      <c r="J30" s="11">
        <f t="shared" si="7"/>
        <v>2110.25</v>
      </c>
      <c r="K30" s="11">
        <f t="shared" si="7"/>
        <v>5478.75</v>
      </c>
      <c r="L30" s="11">
        <f t="shared" si="7"/>
        <v>17716.5</v>
      </c>
      <c r="M30" s="11">
        <f t="shared" si="4"/>
        <v>1225.25</v>
      </c>
      <c r="N30" s="11">
        <f t="shared" si="4"/>
        <v>9236.875</v>
      </c>
      <c r="O30" s="11">
        <f t="shared" si="4"/>
        <v>2176.375</v>
      </c>
      <c r="P30" s="11">
        <f t="shared" si="4"/>
        <v>5648.625</v>
      </c>
      <c r="Q30" s="11">
        <f t="shared" si="4"/>
        <v>18287</v>
      </c>
      <c r="R30" s="18">
        <f t="shared" si="5"/>
        <v>1.1467047541318098</v>
      </c>
      <c r="S30" s="18">
        <f t="shared" si="5"/>
        <v>1.3493741119155558</v>
      </c>
      <c r="T30" s="18">
        <f t="shared" si="5"/>
        <v>1.322841881569123</v>
      </c>
      <c r="U30" s="18">
        <f t="shared" si="5"/>
        <v>1.1462966651176172</v>
      </c>
      <c r="V30" s="18">
        <f t="shared" si="5"/>
        <v>1.2699185213539672</v>
      </c>
      <c r="W30" s="7"/>
      <c r="X30" s="8"/>
      <c r="Y30" s="8"/>
      <c r="Z30" s="8"/>
      <c r="AA30" s="8"/>
      <c r="AB30" s="8"/>
      <c r="AC30" s="8"/>
      <c r="AD30" s="7"/>
      <c r="AE30" s="7"/>
      <c r="AF30" s="7"/>
      <c r="AG30" s="7"/>
      <c r="AH30" s="7"/>
      <c r="AI30" s="7"/>
      <c r="AJ30" s="7"/>
    </row>
    <row r="31" spans="1:36" x14ac:dyDescent="0.25">
      <c r="A31" s="11">
        <v>2002</v>
      </c>
      <c r="B31" s="11">
        <v>4</v>
      </c>
      <c r="C31" s="11">
        <v>1214</v>
      </c>
      <c r="D31" s="11">
        <v>7843</v>
      </c>
      <c r="E31" s="11">
        <v>1912</v>
      </c>
      <c r="F31" s="11">
        <v>5747</v>
      </c>
      <c r="G31" s="11">
        <v>16716</v>
      </c>
      <c r="H31" s="11">
        <f t="shared" si="6"/>
        <v>1225.5</v>
      </c>
      <c r="I31" s="11">
        <f t="shared" si="7"/>
        <v>9179.75</v>
      </c>
      <c r="J31" s="11">
        <f t="shared" si="7"/>
        <v>2170.25</v>
      </c>
      <c r="K31" s="11">
        <f t="shared" si="7"/>
        <v>5652.75</v>
      </c>
      <c r="L31" s="11">
        <f t="shared" si="7"/>
        <v>18228.25</v>
      </c>
      <c r="M31" s="11">
        <f t="shared" si="4"/>
        <v>1231.5</v>
      </c>
      <c r="N31" s="11">
        <f t="shared" si="4"/>
        <v>9414.25</v>
      </c>
      <c r="O31" s="11">
        <f t="shared" si="4"/>
        <v>2193.375</v>
      </c>
      <c r="P31" s="11">
        <f t="shared" si="4"/>
        <v>5632.125</v>
      </c>
      <c r="Q31" s="11">
        <f t="shared" si="4"/>
        <v>18471.125</v>
      </c>
      <c r="R31" s="18">
        <f t="shared" si="5"/>
        <v>0.98578968737312223</v>
      </c>
      <c r="S31" s="18">
        <f t="shared" si="5"/>
        <v>0.83309875985872484</v>
      </c>
      <c r="T31" s="18">
        <f t="shared" si="5"/>
        <v>0.87171596284265118</v>
      </c>
      <c r="U31" s="18">
        <f t="shared" si="5"/>
        <v>1.0203963867989436</v>
      </c>
      <c r="V31" s="18">
        <f t="shared" si="5"/>
        <v>0.90498007024477389</v>
      </c>
      <c r="W31" s="7"/>
      <c r="X31" s="8"/>
      <c r="Y31" s="8"/>
      <c r="Z31" s="8"/>
      <c r="AA31" s="8"/>
      <c r="AB31" s="8"/>
      <c r="AC31" s="8"/>
      <c r="AD31" s="7"/>
      <c r="AE31" s="7"/>
      <c r="AF31" s="7"/>
      <c r="AG31" s="7"/>
      <c r="AH31" s="7"/>
      <c r="AI31" s="7"/>
      <c r="AJ31" s="7"/>
    </row>
    <row r="32" spans="1:36" x14ac:dyDescent="0.25">
      <c r="A32" s="11">
        <v>2003</v>
      </c>
      <c r="B32" s="11">
        <v>1</v>
      </c>
      <c r="C32" s="11">
        <v>1091</v>
      </c>
      <c r="D32" s="11">
        <v>6833</v>
      </c>
      <c r="E32" s="11">
        <v>1718</v>
      </c>
      <c r="F32" s="11">
        <v>5052</v>
      </c>
      <c r="G32" s="11">
        <v>14693</v>
      </c>
      <c r="H32" s="11">
        <f t="shared" si="6"/>
        <v>1225</v>
      </c>
      <c r="I32" s="11">
        <f t="shared" si="7"/>
        <v>9294</v>
      </c>
      <c r="J32" s="11">
        <f t="shared" si="7"/>
        <v>2182.5</v>
      </c>
      <c r="K32" s="11">
        <f t="shared" si="7"/>
        <v>5644.5</v>
      </c>
      <c r="L32" s="11">
        <f t="shared" si="7"/>
        <v>18345.75</v>
      </c>
      <c r="M32" s="11">
        <f t="shared" si="4"/>
        <v>1242.625</v>
      </c>
      <c r="N32" s="11">
        <f t="shared" si="4"/>
        <v>9642</v>
      </c>
      <c r="O32" s="11">
        <f t="shared" si="4"/>
        <v>2230.125</v>
      </c>
      <c r="P32" s="11">
        <f t="shared" si="4"/>
        <v>5624.125</v>
      </c>
      <c r="Q32" s="11">
        <f t="shared" si="4"/>
        <v>18738.875</v>
      </c>
      <c r="R32" s="18">
        <f t="shared" si="5"/>
        <v>0.87798008248667136</v>
      </c>
      <c r="S32" s="18">
        <f t="shared" si="5"/>
        <v>0.70867040033188133</v>
      </c>
      <c r="T32" s="18">
        <f t="shared" si="5"/>
        <v>0.77036040580684939</v>
      </c>
      <c r="U32" s="18">
        <f t="shared" si="5"/>
        <v>0.89827306469895318</v>
      </c>
      <c r="V32" s="18">
        <f t="shared" si="5"/>
        <v>0.78409189452408434</v>
      </c>
      <c r="W32" s="7"/>
      <c r="X32" s="8"/>
      <c r="Y32" s="8"/>
      <c r="Z32" s="8"/>
      <c r="AA32" s="8"/>
      <c r="AB32" s="8"/>
      <c r="AC32" s="8"/>
      <c r="AD32" s="8"/>
      <c r="AE32" s="8"/>
    </row>
    <row r="33" spans="1:23" x14ac:dyDescent="0.25">
      <c r="A33" s="11">
        <v>2003</v>
      </c>
      <c r="B33" s="11">
        <v>2</v>
      </c>
      <c r="C33" s="11">
        <v>1242</v>
      </c>
      <c r="D33" s="11">
        <v>10998</v>
      </c>
      <c r="E33" s="11">
        <v>2308</v>
      </c>
      <c r="F33" s="11">
        <v>5205</v>
      </c>
      <c r="G33" s="11">
        <v>19754</v>
      </c>
      <c r="H33" s="11">
        <f t="shared" si="6"/>
        <v>1238</v>
      </c>
      <c r="I33" s="11">
        <f t="shared" si="7"/>
        <v>9534.5</v>
      </c>
      <c r="J33" s="11">
        <f t="shared" si="7"/>
        <v>2204.25</v>
      </c>
      <c r="K33" s="11">
        <f t="shared" si="7"/>
        <v>5619.75</v>
      </c>
      <c r="L33" s="11">
        <f t="shared" si="7"/>
        <v>18596.5</v>
      </c>
      <c r="M33" s="11">
        <f t="shared" si="4"/>
        <v>1257.5</v>
      </c>
      <c r="N33" s="11">
        <f t="shared" si="4"/>
        <v>9830.125</v>
      </c>
      <c r="O33" s="11">
        <f t="shared" si="4"/>
        <v>2281.875</v>
      </c>
      <c r="P33" s="11">
        <f t="shared" si="4"/>
        <v>5665.125</v>
      </c>
      <c r="Q33" s="11">
        <f t="shared" si="4"/>
        <v>19034.625</v>
      </c>
      <c r="R33" s="18">
        <f t="shared" si="5"/>
        <v>0.98767395626242549</v>
      </c>
      <c r="S33" s="18">
        <f t="shared" si="5"/>
        <v>1.1188057120331634</v>
      </c>
      <c r="T33" s="18">
        <f t="shared" si="5"/>
        <v>1.0114489181046289</v>
      </c>
      <c r="U33" s="18">
        <f t="shared" si="5"/>
        <v>0.91877937380022501</v>
      </c>
      <c r="V33" s="18">
        <f t="shared" si="5"/>
        <v>1.0377929693913066</v>
      </c>
      <c r="W33" s="20"/>
    </row>
    <row r="34" spans="1:23" x14ac:dyDescent="0.25">
      <c r="A34" s="11">
        <v>2003</v>
      </c>
      <c r="B34" s="11">
        <v>3</v>
      </c>
      <c r="C34" s="11">
        <v>1442</v>
      </c>
      <c r="D34" s="11">
        <v>13324</v>
      </c>
      <c r="E34" s="11">
        <v>3086</v>
      </c>
      <c r="F34" s="11">
        <v>6510</v>
      </c>
      <c r="G34" s="11">
        <v>24362</v>
      </c>
      <c r="H34" s="11">
        <f t="shared" si="6"/>
        <v>1247.25</v>
      </c>
      <c r="I34" s="11">
        <f t="shared" si="7"/>
        <v>9749.5</v>
      </c>
      <c r="J34" s="11">
        <f t="shared" si="7"/>
        <v>2256</v>
      </c>
      <c r="K34" s="11">
        <f t="shared" si="7"/>
        <v>5628.5</v>
      </c>
      <c r="L34" s="11">
        <f t="shared" si="7"/>
        <v>18881.25</v>
      </c>
      <c r="M34" s="11">
        <f t="shared" si="4"/>
        <v>1281.25</v>
      </c>
      <c r="N34" s="11">
        <f t="shared" si="4"/>
        <v>9975.75</v>
      </c>
      <c r="O34" s="11">
        <f t="shared" si="4"/>
        <v>2336.875</v>
      </c>
      <c r="P34" s="11">
        <f t="shared" si="4"/>
        <v>5767.875</v>
      </c>
      <c r="Q34" s="11">
        <f t="shared" si="4"/>
        <v>19361.75</v>
      </c>
      <c r="R34" s="18">
        <f t="shared" si="5"/>
        <v>1.1254634146341462</v>
      </c>
      <c r="S34" s="18">
        <f t="shared" si="5"/>
        <v>1.3356389243916498</v>
      </c>
      <c r="T34" s="18">
        <f t="shared" si="5"/>
        <v>1.3205669965231346</v>
      </c>
      <c r="U34" s="18">
        <f t="shared" si="5"/>
        <v>1.1286652363305376</v>
      </c>
      <c r="V34" s="18">
        <f t="shared" si="5"/>
        <v>1.2582540317894819</v>
      </c>
      <c r="W34" s="20"/>
    </row>
    <row r="35" spans="1:23" x14ac:dyDescent="0.25">
      <c r="A35" s="11">
        <v>2003</v>
      </c>
      <c r="B35" s="11">
        <v>4</v>
      </c>
      <c r="C35" s="11">
        <v>1296</v>
      </c>
      <c r="D35" s="11">
        <v>8488</v>
      </c>
      <c r="E35" s="11">
        <v>2119</v>
      </c>
      <c r="F35" s="11">
        <v>6040</v>
      </c>
      <c r="G35" s="11">
        <v>17943</v>
      </c>
      <c r="H35" s="11">
        <f t="shared" si="6"/>
        <v>1267.75</v>
      </c>
      <c r="I35" s="11">
        <f t="shared" si="7"/>
        <v>9910.75</v>
      </c>
      <c r="J35" s="11">
        <f t="shared" si="7"/>
        <v>2307.75</v>
      </c>
      <c r="K35" s="11">
        <f t="shared" si="7"/>
        <v>5701.75</v>
      </c>
      <c r="L35" s="11">
        <f t="shared" si="7"/>
        <v>19188</v>
      </c>
      <c r="M35" s="11">
        <f t="shared" si="4"/>
        <v>1307.875</v>
      </c>
      <c r="N35" s="11">
        <f t="shared" si="4"/>
        <v>10104.125</v>
      </c>
      <c r="O35" s="11">
        <f t="shared" si="4"/>
        <v>2436.75</v>
      </c>
      <c r="P35" s="11">
        <f t="shared" si="4"/>
        <v>5924.375</v>
      </c>
      <c r="Q35" s="11">
        <f t="shared" si="4"/>
        <v>19773</v>
      </c>
      <c r="R35" s="18">
        <f t="shared" si="5"/>
        <v>0.99092038612252697</v>
      </c>
      <c r="S35" s="18">
        <f t="shared" si="5"/>
        <v>0.84005294867195324</v>
      </c>
      <c r="T35" s="18">
        <f t="shared" si="5"/>
        <v>0.86960090284190006</v>
      </c>
      <c r="U35" s="18">
        <f t="shared" si="5"/>
        <v>1.0195168266694798</v>
      </c>
      <c r="V35" s="18">
        <f t="shared" si="5"/>
        <v>0.90744955241996661</v>
      </c>
      <c r="W35" s="20"/>
    </row>
    <row r="36" spans="1:23" x14ac:dyDescent="0.25">
      <c r="A36" s="11">
        <v>2004</v>
      </c>
      <c r="B36" s="11">
        <v>1</v>
      </c>
      <c r="C36" s="11">
        <v>1199</v>
      </c>
      <c r="D36" s="11">
        <v>7353</v>
      </c>
      <c r="E36" s="11">
        <v>1951</v>
      </c>
      <c r="F36" s="11">
        <v>5581</v>
      </c>
      <c r="G36" s="11">
        <v>16083</v>
      </c>
      <c r="H36" s="11">
        <f t="shared" si="6"/>
        <v>1294.75</v>
      </c>
      <c r="I36" s="11">
        <f t="shared" si="7"/>
        <v>10040.75</v>
      </c>
      <c r="J36" s="11">
        <f t="shared" si="7"/>
        <v>2366</v>
      </c>
      <c r="K36" s="11">
        <f t="shared" si="7"/>
        <v>5834</v>
      </c>
      <c r="L36" s="11">
        <f t="shared" si="7"/>
        <v>19535.5</v>
      </c>
      <c r="M36" s="11">
        <f t="shared" si="4"/>
        <v>1329.125</v>
      </c>
      <c r="N36" s="11">
        <f t="shared" si="4"/>
        <v>10235</v>
      </c>
      <c r="O36" s="11">
        <f t="shared" si="4"/>
        <v>2585.75</v>
      </c>
      <c r="P36" s="11">
        <f t="shared" si="4"/>
        <v>6079.75</v>
      </c>
      <c r="Q36" s="11">
        <f t="shared" si="4"/>
        <v>20229.375</v>
      </c>
      <c r="R36" s="18">
        <f t="shared" si="5"/>
        <v>0.90209724442772499</v>
      </c>
      <c r="S36" s="18">
        <f t="shared" si="5"/>
        <v>0.71841719589643382</v>
      </c>
      <c r="T36" s="18">
        <f t="shared" si="5"/>
        <v>0.75451996519385089</v>
      </c>
      <c r="U36" s="18">
        <f t="shared" si="5"/>
        <v>0.91796537686582502</v>
      </c>
      <c r="V36" s="18">
        <f t="shared" si="5"/>
        <v>0.79503197701362494</v>
      </c>
      <c r="W36" s="20"/>
    </row>
    <row r="37" spans="1:23" x14ac:dyDescent="0.25">
      <c r="A37" s="11">
        <v>2004</v>
      </c>
      <c r="B37" s="11">
        <v>2</v>
      </c>
      <c r="C37" s="11">
        <v>1347</v>
      </c>
      <c r="D37" s="11">
        <v>11505</v>
      </c>
      <c r="E37" s="11">
        <v>2874</v>
      </c>
      <c r="F37" s="11">
        <v>5928</v>
      </c>
      <c r="G37" s="11">
        <v>21654</v>
      </c>
      <c r="H37" s="11">
        <f t="shared" si="6"/>
        <v>1321</v>
      </c>
      <c r="I37" s="11">
        <f t="shared" si="7"/>
        <v>10167.5</v>
      </c>
      <c r="J37" s="11">
        <f t="shared" si="7"/>
        <v>2507.5</v>
      </c>
      <c r="K37" s="11">
        <f t="shared" si="7"/>
        <v>6014.75</v>
      </c>
      <c r="L37" s="11">
        <f t="shared" si="7"/>
        <v>20010.5</v>
      </c>
      <c r="M37" s="11">
        <f t="shared" si="4"/>
        <v>1344</v>
      </c>
      <c r="N37" s="11">
        <f t="shared" si="4"/>
        <v>10349.25</v>
      </c>
      <c r="O37" s="11">
        <f t="shared" si="4"/>
        <v>2726.375</v>
      </c>
      <c r="P37" s="11">
        <f t="shared" si="4"/>
        <v>6182.375</v>
      </c>
      <c r="Q37" s="11">
        <f t="shared" si="4"/>
        <v>20601.75</v>
      </c>
      <c r="R37" s="18">
        <f t="shared" si="5"/>
        <v>1.0022321428571428</v>
      </c>
      <c r="S37" s="18">
        <f t="shared" si="5"/>
        <v>1.1116747590405103</v>
      </c>
      <c r="T37" s="18">
        <f t="shared" si="5"/>
        <v>1.0541469900508917</v>
      </c>
      <c r="U37" s="18">
        <f t="shared" si="5"/>
        <v>0.95885480903374509</v>
      </c>
      <c r="V37" s="18">
        <f t="shared" si="5"/>
        <v>1.0510757581273436</v>
      </c>
      <c r="W37" s="20"/>
    </row>
    <row r="38" spans="1:23" x14ac:dyDescent="0.25">
      <c r="A38" s="11">
        <v>2004</v>
      </c>
      <c r="B38" s="11">
        <v>3</v>
      </c>
      <c r="C38" s="11">
        <v>1507</v>
      </c>
      <c r="D38" s="11">
        <v>13864</v>
      </c>
      <c r="E38" s="11">
        <v>3712</v>
      </c>
      <c r="F38" s="11">
        <v>7030</v>
      </c>
      <c r="G38" s="11">
        <v>26113</v>
      </c>
      <c r="H38" s="11">
        <f t="shared" si="6"/>
        <v>1337.25</v>
      </c>
      <c r="I38" s="11">
        <f t="shared" si="7"/>
        <v>10302.5</v>
      </c>
      <c r="J38" s="11">
        <f t="shared" si="7"/>
        <v>2664</v>
      </c>
      <c r="K38" s="11">
        <f t="shared" si="7"/>
        <v>6144.75</v>
      </c>
      <c r="L38" s="11">
        <f t="shared" si="7"/>
        <v>20448.25</v>
      </c>
      <c r="M38" s="11">
        <f t="shared" si="4"/>
        <v>1363.375</v>
      </c>
      <c r="N38" s="11">
        <f t="shared" si="4"/>
        <v>10489.625</v>
      </c>
      <c r="O38" s="11">
        <f t="shared" si="4"/>
        <v>2868.5</v>
      </c>
      <c r="P38" s="11">
        <f t="shared" si="4"/>
        <v>6262.875</v>
      </c>
      <c r="Q38" s="11">
        <f t="shared" si="4"/>
        <v>20984.25</v>
      </c>
      <c r="R38" s="18">
        <f t="shared" si="5"/>
        <v>1.1053451911616392</v>
      </c>
      <c r="S38" s="18">
        <f t="shared" si="5"/>
        <v>1.3216869049179547</v>
      </c>
      <c r="T38" s="18">
        <f t="shared" si="5"/>
        <v>1.2940561268955901</v>
      </c>
      <c r="U38" s="18">
        <f t="shared" si="5"/>
        <v>1.1224876753886992</v>
      </c>
      <c r="V38" s="18">
        <f t="shared" si="5"/>
        <v>1.24440949759939</v>
      </c>
      <c r="W38" s="20"/>
    </row>
    <row r="39" spans="1:23" x14ac:dyDescent="0.25">
      <c r="A39" s="11">
        <v>2004</v>
      </c>
      <c r="B39" s="11">
        <v>4</v>
      </c>
      <c r="C39" s="11">
        <v>1350</v>
      </c>
      <c r="D39" s="11">
        <v>8862</v>
      </c>
      <c r="E39" s="11">
        <v>2618</v>
      </c>
      <c r="F39" s="11">
        <v>6341</v>
      </c>
      <c r="G39" s="11">
        <v>19171</v>
      </c>
      <c r="H39" s="11">
        <f t="shared" si="6"/>
        <v>1350.75</v>
      </c>
      <c r="I39" s="11">
        <f t="shared" si="7"/>
        <v>10396</v>
      </c>
      <c r="J39" s="11">
        <f t="shared" si="7"/>
        <v>2788.75</v>
      </c>
      <c r="K39" s="11">
        <f t="shared" si="7"/>
        <v>6220</v>
      </c>
      <c r="L39" s="11">
        <f t="shared" si="7"/>
        <v>20755.25</v>
      </c>
      <c r="M39" s="11">
        <f t="shared" si="4"/>
        <v>1391.625</v>
      </c>
      <c r="N39" s="11">
        <f t="shared" si="4"/>
        <v>10634.875</v>
      </c>
      <c r="O39" s="11">
        <f t="shared" si="4"/>
        <v>3025.25</v>
      </c>
      <c r="P39" s="11">
        <f t="shared" si="4"/>
        <v>6326.125</v>
      </c>
      <c r="Q39" s="11">
        <f t="shared" si="4"/>
        <v>21377.875</v>
      </c>
      <c r="R39" s="18">
        <f t="shared" si="5"/>
        <v>0.97008892481810838</v>
      </c>
      <c r="S39" s="18">
        <f t="shared" si="5"/>
        <v>0.83329611302436557</v>
      </c>
      <c r="T39" s="18">
        <f t="shared" si="5"/>
        <v>0.86538302619618213</v>
      </c>
      <c r="U39" s="18">
        <f t="shared" si="5"/>
        <v>1.002351360429963</v>
      </c>
      <c r="V39" s="18">
        <f t="shared" si="5"/>
        <v>0.89676827093431877</v>
      </c>
      <c r="W39" s="20"/>
    </row>
    <row r="40" spans="1:23" x14ac:dyDescent="0.25">
      <c r="A40" s="11">
        <v>2005</v>
      </c>
      <c r="B40" s="11">
        <v>1</v>
      </c>
      <c r="C40" s="11">
        <v>1300</v>
      </c>
      <c r="D40" s="11">
        <v>8102</v>
      </c>
      <c r="E40" s="11">
        <v>2589</v>
      </c>
      <c r="F40" s="11">
        <v>5924</v>
      </c>
      <c r="G40" s="11">
        <v>17915</v>
      </c>
      <c r="H40" s="11">
        <f t="shared" si="6"/>
        <v>1376</v>
      </c>
      <c r="I40" s="11">
        <f t="shared" si="7"/>
        <v>10583.25</v>
      </c>
      <c r="J40" s="11">
        <f t="shared" si="7"/>
        <v>2948.25</v>
      </c>
      <c r="K40" s="11">
        <f t="shared" si="7"/>
        <v>6305.75</v>
      </c>
      <c r="L40" s="11">
        <f t="shared" si="7"/>
        <v>21213.25</v>
      </c>
      <c r="M40" s="11">
        <f t="shared" si="4"/>
        <v>1425.875</v>
      </c>
      <c r="N40" s="11">
        <f t="shared" si="4"/>
        <v>10739.5</v>
      </c>
      <c r="O40" s="11">
        <f t="shared" si="4"/>
        <v>3188.875</v>
      </c>
      <c r="P40" s="11">
        <f t="shared" si="4"/>
        <v>6377.25</v>
      </c>
      <c r="Q40" s="11">
        <f t="shared" si="4"/>
        <v>21731.375</v>
      </c>
      <c r="R40" s="18">
        <f t="shared" si="5"/>
        <v>0.91172087314806693</v>
      </c>
      <c r="S40" s="18">
        <f t="shared" si="5"/>
        <v>0.75441128544159408</v>
      </c>
      <c r="T40" s="18">
        <f t="shared" si="5"/>
        <v>0.81188506918584136</v>
      </c>
      <c r="U40" s="18">
        <f t="shared" si="5"/>
        <v>0.9289270453565408</v>
      </c>
      <c r="V40" s="18">
        <f t="shared" si="5"/>
        <v>0.82438409902732801</v>
      </c>
      <c r="W40" s="20"/>
    </row>
    <row r="41" spans="1:23" x14ac:dyDescent="0.25">
      <c r="A41" s="11">
        <v>2005</v>
      </c>
      <c r="B41" s="11">
        <v>2</v>
      </c>
      <c r="C41" s="11">
        <v>1472</v>
      </c>
      <c r="D41" s="11">
        <v>11918</v>
      </c>
      <c r="E41" s="11">
        <v>3490</v>
      </c>
      <c r="F41" s="11">
        <v>6091</v>
      </c>
      <c r="G41" s="11">
        <v>22971</v>
      </c>
      <c r="H41" s="11">
        <f t="shared" si="6"/>
        <v>1407.25</v>
      </c>
      <c r="I41" s="11">
        <f t="shared" si="7"/>
        <v>10686.5</v>
      </c>
      <c r="J41" s="11">
        <f t="shared" si="7"/>
        <v>3102.25</v>
      </c>
      <c r="K41" s="11">
        <f t="shared" si="7"/>
        <v>6346.5</v>
      </c>
      <c r="L41" s="11">
        <f t="shared" si="7"/>
        <v>21542.5</v>
      </c>
      <c r="M41" s="11">
        <f t="shared" si="4"/>
        <v>1459</v>
      </c>
      <c r="N41" s="11">
        <f t="shared" si="4"/>
        <v>10821.25</v>
      </c>
      <c r="O41" s="11">
        <f t="shared" si="4"/>
        <v>3332.25</v>
      </c>
      <c r="P41" s="11">
        <f t="shared" si="4"/>
        <v>6427.5</v>
      </c>
      <c r="Q41" s="11">
        <f t="shared" si="4"/>
        <v>22039.75</v>
      </c>
      <c r="R41" s="18">
        <f t="shared" si="5"/>
        <v>1.0089102124742975</v>
      </c>
      <c r="S41" s="18">
        <f t="shared" si="5"/>
        <v>1.1013515074506179</v>
      </c>
      <c r="T41" s="18">
        <f t="shared" si="5"/>
        <v>1.0473403856253283</v>
      </c>
      <c r="U41" s="18">
        <f t="shared" si="5"/>
        <v>0.94764683002722672</v>
      </c>
      <c r="V41" s="18">
        <f t="shared" si="5"/>
        <v>1.0422532016016515</v>
      </c>
      <c r="W41" s="20"/>
    </row>
    <row r="42" spans="1:23" x14ac:dyDescent="0.25">
      <c r="A42" s="11">
        <v>2005</v>
      </c>
      <c r="B42" s="11">
        <v>3</v>
      </c>
      <c r="C42" s="11">
        <v>1656</v>
      </c>
      <c r="D42" s="11">
        <v>14288</v>
      </c>
      <c r="E42" s="11">
        <v>4405</v>
      </c>
      <c r="F42" s="11">
        <v>7276</v>
      </c>
      <c r="G42" s="11">
        <v>27624</v>
      </c>
      <c r="H42" s="11">
        <f t="shared" si="6"/>
        <v>1444.5</v>
      </c>
      <c r="I42" s="11">
        <f t="shared" si="7"/>
        <v>10792.5</v>
      </c>
      <c r="J42" s="11">
        <f t="shared" si="7"/>
        <v>3275.5</v>
      </c>
      <c r="K42" s="11">
        <f t="shared" si="7"/>
        <v>6408</v>
      </c>
      <c r="L42" s="11">
        <f t="shared" si="7"/>
        <v>21920.25</v>
      </c>
      <c r="M42" s="11">
        <f t="shared" si="4"/>
        <v>1502.4166666666665</v>
      </c>
      <c r="N42" s="11">
        <f t="shared" si="4"/>
        <v>11308</v>
      </c>
      <c r="O42" s="11">
        <f t="shared" si="4"/>
        <v>3522.333333333333</v>
      </c>
      <c r="P42" s="11">
        <f t="shared" si="4"/>
        <v>6534.1666666666661</v>
      </c>
      <c r="Q42" s="11">
        <f t="shared" si="4"/>
        <v>22866.625</v>
      </c>
      <c r="R42" s="18">
        <f t="shared" si="5"/>
        <v>1.1022241943535416</v>
      </c>
      <c r="S42" s="18">
        <f t="shared" si="5"/>
        <v>1.2635302440749911</v>
      </c>
      <c r="T42" s="18">
        <f t="shared" si="5"/>
        <v>1.2505914639916722</v>
      </c>
      <c r="U42" s="18">
        <f t="shared" si="5"/>
        <v>1.1135314373166689</v>
      </c>
      <c r="V42" s="18">
        <f t="shared" si="5"/>
        <v>1.2080488484855112</v>
      </c>
      <c r="W42" s="20"/>
    </row>
    <row r="43" spans="1:23" x14ac:dyDescent="0.25">
      <c r="A43" s="11">
        <v>2005</v>
      </c>
      <c r="B43" s="11">
        <v>4</v>
      </c>
      <c r="C43" s="11">
        <v>1466</v>
      </c>
      <c r="D43" s="11">
        <v>9092</v>
      </c>
      <c r="E43" s="11">
        <v>3072</v>
      </c>
      <c r="F43" s="11">
        <v>6497</v>
      </c>
      <c r="G43" s="11">
        <v>20127</v>
      </c>
      <c r="H43" s="11">
        <f t="shared" si="6"/>
        <v>1473.5</v>
      </c>
      <c r="I43" s="11">
        <f t="shared" si="7"/>
        <v>10850</v>
      </c>
      <c r="J43" s="11">
        <f t="shared" si="7"/>
        <v>3389</v>
      </c>
      <c r="K43" s="11">
        <f t="shared" si="7"/>
        <v>6447</v>
      </c>
      <c r="L43" s="11">
        <f t="shared" si="7"/>
        <v>22159.25</v>
      </c>
      <c r="M43" s="11">
        <f t="shared" si="4"/>
        <v>1531.3333333333333</v>
      </c>
      <c r="N43" s="11">
        <f t="shared" si="4"/>
        <v>11766</v>
      </c>
      <c r="O43" s="11">
        <f t="shared" si="4"/>
        <v>3655.6666666666665</v>
      </c>
      <c r="P43" s="11">
        <f t="shared" si="4"/>
        <v>6621.333333333333</v>
      </c>
      <c r="Q43" s="11">
        <f t="shared" si="4"/>
        <v>23574</v>
      </c>
      <c r="R43" s="18">
        <f t="shared" si="5"/>
        <v>0.95733565520243802</v>
      </c>
      <c r="S43" s="18">
        <f t="shared" si="5"/>
        <v>0.77273499915009347</v>
      </c>
      <c r="T43" s="18">
        <f t="shared" si="5"/>
        <v>0.84033919941643109</v>
      </c>
      <c r="U43" s="18">
        <f t="shared" si="5"/>
        <v>0.98122231171969398</v>
      </c>
      <c r="V43" s="18">
        <f t="shared" si="5"/>
        <v>0.85377958768134388</v>
      </c>
      <c r="W43" s="20"/>
    </row>
    <row r="44" spans="1:23" x14ac:dyDescent="0.25">
      <c r="A44" s="11">
        <v>2006</v>
      </c>
      <c r="B44" s="11">
        <v>1</v>
      </c>
      <c r="C44" s="11"/>
      <c r="D44" s="11"/>
      <c r="E44" s="11"/>
      <c r="F44" s="11"/>
      <c r="G44" s="11"/>
      <c r="H44" s="11">
        <f t="shared" si="6"/>
        <v>1531.3333333333333</v>
      </c>
      <c r="I44" s="11">
        <f t="shared" si="7"/>
        <v>11766</v>
      </c>
      <c r="J44" s="11">
        <f t="shared" si="7"/>
        <v>3655.6666666666665</v>
      </c>
      <c r="K44" s="11">
        <f t="shared" si="7"/>
        <v>6621.333333333333</v>
      </c>
      <c r="L44" s="11">
        <f t="shared" si="7"/>
        <v>23574</v>
      </c>
      <c r="M44" s="11"/>
      <c r="N44" s="11"/>
      <c r="O44" s="11"/>
      <c r="P44" s="11"/>
      <c r="Q44" s="11"/>
      <c r="R44" s="18"/>
      <c r="S44" s="18"/>
      <c r="T44" s="18"/>
      <c r="U44" s="18"/>
      <c r="V44" s="18"/>
      <c r="W44" s="20"/>
    </row>
    <row r="45" spans="1:23" x14ac:dyDescent="0.25">
      <c r="A45" s="11">
        <v>2006</v>
      </c>
      <c r="B45" s="11">
        <v>2</v>
      </c>
      <c r="C45" s="21"/>
      <c r="D45" s="21"/>
      <c r="E45" s="21"/>
      <c r="F45" s="21"/>
      <c r="G45" s="2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8"/>
      <c r="S45" s="18"/>
      <c r="T45" s="18"/>
      <c r="U45" s="18"/>
      <c r="V45" s="18"/>
      <c r="W45" s="20"/>
    </row>
    <row r="46" spans="1:23" x14ac:dyDescent="0.25">
      <c r="A46" s="11">
        <v>2006</v>
      </c>
      <c r="B46" s="11">
        <v>3</v>
      </c>
      <c r="C46" s="11"/>
      <c r="D46" s="11"/>
      <c r="E46" s="11"/>
      <c r="F46" s="11"/>
      <c r="G46" s="2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8"/>
      <c r="S46" s="18"/>
      <c r="T46" s="18"/>
      <c r="U46" s="18"/>
      <c r="V46" s="18"/>
      <c r="W46" s="20"/>
    </row>
    <row r="47" spans="1:23" x14ac:dyDescent="0.25">
      <c r="A47" s="11">
        <v>2006</v>
      </c>
      <c r="B47" s="11">
        <v>4</v>
      </c>
      <c r="C47" s="11"/>
      <c r="D47" s="11"/>
      <c r="E47" s="11"/>
      <c r="F47" s="22"/>
      <c r="G47" s="11"/>
      <c r="H47" s="23"/>
      <c r="I47" s="11"/>
      <c r="J47" s="11"/>
      <c r="K47" s="11"/>
      <c r="L47" s="11"/>
      <c r="M47" s="11"/>
      <c r="N47" s="11"/>
      <c r="O47" s="11"/>
      <c r="P47" s="11"/>
      <c r="Q47" s="11"/>
      <c r="R47" s="18"/>
      <c r="S47" s="18"/>
      <c r="T47" s="18"/>
      <c r="U47" s="18"/>
      <c r="V47" s="18"/>
      <c r="W47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7"/>
  <sheetViews>
    <sheetView topLeftCell="Q1" workbookViewId="0">
      <selection activeCell="G10" sqref="G10"/>
    </sheetView>
  </sheetViews>
  <sheetFormatPr defaultRowHeight="12.75" x14ac:dyDescent="0.2"/>
  <cols>
    <col min="18" max="18" width="10.5703125" customWidth="1"/>
    <col min="29" max="29" width="12" bestFit="1" customWidth="1"/>
    <col min="30" max="30" width="18.7109375" bestFit="1" customWidth="1"/>
    <col min="31" max="31" width="21.42578125" bestFit="1" customWidth="1"/>
    <col min="32" max="32" width="12.85546875" bestFit="1" customWidth="1"/>
  </cols>
  <sheetData>
    <row r="1" spans="1:33" ht="15" x14ac:dyDescent="0.25">
      <c r="A1" s="3"/>
      <c r="B1" s="4"/>
      <c r="C1" s="5"/>
      <c r="D1" s="5" t="s">
        <v>5</v>
      </c>
      <c r="E1" s="4"/>
      <c r="F1" s="4"/>
      <c r="G1" s="6"/>
      <c r="H1" s="25"/>
      <c r="I1" s="26" t="s">
        <v>28</v>
      </c>
      <c r="J1" s="27"/>
      <c r="K1" s="28"/>
      <c r="L1" s="27"/>
      <c r="M1" s="29"/>
      <c r="N1" s="30" t="s">
        <v>22</v>
      </c>
      <c r="O1" s="4"/>
      <c r="P1" s="4"/>
      <c r="Q1" s="4"/>
      <c r="R1" s="4"/>
      <c r="S1" s="14" t="s">
        <v>24</v>
      </c>
      <c r="T1" s="14"/>
      <c r="U1" s="4"/>
      <c r="V1" s="4"/>
      <c r="W1" s="4"/>
      <c r="X1" s="14" t="s">
        <v>25</v>
      </c>
      <c r="Y1" s="4"/>
      <c r="Z1" s="4"/>
      <c r="AA1" s="4"/>
      <c r="AB1" s="27"/>
      <c r="AC1" s="31"/>
      <c r="AD1" s="32"/>
      <c r="AE1" s="32" t="s">
        <v>26</v>
      </c>
      <c r="AF1" s="31"/>
      <c r="AG1" s="27"/>
    </row>
    <row r="2" spans="1:33" ht="15" x14ac:dyDescent="0.25">
      <c r="A2" s="33"/>
      <c r="B2" s="33"/>
      <c r="C2" s="33" t="s">
        <v>6</v>
      </c>
      <c r="D2" s="33" t="s">
        <v>10</v>
      </c>
      <c r="E2" s="33" t="s">
        <v>2</v>
      </c>
      <c r="F2" s="33" t="s">
        <v>9</v>
      </c>
      <c r="G2" s="33" t="s">
        <v>4</v>
      </c>
      <c r="H2" s="33" t="s">
        <v>6</v>
      </c>
      <c r="I2" s="34" t="s">
        <v>10</v>
      </c>
      <c r="J2" s="33" t="s">
        <v>2</v>
      </c>
      <c r="K2" s="33" t="s">
        <v>9</v>
      </c>
      <c r="L2" s="34" t="s">
        <v>4</v>
      </c>
      <c r="M2" s="34" t="s">
        <v>6</v>
      </c>
      <c r="N2" s="33" t="s">
        <v>10</v>
      </c>
      <c r="O2" s="33" t="s">
        <v>2</v>
      </c>
      <c r="P2" s="33" t="s">
        <v>9</v>
      </c>
      <c r="Q2" s="33" t="s">
        <v>4</v>
      </c>
      <c r="R2" s="33"/>
      <c r="S2" s="33" t="s">
        <v>6</v>
      </c>
      <c r="T2" s="33" t="s">
        <v>10</v>
      </c>
      <c r="U2" s="33" t="s">
        <v>2</v>
      </c>
      <c r="V2" s="33" t="s">
        <v>9</v>
      </c>
      <c r="W2" s="33" t="s">
        <v>4</v>
      </c>
      <c r="X2" s="33" t="s">
        <v>6</v>
      </c>
      <c r="Y2" s="33" t="s">
        <v>10</v>
      </c>
      <c r="Z2" s="33" t="s">
        <v>2</v>
      </c>
      <c r="AA2" s="33" t="s">
        <v>9</v>
      </c>
      <c r="AB2" s="33" t="s">
        <v>4</v>
      </c>
      <c r="AC2" s="33" t="s">
        <v>6</v>
      </c>
      <c r="AD2" s="33" t="s">
        <v>15</v>
      </c>
      <c r="AE2" s="33" t="s">
        <v>16</v>
      </c>
      <c r="AF2" s="33" t="s">
        <v>27</v>
      </c>
      <c r="AG2" s="33" t="s">
        <v>4</v>
      </c>
    </row>
    <row r="3" spans="1:33" ht="15" x14ac:dyDescent="0.25">
      <c r="A3" s="35" t="s">
        <v>0</v>
      </c>
      <c r="B3" s="35" t="s">
        <v>1</v>
      </c>
      <c r="C3" s="35"/>
      <c r="D3" s="35" t="s">
        <v>7</v>
      </c>
      <c r="E3" s="35" t="s">
        <v>3</v>
      </c>
      <c r="F3" s="35" t="s">
        <v>8</v>
      </c>
      <c r="G3" s="35"/>
      <c r="H3" s="35"/>
      <c r="I3" s="35" t="s">
        <v>7</v>
      </c>
      <c r="J3" s="35" t="s">
        <v>3</v>
      </c>
      <c r="K3" s="35" t="s">
        <v>8</v>
      </c>
      <c r="L3" s="35"/>
      <c r="M3" s="35"/>
      <c r="N3" s="35" t="s">
        <v>7</v>
      </c>
      <c r="O3" s="35" t="s">
        <v>3</v>
      </c>
      <c r="P3" s="35" t="s">
        <v>8</v>
      </c>
      <c r="Q3" s="35"/>
      <c r="R3" s="35" t="s">
        <v>23</v>
      </c>
      <c r="S3" s="35"/>
      <c r="T3" s="35" t="s">
        <v>7</v>
      </c>
      <c r="U3" s="35" t="s">
        <v>3</v>
      </c>
      <c r="V3" s="35" t="s">
        <v>8</v>
      </c>
      <c r="W3" s="35"/>
      <c r="X3" s="35"/>
      <c r="Y3" s="35" t="s">
        <v>7</v>
      </c>
      <c r="Z3" s="35" t="s">
        <v>3</v>
      </c>
      <c r="AA3" s="35" t="s">
        <v>8</v>
      </c>
      <c r="AB3" s="35"/>
      <c r="AC3" s="36">
        <f>AVERAGE(AC4:AC43)</f>
        <v>6.1773406249147213E-2</v>
      </c>
      <c r="AD3" s="36">
        <f t="shared" ref="AD3:AG3" si="0">AVERAGE(AD4:AD43)</f>
        <v>2.7169326024659064E-2</v>
      </c>
      <c r="AE3" s="36">
        <f t="shared" si="0"/>
        <v>7.1753064987847073E-2</v>
      </c>
      <c r="AF3" s="36">
        <f t="shared" si="0"/>
        <v>6.5990058026907078E-2</v>
      </c>
      <c r="AG3" s="36">
        <f t="shared" si="0"/>
        <v>2.8696470125336337E-2</v>
      </c>
    </row>
    <row r="4" spans="1:33" ht="15" x14ac:dyDescent="0.25">
      <c r="A4" s="11">
        <v>1996</v>
      </c>
      <c r="B4" s="11">
        <v>1</v>
      </c>
      <c r="C4" s="11">
        <v>708</v>
      </c>
      <c r="D4" s="11">
        <v>4084</v>
      </c>
      <c r="E4" s="11">
        <v>1233</v>
      </c>
      <c r="F4" s="11">
        <v>4198</v>
      </c>
      <c r="G4" s="11">
        <v>10222</v>
      </c>
      <c r="H4" s="11">
        <v>0.87102696086246101</v>
      </c>
      <c r="I4" s="11">
        <v>0.7184751489285639</v>
      </c>
      <c r="J4" s="11">
        <v>0.79180033252540905</v>
      </c>
      <c r="K4" s="11">
        <v>0.90398348976549014</v>
      </c>
      <c r="L4" s="11">
        <v>0.79649257450953181</v>
      </c>
      <c r="M4" s="11">
        <f>C4/H4</f>
        <v>812.83362262284356</v>
      </c>
      <c r="N4" s="11">
        <f t="shared" ref="N4:Q19" si="1">D4/I4</f>
        <v>5684.2606262587124</v>
      </c>
      <c r="O4" s="11">
        <f t="shared" si="1"/>
        <v>1557.2107630561429</v>
      </c>
      <c r="P4" s="11">
        <f t="shared" si="1"/>
        <v>4643.8901235785161</v>
      </c>
      <c r="Q4" s="11">
        <f t="shared" si="1"/>
        <v>12833.76685124096</v>
      </c>
      <c r="R4" s="11">
        <v>1</v>
      </c>
      <c r="S4" s="11">
        <f xml:space="preserve"> (17.623*R4) + 749.1</f>
        <v>766.72300000000007</v>
      </c>
      <c r="T4" s="11">
        <f>(145.64*R4)+ 5436.1</f>
        <v>5581.7400000000007</v>
      </c>
      <c r="U4" s="11">
        <f>(39.527*R4) + 1406.6</f>
        <v>1446.127</v>
      </c>
      <c r="V4" s="11">
        <f xml:space="preserve"> (39.069*R4) + 4873.1</f>
        <v>4912.1690000000008</v>
      </c>
      <c r="W4" s="11">
        <f>(229.02*R4) + 12596</f>
        <v>12825.02</v>
      </c>
      <c r="X4" s="11">
        <f>S4*H4</f>
        <v>667.83640451334873</v>
      </c>
      <c r="Y4" s="11">
        <f t="shared" ref="Y4:AB19" si="2">T4*I4</f>
        <v>4010.3414777805228</v>
      </c>
      <c r="Z4" s="11">
        <f t="shared" si="2"/>
        <v>1145.0438394739722</v>
      </c>
      <c r="AA4" s="11">
        <f t="shared" si="2"/>
        <v>4440.5196749378583</v>
      </c>
      <c r="AB4" s="11">
        <f t="shared" si="2"/>
        <v>10215.033197936236</v>
      </c>
      <c r="AC4" s="37">
        <f>ABS((X4-C4)/C4)</f>
        <v>5.6728242212784288E-2</v>
      </c>
      <c r="AD4" s="37">
        <f t="shared" ref="AD4:AG19" si="3">ABS((Y4-D4)/D4)</f>
        <v>1.8035877135033584E-2</v>
      </c>
      <c r="AE4" s="37">
        <f t="shared" si="3"/>
        <v>7.1335085584775193E-2</v>
      </c>
      <c r="AF4" s="37">
        <f t="shared" si="3"/>
        <v>5.7770289408732328E-2</v>
      </c>
      <c r="AG4" s="37">
        <f t="shared" si="3"/>
        <v>6.8154980079863827E-4</v>
      </c>
    </row>
    <row r="5" spans="1:33" ht="15" x14ac:dyDescent="0.25">
      <c r="A5" s="11">
        <v>1996</v>
      </c>
      <c r="B5" s="11">
        <v>2</v>
      </c>
      <c r="C5" s="11">
        <v>845</v>
      </c>
      <c r="D5" s="11">
        <v>6329</v>
      </c>
      <c r="E5" s="11">
        <v>1684</v>
      </c>
      <c r="F5" s="11">
        <v>4691</v>
      </c>
      <c r="G5" s="11">
        <v>13549</v>
      </c>
      <c r="H5" s="11">
        <v>1.01046352511194</v>
      </c>
      <c r="I5" s="11">
        <v>1.1133701933534312</v>
      </c>
      <c r="J5" s="11">
        <v>1.0457875251422015</v>
      </c>
      <c r="K5" s="11">
        <v>0.95872551904454517</v>
      </c>
      <c r="L5" s="11">
        <v>1.0476032480052955</v>
      </c>
      <c r="M5" s="11">
        <f t="shared" ref="M5:Q43" si="4">C5/H5</f>
        <v>836.24987839753067</v>
      </c>
      <c r="N5" s="11">
        <f t="shared" si="1"/>
        <v>5684.5423362172814</v>
      </c>
      <c r="O5" s="11">
        <f t="shared" si="1"/>
        <v>1610.2697340657389</v>
      </c>
      <c r="P5" s="11">
        <f t="shared" si="1"/>
        <v>4892.9541425735661</v>
      </c>
      <c r="Q5" s="11">
        <f t="shared" si="1"/>
        <v>12933.331417020876</v>
      </c>
      <c r="R5" s="11">
        <v>2</v>
      </c>
      <c r="S5" s="11">
        <f t="shared" ref="S5:S47" si="5" xml:space="preserve"> (17.623*R5) + 749.1</f>
        <v>784.346</v>
      </c>
      <c r="T5" s="11">
        <f t="shared" ref="T5:T47" si="6">(145.64*R5)+ 5436.1</f>
        <v>5727.38</v>
      </c>
      <c r="U5" s="11">
        <f t="shared" ref="U5:U47" si="7">(39.527*R5) + 1406.6</f>
        <v>1485.654</v>
      </c>
      <c r="V5" s="11">
        <f t="shared" ref="V5:V47" si="8" xml:space="preserve"> (39.069*R5) + 4873.1</f>
        <v>4951.2380000000003</v>
      </c>
      <c r="W5" s="11">
        <f t="shared" ref="W5:W47" si="9">(229.02*R5) + 12596</f>
        <v>13054.04</v>
      </c>
      <c r="X5" s="11">
        <f t="shared" ref="X5:AB47" si="10">S5*H5</f>
        <v>792.55302406744977</v>
      </c>
      <c r="Y5" s="11">
        <f t="shared" si="2"/>
        <v>6376.6941780085754</v>
      </c>
      <c r="Z5" s="11">
        <f t="shared" si="2"/>
        <v>1553.6784198776122</v>
      </c>
      <c r="AA5" s="11">
        <f t="shared" si="2"/>
        <v>4746.8782214630764</v>
      </c>
      <c r="AB5" s="11">
        <f t="shared" si="2"/>
        <v>13675.454703591049</v>
      </c>
      <c r="AC5" s="37">
        <f t="shared" ref="AC5:AG47" si="11">ABS((X5-C5)/C5)</f>
        <v>6.2067427139112702E-2</v>
      </c>
      <c r="AD5" s="37">
        <f t="shared" si="3"/>
        <v>7.5358157700387684E-3</v>
      </c>
      <c r="AE5" s="37">
        <f t="shared" si="3"/>
        <v>7.7388111711631707E-2</v>
      </c>
      <c r="AF5" s="37">
        <f t="shared" si="3"/>
        <v>1.1911793106603378E-2</v>
      </c>
      <c r="AG5" s="37">
        <f t="shared" si="3"/>
        <v>9.3331392420879112E-3</v>
      </c>
    </row>
    <row r="6" spans="1:33" ht="15" x14ac:dyDescent="0.25">
      <c r="A6" s="11">
        <v>1996</v>
      </c>
      <c r="B6" s="11">
        <v>3</v>
      </c>
      <c r="C6" s="11">
        <v>1053</v>
      </c>
      <c r="D6" s="11">
        <v>7617</v>
      </c>
      <c r="E6" s="11">
        <v>2075</v>
      </c>
      <c r="F6" s="11">
        <v>2887</v>
      </c>
      <c r="G6" s="11">
        <v>16632</v>
      </c>
      <c r="H6" s="11">
        <v>1.1527310018508869</v>
      </c>
      <c r="I6" s="11">
        <v>1.3352103935637381</v>
      </c>
      <c r="J6" s="11">
        <v>1.3011004624787268</v>
      </c>
      <c r="K6" s="11">
        <v>1.1148471179394899</v>
      </c>
      <c r="L6" s="11">
        <v>1.262974683519301</v>
      </c>
      <c r="M6" s="11">
        <f t="shared" si="4"/>
        <v>913.48284925906091</v>
      </c>
      <c r="N6" s="11">
        <f t="shared" si="1"/>
        <v>5704.7189242362592</v>
      </c>
      <c r="O6" s="11">
        <f t="shared" si="1"/>
        <v>1594.803829403701</v>
      </c>
      <c r="P6" s="11">
        <f t="shared" si="1"/>
        <v>2589.5927374650992</v>
      </c>
      <c r="Q6" s="11">
        <f t="shared" si="1"/>
        <v>13168.910047867817</v>
      </c>
      <c r="R6" s="11">
        <v>3</v>
      </c>
      <c r="S6" s="11">
        <f t="shared" si="5"/>
        <v>801.96900000000005</v>
      </c>
      <c r="T6" s="11">
        <f t="shared" si="6"/>
        <v>5873.02</v>
      </c>
      <c r="U6" s="11">
        <f t="shared" si="7"/>
        <v>1525.1809999999998</v>
      </c>
      <c r="V6" s="11">
        <f t="shared" si="8"/>
        <v>4990.3070000000007</v>
      </c>
      <c r="W6" s="11">
        <f t="shared" si="9"/>
        <v>13283.06</v>
      </c>
      <c r="X6" s="11">
        <f t="shared" si="10"/>
        <v>924.45452882335405</v>
      </c>
      <c r="Y6" s="11">
        <f t="shared" si="2"/>
        <v>7841.7173456077053</v>
      </c>
      <c r="Z6" s="11">
        <f t="shared" si="2"/>
        <v>1984.4137044637669</v>
      </c>
      <c r="AA6" s="11">
        <f t="shared" si="2"/>
        <v>5563.4293765832626</v>
      </c>
      <c r="AB6" s="11">
        <f t="shared" si="2"/>
        <v>16776.168499667885</v>
      </c>
      <c r="AC6" s="37">
        <f t="shared" si="11"/>
        <v>0.12207547120289264</v>
      </c>
      <c r="AD6" s="37">
        <f t="shared" si="3"/>
        <v>2.9502080295090626E-2</v>
      </c>
      <c r="AE6" s="37">
        <f t="shared" si="3"/>
        <v>4.3656046041558136E-2</v>
      </c>
      <c r="AF6" s="37">
        <f t="shared" si="3"/>
        <v>0.92706247889964066</v>
      </c>
      <c r="AG6" s="37">
        <f t="shared" si="3"/>
        <v>8.6681397106712996E-3</v>
      </c>
    </row>
    <row r="7" spans="1:33" ht="15" x14ac:dyDescent="0.25">
      <c r="A7" s="11">
        <v>1996</v>
      </c>
      <c r="B7" s="11">
        <v>4</v>
      </c>
      <c r="C7" s="11">
        <v>853</v>
      </c>
      <c r="D7" s="11">
        <v>4788</v>
      </c>
      <c r="E7" s="11">
        <v>1406</v>
      </c>
      <c r="F7" s="11">
        <v>4936</v>
      </c>
      <c r="G7" s="11">
        <v>11983</v>
      </c>
      <c r="H7" s="11">
        <v>0.96401123945969991</v>
      </c>
      <c r="I7" s="11">
        <v>0.81939910131540739</v>
      </c>
      <c r="J7" s="11">
        <v>0.85070336469103758</v>
      </c>
      <c r="K7" s="11">
        <v>0.99400811562005997</v>
      </c>
      <c r="L7" s="11">
        <v>0.88423011217268732</v>
      </c>
      <c r="M7" s="11">
        <f t="shared" si="4"/>
        <v>884.84445521411305</v>
      </c>
      <c r="N7" s="11">
        <f t="shared" si="1"/>
        <v>5843.3063842926749</v>
      </c>
      <c r="O7" s="11">
        <f t="shared" si="1"/>
        <v>1652.7500164650667</v>
      </c>
      <c r="P7" s="11">
        <f t="shared" si="1"/>
        <v>4965.7542251764562</v>
      </c>
      <c r="Q7" s="11">
        <f t="shared" si="1"/>
        <v>13551.902197218724</v>
      </c>
      <c r="R7" s="11">
        <v>4</v>
      </c>
      <c r="S7" s="11">
        <f t="shared" si="5"/>
        <v>819.59199999999998</v>
      </c>
      <c r="T7" s="11">
        <f t="shared" si="6"/>
        <v>6018.66</v>
      </c>
      <c r="U7" s="11">
        <f t="shared" si="7"/>
        <v>1564.7079999999999</v>
      </c>
      <c r="V7" s="11">
        <f t="shared" si="8"/>
        <v>5029.3760000000002</v>
      </c>
      <c r="W7" s="11">
        <f t="shared" si="9"/>
        <v>13512.08</v>
      </c>
      <c r="X7" s="11">
        <f t="shared" si="10"/>
        <v>790.09589977125438</v>
      </c>
      <c r="Y7" s="11">
        <f t="shared" si="2"/>
        <v>4931.6845951229898</v>
      </c>
      <c r="Z7" s="11">
        <f t="shared" si="2"/>
        <v>1331.102360358984</v>
      </c>
      <c r="AA7" s="11">
        <f t="shared" si="2"/>
        <v>4999.2405605047552</v>
      </c>
      <c r="AB7" s="11">
        <f t="shared" si="2"/>
        <v>11947.788014086325</v>
      </c>
      <c r="AC7" s="37">
        <f t="shared" si="11"/>
        <v>7.3744548919983138E-2</v>
      </c>
      <c r="AD7" s="37">
        <f t="shared" si="3"/>
        <v>3.0009313935461523E-2</v>
      </c>
      <c r="AE7" s="37">
        <f t="shared" si="3"/>
        <v>5.3270013969428154E-2</v>
      </c>
      <c r="AF7" s="37">
        <f t="shared" si="3"/>
        <v>1.2812107071465802E-2</v>
      </c>
      <c r="AG7" s="37">
        <f t="shared" si="3"/>
        <v>2.9384950274284113E-3</v>
      </c>
    </row>
    <row r="8" spans="1:33" ht="15" x14ac:dyDescent="0.25">
      <c r="A8" s="11">
        <v>1997</v>
      </c>
      <c r="B8" s="11">
        <v>1</v>
      </c>
      <c r="C8" s="11">
        <v>794</v>
      </c>
      <c r="D8" s="11">
        <v>4311</v>
      </c>
      <c r="E8" s="11">
        <v>1368</v>
      </c>
      <c r="F8" s="11">
        <v>4534</v>
      </c>
      <c r="G8" s="11">
        <v>11007</v>
      </c>
      <c r="H8" s="11">
        <v>0.87102696086246101</v>
      </c>
      <c r="I8" s="11">
        <v>0.7184751489285639</v>
      </c>
      <c r="J8" s="11">
        <v>0.79180033252540905</v>
      </c>
      <c r="K8" s="11">
        <v>0.90398348976549014</v>
      </c>
      <c r="L8" s="11">
        <v>0.79649257450953181</v>
      </c>
      <c r="M8" s="11">
        <f t="shared" si="4"/>
        <v>911.56765022957325</v>
      </c>
      <c r="N8" s="11">
        <f t="shared" si="1"/>
        <v>6000.2075317828858</v>
      </c>
      <c r="O8" s="11">
        <f t="shared" si="1"/>
        <v>1727.7082918579106</v>
      </c>
      <c r="P8" s="11">
        <f t="shared" si="1"/>
        <v>5015.578327847782</v>
      </c>
      <c r="Q8" s="11">
        <f t="shared" si="1"/>
        <v>13819.337872393782</v>
      </c>
      <c r="R8" s="11">
        <v>5</v>
      </c>
      <c r="S8" s="11">
        <f t="shared" si="5"/>
        <v>837.21500000000003</v>
      </c>
      <c r="T8" s="11">
        <f t="shared" si="6"/>
        <v>6164.3</v>
      </c>
      <c r="U8" s="11">
        <f t="shared" si="7"/>
        <v>1604.2349999999999</v>
      </c>
      <c r="V8" s="11">
        <f t="shared" si="8"/>
        <v>5068.4450000000006</v>
      </c>
      <c r="W8" s="11">
        <f t="shared" si="9"/>
        <v>13741.1</v>
      </c>
      <c r="X8" s="11">
        <f t="shared" si="10"/>
        <v>729.2368370384653</v>
      </c>
      <c r="Y8" s="11">
        <f t="shared" si="2"/>
        <v>4428.8963605403469</v>
      </c>
      <c r="Z8" s="11">
        <f t="shared" si="2"/>
        <v>1270.2338064488995</v>
      </c>
      <c r="AA8" s="11">
        <f t="shared" si="2"/>
        <v>4581.7905987844506</v>
      </c>
      <c r="AB8" s="11">
        <f t="shared" si="2"/>
        <v>10944.684115592929</v>
      </c>
      <c r="AC8" s="37">
        <f t="shared" si="11"/>
        <v>8.1565696425106679E-2</v>
      </c>
      <c r="AD8" s="37">
        <f t="shared" si="3"/>
        <v>2.734779877994593E-2</v>
      </c>
      <c r="AE8" s="37">
        <f t="shared" si="3"/>
        <v>7.1466515753728449E-2</v>
      </c>
      <c r="AF8" s="37">
        <f t="shared" si="3"/>
        <v>1.0540493776896911E-2</v>
      </c>
      <c r="AG8" s="37">
        <f t="shared" si="3"/>
        <v>5.6614776421432976E-3</v>
      </c>
    </row>
    <row r="9" spans="1:33" ht="15" x14ac:dyDescent="0.25">
      <c r="A9" s="11">
        <v>1997</v>
      </c>
      <c r="B9" s="11">
        <v>2</v>
      </c>
      <c r="C9" s="11">
        <v>1010</v>
      </c>
      <c r="D9" s="11">
        <v>6824</v>
      </c>
      <c r="E9" s="11">
        <v>1843</v>
      </c>
      <c r="F9" s="11">
        <v>5195</v>
      </c>
      <c r="G9" s="11">
        <v>14871</v>
      </c>
      <c r="H9" s="11">
        <v>1.01046352511194</v>
      </c>
      <c r="I9" s="11">
        <v>1.1133701933534312</v>
      </c>
      <c r="J9" s="11">
        <v>1.0457875251422015</v>
      </c>
      <c r="K9" s="11">
        <v>0.95872551904454517</v>
      </c>
      <c r="L9" s="11">
        <v>1.0476032480052955</v>
      </c>
      <c r="M9" s="11">
        <f t="shared" si="4"/>
        <v>999.54127477101292</v>
      </c>
      <c r="N9" s="11">
        <f t="shared" si="1"/>
        <v>6129.1383950618938</v>
      </c>
      <c r="O9" s="11">
        <f t="shared" si="1"/>
        <v>1762.3082659638696</v>
      </c>
      <c r="P9" s="11">
        <f t="shared" si="1"/>
        <v>5418.6520508782087</v>
      </c>
      <c r="Q9" s="11">
        <f t="shared" si="1"/>
        <v>14195.259539635208</v>
      </c>
      <c r="R9" s="11">
        <v>6</v>
      </c>
      <c r="S9" s="11">
        <f t="shared" si="5"/>
        <v>854.83799999999997</v>
      </c>
      <c r="T9" s="11">
        <f t="shared" si="6"/>
        <v>6309.9400000000005</v>
      </c>
      <c r="U9" s="11">
        <f t="shared" si="7"/>
        <v>1643.7619999999999</v>
      </c>
      <c r="V9" s="11">
        <f t="shared" si="8"/>
        <v>5107.5140000000001</v>
      </c>
      <c r="W9" s="11">
        <f t="shared" si="9"/>
        <v>13970.12</v>
      </c>
      <c r="X9" s="11">
        <f t="shared" si="10"/>
        <v>863.78261887964061</v>
      </c>
      <c r="Y9" s="11">
        <f t="shared" si="2"/>
        <v>7025.2991178485508</v>
      </c>
      <c r="Z9" s="11">
        <f t="shared" si="2"/>
        <v>1719.0257939027954</v>
      </c>
      <c r="AA9" s="11">
        <f t="shared" si="2"/>
        <v>4896.7040106772811</v>
      </c>
      <c r="AB9" s="11">
        <f t="shared" si="2"/>
        <v>14635.14308702374</v>
      </c>
      <c r="AC9" s="37">
        <f t="shared" si="11"/>
        <v>0.14476968427758355</v>
      </c>
      <c r="AD9" s="37">
        <f t="shared" si="3"/>
        <v>2.9498698395156925E-2</v>
      </c>
      <c r="AE9" s="37">
        <f t="shared" si="3"/>
        <v>6.7267610470539668E-2</v>
      </c>
      <c r="AF9" s="37">
        <f t="shared" si="3"/>
        <v>5.7419824701197095E-2</v>
      </c>
      <c r="AG9" s="37">
        <f t="shared" si="3"/>
        <v>1.5860191848312822E-2</v>
      </c>
    </row>
    <row r="10" spans="1:33" ht="15" x14ac:dyDescent="0.25">
      <c r="A10" s="11">
        <v>1997</v>
      </c>
      <c r="B10" s="11">
        <v>3</v>
      </c>
      <c r="C10" s="11">
        <v>1135</v>
      </c>
      <c r="D10" s="11">
        <v>8267</v>
      </c>
      <c r="E10" s="11">
        <v>2281</v>
      </c>
      <c r="F10" s="11">
        <v>6425</v>
      </c>
      <c r="G10" s="11">
        <v>18108</v>
      </c>
      <c r="H10" s="11">
        <v>1.1527310018508869</v>
      </c>
      <c r="I10" s="11">
        <v>1.3352103935637381</v>
      </c>
      <c r="J10" s="11">
        <v>1.3011004624787268</v>
      </c>
      <c r="K10" s="11">
        <v>1.1148471179394899</v>
      </c>
      <c r="L10" s="11">
        <v>1.262974683519301</v>
      </c>
      <c r="M10" s="11">
        <f t="shared" si="4"/>
        <v>984.61826582054516</v>
      </c>
      <c r="N10" s="11">
        <f t="shared" si="1"/>
        <v>6191.533588901294</v>
      </c>
      <c r="O10" s="11">
        <f t="shared" si="1"/>
        <v>1753.1313421059481</v>
      </c>
      <c r="P10" s="11">
        <f t="shared" si="1"/>
        <v>5763.1220430250305</v>
      </c>
      <c r="Q10" s="11">
        <f t="shared" si="1"/>
        <v>14337.57955428033</v>
      </c>
      <c r="R10" s="11">
        <v>7</v>
      </c>
      <c r="S10" s="11">
        <f t="shared" si="5"/>
        <v>872.46100000000001</v>
      </c>
      <c r="T10" s="11">
        <f t="shared" si="6"/>
        <v>6455.58</v>
      </c>
      <c r="U10" s="11">
        <f t="shared" si="7"/>
        <v>1683.289</v>
      </c>
      <c r="V10" s="11">
        <f t="shared" si="8"/>
        <v>5146.5830000000005</v>
      </c>
      <c r="W10" s="11">
        <f t="shared" si="9"/>
        <v>14199.14</v>
      </c>
      <c r="X10" s="11">
        <f t="shared" si="10"/>
        <v>1005.7128426058267</v>
      </c>
      <c r="Y10" s="11">
        <f t="shared" si="2"/>
        <v>8619.5575124821953</v>
      </c>
      <c r="Z10" s="11">
        <f t="shared" si="2"/>
        <v>2190.1280963853537</v>
      </c>
      <c r="AA10" s="11">
        <f t="shared" si="2"/>
        <v>5737.6532247863743</v>
      </c>
      <c r="AB10" s="11">
        <f t="shared" si="2"/>
        <v>17933.154347746247</v>
      </c>
      <c r="AC10" s="37">
        <f t="shared" si="11"/>
        <v>0.11390938977460201</v>
      </c>
      <c r="AD10" s="37">
        <f t="shared" si="3"/>
        <v>4.2646366575806859E-2</v>
      </c>
      <c r="AE10" s="37">
        <f t="shared" si="3"/>
        <v>3.9838624995460883E-2</v>
      </c>
      <c r="AF10" s="37">
        <f t="shared" si="3"/>
        <v>0.10698004283480556</v>
      </c>
      <c r="AG10" s="37">
        <f t="shared" si="3"/>
        <v>9.655713069016603E-3</v>
      </c>
    </row>
    <row r="11" spans="1:33" ht="15" x14ac:dyDescent="0.25">
      <c r="A11" s="11">
        <v>1997</v>
      </c>
      <c r="B11" s="11">
        <v>4</v>
      </c>
      <c r="C11" s="11">
        <v>946</v>
      </c>
      <c r="D11" s="11">
        <v>5200</v>
      </c>
      <c r="E11" s="11">
        <v>1517</v>
      </c>
      <c r="F11" s="11">
        <v>5314</v>
      </c>
      <c r="G11" s="11">
        <v>12977</v>
      </c>
      <c r="H11" s="11">
        <v>0.96401123945969991</v>
      </c>
      <c r="I11" s="11">
        <v>0.81939910131540739</v>
      </c>
      <c r="J11" s="11">
        <v>0.85070336469103758</v>
      </c>
      <c r="K11" s="11">
        <v>0.99400811562005997</v>
      </c>
      <c r="L11" s="11">
        <v>0.88423011217268732</v>
      </c>
      <c r="M11" s="11">
        <f t="shared" si="4"/>
        <v>981.31635947544066</v>
      </c>
      <c r="N11" s="11">
        <f t="shared" si="1"/>
        <v>6346.1138676528626</v>
      </c>
      <c r="O11" s="11">
        <f t="shared" si="1"/>
        <v>1783.2302809228352</v>
      </c>
      <c r="P11" s="11">
        <f t="shared" si="1"/>
        <v>5346.0328104918326</v>
      </c>
      <c r="Q11" s="11">
        <f t="shared" si="1"/>
        <v>14676.043963390419</v>
      </c>
      <c r="R11" s="11">
        <v>8</v>
      </c>
      <c r="S11" s="11">
        <f t="shared" si="5"/>
        <v>890.08400000000006</v>
      </c>
      <c r="T11" s="11">
        <f t="shared" si="6"/>
        <v>6601.22</v>
      </c>
      <c r="U11" s="11">
        <f t="shared" si="7"/>
        <v>1722.8159999999998</v>
      </c>
      <c r="V11" s="11">
        <f t="shared" si="8"/>
        <v>5185.652</v>
      </c>
      <c r="W11" s="11">
        <f t="shared" si="9"/>
        <v>14428.16</v>
      </c>
      <c r="X11" s="11">
        <f t="shared" si="10"/>
        <v>858.05098006324761</v>
      </c>
      <c r="Y11" s="11">
        <f t="shared" si="2"/>
        <v>5409.0337355852935</v>
      </c>
      <c r="Z11" s="11">
        <f t="shared" si="2"/>
        <v>1465.6053679435545</v>
      </c>
      <c r="AA11" s="11">
        <f t="shared" si="2"/>
        <v>5154.580172781395</v>
      </c>
      <c r="AB11" s="11">
        <f t="shared" si="2"/>
        <v>12757.813535245481</v>
      </c>
      <c r="AC11" s="37">
        <f t="shared" si="11"/>
        <v>9.2969365683670604E-2</v>
      </c>
      <c r="AD11" s="37">
        <f t="shared" si="3"/>
        <v>4.0198795304864129E-2</v>
      </c>
      <c r="AE11" s="37">
        <f t="shared" si="3"/>
        <v>3.3879124625211282E-2</v>
      </c>
      <c r="AF11" s="37">
        <f t="shared" si="3"/>
        <v>2.9999967485623814E-2</v>
      </c>
      <c r="AG11" s="37">
        <f t="shared" si="3"/>
        <v>1.689038026928558E-2</v>
      </c>
    </row>
    <row r="12" spans="1:33" ht="15" x14ac:dyDescent="0.25">
      <c r="A12" s="11">
        <v>1998</v>
      </c>
      <c r="B12" s="11">
        <v>1</v>
      </c>
      <c r="C12" s="11">
        <v>853</v>
      </c>
      <c r="D12" s="11">
        <v>4512</v>
      </c>
      <c r="E12" s="11">
        <v>1450</v>
      </c>
      <c r="F12" s="11">
        <v>4881</v>
      </c>
      <c r="G12" s="11">
        <v>11796</v>
      </c>
      <c r="H12" s="11">
        <v>0.87102696086246101</v>
      </c>
      <c r="I12" s="11">
        <v>0.7184751489285639</v>
      </c>
      <c r="J12" s="11">
        <v>0.79180033252540905</v>
      </c>
      <c r="K12" s="11">
        <v>0.90398348976549014</v>
      </c>
      <c r="L12" s="11">
        <v>0.79649257450953181</v>
      </c>
      <c r="M12" s="11">
        <f t="shared" si="4"/>
        <v>979.30378544814346</v>
      </c>
      <c r="N12" s="11">
        <f t="shared" si="1"/>
        <v>6279.966686013543</v>
      </c>
      <c r="O12" s="11">
        <f t="shared" si="1"/>
        <v>1831.269753796762</v>
      </c>
      <c r="P12" s="11">
        <f t="shared" si="1"/>
        <v>5399.4348959472927</v>
      </c>
      <c r="Q12" s="11">
        <f t="shared" si="1"/>
        <v>14809.930911488786</v>
      </c>
      <c r="R12" s="11">
        <v>9</v>
      </c>
      <c r="S12" s="11">
        <f t="shared" si="5"/>
        <v>907.70699999999999</v>
      </c>
      <c r="T12" s="11">
        <f t="shared" si="6"/>
        <v>6746.8600000000006</v>
      </c>
      <c r="U12" s="11">
        <f t="shared" si="7"/>
        <v>1762.3429999999998</v>
      </c>
      <c r="V12" s="11">
        <f t="shared" si="8"/>
        <v>5224.7210000000005</v>
      </c>
      <c r="W12" s="11">
        <f t="shared" si="9"/>
        <v>14657.18</v>
      </c>
      <c r="X12" s="11">
        <f t="shared" si="10"/>
        <v>790.63726956358187</v>
      </c>
      <c r="Y12" s="11">
        <f t="shared" si="2"/>
        <v>4847.451243300171</v>
      </c>
      <c r="Z12" s="11">
        <f t="shared" si="2"/>
        <v>1395.4237734238268</v>
      </c>
      <c r="AA12" s="11">
        <f t="shared" si="2"/>
        <v>4723.061522631042</v>
      </c>
      <c r="AB12" s="11">
        <f t="shared" si="2"/>
        <v>11674.335033249619</v>
      </c>
      <c r="AC12" s="37">
        <f t="shared" si="11"/>
        <v>7.3109883278333093E-2</v>
      </c>
      <c r="AD12" s="37">
        <f t="shared" si="3"/>
        <v>7.4346463497378321E-2</v>
      </c>
      <c r="AE12" s="37">
        <f t="shared" si="3"/>
        <v>3.7638776949084976E-2</v>
      </c>
      <c r="AF12" s="37">
        <f t="shared" si="3"/>
        <v>3.2357811384748629E-2</v>
      </c>
      <c r="AG12" s="37">
        <f t="shared" si="3"/>
        <v>1.0314086703151976E-2</v>
      </c>
    </row>
    <row r="13" spans="1:33" ht="15" x14ac:dyDescent="0.25">
      <c r="A13" s="11">
        <v>1998</v>
      </c>
      <c r="B13" s="11">
        <v>2</v>
      </c>
      <c r="C13" s="11">
        <v>1091</v>
      </c>
      <c r="D13" s="11">
        <v>7615</v>
      </c>
      <c r="E13" s="11">
        <v>1974</v>
      </c>
      <c r="F13" s="11">
        <v>5698</v>
      </c>
      <c r="G13" s="11">
        <v>16378</v>
      </c>
      <c r="H13" s="11">
        <v>1.01046352511194</v>
      </c>
      <c r="I13" s="11">
        <v>1.1133701933534312</v>
      </c>
      <c r="J13" s="11">
        <v>1.0457875251422015</v>
      </c>
      <c r="K13" s="11">
        <v>0.95872551904454517</v>
      </c>
      <c r="L13" s="11">
        <v>1.0476032480052955</v>
      </c>
      <c r="M13" s="11">
        <f t="shared" si="4"/>
        <v>1079.7025057179951</v>
      </c>
      <c r="N13" s="11">
        <f t="shared" si="1"/>
        <v>6839.5939153570225</v>
      </c>
      <c r="O13" s="11">
        <f t="shared" si="1"/>
        <v>1887.5727167730217</v>
      </c>
      <c r="P13" s="11">
        <f t="shared" si="1"/>
        <v>5943.3069077774853</v>
      </c>
      <c r="Q13" s="11">
        <f t="shared" si="1"/>
        <v>15633.781234627493</v>
      </c>
      <c r="R13" s="11">
        <v>10</v>
      </c>
      <c r="S13" s="11">
        <f t="shared" si="5"/>
        <v>925.33</v>
      </c>
      <c r="T13" s="11">
        <f t="shared" si="6"/>
        <v>6892.5</v>
      </c>
      <c r="U13" s="11">
        <f t="shared" si="7"/>
        <v>1801.87</v>
      </c>
      <c r="V13" s="11">
        <f t="shared" si="8"/>
        <v>5263.7900000000009</v>
      </c>
      <c r="W13" s="11">
        <f t="shared" si="9"/>
        <v>14886.2</v>
      </c>
      <c r="X13" s="11">
        <f t="shared" si="10"/>
        <v>935.01221369183156</v>
      </c>
      <c r="Y13" s="11">
        <f t="shared" si="2"/>
        <v>7673.9040576885245</v>
      </c>
      <c r="Z13" s="11">
        <f t="shared" si="2"/>
        <v>1884.3731679279786</v>
      </c>
      <c r="AA13" s="11">
        <f t="shared" si="2"/>
        <v>5046.5297998914875</v>
      </c>
      <c r="AB13" s="11">
        <f t="shared" si="2"/>
        <v>15594.831470456431</v>
      </c>
      <c r="AC13" s="37">
        <f t="shared" si="11"/>
        <v>0.14297688937503983</v>
      </c>
      <c r="AD13" s="37">
        <f t="shared" si="3"/>
        <v>7.7352669321765618E-3</v>
      </c>
      <c r="AE13" s="37">
        <f t="shared" si="3"/>
        <v>4.5403663663638016E-2</v>
      </c>
      <c r="AF13" s="37">
        <f t="shared" si="3"/>
        <v>0.11433313445217839</v>
      </c>
      <c r="AG13" s="37">
        <f t="shared" si="3"/>
        <v>4.781832516446264E-2</v>
      </c>
    </row>
    <row r="14" spans="1:33" ht="15" x14ac:dyDescent="0.25">
      <c r="A14" s="11">
        <v>1998</v>
      </c>
      <c r="B14" s="11">
        <v>3</v>
      </c>
      <c r="C14" s="11">
        <v>1269</v>
      </c>
      <c r="D14" s="11">
        <v>9262</v>
      </c>
      <c r="E14" s="11">
        <v>2409</v>
      </c>
      <c r="F14" s="11">
        <v>7026</v>
      </c>
      <c r="G14" s="11">
        <v>19966</v>
      </c>
      <c r="H14" s="11">
        <v>1.1527310018508869</v>
      </c>
      <c r="I14" s="11">
        <v>1.3352103935637381</v>
      </c>
      <c r="J14" s="11">
        <v>1.3011004624787268</v>
      </c>
      <c r="K14" s="11">
        <v>1.1148471179394899</v>
      </c>
      <c r="L14" s="11">
        <v>1.262974683519301</v>
      </c>
      <c r="M14" s="11">
        <f t="shared" si="4"/>
        <v>1100.8639465429708</v>
      </c>
      <c r="N14" s="11">
        <f t="shared" si="1"/>
        <v>6936.73449865777</v>
      </c>
      <c r="O14" s="11">
        <f t="shared" si="1"/>
        <v>1851.5096024257907</v>
      </c>
      <c r="P14" s="11">
        <f t="shared" si="1"/>
        <v>6302.2094123414572</v>
      </c>
      <c r="Q14" s="11">
        <f t="shared" si="1"/>
        <v>15808.709596905293</v>
      </c>
      <c r="R14" s="11">
        <v>11</v>
      </c>
      <c r="S14" s="11">
        <f t="shared" si="5"/>
        <v>942.95299999999997</v>
      </c>
      <c r="T14" s="11">
        <f t="shared" si="6"/>
        <v>7038.14</v>
      </c>
      <c r="U14" s="11">
        <f t="shared" si="7"/>
        <v>1841.3969999999999</v>
      </c>
      <c r="V14" s="11">
        <f t="shared" si="8"/>
        <v>5302.8590000000004</v>
      </c>
      <c r="W14" s="11">
        <f t="shared" si="9"/>
        <v>15115.220000000001</v>
      </c>
      <c r="X14" s="11">
        <f t="shared" si="10"/>
        <v>1086.9711563882993</v>
      </c>
      <c r="Y14" s="11">
        <f t="shared" si="2"/>
        <v>9397.3976793566871</v>
      </c>
      <c r="Z14" s="11">
        <f t="shared" si="2"/>
        <v>2395.8424883069401</v>
      </c>
      <c r="AA14" s="11">
        <f t="shared" si="2"/>
        <v>5911.8770729894859</v>
      </c>
      <c r="AB14" s="11">
        <f t="shared" si="2"/>
        <v>19090.14019582461</v>
      </c>
      <c r="AC14" s="37">
        <f t="shared" si="11"/>
        <v>0.14344274516288472</v>
      </c>
      <c r="AD14" s="37">
        <f t="shared" si="3"/>
        <v>1.4618622258333745E-2</v>
      </c>
      <c r="AE14" s="37">
        <f t="shared" si="3"/>
        <v>5.4618147335242255E-3</v>
      </c>
      <c r="AF14" s="37">
        <f t="shared" si="3"/>
        <v>0.15857143851558697</v>
      </c>
      <c r="AG14" s="37">
        <f t="shared" si="3"/>
        <v>4.3867565069387472E-2</v>
      </c>
    </row>
    <row r="15" spans="1:33" ht="15" x14ac:dyDescent="0.25">
      <c r="A15" s="11">
        <v>1998</v>
      </c>
      <c r="B15" s="11">
        <v>4</v>
      </c>
      <c r="C15" s="11">
        <v>1050</v>
      </c>
      <c r="D15" s="11">
        <v>6128</v>
      </c>
      <c r="E15" s="11">
        <v>1608</v>
      </c>
      <c r="F15" s="11">
        <v>5309</v>
      </c>
      <c r="G15" s="11">
        <v>14154</v>
      </c>
      <c r="H15" s="11">
        <v>0.96401123945969991</v>
      </c>
      <c r="I15" s="11">
        <v>0.81939910131540739</v>
      </c>
      <c r="J15" s="11">
        <v>0.85070336469103758</v>
      </c>
      <c r="K15" s="11">
        <v>0.99400811562005997</v>
      </c>
      <c r="L15" s="11">
        <v>0.88423011217268732</v>
      </c>
      <c r="M15" s="11">
        <f t="shared" si="4"/>
        <v>1089.1989190795061</v>
      </c>
      <c r="N15" s="11">
        <f t="shared" si="1"/>
        <v>7478.6511117262971</v>
      </c>
      <c r="O15" s="11">
        <f t="shared" si="1"/>
        <v>1890.2005878206453</v>
      </c>
      <c r="P15" s="11">
        <f t="shared" si="1"/>
        <v>5341.0026704744341</v>
      </c>
      <c r="Q15" s="11">
        <f t="shared" si="1"/>
        <v>16007.145430980039</v>
      </c>
      <c r="R15" s="11">
        <v>12</v>
      </c>
      <c r="S15" s="11">
        <f t="shared" si="5"/>
        <v>960.57600000000002</v>
      </c>
      <c r="T15" s="11">
        <f t="shared" si="6"/>
        <v>7183.7800000000007</v>
      </c>
      <c r="U15" s="11">
        <f t="shared" si="7"/>
        <v>1880.924</v>
      </c>
      <c r="V15" s="11">
        <f t="shared" si="8"/>
        <v>5341.9280000000008</v>
      </c>
      <c r="W15" s="11">
        <f t="shared" si="9"/>
        <v>15344.24</v>
      </c>
      <c r="X15" s="11">
        <f t="shared" si="10"/>
        <v>926.00606035524072</v>
      </c>
      <c r="Y15" s="11">
        <f t="shared" si="2"/>
        <v>5886.3828760475981</v>
      </c>
      <c r="Z15" s="11">
        <f t="shared" si="2"/>
        <v>1600.1083755281252</v>
      </c>
      <c r="AA15" s="11">
        <f t="shared" si="2"/>
        <v>5309.9197850580367</v>
      </c>
      <c r="AB15" s="11">
        <f t="shared" si="2"/>
        <v>13567.839056404635</v>
      </c>
      <c r="AC15" s="37">
        <f t="shared" si="11"/>
        <v>0.11808946632834218</v>
      </c>
      <c r="AD15" s="37">
        <f t="shared" si="3"/>
        <v>3.9428381846018594E-2</v>
      </c>
      <c r="AE15" s="37">
        <f t="shared" si="3"/>
        <v>4.9077266616136938E-3</v>
      </c>
      <c r="AF15" s="37">
        <f t="shared" si="3"/>
        <v>1.7325015220130403E-4</v>
      </c>
      <c r="AG15" s="37">
        <f t="shared" si="3"/>
        <v>4.1413094785598778E-2</v>
      </c>
    </row>
    <row r="16" spans="1:33" ht="15" x14ac:dyDescent="0.25">
      <c r="A16" s="11">
        <v>1999</v>
      </c>
      <c r="B16" s="11">
        <v>1</v>
      </c>
      <c r="C16" s="11">
        <v>972</v>
      </c>
      <c r="D16" s="11">
        <v>5550</v>
      </c>
      <c r="E16" s="11">
        <v>1588</v>
      </c>
      <c r="F16" s="11">
        <v>4922</v>
      </c>
      <c r="G16" s="11">
        <v>13031</v>
      </c>
      <c r="H16" s="11">
        <v>0.87102696086246101</v>
      </c>
      <c r="I16" s="11">
        <v>0.7184751489285639</v>
      </c>
      <c r="J16" s="11">
        <v>0.79180033252540905</v>
      </c>
      <c r="K16" s="11">
        <v>0.90398348976549014</v>
      </c>
      <c r="L16" s="11">
        <v>0.79649257450953181</v>
      </c>
      <c r="M16" s="11">
        <f t="shared" si="4"/>
        <v>1115.9241259737344</v>
      </c>
      <c r="N16" s="11">
        <f t="shared" si="1"/>
        <v>7724.6930645778284</v>
      </c>
      <c r="O16" s="11">
        <f t="shared" si="1"/>
        <v>2005.5561165719021</v>
      </c>
      <c r="P16" s="11">
        <f t="shared" si="1"/>
        <v>5444.789706587293</v>
      </c>
      <c r="Q16" s="11">
        <f t="shared" si="1"/>
        <v>16360.478951136856</v>
      </c>
      <c r="R16" s="11">
        <v>13</v>
      </c>
      <c r="S16" s="11">
        <f t="shared" si="5"/>
        <v>978.19900000000007</v>
      </c>
      <c r="T16" s="11">
        <f t="shared" si="6"/>
        <v>7329.42</v>
      </c>
      <c r="U16" s="11">
        <f t="shared" si="7"/>
        <v>1920.451</v>
      </c>
      <c r="V16" s="11">
        <f t="shared" si="8"/>
        <v>5380.9970000000003</v>
      </c>
      <c r="W16" s="11">
        <f t="shared" si="9"/>
        <v>15573.26</v>
      </c>
      <c r="X16" s="11">
        <f t="shared" si="10"/>
        <v>852.03770208869855</v>
      </c>
      <c r="Y16" s="11">
        <f t="shared" si="2"/>
        <v>5266.006126059995</v>
      </c>
      <c r="Z16" s="11">
        <f t="shared" si="2"/>
        <v>1520.6137403987543</v>
      </c>
      <c r="AA16" s="11">
        <f t="shared" si="2"/>
        <v>4864.3324464776333</v>
      </c>
      <c r="AB16" s="11">
        <f t="shared" si="2"/>
        <v>12403.985950906312</v>
      </c>
      <c r="AC16" s="37">
        <f t="shared" si="11"/>
        <v>0.12341800196635952</v>
      </c>
      <c r="AD16" s="37">
        <f t="shared" si="3"/>
        <v>5.117006737657747E-2</v>
      </c>
      <c r="AE16" s="37">
        <f t="shared" si="3"/>
        <v>4.2434672292975872E-2</v>
      </c>
      <c r="AF16" s="37">
        <f t="shared" si="3"/>
        <v>1.1716284746519035E-2</v>
      </c>
      <c r="AG16" s="37">
        <f t="shared" si="3"/>
        <v>4.8117109131585317E-2</v>
      </c>
    </row>
    <row r="17" spans="1:33" ht="15" x14ac:dyDescent="0.25">
      <c r="A17" s="11">
        <v>1999</v>
      </c>
      <c r="B17" s="11">
        <v>2</v>
      </c>
      <c r="C17" s="11">
        <v>1156</v>
      </c>
      <c r="D17" s="11">
        <v>8681</v>
      </c>
      <c r="E17" s="11">
        <v>2068</v>
      </c>
      <c r="F17" s="11">
        <v>5376</v>
      </c>
      <c r="G17" s="11">
        <v>17281</v>
      </c>
      <c r="H17" s="11">
        <v>1.01046352511194</v>
      </c>
      <c r="I17" s="11">
        <v>1.1133701933534312</v>
      </c>
      <c r="J17" s="11">
        <v>1.0457875251422015</v>
      </c>
      <c r="K17" s="11">
        <v>0.95872551904454517</v>
      </c>
      <c r="L17" s="11">
        <v>1.0476032480052955</v>
      </c>
      <c r="M17" s="11">
        <f t="shared" si="4"/>
        <v>1144.0294194408821</v>
      </c>
      <c r="N17" s="11">
        <f t="shared" si="1"/>
        <v>7797.0472461213803</v>
      </c>
      <c r="O17" s="11">
        <f t="shared" si="1"/>
        <v>1977.4571318574513</v>
      </c>
      <c r="P17" s="11">
        <f t="shared" si="1"/>
        <v>5607.4443552495186</v>
      </c>
      <c r="Q17" s="11">
        <f t="shared" si="1"/>
        <v>16495.748779802034</v>
      </c>
      <c r="R17" s="11">
        <v>14</v>
      </c>
      <c r="S17" s="11">
        <f t="shared" si="5"/>
        <v>995.822</v>
      </c>
      <c r="T17" s="11">
        <f t="shared" si="6"/>
        <v>7475.06</v>
      </c>
      <c r="U17" s="11">
        <f t="shared" si="7"/>
        <v>1959.9780000000001</v>
      </c>
      <c r="V17" s="11">
        <f t="shared" si="8"/>
        <v>5420.0660000000007</v>
      </c>
      <c r="W17" s="11">
        <f t="shared" si="9"/>
        <v>15802.28</v>
      </c>
      <c r="X17" s="11">
        <f t="shared" si="10"/>
        <v>1006.2418085040224</v>
      </c>
      <c r="Y17" s="11">
        <f t="shared" si="2"/>
        <v>8322.5089975285009</v>
      </c>
      <c r="Z17" s="11">
        <f t="shared" si="2"/>
        <v>2049.720541953162</v>
      </c>
      <c r="AA17" s="11">
        <f t="shared" si="2"/>
        <v>5196.3555891056922</v>
      </c>
      <c r="AB17" s="11">
        <f t="shared" si="2"/>
        <v>16554.51985388912</v>
      </c>
      <c r="AC17" s="37">
        <f t="shared" si="11"/>
        <v>0.12954860856053427</v>
      </c>
      <c r="AD17" s="37">
        <f t="shared" si="3"/>
        <v>4.129604912700139E-2</v>
      </c>
      <c r="AE17" s="37">
        <f t="shared" si="3"/>
        <v>8.8391963476006016E-3</v>
      </c>
      <c r="AF17" s="37">
        <f t="shared" si="3"/>
        <v>3.3415999050280476E-2</v>
      </c>
      <c r="AG17" s="37">
        <f t="shared" si="3"/>
        <v>4.2039242295635673E-2</v>
      </c>
    </row>
    <row r="18" spans="1:33" ht="15" x14ac:dyDescent="0.25">
      <c r="A18" s="11">
        <v>1999</v>
      </c>
      <c r="B18" s="11">
        <v>3</v>
      </c>
      <c r="C18" s="11">
        <v>1298</v>
      </c>
      <c r="D18" s="11">
        <v>10606</v>
      </c>
      <c r="E18" s="11">
        <v>2638</v>
      </c>
      <c r="F18" s="11">
        <v>6576</v>
      </c>
      <c r="G18" s="11">
        <v>21118</v>
      </c>
      <c r="H18" s="11">
        <v>1.1527310018508869</v>
      </c>
      <c r="I18" s="11">
        <v>1.3352103935637381</v>
      </c>
      <c r="J18" s="11">
        <v>1.3011004624787268</v>
      </c>
      <c r="K18" s="11">
        <v>1.1148471179394899</v>
      </c>
      <c r="L18" s="11">
        <v>1.262974683519301</v>
      </c>
      <c r="M18" s="11">
        <f t="shared" si="4"/>
        <v>1126.0215938634958</v>
      </c>
      <c r="N18" s="11">
        <f t="shared" si="1"/>
        <v>7943.3174360574722</v>
      </c>
      <c r="O18" s="11">
        <f t="shared" si="1"/>
        <v>2027.5144587792595</v>
      </c>
      <c r="P18" s="11">
        <f t="shared" si="1"/>
        <v>5898.5666233358133</v>
      </c>
      <c r="Q18" s="11">
        <f t="shared" si="1"/>
        <v>16720.841894593108</v>
      </c>
      <c r="R18" s="11">
        <v>15</v>
      </c>
      <c r="S18" s="11">
        <f t="shared" si="5"/>
        <v>1013.4450000000001</v>
      </c>
      <c r="T18" s="11">
        <f t="shared" si="6"/>
        <v>7620.7000000000007</v>
      </c>
      <c r="U18" s="11">
        <f t="shared" si="7"/>
        <v>1999.5049999999999</v>
      </c>
      <c r="V18" s="11">
        <f t="shared" si="8"/>
        <v>5459.1350000000002</v>
      </c>
      <c r="W18" s="11">
        <f t="shared" si="9"/>
        <v>16031.3</v>
      </c>
      <c r="X18" s="11">
        <f t="shared" si="10"/>
        <v>1168.2294701707722</v>
      </c>
      <c r="Y18" s="11">
        <f t="shared" si="2"/>
        <v>10175.237846231179</v>
      </c>
      <c r="Z18" s="11">
        <f t="shared" si="2"/>
        <v>2601.5568802285266</v>
      </c>
      <c r="AA18" s="11">
        <f t="shared" si="2"/>
        <v>6086.1009211925975</v>
      </c>
      <c r="AB18" s="11">
        <f t="shared" si="2"/>
        <v>20247.126043902968</v>
      </c>
      <c r="AC18" s="37">
        <f t="shared" si="11"/>
        <v>9.9977295708187849E-2</v>
      </c>
      <c r="AD18" s="37">
        <f t="shared" si="3"/>
        <v>4.0614949440771354E-2</v>
      </c>
      <c r="AE18" s="37">
        <f t="shared" si="3"/>
        <v>1.3814677699572953E-2</v>
      </c>
      <c r="AF18" s="37">
        <f t="shared" si="3"/>
        <v>7.4498035098449281E-2</v>
      </c>
      <c r="AG18" s="37">
        <f t="shared" si="3"/>
        <v>4.1238467473105014E-2</v>
      </c>
    </row>
    <row r="19" spans="1:33" ht="15" x14ac:dyDescent="0.25">
      <c r="A19" s="11">
        <v>1999</v>
      </c>
      <c r="B19" s="11">
        <v>4</v>
      </c>
      <c r="C19" s="11">
        <v>1062</v>
      </c>
      <c r="D19" s="11">
        <v>6554</v>
      </c>
      <c r="E19" s="11">
        <v>1760</v>
      </c>
      <c r="F19" s="11">
        <v>5521</v>
      </c>
      <c r="G19" s="11">
        <v>14897</v>
      </c>
      <c r="H19" s="11">
        <v>0.96401123945969991</v>
      </c>
      <c r="I19" s="11">
        <v>0.81939910131540739</v>
      </c>
      <c r="J19" s="11">
        <v>0.85070336469103758</v>
      </c>
      <c r="K19" s="11">
        <v>0.99400811562005997</v>
      </c>
      <c r="L19" s="11">
        <v>0.88423011217268732</v>
      </c>
      <c r="M19" s="11">
        <f t="shared" si="4"/>
        <v>1101.6469067261289</v>
      </c>
      <c r="N19" s="11">
        <f t="shared" si="1"/>
        <v>7998.5442862686277</v>
      </c>
      <c r="O19" s="11">
        <f t="shared" si="1"/>
        <v>2068.876265276328</v>
      </c>
      <c r="P19" s="11">
        <f t="shared" si="1"/>
        <v>5554.2806072121584</v>
      </c>
      <c r="Q19" s="11">
        <f t="shared" si="1"/>
        <v>16847.424437283429</v>
      </c>
      <c r="R19" s="11">
        <v>16</v>
      </c>
      <c r="S19" s="11">
        <f t="shared" si="5"/>
        <v>1031.068</v>
      </c>
      <c r="T19" s="11">
        <f t="shared" si="6"/>
        <v>7766.34</v>
      </c>
      <c r="U19" s="11">
        <f t="shared" si="7"/>
        <v>2039.0319999999999</v>
      </c>
      <c r="V19" s="11">
        <f t="shared" si="8"/>
        <v>5498.2040000000006</v>
      </c>
      <c r="W19" s="11">
        <f t="shared" si="9"/>
        <v>16260.32</v>
      </c>
      <c r="X19" s="11">
        <f t="shared" si="10"/>
        <v>993.96114064723383</v>
      </c>
      <c r="Y19" s="11">
        <f t="shared" si="2"/>
        <v>6363.7320165099009</v>
      </c>
      <c r="Z19" s="11">
        <f t="shared" si="2"/>
        <v>1734.6113831126956</v>
      </c>
      <c r="AA19" s="11">
        <f t="shared" si="2"/>
        <v>5465.2593973346766</v>
      </c>
      <c r="AB19" s="11">
        <f t="shared" si="2"/>
        <v>14377.864577563791</v>
      </c>
      <c r="AC19" s="37">
        <f t="shared" si="11"/>
        <v>6.406672255439376E-2</v>
      </c>
      <c r="AD19" s="37">
        <f t="shared" si="3"/>
        <v>2.903081835369227E-2</v>
      </c>
      <c r="AE19" s="37">
        <f t="shared" si="3"/>
        <v>1.4425350504150199E-2</v>
      </c>
      <c r="AF19" s="37">
        <f t="shared" si="3"/>
        <v>1.0096106260699768E-2</v>
      </c>
      <c r="AG19" s="37">
        <f t="shared" si="3"/>
        <v>3.4848319959468979E-2</v>
      </c>
    </row>
    <row r="20" spans="1:33" ht="15" x14ac:dyDescent="0.25">
      <c r="A20" s="11">
        <v>2000</v>
      </c>
      <c r="B20" s="11">
        <v>1</v>
      </c>
      <c r="C20" s="11">
        <v>969</v>
      </c>
      <c r="D20" s="11">
        <v>5811</v>
      </c>
      <c r="E20" s="11">
        <v>1656</v>
      </c>
      <c r="F20" s="11">
        <v>5088</v>
      </c>
      <c r="G20" s="11">
        <v>13525</v>
      </c>
      <c r="H20" s="11">
        <v>0.87102696086246101</v>
      </c>
      <c r="I20" s="11">
        <v>0.7184751489285639</v>
      </c>
      <c r="J20" s="11">
        <v>0.79180033252540905</v>
      </c>
      <c r="K20" s="11">
        <v>0.90398348976549014</v>
      </c>
      <c r="L20" s="11">
        <v>0.79649257450953181</v>
      </c>
      <c r="M20" s="11">
        <f t="shared" si="4"/>
        <v>1112.4799157083835</v>
      </c>
      <c r="N20" s="11">
        <f t="shared" si="4"/>
        <v>8087.9624141012182</v>
      </c>
      <c r="O20" s="11">
        <f t="shared" si="4"/>
        <v>2091.4363533016813</v>
      </c>
      <c r="P20" s="11">
        <f t="shared" si="4"/>
        <v>5628.4213789346086</v>
      </c>
      <c r="Q20" s="11">
        <f t="shared" si="4"/>
        <v>16980.698166996084</v>
      </c>
      <c r="R20" s="11">
        <v>17</v>
      </c>
      <c r="S20" s="11">
        <f t="shared" si="5"/>
        <v>1048.691</v>
      </c>
      <c r="T20" s="11">
        <f t="shared" si="6"/>
        <v>7911.98</v>
      </c>
      <c r="U20" s="11">
        <f t="shared" si="7"/>
        <v>2078.5590000000002</v>
      </c>
      <c r="V20" s="11">
        <f t="shared" si="8"/>
        <v>5537.2730000000001</v>
      </c>
      <c r="W20" s="11">
        <f t="shared" si="9"/>
        <v>16489.34</v>
      </c>
      <c r="X20" s="11">
        <f t="shared" si="10"/>
        <v>913.43813461381512</v>
      </c>
      <c r="Y20" s="11">
        <f t="shared" si="10"/>
        <v>5684.5610088198191</v>
      </c>
      <c r="Z20" s="11">
        <f t="shared" si="10"/>
        <v>1645.8037073736818</v>
      </c>
      <c r="AA20" s="11">
        <f t="shared" si="10"/>
        <v>5005.6033703242247</v>
      </c>
      <c r="AB20" s="11">
        <f t="shared" si="10"/>
        <v>13133.636868563004</v>
      </c>
      <c r="AC20" s="37">
        <f t="shared" si="11"/>
        <v>5.7339386363451886E-2</v>
      </c>
      <c r="AD20" s="37">
        <f t="shared" si="11"/>
        <v>2.1758559831385457E-2</v>
      </c>
      <c r="AE20" s="37">
        <f t="shared" si="11"/>
        <v>6.1571815376317354E-3</v>
      </c>
      <c r="AF20" s="37">
        <f t="shared" si="11"/>
        <v>1.6194306146968422E-2</v>
      </c>
      <c r="AG20" s="37">
        <f t="shared" si="11"/>
        <v>2.8936275891829642E-2</v>
      </c>
    </row>
    <row r="21" spans="1:33" ht="15" x14ac:dyDescent="0.25">
      <c r="A21" s="11">
        <v>2000</v>
      </c>
      <c r="B21" s="11">
        <v>2</v>
      </c>
      <c r="C21" s="11">
        <v>1184</v>
      </c>
      <c r="D21" s="11">
        <v>9560</v>
      </c>
      <c r="E21" s="11">
        <v>2290</v>
      </c>
      <c r="F21" s="11">
        <v>5842</v>
      </c>
      <c r="G21" s="11">
        <v>18876</v>
      </c>
      <c r="H21" s="11">
        <v>1.01046352511194</v>
      </c>
      <c r="I21" s="11">
        <v>1.1133701933534312</v>
      </c>
      <c r="J21" s="11">
        <v>1.0457875251422015</v>
      </c>
      <c r="K21" s="11">
        <v>0.95872551904454517</v>
      </c>
      <c r="L21" s="11">
        <v>1.0476032480052955</v>
      </c>
      <c r="M21" s="11">
        <f t="shared" si="4"/>
        <v>1171.7394745830488</v>
      </c>
      <c r="N21" s="11">
        <f t="shared" si="4"/>
        <v>8586.5420657666618</v>
      </c>
      <c r="O21" s="11">
        <f t="shared" si="4"/>
        <v>2189.7373462057849</v>
      </c>
      <c r="P21" s="11">
        <f t="shared" si="4"/>
        <v>6093.5063101502401</v>
      </c>
      <c r="Q21" s="11">
        <f t="shared" si="4"/>
        <v>18018.271741655182</v>
      </c>
      <c r="R21" s="11">
        <v>18</v>
      </c>
      <c r="S21" s="11">
        <f t="shared" si="5"/>
        <v>1066.3140000000001</v>
      </c>
      <c r="T21" s="11">
        <f t="shared" si="6"/>
        <v>8057.62</v>
      </c>
      <c r="U21" s="11">
        <f t="shared" si="7"/>
        <v>2118.0859999999998</v>
      </c>
      <c r="V21" s="11">
        <f t="shared" si="8"/>
        <v>5576.3420000000006</v>
      </c>
      <c r="W21" s="11">
        <f t="shared" si="9"/>
        <v>16718.36</v>
      </c>
      <c r="X21" s="11">
        <f t="shared" si="10"/>
        <v>1077.4714033162134</v>
      </c>
      <c r="Y21" s="11">
        <f t="shared" si="10"/>
        <v>8971.1139373684746</v>
      </c>
      <c r="Z21" s="11">
        <f t="shared" si="10"/>
        <v>2215.0679159783449</v>
      </c>
      <c r="AA21" s="11">
        <f t="shared" si="10"/>
        <v>5346.1813783198977</v>
      </c>
      <c r="AB21" s="11">
        <f t="shared" si="10"/>
        <v>17514.208237321811</v>
      </c>
      <c r="AC21" s="37">
        <f t="shared" si="11"/>
        <v>8.997347692887385E-2</v>
      </c>
      <c r="AD21" s="37">
        <f t="shared" si="11"/>
        <v>6.1598960526310191E-2</v>
      </c>
      <c r="AE21" s="37">
        <f t="shared" si="11"/>
        <v>3.2721434070591748E-2</v>
      </c>
      <c r="AF21" s="37">
        <f t="shared" si="11"/>
        <v>8.4871383375573831E-2</v>
      </c>
      <c r="AG21" s="37">
        <f t="shared" si="11"/>
        <v>7.2144085753241632E-2</v>
      </c>
    </row>
    <row r="22" spans="1:33" ht="15" x14ac:dyDescent="0.25">
      <c r="A22" s="11">
        <v>2000</v>
      </c>
      <c r="B22" s="11">
        <v>3</v>
      </c>
      <c r="C22" s="11">
        <v>1370</v>
      </c>
      <c r="D22" s="11">
        <v>11585</v>
      </c>
      <c r="E22" s="11">
        <v>2795</v>
      </c>
      <c r="F22" s="11">
        <v>6976</v>
      </c>
      <c r="G22" s="11">
        <v>22726</v>
      </c>
      <c r="H22" s="11">
        <v>1.1527310018508869</v>
      </c>
      <c r="I22" s="11">
        <v>1.3352103935637381</v>
      </c>
      <c r="J22" s="11">
        <v>1.3011004624787268</v>
      </c>
      <c r="K22" s="11">
        <v>1.1148471179394899</v>
      </c>
      <c r="L22" s="11">
        <v>1.262974683519301</v>
      </c>
      <c r="M22" s="11">
        <f t="shared" si="4"/>
        <v>1188.4819596247992</v>
      </c>
      <c r="N22" s="11">
        <f t="shared" si="4"/>
        <v>8676.5352156068093</v>
      </c>
      <c r="O22" s="11">
        <f t="shared" si="4"/>
        <v>2148.1815437028167</v>
      </c>
      <c r="P22" s="11">
        <f t="shared" si="4"/>
        <v>6257.3602135630526</v>
      </c>
      <c r="Q22" s="11">
        <f t="shared" si="4"/>
        <v>17994.026560115683</v>
      </c>
      <c r="R22" s="11">
        <v>19</v>
      </c>
      <c r="S22" s="11">
        <f t="shared" si="5"/>
        <v>1083.9370000000001</v>
      </c>
      <c r="T22" s="11">
        <f t="shared" si="6"/>
        <v>8203.26</v>
      </c>
      <c r="U22" s="11">
        <f t="shared" si="7"/>
        <v>2157.6129999999998</v>
      </c>
      <c r="V22" s="11">
        <f t="shared" si="8"/>
        <v>5615.4110000000001</v>
      </c>
      <c r="W22" s="11">
        <f t="shared" si="9"/>
        <v>16947.38</v>
      </c>
      <c r="X22" s="11">
        <f t="shared" si="10"/>
        <v>1249.4877839532451</v>
      </c>
      <c r="Y22" s="11">
        <f t="shared" si="10"/>
        <v>10953.078013105671</v>
      </c>
      <c r="Z22" s="11">
        <f t="shared" si="10"/>
        <v>2807.271272150113</v>
      </c>
      <c r="AA22" s="11">
        <f t="shared" si="10"/>
        <v>6260.3247693957092</v>
      </c>
      <c r="AB22" s="11">
        <f t="shared" si="10"/>
        <v>21404.111891981331</v>
      </c>
      <c r="AC22" s="37">
        <f t="shared" si="11"/>
        <v>8.7965121202010901E-2</v>
      </c>
      <c r="AD22" s="37">
        <f t="shared" si="11"/>
        <v>5.4546567707753922E-2</v>
      </c>
      <c r="AE22" s="37">
        <f t="shared" si="11"/>
        <v>4.3904372630100049E-3</v>
      </c>
      <c r="AF22" s="37">
        <f t="shared" si="11"/>
        <v>0.10259105943295453</v>
      </c>
      <c r="AG22" s="37">
        <f t="shared" si="11"/>
        <v>5.8166334067529232E-2</v>
      </c>
    </row>
    <row r="23" spans="1:33" ht="15" x14ac:dyDescent="0.25">
      <c r="A23" s="11">
        <v>2000</v>
      </c>
      <c r="B23" s="11">
        <v>4</v>
      </c>
      <c r="C23" s="11">
        <v>1122</v>
      </c>
      <c r="D23" s="11">
        <v>7101</v>
      </c>
      <c r="E23" s="11">
        <v>1863</v>
      </c>
      <c r="F23" s="11">
        <v>5867</v>
      </c>
      <c r="G23" s="11">
        <v>15952</v>
      </c>
      <c r="H23" s="11">
        <v>0.96401123945969991</v>
      </c>
      <c r="I23" s="11">
        <v>0.81939910131540739</v>
      </c>
      <c r="J23" s="11">
        <v>0.85070336469103758</v>
      </c>
      <c r="K23" s="11">
        <v>0.99400811562005997</v>
      </c>
      <c r="L23" s="11">
        <v>0.88423011217268732</v>
      </c>
      <c r="M23" s="11">
        <f t="shared" si="4"/>
        <v>1163.8868449592435</v>
      </c>
      <c r="N23" s="11">
        <f t="shared" si="4"/>
        <v>8666.1066488851884</v>
      </c>
      <c r="O23" s="11">
        <f t="shared" si="4"/>
        <v>2189.9525467101134</v>
      </c>
      <c r="P23" s="11">
        <f t="shared" si="4"/>
        <v>5902.3662964161804</v>
      </c>
      <c r="Q23" s="11">
        <f t="shared" si="4"/>
        <v>18040.552770594433</v>
      </c>
      <c r="R23" s="11">
        <v>20</v>
      </c>
      <c r="S23" s="11">
        <f t="shared" si="5"/>
        <v>1101.56</v>
      </c>
      <c r="T23" s="11">
        <f t="shared" si="6"/>
        <v>8348.9</v>
      </c>
      <c r="U23" s="11">
        <f t="shared" si="7"/>
        <v>2197.14</v>
      </c>
      <c r="V23" s="11">
        <f t="shared" si="8"/>
        <v>5654.4800000000005</v>
      </c>
      <c r="W23" s="11">
        <f t="shared" si="9"/>
        <v>17176.400000000001</v>
      </c>
      <c r="X23" s="11">
        <f t="shared" si="10"/>
        <v>1061.9162209392271</v>
      </c>
      <c r="Y23" s="11">
        <f t="shared" si="10"/>
        <v>6841.0811569722046</v>
      </c>
      <c r="Z23" s="11">
        <f t="shared" si="10"/>
        <v>1869.1143906972661</v>
      </c>
      <c r="AA23" s="11">
        <f t="shared" si="10"/>
        <v>5620.5990096113173</v>
      </c>
      <c r="AB23" s="11">
        <f t="shared" si="10"/>
        <v>15187.890098722948</v>
      </c>
      <c r="AC23" s="37">
        <f t="shared" si="11"/>
        <v>5.3550605223505292E-2</v>
      </c>
      <c r="AD23" s="37">
        <f t="shared" si="11"/>
        <v>3.6603132379636028E-2</v>
      </c>
      <c r="AE23" s="37">
        <f t="shared" si="11"/>
        <v>3.2820132567182594E-3</v>
      </c>
      <c r="AF23" s="37">
        <f t="shared" si="11"/>
        <v>4.1997782578606216E-2</v>
      </c>
      <c r="AG23" s="37">
        <f t="shared" si="11"/>
        <v>4.7900570541440063E-2</v>
      </c>
    </row>
    <row r="24" spans="1:33" ht="15" x14ac:dyDescent="0.25">
      <c r="A24" s="11">
        <v>2001</v>
      </c>
      <c r="B24" s="11">
        <v>1</v>
      </c>
      <c r="C24" s="11">
        <v>954</v>
      </c>
      <c r="D24" s="11">
        <v>6134</v>
      </c>
      <c r="E24" s="11">
        <v>1702</v>
      </c>
      <c r="F24" s="11">
        <v>5254</v>
      </c>
      <c r="G24" s="11">
        <v>14044</v>
      </c>
      <c r="H24" s="11">
        <v>0.87102696086246101</v>
      </c>
      <c r="I24" s="11">
        <v>0.7184751489285639</v>
      </c>
      <c r="J24" s="11">
        <v>0.79180033252540905</v>
      </c>
      <c r="K24" s="11">
        <v>0.90398348976549014</v>
      </c>
      <c r="L24" s="11">
        <v>0.79649257450953181</v>
      </c>
      <c r="M24" s="11">
        <f t="shared" si="4"/>
        <v>1095.2588643816282</v>
      </c>
      <c r="N24" s="11">
        <f t="shared" si="4"/>
        <v>8537.525632093766</v>
      </c>
      <c r="O24" s="11">
        <f t="shared" si="4"/>
        <v>2149.5318075600612</v>
      </c>
      <c r="P24" s="11">
        <f t="shared" si="4"/>
        <v>5812.053051281925</v>
      </c>
      <c r="Q24" s="11">
        <f t="shared" si="4"/>
        <v>17632.304994993938</v>
      </c>
      <c r="R24" s="11">
        <v>21</v>
      </c>
      <c r="S24" s="11">
        <f t="shared" si="5"/>
        <v>1119.183</v>
      </c>
      <c r="T24" s="11">
        <f t="shared" si="6"/>
        <v>8494.5400000000009</v>
      </c>
      <c r="U24" s="11">
        <f t="shared" si="7"/>
        <v>2236.6669999999999</v>
      </c>
      <c r="V24" s="11">
        <f t="shared" si="8"/>
        <v>5693.5490000000009</v>
      </c>
      <c r="W24" s="11">
        <f t="shared" si="9"/>
        <v>17405.419999999998</v>
      </c>
      <c r="X24" s="11">
        <f t="shared" si="10"/>
        <v>974.83856713893169</v>
      </c>
      <c r="Y24" s="11">
        <f t="shared" si="10"/>
        <v>6103.1158915796441</v>
      </c>
      <c r="Z24" s="11">
        <f t="shared" si="10"/>
        <v>1770.9936743486089</v>
      </c>
      <c r="AA24" s="11">
        <f t="shared" si="10"/>
        <v>5146.8742941708178</v>
      </c>
      <c r="AB24" s="11">
        <f t="shared" si="10"/>
        <v>13863.287786219695</v>
      </c>
      <c r="AC24" s="37">
        <f t="shared" si="11"/>
        <v>2.1843361780850831E-2</v>
      </c>
      <c r="AD24" s="37">
        <f t="shared" si="11"/>
        <v>5.0349051875376452E-3</v>
      </c>
      <c r="AE24" s="37">
        <f t="shared" si="11"/>
        <v>4.0536823941603357E-2</v>
      </c>
      <c r="AF24" s="37">
        <f t="shared" si="11"/>
        <v>2.0389361596722905E-2</v>
      </c>
      <c r="AG24" s="37">
        <f t="shared" si="11"/>
        <v>1.2867574322152187E-2</v>
      </c>
    </row>
    <row r="25" spans="1:33" ht="15" x14ac:dyDescent="0.25">
      <c r="A25" s="11">
        <v>2001</v>
      </c>
      <c r="B25" s="11">
        <v>2</v>
      </c>
      <c r="C25" s="11">
        <v>1111</v>
      </c>
      <c r="D25" s="11">
        <v>9369</v>
      </c>
      <c r="E25" s="11">
        <v>2182</v>
      </c>
      <c r="F25" s="11">
        <v>5207</v>
      </c>
      <c r="G25" s="11">
        <v>17870</v>
      </c>
      <c r="H25" s="11">
        <v>1.01046352511194</v>
      </c>
      <c r="I25" s="11">
        <v>1.1133701933534312</v>
      </c>
      <c r="J25" s="11">
        <v>1.0457875251422015</v>
      </c>
      <c r="K25" s="11">
        <v>0.95872551904454517</v>
      </c>
      <c r="L25" s="11">
        <v>1.0476032480052955</v>
      </c>
      <c r="M25" s="11">
        <f t="shared" si="4"/>
        <v>1099.4954022481143</v>
      </c>
      <c r="N25" s="11">
        <f t="shared" si="4"/>
        <v>8414.9908592225802</v>
      </c>
      <c r="O25" s="11">
        <f t="shared" si="4"/>
        <v>2086.4658905768661</v>
      </c>
      <c r="P25" s="11">
        <f t="shared" si="4"/>
        <v>5431.1686677426051</v>
      </c>
      <c r="Q25" s="11">
        <f t="shared" si="4"/>
        <v>17057.984531859402</v>
      </c>
      <c r="R25" s="11">
        <v>22</v>
      </c>
      <c r="S25" s="11">
        <f t="shared" si="5"/>
        <v>1136.806</v>
      </c>
      <c r="T25" s="11">
        <f t="shared" si="6"/>
        <v>8640.18</v>
      </c>
      <c r="U25" s="11">
        <f t="shared" si="7"/>
        <v>2276.194</v>
      </c>
      <c r="V25" s="11">
        <f t="shared" si="8"/>
        <v>5732.6180000000004</v>
      </c>
      <c r="W25" s="11">
        <f t="shared" si="9"/>
        <v>17634.440000000002</v>
      </c>
      <c r="X25" s="11">
        <f t="shared" si="10"/>
        <v>1148.7009981284041</v>
      </c>
      <c r="Y25" s="11">
        <f t="shared" si="10"/>
        <v>9619.7188772084501</v>
      </c>
      <c r="Z25" s="11">
        <f t="shared" si="10"/>
        <v>2380.4152900035283</v>
      </c>
      <c r="AA25" s="11">
        <f t="shared" si="10"/>
        <v>5496.0071675341032</v>
      </c>
      <c r="AB25" s="11">
        <f t="shared" si="10"/>
        <v>18473.896620754505</v>
      </c>
      <c r="AC25" s="37">
        <f t="shared" si="11"/>
        <v>3.3934291744738145E-2</v>
      </c>
      <c r="AD25" s="37">
        <f t="shared" si="11"/>
        <v>2.6760473605342092E-2</v>
      </c>
      <c r="AE25" s="37">
        <f t="shared" si="11"/>
        <v>9.0932763521323692E-2</v>
      </c>
      <c r="AF25" s="37">
        <f t="shared" si="11"/>
        <v>5.5503585084329413E-2</v>
      </c>
      <c r="AG25" s="37">
        <f t="shared" si="11"/>
        <v>3.3793879169250446E-2</v>
      </c>
    </row>
    <row r="26" spans="1:33" ht="15" x14ac:dyDescent="0.25">
      <c r="A26" s="11">
        <v>2001</v>
      </c>
      <c r="B26" s="11">
        <v>3</v>
      </c>
      <c r="C26" s="11">
        <v>1365</v>
      </c>
      <c r="D26" s="11">
        <v>11974</v>
      </c>
      <c r="E26" s="11">
        <v>2858</v>
      </c>
      <c r="F26" s="11">
        <v>6616</v>
      </c>
      <c r="G26" s="11">
        <v>22812</v>
      </c>
      <c r="H26" s="11">
        <v>1.1527310018508869</v>
      </c>
      <c r="I26" s="11">
        <v>1.3352103935637381</v>
      </c>
      <c r="J26" s="11">
        <v>1.3011004624787268</v>
      </c>
      <c r="K26" s="11">
        <v>1.1148471179394899</v>
      </c>
      <c r="L26" s="11">
        <v>1.262974683519301</v>
      </c>
      <c r="M26" s="11">
        <f t="shared" si="4"/>
        <v>1184.1444342247084</v>
      </c>
      <c r="N26" s="11">
        <f t="shared" si="4"/>
        <v>8967.8750687678839</v>
      </c>
      <c r="O26" s="11">
        <f t="shared" si="4"/>
        <v>2196.6020937039893</v>
      </c>
      <c r="P26" s="11">
        <f t="shared" si="4"/>
        <v>5934.4459823585375</v>
      </c>
      <c r="Q26" s="11">
        <f t="shared" si="4"/>
        <v>18062.119769838904</v>
      </c>
      <c r="R26" s="11">
        <v>23</v>
      </c>
      <c r="S26" s="11">
        <f t="shared" si="5"/>
        <v>1154.4290000000001</v>
      </c>
      <c r="T26" s="11">
        <f t="shared" si="6"/>
        <v>8785.82</v>
      </c>
      <c r="U26" s="11">
        <f t="shared" si="7"/>
        <v>2315.721</v>
      </c>
      <c r="V26" s="11">
        <f t="shared" si="8"/>
        <v>5771.6870000000008</v>
      </c>
      <c r="W26" s="11">
        <f t="shared" si="9"/>
        <v>17863.46</v>
      </c>
      <c r="X26" s="11">
        <f t="shared" si="10"/>
        <v>1330.7460977357177</v>
      </c>
      <c r="Y26" s="11">
        <f t="shared" si="10"/>
        <v>11730.918179980161</v>
      </c>
      <c r="Z26" s="11">
        <f t="shared" si="10"/>
        <v>3012.9856640716998</v>
      </c>
      <c r="AA26" s="11">
        <f t="shared" si="10"/>
        <v>6434.5486175988217</v>
      </c>
      <c r="AB26" s="11">
        <f t="shared" si="10"/>
        <v>22561.097740059689</v>
      </c>
      <c r="AC26" s="37">
        <f t="shared" si="11"/>
        <v>2.5094433893247076E-2</v>
      </c>
      <c r="AD26" s="37">
        <f t="shared" si="11"/>
        <v>2.0300803409039513E-2</v>
      </c>
      <c r="AE26" s="37">
        <f t="shared" si="11"/>
        <v>5.4228713810951658E-2</v>
      </c>
      <c r="AF26" s="37">
        <f t="shared" si="11"/>
        <v>2.742614607031111E-2</v>
      </c>
      <c r="AG26" s="37">
        <f t="shared" si="11"/>
        <v>1.0998696297576303E-2</v>
      </c>
    </row>
    <row r="27" spans="1:33" ht="15" x14ac:dyDescent="0.25">
      <c r="A27" s="11">
        <v>2001</v>
      </c>
      <c r="B27" s="11">
        <v>4</v>
      </c>
      <c r="C27" s="11">
        <v>1160</v>
      </c>
      <c r="D27" s="11">
        <v>6785</v>
      </c>
      <c r="E27" s="11">
        <v>1672</v>
      </c>
      <c r="F27" s="11">
        <v>5051</v>
      </c>
      <c r="G27" s="11">
        <v>14669</v>
      </c>
      <c r="H27" s="11">
        <v>0.96401123945969991</v>
      </c>
      <c r="I27" s="11">
        <v>0.81939910131540739</v>
      </c>
      <c r="J27" s="11">
        <v>0.85070336469103758</v>
      </c>
      <c r="K27" s="11">
        <v>0.99400811562005997</v>
      </c>
      <c r="L27" s="11">
        <v>0.88423011217268732</v>
      </c>
      <c r="M27" s="11">
        <f t="shared" si="4"/>
        <v>1203.3054725068828</v>
      </c>
      <c r="N27" s="11">
        <f t="shared" si="4"/>
        <v>8280.4581907739757</v>
      </c>
      <c r="O27" s="11">
        <f t="shared" si="4"/>
        <v>1965.4324520125117</v>
      </c>
      <c r="P27" s="11">
        <f t="shared" si="4"/>
        <v>5081.4474455766367</v>
      </c>
      <c r="Q27" s="11">
        <f t="shared" si="4"/>
        <v>16589.573006008635</v>
      </c>
      <c r="R27" s="11">
        <v>24</v>
      </c>
      <c r="S27" s="11">
        <f t="shared" si="5"/>
        <v>1172.0520000000001</v>
      </c>
      <c r="T27" s="11">
        <f t="shared" si="6"/>
        <v>8931.4599999999991</v>
      </c>
      <c r="U27" s="11">
        <f t="shared" si="7"/>
        <v>2355.248</v>
      </c>
      <c r="V27" s="11">
        <f t="shared" si="8"/>
        <v>5810.7560000000003</v>
      </c>
      <c r="W27" s="11">
        <f t="shared" si="9"/>
        <v>18092.48</v>
      </c>
      <c r="X27" s="11">
        <f t="shared" si="10"/>
        <v>1129.8713012312203</v>
      </c>
      <c r="Y27" s="11">
        <f t="shared" si="10"/>
        <v>7318.4302974345073</v>
      </c>
      <c r="Z27" s="11">
        <f t="shared" si="10"/>
        <v>2003.6173982818368</v>
      </c>
      <c r="AA27" s="11">
        <f t="shared" si="10"/>
        <v>5775.9386218879572</v>
      </c>
      <c r="AB27" s="11">
        <f t="shared" si="10"/>
        <v>15997.915619882102</v>
      </c>
      <c r="AC27" s="37">
        <f t="shared" si="11"/>
        <v>2.5973016179982513E-2</v>
      </c>
      <c r="AD27" s="37">
        <f t="shared" si="11"/>
        <v>7.8619056364702636E-2</v>
      </c>
      <c r="AE27" s="37">
        <f t="shared" si="11"/>
        <v>0.19833576452262966</v>
      </c>
      <c r="AF27" s="37">
        <f t="shared" si="11"/>
        <v>0.1435237818031988</v>
      </c>
      <c r="AG27" s="37">
        <f t="shared" si="11"/>
        <v>9.0593470576188009E-2</v>
      </c>
    </row>
    <row r="28" spans="1:33" ht="15" x14ac:dyDescent="0.25">
      <c r="A28" s="11">
        <v>2002</v>
      </c>
      <c r="B28" s="11">
        <v>1</v>
      </c>
      <c r="C28" s="11">
        <v>1093</v>
      </c>
      <c r="D28" s="11">
        <v>6376</v>
      </c>
      <c r="E28" s="11">
        <v>1669</v>
      </c>
      <c r="F28" s="11">
        <v>5085</v>
      </c>
      <c r="G28" s="11">
        <v>14223</v>
      </c>
      <c r="H28" s="11">
        <v>0.87102696086246101</v>
      </c>
      <c r="I28" s="11">
        <v>0.7184751489285639</v>
      </c>
      <c r="J28" s="11">
        <v>0.79180033252540905</v>
      </c>
      <c r="K28" s="11">
        <v>0.90398348976549014</v>
      </c>
      <c r="L28" s="11">
        <v>0.79649257450953181</v>
      </c>
      <c r="M28" s="11">
        <f t="shared" si="4"/>
        <v>1254.8406066762261</v>
      </c>
      <c r="N28" s="11">
        <f t="shared" si="4"/>
        <v>8874.3500864411235</v>
      </c>
      <c r="O28" s="11">
        <f t="shared" si="4"/>
        <v>2107.8546338529623</v>
      </c>
      <c r="P28" s="11">
        <f t="shared" si="4"/>
        <v>5625.1027342536336</v>
      </c>
      <c r="Q28" s="11">
        <f t="shared" si="4"/>
        <v>17857.040297906493</v>
      </c>
      <c r="R28" s="11">
        <v>25</v>
      </c>
      <c r="S28" s="11">
        <f t="shared" si="5"/>
        <v>1189.6750000000002</v>
      </c>
      <c r="T28" s="11">
        <f t="shared" si="6"/>
        <v>9077.1</v>
      </c>
      <c r="U28" s="11">
        <f t="shared" si="7"/>
        <v>2394.7750000000001</v>
      </c>
      <c r="V28" s="11">
        <f t="shared" si="8"/>
        <v>5849.8250000000007</v>
      </c>
      <c r="W28" s="11">
        <f t="shared" si="9"/>
        <v>18321.5</v>
      </c>
      <c r="X28" s="11">
        <f t="shared" si="10"/>
        <v>1036.2389996640484</v>
      </c>
      <c r="Y28" s="11">
        <f t="shared" si="10"/>
        <v>6521.6707743394672</v>
      </c>
      <c r="Z28" s="11">
        <f t="shared" si="10"/>
        <v>1896.1836413235364</v>
      </c>
      <c r="AA28" s="11">
        <f t="shared" si="10"/>
        <v>5288.1452180174092</v>
      </c>
      <c r="AB28" s="11">
        <f t="shared" si="10"/>
        <v>14592.938703876387</v>
      </c>
      <c r="AC28" s="37">
        <f t="shared" si="11"/>
        <v>5.1931381826122253E-2</v>
      </c>
      <c r="AD28" s="37">
        <f t="shared" si="11"/>
        <v>2.2846733742074535E-2</v>
      </c>
      <c r="AE28" s="37">
        <f t="shared" si="11"/>
        <v>0.13611961732986005</v>
      </c>
      <c r="AF28" s="37">
        <f t="shared" si="11"/>
        <v>3.9949895381988045E-2</v>
      </c>
      <c r="AG28" s="37">
        <f t="shared" si="11"/>
        <v>2.6009892700301417E-2</v>
      </c>
    </row>
    <row r="29" spans="1:33" ht="15" x14ac:dyDescent="0.25">
      <c r="A29" s="11">
        <v>2002</v>
      </c>
      <c r="B29" s="11">
        <v>2</v>
      </c>
      <c r="C29" s="11">
        <v>1190</v>
      </c>
      <c r="D29" s="11">
        <v>10036</v>
      </c>
      <c r="E29" s="11">
        <v>2221</v>
      </c>
      <c r="F29" s="11">
        <v>5304</v>
      </c>
      <c r="G29" s="11">
        <v>18751</v>
      </c>
      <c r="H29" s="11">
        <v>1.01046352511194</v>
      </c>
      <c r="I29" s="11">
        <v>1.1133701933534312</v>
      </c>
      <c r="J29" s="11">
        <v>1.0457875251422015</v>
      </c>
      <c r="K29" s="11">
        <v>0.95872551904454517</v>
      </c>
      <c r="L29" s="11">
        <v>1.0476032480052955</v>
      </c>
      <c r="M29" s="11">
        <f t="shared" si="4"/>
        <v>1177.6773435420846</v>
      </c>
      <c r="N29" s="11">
        <f t="shared" si="4"/>
        <v>9014.0728213424918</v>
      </c>
      <c r="O29" s="11">
        <f t="shared" si="4"/>
        <v>2123.7583606650865</v>
      </c>
      <c r="P29" s="11">
        <f t="shared" si="4"/>
        <v>5532.3446540631412</v>
      </c>
      <c r="Q29" s="11">
        <f t="shared" si="4"/>
        <v>17898.951760318727</v>
      </c>
      <c r="R29" s="11">
        <v>26</v>
      </c>
      <c r="S29" s="11">
        <f t="shared" si="5"/>
        <v>1207.298</v>
      </c>
      <c r="T29" s="11">
        <f t="shared" si="6"/>
        <v>9222.74</v>
      </c>
      <c r="U29" s="11">
        <f t="shared" si="7"/>
        <v>2434.3019999999997</v>
      </c>
      <c r="V29" s="11">
        <f t="shared" si="8"/>
        <v>5888.8940000000002</v>
      </c>
      <c r="W29" s="11">
        <f t="shared" si="9"/>
        <v>18550.52</v>
      </c>
      <c r="X29" s="11">
        <f t="shared" si="10"/>
        <v>1219.930592940595</v>
      </c>
      <c r="Y29" s="11">
        <f t="shared" si="10"/>
        <v>10268.323817048424</v>
      </c>
      <c r="Z29" s="11">
        <f t="shared" si="10"/>
        <v>2545.7626640287112</v>
      </c>
      <c r="AA29" s="11">
        <f t="shared" si="10"/>
        <v>5645.8329567483079</v>
      </c>
      <c r="AB29" s="11">
        <f t="shared" si="10"/>
        <v>19433.585004187193</v>
      </c>
      <c r="AC29" s="37">
        <f t="shared" si="11"/>
        <v>2.5151758773609274E-2</v>
      </c>
      <c r="AD29" s="37">
        <f t="shared" si="11"/>
        <v>2.3149045142329985E-2</v>
      </c>
      <c r="AE29" s="37">
        <f t="shared" si="11"/>
        <v>0.14622362180491277</v>
      </c>
      <c r="AF29" s="37">
        <f t="shared" si="11"/>
        <v>6.4448144183315959E-2</v>
      </c>
      <c r="AG29" s="37">
        <f t="shared" si="11"/>
        <v>3.6402592085072405E-2</v>
      </c>
    </row>
    <row r="30" spans="1:33" ht="15" x14ac:dyDescent="0.25">
      <c r="A30" s="11">
        <v>2002</v>
      </c>
      <c r="B30" s="11">
        <v>3</v>
      </c>
      <c r="C30" s="11">
        <v>1405</v>
      </c>
      <c r="D30" s="11">
        <v>12464</v>
      </c>
      <c r="E30" s="11">
        <v>2879</v>
      </c>
      <c r="F30" s="11">
        <v>6475</v>
      </c>
      <c r="G30" s="11">
        <v>23223</v>
      </c>
      <c r="H30" s="11">
        <v>1.1527310018508869</v>
      </c>
      <c r="I30" s="11">
        <v>1.3352103935637381</v>
      </c>
      <c r="J30" s="11">
        <v>1.3011004624787268</v>
      </c>
      <c r="K30" s="11">
        <v>1.1148471179394899</v>
      </c>
      <c r="L30" s="11">
        <v>1.262974683519301</v>
      </c>
      <c r="M30" s="11">
        <f t="shared" si="4"/>
        <v>1218.8446374254327</v>
      </c>
      <c r="N30" s="11">
        <f t="shared" si="4"/>
        <v>9334.8584313615247</v>
      </c>
      <c r="O30" s="11">
        <f t="shared" si="4"/>
        <v>2212.7422770377134</v>
      </c>
      <c r="P30" s="11">
        <f t="shared" si="4"/>
        <v>5807.9712418034351</v>
      </c>
      <c r="Q30" s="11">
        <f t="shared" si="4"/>
        <v>18387.541969795235</v>
      </c>
      <c r="R30" s="11">
        <v>27</v>
      </c>
      <c r="S30" s="11">
        <f t="shared" si="5"/>
        <v>1224.921</v>
      </c>
      <c r="T30" s="11">
        <f t="shared" si="6"/>
        <v>9368.380000000001</v>
      </c>
      <c r="U30" s="11">
        <f t="shared" si="7"/>
        <v>2473.8289999999997</v>
      </c>
      <c r="V30" s="11">
        <f t="shared" si="8"/>
        <v>5927.9630000000006</v>
      </c>
      <c r="W30" s="11">
        <f t="shared" si="9"/>
        <v>18779.54</v>
      </c>
      <c r="X30" s="11">
        <f t="shared" si="10"/>
        <v>1412.0044115181904</v>
      </c>
      <c r="Y30" s="11">
        <f t="shared" si="10"/>
        <v>12508.758346854655</v>
      </c>
      <c r="Z30" s="11">
        <f t="shared" si="10"/>
        <v>3218.7000559932858</v>
      </c>
      <c r="AA30" s="11">
        <f t="shared" si="10"/>
        <v>6608.7724658019333</v>
      </c>
      <c r="AB30" s="11">
        <f t="shared" si="10"/>
        <v>23718.083588138055</v>
      </c>
      <c r="AC30" s="37">
        <f t="shared" si="11"/>
        <v>4.9853462762921063E-3</v>
      </c>
      <c r="AD30" s="37">
        <f t="shared" si="11"/>
        <v>3.5910098567598298E-3</v>
      </c>
      <c r="AE30" s="37">
        <f t="shared" si="11"/>
        <v>0.11799237790666404</v>
      </c>
      <c r="AF30" s="37">
        <f t="shared" si="11"/>
        <v>2.0659840278290861E-2</v>
      </c>
      <c r="AG30" s="37">
        <f t="shared" si="11"/>
        <v>2.1318674940277112E-2</v>
      </c>
    </row>
    <row r="31" spans="1:33" ht="15" x14ac:dyDescent="0.25">
      <c r="A31" s="11">
        <v>2002</v>
      </c>
      <c r="B31" s="11">
        <v>4</v>
      </c>
      <c r="C31" s="11">
        <v>1214</v>
      </c>
      <c r="D31" s="11">
        <v>7843</v>
      </c>
      <c r="E31" s="11">
        <v>1912</v>
      </c>
      <c r="F31" s="11">
        <v>5747</v>
      </c>
      <c r="G31" s="11">
        <v>16716</v>
      </c>
      <c r="H31" s="11">
        <v>0.96401123945969991</v>
      </c>
      <c r="I31" s="11">
        <v>0.81939910131540739</v>
      </c>
      <c r="J31" s="11">
        <v>0.85070336469103758</v>
      </c>
      <c r="K31" s="11">
        <v>0.99400811562005997</v>
      </c>
      <c r="L31" s="11">
        <v>0.88423011217268732</v>
      </c>
      <c r="M31" s="11">
        <f t="shared" si="4"/>
        <v>1259.3214169166861</v>
      </c>
      <c r="N31" s="11">
        <f t="shared" si="4"/>
        <v>9571.6482815387317</v>
      </c>
      <c r="O31" s="11">
        <f t="shared" si="4"/>
        <v>2247.551942732011</v>
      </c>
      <c r="P31" s="11">
        <f t="shared" si="4"/>
        <v>5781.6429359986005</v>
      </c>
      <c r="Q31" s="11">
        <f t="shared" si="4"/>
        <v>18904.581250831026</v>
      </c>
      <c r="R31" s="11">
        <v>28</v>
      </c>
      <c r="S31" s="11">
        <f t="shared" si="5"/>
        <v>1242.5440000000001</v>
      </c>
      <c r="T31" s="11">
        <f t="shared" si="6"/>
        <v>9514.02</v>
      </c>
      <c r="U31" s="11">
        <f t="shared" si="7"/>
        <v>2513.3559999999998</v>
      </c>
      <c r="V31" s="11">
        <f t="shared" si="8"/>
        <v>5967.0320000000002</v>
      </c>
      <c r="W31" s="11">
        <f t="shared" si="9"/>
        <v>19008.560000000001</v>
      </c>
      <c r="X31" s="11">
        <f t="shared" si="10"/>
        <v>1197.8263815232135</v>
      </c>
      <c r="Y31" s="11">
        <f t="shared" si="10"/>
        <v>7795.7794378968129</v>
      </c>
      <c r="Z31" s="11">
        <f t="shared" si="10"/>
        <v>2138.1204058664071</v>
      </c>
      <c r="AA31" s="11">
        <f t="shared" si="10"/>
        <v>5931.278234164598</v>
      </c>
      <c r="AB31" s="11">
        <f t="shared" si="10"/>
        <v>16807.941141041258</v>
      </c>
      <c r="AC31" s="37">
        <f t="shared" si="11"/>
        <v>1.3322585236232691E-2</v>
      </c>
      <c r="AD31" s="37">
        <f t="shared" si="11"/>
        <v>6.0207270308794015E-3</v>
      </c>
      <c r="AE31" s="37">
        <f t="shared" si="11"/>
        <v>0.11826381059958528</v>
      </c>
      <c r="AF31" s="37">
        <f t="shared" si="11"/>
        <v>3.2065118177239942E-2</v>
      </c>
      <c r="AG31" s="37">
        <f t="shared" si="11"/>
        <v>5.5001879062728911E-3</v>
      </c>
    </row>
    <row r="32" spans="1:33" ht="15" x14ac:dyDescent="0.25">
      <c r="A32" s="11">
        <v>2003</v>
      </c>
      <c r="B32" s="11">
        <v>1</v>
      </c>
      <c r="C32" s="11">
        <v>1091</v>
      </c>
      <c r="D32" s="11">
        <v>6833</v>
      </c>
      <c r="E32" s="11">
        <v>1718</v>
      </c>
      <c r="F32" s="11">
        <v>5052</v>
      </c>
      <c r="G32" s="11">
        <v>14693</v>
      </c>
      <c r="H32" s="11">
        <v>0.87102696086246101</v>
      </c>
      <c r="I32" s="11">
        <v>0.7184751489285639</v>
      </c>
      <c r="J32" s="11">
        <v>0.79180033252540905</v>
      </c>
      <c r="K32" s="11">
        <v>0.90398348976549014</v>
      </c>
      <c r="L32" s="11">
        <v>0.79649257450953181</v>
      </c>
      <c r="M32" s="11">
        <f t="shared" si="4"/>
        <v>1252.5444664993254</v>
      </c>
      <c r="N32" s="11">
        <f t="shared" si="4"/>
        <v>9510.4194072541086</v>
      </c>
      <c r="O32" s="11">
        <f t="shared" si="4"/>
        <v>2169.7389220847149</v>
      </c>
      <c r="P32" s="11">
        <f t="shared" si="4"/>
        <v>5588.5976427629021</v>
      </c>
      <c r="Q32" s="11">
        <f t="shared" si="4"/>
        <v>18447.127406112642</v>
      </c>
      <c r="R32" s="11">
        <v>29</v>
      </c>
      <c r="S32" s="11">
        <f t="shared" si="5"/>
        <v>1260.1669999999999</v>
      </c>
      <c r="T32" s="11">
        <f t="shared" si="6"/>
        <v>9659.66</v>
      </c>
      <c r="U32" s="11">
        <f t="shared" si="7"/>
        <v>2552.8829999999998</v>
      </c>
      <c r="V32" s="11">
        <f t="shared" si="8"/>
        <v>6006.1010000000006</v>
      </c>
      <c r="W32" s="11">
        <f t="shared" si="9"/>
        <v>19237.580000000002</v>
      </c>
      <c r="X32" s="11">
        <f t="shared" si="10"/>
        <v>1097.6394321891648</v>
      </c>
      <c r="Y32" s="11">
        <f t="shared" si="10"/>
        <v>6940.2256570992913</v>
      </c>
      <c r="Z32" s="11">
        <f t="shared" si="10"/>
        <v>2021.3736082984638</v>
      </c>
      <c r="AA32" s="11">
        <f t="shared" si="10"/>
        <v>5429.4161418640006</v>
      </c>
      <c r="AB32" s="11">
        <f t="shared" si="10"/>
        <v>15322.589621533081</v>
      </c>
      <c r="AC32" s="37">
        <f t="shared" si="11"/>
        <v>6.0856390368146983E-3</v>
      </c>
      <c r="AD32" s="37">
        <f t="shared" si="11"/>
        <v>1.5692325054777009E-2</v>
      </c>
      <c r="AE32" s="37">
        <f t="shared" si="11"/>
        <v>0.17658533661144571</v>
      </c>
      <c r="AF32" s="37">
        <f t="shared" si="11"/>
        <v>7.4706283029295439E-2</v>
      </c>
      <c r="AG32" s="37">
        <f t="shared" si="11"/>
        <v>4.2849630540603097E-2</v>
      </c>
    </row>
    <row r="33" spans="1:33" ht="15" x14ac:dyDescent="0.25">
      <c r="A33" s="11">
        <v>2003</v>
      </c>
      <c r="B33" s="11">
        <v>2</v>
      </c>
      <c r="C33" s="11">
        <v>1242</v>
      </c>
      <c r="D33" s="11">
        <v>10998</v>
      </c>
      <c r="E33" s="11">
        <v>2308</v>
      </c>
      <c r="F33" s="11">
        <v>5205</v>
      </c>
      <c r="G33" s="11">
        <v>19754</v>
      </c>
      <c r="H33" s="11">
        <v>1.01046352511194</v>
      </c>
      <c r="I33" s="11">
        <v>1.1133701933534312</v>
      </c>
      <c r="J33" s="11">
        <v>1.0457875251422015</v>
      </c>
      <c r="K33" s="11">
        <v>0.95872551904454517</v>
      </c>
      <c r="L33" s="11">
        <v>1.0476032480052955</v>
      </c>
      <c r="M33" s="11">
        <f t="shared" si="4"/>
        <v>1229.1388745203942</v>
      </c>
      <c r="N33" s="11">
        <f t="shared" si="4"/>
        <v>9878.1160710566692</v>
      </c>
      <c r="O33" s="11">
        <f t="shared" si="4"/>
        <v>2206.9492554772714</v>
      </c>
      <c r="P33" s="11">
        <f t="shared" si="4"/>
        <v>5429.0825649318722</v>
      </c>
      <c r="Q33" s="11">
        <f t="shared" si="4"/>
        <v>18856.375290562431</v>
      </c>
      <c r="R33" s="11">
        <v>30</v>
      </c>
      <c r="S33" s="11">
        <f t="shared" si="5"/>
        <v>1277.79</v>
      </c>
      <c r="T33" s="11">
        <f t="shared" si="6"/>
        <v>9805.2999999999993</v>
      </c>
      <c r="U33" s="11">
        <f t="shared" si="7"/>
        <v>2592.41</v>
      </c>
      <c r="V33" s="11">
        <f t="shared" si="8"/>
        <v>6045.17</v>
      </c>
      <c r="W33" s="11">
        <f t="shared" si="9"/>
        <v>19466.599999999999</v>
      </c>
      <c r="X33" s="11">
        <f t="shared" si="10"/>
        <v>1291.1601877527858</v>
      </c>
      <c r="Y33" s="11">
        <f t="shared" si="10"/>
        <v>10916.928756888399</v>
      </c>
      <c r="Z33" s="11">
        <f t="shared" si="10"/>
        <v>2711.1100380538946</v>
      </c>
      <c r="AA33" s="11">
        <f t="shared" si="10"/>
        <v>5795.6587459625134</v>
      </c>
      <c r="AB33" s="11">
        <f t="shared" si="10"/>
        <v>20393.273387619884</v>
      </c>
      <c r="AC33" s="37">
        <f t="shared" si="11"/>
        <v>3.9581471620600453E-2</v>
      </c>
      <c r="AD33" s="37">
        <f t="shared" si="11"/>
        <v>7.3714532743772302E-3</v>
      </c>
      <c r="AE33" s="37">
        <f t="shared" si="11"/>
        <v>0.17465772879284863</v>
      </c>
      <c r="AF33" s="37">
        <f t="shared" si="11"/>
        <v>0.11347910585254821</v>
      </c>
      <c r="AG33" s="37">
        <f t="shared" si="11"/>
        <v>3.2361718518775111E-2</v>
      </c>
    </row>
    <row r="34" spans="1:33" ht="15" x14ac:dyDescent="0.25">
      <c r="A34" s="11">
        <v>2003</v>
      </c>
      <c r="B34" s="11">
        <v>3</v>
      </c>
      <c r="C34" s="11">
        <v>1442</v>
      </c>
      <c r="D34" s="11">
        <v>13324</v>
      </c>
      <c r="E34" s="11">
        <v>3086</v>
      </c>
      <c r="F34" s="11">
        <v>6510</v>
      </c>
      <c r="G34" s="11">
        <v>24362</v>
      </c>
      <c r="H34" s="11">
        <v>1.1527310018508869</v>
      </c>
      <c r="I34" s="11">
        <v>1.3352103935637381</v>
      </c>
      <c r="J34" s="11">
        <v>1.3011004624787268</v>
      </c>
      <c r="K34" s="11">
        <v>1.1148471179394899</v>
      </c>
      <c r="L34" s="11">
        <v>1.262974683519301</v>
      </c>
      <c r="M34" s="11">
        <f t="shared" si="4"/>
        <v>1250.9423253861023</v>
      </c>
      <c r="N34" s="11">
        <f t="shared" si="4"/>
        <v>9978.9516799952635</v>
      </c>
      <c r="O34" s="11">
        <f t="shared" si="4"/>
        <v>2371.8383698987091</v>
      </c>
      <c r="P34" s="11">
        <f t="shared" si="4"/>
        <v>5839.3656809483191</v>
      </c>
      <c r="Q34" s="11">
        <f t="shared" si="4"/>
        <v>19289.381107873724</v>
      </c>
      <c r="R34" s="11">
        <v>31</v>
      </c>
      <c r="S34" s="11">
        <f t="shared" si="5"/>
        <v>1295.413</v>
      </c>
      <c r="T34" s="11">
        <f t="shared" si="6"/>
        <v>9950.9399999999987</v>
      </c>
      <c r="U34" s="11">
        <f t="shared" si="7"/>
        <v>2631.9369999999999</v>
      </c>
      <c r="V34" s="11">
        <f t="shared" si="8"/>
        <v>6084.2390000000005</v>
      </c>
      <c r="W34" s="11">
        <f t="shared" si="9"/>
        <v>19695.62</v>
      </c>
      <c r="X34" s="11">
        <f t="shared" si="10"/>
        <v>1493.2627253006631</v>
      </c>
      <c r="Y34" s="11">
        <f t="shared" si="10"/>
        <v>13286.598513729141</v>
      </c>
      <c r="Z34" s="11">
        <f t="shared" si="10"/>
        <v>3424.4144479148727</v>
      </c>
      <c r="AA34" s="11">
        <f t="shared" si="10"/>
        <v>6782.996314005044</v>
      </c>
      <c r="AB34" s="11">
        <f t="shared" si="10"/>
        <v>24875.069436216414</v>
      </c>
      <c r="AC34" s="37">
        <f t="shared" si="11"/>
        <v>3.5549740153025713E-2</v>
      </c>
      <c r="AD34" s="37">
        <f t="shared" si="11"/>
        <v>2.8070764238110999E-3</v>
      </c>
      <c r="AE34" s="37">
        <f t="shared" si="11"/>
        <v>0.10966119504694512</v>
      </c>
      <c r="AF34" s="37">
        <f t="shared" si="11"/>
        <v>4.1934917665905382E-2</v>
      </c>
      <c r="AG34" s="37">
        <f t="shared" si="11"/>
        <v>2.1060234636582138E-2</v>
      </c>
    </row>
    <row r="35" spans="1:33" ht="15" x14ac:dyDescent="0.25">
      <c r="A35" s="11">
        <v>2003</v>
      </c>
      <c r="B35" s="11">
        <v>4</v>
      </c>
      <c r="C35" s="11">
        <v>1296</v>
      </c>
      <c r="D35" s="11">
        <v>8488</v>
      </c>
      <c r="E35" s="11">
        <v>2119</v>
      </c>
      <c r="F35" s="11">
        <v>6040</v>
      </c>
      <c r="G35" s="11">
        <v>17943</v>
      </c>
      <c r="H35" s="11">
        <v>0.96401123945969991</v>
      </c>
      <c r="I35" s="11">
        <v>0.81939910131540739</v>
      </c>
      <c r="J35" s="11">
        <v>0.85070336469103758</v>
      </c>
      <c r="K35" s="11">
        <v>0.99400811562005997</v>
      </c>
      <c r="L35" s="11">
        <v>0.88423011217268732</v>
      </c>
      <c r="M35" s="11">
        <f t="shared" si="4"/>
        <v>1344.3826658352759</v>
      </c>
      <c r="N35" s="11">
        <f t="shared" si="4"/>
        <v>10358.810482430288</v>
      </c>
      <c r="O35" s="11">
        <f t="shared" si="4"/>
        <v>2490.8800034775791</v>
      </c>
      <c r="P35" s="11">
        <f t="shared" si="4"/>
        <v>6076.4091410181918</v>
      </c>
      <c r="Q35" s="11">
        <f t="shared" si="4"/>
        <v>20292.22908492828</v>
      </c>
      <c r="R35" s="11">
        <v>32</v>
      </c>
      <c r="S35" s="11">
        <f t="shared" si="5"/>
        <v>1313.0360000000001</v>
      </c>
      <c r="T35" s="11">
        <f t="shared" si="6"/>
        <v>10096.58</v>
      </c>
      <c r="U35" s="11">
        <f t="shared" si="7"/>
        <v>2671.4639999999999</v>
      </c>
      <c r="V35" s="11">
        <f t="shared" si="8"/>
        <v>6123.3080000000009</v>
      </c>
      <c r="W35" s="11">
        <f t="shared" si="9"/>
        <v>19924.64</v>
      </c>
      <c r="X35" s="11">
        <f t="shared" si="10"/>
        <v>1265.7814618152065</v>
      </c>
      <c r="Y35" s="11">
        <f t="shared" si="10"/>
        <v>8273.1285783591156</v>
      </c>
      <c r="Z35" s="11">
        <f t="shared" si="10"/>
        <v>2272.6234134509778</v>
      </c>
      <c r="AA35" s="11">
        <f t="shared" si="10"/>
        <v>6086.6178464412387</v>
      </c>
      <c r="AB35" s="11">
        <f t="shared" si="10"/>
        <v>17617.966662200412</v>
      </c>
      <c r="AC35" s="37">
        <f t="shared" si="11"/>
        <v>2.3316773290735716E-2</v>
      </c>
      <c r="AD35" s="37">
        <f t="shared" si="11"/>
        <v>2.5314729222535859E-2</v>
      </c>
      <c r="AE35" s="37">
        <f t="shared" si="11"/>
        <v>7.2498071472854059E-2</v>
      </c>
      <c r="AF35" s="37">
        <f t="shared" si="11"/>
        <v>7.7181864968938292E-3</v>
      </c>
      <c r="AG35" s="37">
        <f t="shared" si="11"/>
        <v>1.8114771097340939E-2</v>
      </c>
    </row>
    <row r="36" spans="1:33" ht="15" x14ac:dyDescent="0.25">
      <c r="A36" s="11">
        <v>2004</v>
      </c>
      <c r="B36" s="11">
        <v>1</v>
      </c>
      <c r="C36" s="11">
        <v>1199</v>
      </c>
      <c r="D36" s="11">
        <v>7353</v>
      </c>
      <c r="E36" s="11">
        <v>1951</v>
      </c>
      <c r="F36" s="11">
        <v>5581</v>
      </c>
      <c r="G36" s="11">
        <v>16083</v>
      </c>
      <c r="H36" s="11">
        <v>0.87102696086246101</v>
      </c>
      <c r="I36" s="11">
        <v>0.7184751489285639</v>
      </c>
      <c r="J36" s="11">
        <v>0.79180033252540905</v>
      </c>
      <c r="K36" s="11">
        <v>0.90398348976549014</v>
      </c>
      <c r="L36" s="11">
        <v>0.79649257450953181</v>
      </c>
      <c r="M36" s="11">
        <f t="shared" si="4"/>
        <v>1376.5360360519626</v>
      </c>
      <c r="N36" s="11">
        <f t="shared" si="4"/>
        <v>10234.174433124464</v>
      </c>
      <c r="O36" s="11">
        <f t="shared" si="4"/>
        <v>2464.0050273499878</v>
      </c>
      <c r="P36" s="11">
        <f t="shared" si="4"/>
        <v>6173.785321508265</v>
      </c>
      <c r="Q36" s="11">
        <f t="shared" si="4"/>
        <v>20192.278641020188</v>
      </c>
      <c r="R36" s="11">
        <v>33</v>
      </c>
      <c r="S36" s="11">
        <f t="shared" si="5"/>
        <v>1330.6590000000001</v>
      </c>
      <c r="T36" s="11">
        <f t="shared" si="6"/>
        <v>10242.220000000001</v>
      </c>
      <c r="U36" s="11">
        <f t="shared" si="7"/>
        <v>2710.991</v>
      </c>
      <c r="V36" s="11">
        <f t="shared" si="8"/>
        <v>6162.3770000000004</v>
      </c>
      <c r="W36" s="11">
        <f t="shared" si="9"/>
        <v>20153.66</v>
      </c>
      <c r="X36" s="11">
        <f t="shared" si="10"/>
        <v>1159.0398647142815</v>
      </c>
      <c r="Y36" s="11">
        <f t="shared" si="10"/>
        <v>7358.7805398591163</v>
      </c>
      <c r="Z36" s="11">
        <f t="shared" si="10"/>
        <v>2146.5635752733911</v>
      </c>
      <c r="AA36" s="11">
        <f t="shared" si="10"/>
        <v>5570.6870657105919</v>
      </c>
      <c r="AB36" s="11">
        <f t="shared" si="10"/>
        <v>16052.24053918977</v>
      </c>
      <c r="AC36" s="37">
        <f t="shared" si="11"/>
        <v>3.3327885976412411E-2</v>
      </c>
      <c r="AD36" s="37">
        <f t="shared" si="11"/>
        <v>7.8614713166276192E-4</v>
      </c>
      <c r="AE36" s="37">
        <f t="shared" si="11"/>
        <v>0.10023760905863201</v>
      </c>
      <c r="AF36" s="37">
        <f t="shared" si="11"/>
        <v>1.8478649506196159E-3</v>
      </c>
      <c r="AG36" s="37">
        <f t="shared" si="11"/>
        <v>1.912544973588879E-3</v>
      </c>
    </row>
    <row r="37" spans="1:33" ht="15" x14ac:dyDescent="0.25">
      <c r="A37" s="11">
        <v>2004</v>
      </c>
      <c r="B37" s="11">
        <v>2</v>
      </c>
      <c r="C37" s="11">
        <v>1347</v>
      </c>
      <c r="D37" s="11">
        <v>11505</v>
      </c>
      <c r="E37" s="11">
        <v>2874</v>
      </c>
      <c r="F37" s="11">
        <v>5928</v>
      </c>
      <c r="G37" s="11">
        <v>21654</v>
      </c>
      <c r="H37" s="11">
        <v>1.01046352511194</v>
      </c>
      <c r="I37" s="11">
        <v>1.1133701933534312</v>
      </c>
      <c r="J37" s="11">
        <v>1.0457875251422015</v>
      </c>
      <c r="K37" s="11">
        <v>0.95872551904454517</v>
      </c>
      <c r="L37" s="11">
        <v>1.0476032480052955</v>
      </c>
      <c r="M37" s="11">
        <f t="shared" si="4"/>
        <v>1333.0515813035192</v>
      </c>
      <c r="N37" s="11">
        <f t="shared" si="4"/>
        <v>10333.490216176302</v>
      </c>
      <c r="O37" s="11">
        <f t="shared" si="4"/>
        <v>2748.1681803473475</v>
      </c>
      <c r="P37" s="11">
        <f t="shared" si="4"/>
        <v>6183.2087310117467</v>
      </c>
      <c r="Q37" s="11">
        <f t="shared" si="4"/>
        <v>20670.039006876526</v>
      </c>
      <c r="R37" s="11">
        <v>34</v>
      </c>
      <c r="S37" s="11">
        <f t="shared" si="5"/>
        <v>1348.2820000000002</v>
      </c>
      <c r="T37" s="11">
        <f t="shared" si="6"/>
        <v>10387.86</v>
      </c>
      <c r="U37" s="11">
        <f t="shared" si="7"/>
        <v>2750.518</v>
      </c>
      <c r="V37" s="11">
        <f t="shared" si="8"/>
        <v>6201.4459999999999</v>
      </c>
      <c r="W37" s="11">
        <f t="shared" si="9"/>
        <v>20382.68</v>
      </c>
      <c r="X37" s="11">
        <f t="shared" si="10"/>
        <v>1362.3897825649769</v>
      </c>
      <c r="Y37" s="11">
        <f t="shared" si="10"/>
        <v>11565.533696728375</v>
      </c>
      <c r="Z37" s="11">
        <f t="shared" si="10"/>
        <v>2876.457412079078</v>
      </c>
      <c r="AA37" s="11">
        <f t="shared" si="10"/>
        <v>5945.4845351767181</v>
      </c>
      <c r="AB37" s="11">
        <f t="shared" si="10"/>
        <v>21352.961771052574</v>
      </c>
      <c r="AC37" s="37">
        <f t="shared" si="11"/>
        <v>1.1425228333316214E-2</v>
      </c>
      <c r="AD37" s="37">
        <f t="shared" si="11"/>
        <v>5.2615121015536469E-3</v>
      </c>
      <c r="AE37" s="37">
        <f t="shared" si="11"/>
        <v>8.5504943600488517E-4</v>
      </c>
      <c r="AF37" s="37">
        <f t="shared" si="11"/>
        <v>2.9494829920239632E-3</v>
      </c>
      <c r="AG37" s="37">
        <f t="shared" si="11"/>
        <v>1.3902199544999794E-2</v>
      </c>
    </row>
    <row r="38" spans="1:33" ht="15" x14ac:dyDescent="0.25">
      <c r="A38" s="11">
        <v>2004</v>
      </c>
      <c r="B38" s="11">
        <v>3</v>
      </c>
      <c r="C38" s="11">
        <v>1507</v>
      </c>
      <c r="D38" s="11">
        <v>13864</v>
      </c>
      <c r="E38" s="11">
        <v>3712</v>
      </c>
      <c r="F38" s="11">
        <v>7030</v>
      </c>
      <c r="G38" s="11">
        <v>26113</v>
      </c>
      <c r="H38" s="11">
        <v>1.1527310018508869</v>
      </c>
      <c r="I38" s="11">
        <v>1.3352103935637381</v>
      </c>
      <c r="J38" s="11">
        <v>1.3011004624787268</v>
      </c>
      <c r="K38" s="11">
        <v>1.1148471179394899</v>
      </c>
      <c r="L38" s="11">
        <v>1.262974683519301</v>
      </c>
      <c r="M38" s="11">
        <f t="shared" si="4"/>
        <v>1307.330155587279</v>
      </c>
      <c r="N38" s="11">
        <f t="shared" si="4"/>
        <v>10383.382324486214</v>
      </c>
      <c r="O38" s="11">
        <f t="shared" si="4"/>
        <v>2852.9695492754404</v>
      </c>
      <c r="P38" s="11">
        <f t="shared" si="4"/>
        <v>6305.7973482437301</v>
      </c>
      <c r="Q38" s="11">
        <f t="shared" si="4"/>
        <v>20675.790529098864</v>
      </c>
      <c r="R38" s="11">
        <v>35</v>
      </c>
      <c r="S38" s="11">
        <f t="shared" si="5"/>
        <v>1365.9050000000002</v>
      </c>
      <c r="T38" s="11">
        <f t="shared" si="6"/>
        <v>10533.5</v>
      </c>
      <c r="U38" s="11">
        <f t="shared" si="7"/>
        <v>2790.0450000000001</v>
      </c>
      <c r="V38" s="11">
        <f t="shared" si="8"/>
        <v>6240.5150000000003</v>
      </c>
      <c r="W38" s="11">
        <f t="shared" si="9"/>
        <v>20611.7</v>
      </c>
      <c r="X38" s="11">
        <f t="shared" si="10"/>
        <v>1574.521039083136</v>
      </c>
      <c r="Y38" s="11">
        <f t="shared" si="10"/>
        <v>14064.438680603635</v>
      </c>
      <c r="Z38" s="11">
        <f t="shared" si="10"/>
        <v>3630.1288398364595</v>
      </c>
      <c r="AA38" s="11">
        <f t="shared" si="10"/>
        <v>6957.2201622081557</v>
      </c>
      <c r="AB38" s="11">
        <f t="shared" si="10"/>
        <v>26032.055284294776</v>
      </c>
      <c r="AC38" s="37">
        <f t="shared" si="11"/>
        <v>4.4804936352445902E-2</v>
      </c>
      <c r="AD38" s="37">
        <f t="shared" si="11"/>
        <v>1.4457492830614149E-2</v>
      </c>
      <c r="AE38" s="37">
        <f t="shared" si="11"/>
        <v>2.2055808233712414E-2</v>
      </c>
      <c r="AF38" s="37">
        <f t="shared" si="11"/>
        <v>1.0352750752751683E-2</v>
      </c>
      <c r="AG38" s="37">
        <f t="shared" si="11"/>
        <v>3.0997861488616264E-3</v>
      </c>
    </row>
    <row r="39" spans="1:33" ht="15" x14ac:dyDescent="0.25">
      <c r="A39" s="11">
        <v>2004</v>
      </c>
      <c r="B39" s="11">
        <v>4</v>
      </c>
      <c r="C39" s="11">
        <v>1350</v>
      </c>
      <c r="D39" s="11">
        <v>8862</v>
      </c>
      <c r="E39" s="11">
        <v>2618</v>
      </c>
      <c r="F39" s="11">
        <v>6341</v>
      </c>
      <c r="G39" s="11">
        <v>19171</v>
      </c>
      <c r="H39" s="11">
        <v>0.96401123945969991</v>
      </c>
      <c r="I39" s="11">
        <v>0.81939910131540739</v>
      </c>
      <c r="J39" s="11">
        <v>0.85070336469103758</v>
      </c>
      <c r="K39" s="11">
        <v>0.99400811562005997</v>
      </c>
      <c r="L39" s="11">
        <v>0.88423011217268732</v>
      </c>
      <c r="M39" s="11">
        <f t="shared" si="4"/>
        <v>1400.3986102450792</v>
      </c>
      <c r="N39" s="11">
        <f t="shared" si="4"/>
        <v>10815.242518296091</v>
      </c>
      <c r="O39" s="11">
        <f t="shared" si="4"/>
        <v>3077.4534445985382</v>
      </c>
      <c r="P39" s="11">
        <f t="shared" si="4"/>
        <v>6379.2235700656211</v>
      </c>
      <c r="Q39" s="11">
        <f t="shared" si="4"/>
        <v>21681.007846355682</v>
      </c>
      <c r="R39" s="11">
        <v>36</v>
      </c>
      <c r="S39" s="11">
        <f t="shared" si="5"/>
        <v>1383.528</v>
      </c>
      <c r="T39" s="11">
        <f t="shared" si="6"/>
        <v>10679.14</v>
      </c>
      <c r="U39" s="11">
        <f t="shared" si="7"/>
        <v>2829.5720000000001</v>
      </c>
      <c r="V39" s="11">
        <f t="shared" si="8"/>
        <v>6279.5840000000007</v>
      </c>
      <c r="W39" s="11">
        <f t="shared" si="9"/>
        <v>20840.72</v>
      </c>
      <c r="X39" s="11">
        <f t="shared" si="10"/>
        <v>1333.7365421071997</v>
      </c>
      <c r="Y39" s="11">
        <f t="shared" si="10"/>
        <v>8750.4777188214193</v>
      </c>
      <c r="Z39" s="11">
        <f t="shared" si="10"/>
        <v>2407.1264210355489</v>
      </c>
      <c r="AA39" s="11">
        <f t="shared" si="10"/>
        <v>6241.9574587178795</v>
      </c>
      <c r="AB39" s="11">
        <f t="shared" si="10"/>
        <v>18427.992183359569</v>
      </c>
      <c r="AC39" s="37">
        <f t="shared" si="11"/>
        <v>1.2047005846518712E-2</v>
      </c>
      <c r="AD39" s="37">
        <f t="shared" si="11"/>
        <v>1.2584324213335666E-2</v>
      </c>
      <c r="AE39" s="37">
        <f t="shared" si="11"/>
        <v>8.0547585547918674E-2</v>
      </c>
      <c r="AF39" s="37">
        <f t="shared" si="11"/>
        <v>1.5619388311326369E-2</v>
      </c>
      <c r="AG39" s="37">
        <f t="shared" si="11"/>
        <v>3.8756862794868861E-2</v>
      </c>
    </row>
    <row r="40" spans="1:33" ht="15" x14ac:dyDescent="0.25">
      <c r="A40" s="11">
        <v>2005</v>
      </c>
      <c r="B40" s="11">
        <v>1</v>
      </c>
      <c r="C40" s="11">
        <v>1300</v>
      </c>
      <c r="D40" s="11">
        <v>8102</v>
      </c>
      <c r="E40" s="11">
        <v>2589</v>
      </c>
      <c r="F40" s="11">
        <v>5924</v>
      </c>
      <c r="G40" s="11">
        <v>17915</v>
      </c>
      <c r="H40" s="11">
        <v>0.87102696086246101</v>
      </c>
      <c r="I40" s="11">
        <v>0.7184751489285639</v>
      </c>
      <c r="J40" s="11">
        <v>0.79180033252540905</v>
      </c>
      <c r="K40" s="11">
        <v>0.90398348976549014</v>
      </c>
      <c r="L40" s="11">
        <v>0.79649257450953181</v>
      </c>
      <c r="M40" s="11">
        <f t="shared" si="4"/>
        <v>1492.4911149854472</v>
      </c>
      <c r="N40" s="11">
        <f t="shared" si="4"/>
        <v>11276.660037695417</v>
      </c>
      <c r="O40" s="11">
        <f t="shared" si="4"/>
        <v>3269.7637190205633</v>
      </c>
      <c r="P40" s="11">
        <f t="shared" si="4"/>
        <v>6553.2170300331418</v>
      </c>
      <c r="Q40" s="11">
        <f t="shared" si="4"/>
        <v>22492.362858538621</v>
      </c>
      <c r="R40" s="11">
        <v>37</v>
      </c>
      <c r="S40" s="11">
        <f t="shared" si="5"/>
        <v>1401.1510000000001</v>
      </c>
      <c r="T40" s="11">
        <f t="shared" si="6"/>
        <v>10824.779999999999</v>
      </c>
      <c r="U40" s="11">
        <f t="shared" si="7"/>
        <v>2869.0990000000002</v>
      </c>
      <c r="V40" s="11">
        <f t="shared" si="8"/>
        <v>6318.6530000000002</v>
      </c>
      <c r="W40" s="11">
        <f t="shared" si="9"/>
        <v>21069.739999999998</v>
      </c>
      <c r="X40" s="11">
        <f t="shared" si="10"/>
        <v>1220.4402972393982</v>
      </c>
      <c r="Y40" s="11">
        <f t="shared" si="10"/>
        <v>7777.3354226189394</v>
      </c>
      <c r="Z40" s="11">
        <f t="shared" si="10"/>
        <v>2271.7535422483188</v>
      </c>
      <c r="AA40" s="11">
        <f t="shared" si="10"/>
        <v>5711.9579895571842</v>
      </c>
      <c r="AB40" s="11">
        <f t="shared" si="10"/>
        <v>16781.891456846461</v>
      </c>
      <c r="AC40" s="37">
        <f t="shared" si="11"/>
        <v>6.1199771354309075E-2</v>
      </c>
      <c r="AD40" s="37">
        <f t="shared" si="11"/>
        <v>4.0072152231678669E-2</v>
      </c>
      <c r="AE40" s="37">
        <f t="shared" si="11"/>
        <v>0.12253629113622294</v>
      </c>
      <c r="AF40" s="37">
        <f t="shared" si="11"/>
        <v>3.5793722221947301E-2</v>
      </c>
      <c r="AG40" s="37">
        <f t="shared" si="11"/>
        <v>6.3249151166817716E-2</v>
      </c>
    </row>
    <row r="41" spans="1:33" ht="15" x14ac:dyDescent="0.25">
      <c r="A41" s="11">
        <v>2005</v>
      </c>
      <c r="B41" s="11">
        <v>2</v>
      </c>
      <c r="C41" s="11">
        <v>1472</v>
      </c>
      <c r="D41" s="11">
        <v>11918</v>
      </c>
      <c r="E41" s="11">
        <v>3490</v>
      </c>
      <c r="F41" s="11">
        <v>6091</v>
      </c>
      <c r="G41" s="11">
        <v>22971</v>
      </c>
      <c r="H41" s="11">
        <v>1.01046352511194</v>
      </c>
      <c r="I41" s="11">
        <v>1.1133701933534312</v>
      </c>
      <c r="J41" s="11">
        <v>1.0457875251422015</v>
      </c>
      <c r="K41" s="11">
        <v>0.95872551904454517</v>
      </c>
      <c r="L41" s="11">
        <v>1.0476032480052955</v>
      </c>
      <c r="M41" s="11">
        <f t="shared" si="4"/>
        <v>1456.7571846167634</v>
      </c>
      <c r="N41" s="11">
        <f t="shared" si="4"/>
        <v>10704.436018808272</v>
      </c>
      <c r="O41" s="11">
        <f t="shared" si="4"/>
        <v>3337.1979643048862</v>
      </c>
      <c r="P41" s="11">
        <f t="shared" si="4"/>
        <v>6353.2261100864616</v>
      </c>
      <c r="Q41" s="11">
        <f t="shared" si="4"/>
        <v>21927.194330237402</v>
      </c>
      <c r="R41" s="11">
        <v>38</v>
      </c>
      <c r="S41" s="11">
        <f t="shared" si="5"/>
        <v>1418.7740000000001</v>
      </c>
      <c r="T41" s="11">
        <f t="shared" si="6"/>
        <v>10970.42</v>
      </c>
      <c r="U41" s="11">
        <f t="shared" si="7"/>
        <v>2908.6260000000002</v>
      </c>
      <c r="V41" s="11">
        <f t="shared" si="8"/>
        <v>6357.7220000000007</v>
      </c>
      <c r="W41" s="11">
        <f t="shared" si="9"/>
        <v>21298.760000000002</v>
      </c>
      <c r="X41" s="11">
        <f t="shared" si="10"/>
        <v>1433.6193773771677</v>
      </c>
      <c r="Y41" s="11">
        <f t="shared" si="10"/>
        <v>12214.138636568348</v>
      </c>
      <c r="Z41" s="11">
        <f t="shared" si="10"/>
        <v>3041.8047861042614</v>
      </c>
      <c r="AA41" s="11">
        <f t="shared" si="10"/>
        <v>6095.3103243909245</v>
      </c>
      <c r="AB41" s="11">
        <f t="shared" si="10"/>
        <v>22312.650154485269</v>
      </c>
      <c r="AC41" s="37">
        <f t="shared" si="11"/>
        <v>2.607379254268501E-2</v>
      </c>
      <c r="AD41" s="37">
        <f t="shared" si="11"/>
        <v>2.4848014479639902E-2</v>
      </c>
      <c r="AE41" s="37">
        <f t="shared" si="11"/>
        <v>0.12842269739132911</v>
      </c>
      <c r="AF41" s="37">
        <f t="shared" si="11"/>
        <v>7.0765463650049364E-4</v>
      </c>
      <c r="AG41" s="37">
        <f t="shared" si="11"/>
        <v>2.8660042902561099E-2</v>
      </c>
    </row>
    <row r="42" spans="1:33" ht="15" x14ac:dyDescent="0.25">
      <c r="A42" s="11">
        <v>2005</v>
      </c>
      <c r="B42" s="11">
        <v>3</v>
      </c>
      <c r="C42" s="11">
        <v>1656</v>
      </c>
      <c r="D42" s="11">
        <v>14288</v>
      </c>
      <c r="E42" s="11">
        <v>4405</v>
      </c>
      <c r="F42" s="11">
        <v>7276</v>
      </c>
      <c r="G42" s="11">
        <v>27624</v>
      </c>
      <c r="H42" s="11">
        <v>1.1527310018508869</v>
      </c>
      <c r="I42" s="11">
        <v>1.3352103935637381</v>
      </c>
      <c r="J42" s="11">
        <v>1.3011004624787268</v>
      </c>
      <c r="K42" s="11">
        <v>1.1148471179394899</v>
      </c>
      <c r="L42" s="11">
        <v>1.262974683519301</v>
      </c>
      <c r="M42" s="11">
        <f t="shared" si="4"/>
        <v>1436.588412509976</v>
      </c>
      <c r="N42" s="11">
        <f t="shared" si="4"/>
        <v>10700.935274975407</v>
      </c>
      <c r="O42" s="11">
        <f t="shared" si="4"/>
        <v>3385.5955992883391</v>
      </c>
      <c r="P42" s="11">
        <f t="shared" si="4"/>
        <v>6526.4554062334819</v>
      </c>
      <c r="Q42" s="11">
        <f t="shared" si="4"/>
        <v>21872.172388305713</v>
      </c>
      <c r="R42" s="11">
        <v>39</v>
      </c>
      <c r="S42" s="11">
        <f t="shared" si="5"/>
        <v>1436.3969999999999</v>
      </c>
      <c r="T42" s="11">
        <f t="shared" si="6"/>
        <v>11116.06</v>
      </c>
      <c r="U42" s="11">
        <f t="shared" si="7"/>
        <v>2948.1530000000002</v>
      </c>
      <c r="V42" s="11">
        <f t="shared" si="8"/>
        <v>6396.7910000000002</v>
      </c>
      <c r="W42" s="11">
        <f t="shared" si="9"/>
        <v>21527.78</v>
      </c>
      <c r="X42" s="11">
        <f t="shared" si="10"/>
        <v>1655.7793528656084</v>
      </c>
      <c r="Y42" s="11">
        <f t="shared" si="10"/>
        <v>14842.278847478125</v>
      </c>
      <c r="Z42" s="11">
        <f t="shared" si="10"/>
        <v>3835.8432317580459</v>
      </c>
      <c r="AA42" s="11">
        <f t="shared" si="10"/>
        <v>7131.4440104112673</v>
      </c>
      <c r="AB42" s="11">
        <f t="shared" si="10"/>
        <v>27189.041132373135</v>
      </c>
      <c r="AC42" s="37">
        <f t="shared" si="11"/>
        <v>1.3324102318332349E-4</v>
      </c>
      <c r="AD42" s="37">
        <f t="shared" si="11"/>
        <v>3.8793312393485761E-2</v>
      </c>
      <c r="AE42" s="37">
        <f t="shared" si="11"/>
        <v>0.1292069848449385</v>
      </c>
      <c r="AF42" s="37">
        <f t="shared" si="11"/>
        <v>1.9867508189765352E-2</v>
      </c>
      <c r="AG42" s="37">
        <f t="shared" si="11"/>
        <v>1.5745687359790941E-2</v>
      </c>
    </row>
    <row r="43" spans="1:33" ht="15" x14ac:dyDescent="0.25">
      <c r="A43" s="11">
        <v>2005</v>
      </c>
      <c r="B43" s="11">
        <v>4</v>
      </c>
      <c r="C43" s="11">
        <v>1466</v>
      </c>
      <c r="D43" s="11">
        <v>9092</v>
      </c>
      <c r="E43" s="11">
        <v>3072</v>
      </c>
      <c r="F43" s="11">
        <v>6497</v>
      </c>
      <c r="G43" s="11">
        <v>20127</v>
      </c>
      <c r="H43" s="11">
        <v>0.96401123945969991</v>
      </c>
      <c r="I43" s="11">
        <v>0.81939910131540739</v>
      </c>
      <c r="J43" s="11">
        <v>0.85070336469103758</v>
      </c>
      <c r="K43" s="11">
        <v>0.99400811562005997</v>
      </c>
      <c r="L43" s="11">
        <v>0.88423011217268732</v>
      </c>
      <c r="M43" s="11">
        <f t="shared" si="4"/>
        <v>1520.7291574957674</v>
      </c>
      <c r="N43" s="11">
        <f t="shared" si="4"/>
        <v>11095.93601628843</v>
      </c>
      <c r="O43" s="11">
        <f t="shared" si="4"/>
        <v>3611.1294812095912</v>
      </c>
      <c r="P43" s="11">
        <f t="shared" si="4"/>
        <v>6536.1639386084753</v>
      </c>
      <c r="Q43" s="11">
        <f t="shared" si="4"/>
        <v>22762.174373981579</v>
      </c>
      <c r="R43" s="11">
        <v>40</v>
      </c>
      <c r="S43" s="11">
        <f t="shared" si="5"/>
        <v>1454.02</v>
      </c>
      <c r="T43" s="11">
        <f t="shared" si="6"/>
        <v>11261.7</v>
      </c>
      <c r="U43" s="11">
        <f t="shared" si="7"/>
        <v>2987.68</v>
      </c>
      <c r="V43" s="11">
        <f t="shared" si="8"/>
        <v>6435.8600000000006</v>
      </c>
      <c r="W43" s="11">
        <f t="shared" si="9"/>
        <v>21756.800000000003</v>
      </c>
      <c r="X43" s="11">
        <f t="shared" si="10"/>
        <v>1401.6916223991927</v>
      </c>
      <c r="Y43" s="11">
        <f t="shared" si="10"/>
        <v>9227.8268592837248</v>
      </c>
      <c r="Z43" s="11">
        <f t="shared" si="10"/>
        <v>2541.6294286201191</v>
      </c>
      <c r="AA43" s="11">
        <f t="shared" si="10"/>
        <v>6397.2970709945193</v>
      </c>
      <c r="AB43" s="11">
        <f t="shared" si="10"/>
        <v>19238.017704518727</v>
      </c>
      <c r="AC43" s="37">
        <f t="shared" si="11"/>
        <v>4.3866560437112727E-2</v>
      </c>
      <c r="AD43" s="37">
        <f t="shared" si="11"/>
        <v>1.4939161821791117E-2</v>
      </c>
      <c r="AE43" s="37">
        <f t="shared" si="11"/>
        <v>0.17264667037105497</v>
      </c>
      <c r="AF43" s="37">
        <f t="shared" si="11"/>
        <v>1.5345994921576213E-2</v>
      </c>
      <c r="AG43" s="37">
        <f t="shared" si="11"/>
        <v>4.4168643885391441E-2</v>
      </c>
    </row>
    <row r="44" spans="1:33" s="2" customFormat="1" ht="15" x14ac:dyDescent="0.25">
      <c r="A44" s="38">
        <v>2006</v>
      </c>
      <c r="B44" s="38">
        <v>1</v>
      </c>
      <c r="C44" s="38"/>
      <c r="D44" s="38"/>
      <c r="E44" s="38"/>
      <c r="F44" s="38"/>
      <c r="G44" s="38"/>
      <c r="H44" s="38">
        <v>0.87102696086246101</v>
      </c>
      <c r="I44" s="38">
        <v>0.7184751489285639</v>
      </c>
      <c r="J44" s="38">
        <v>0.79180033252540905</v>
      </c>
      <c r="K44" s="38">
        <v>0.90398348976549014</v>
      </c>
      <c r="L44" s="38">
        <v>0.79649257450953181</v>
      </c>
      <c r="M44" s="38"/>
      <c r="N44" s="38"/>
      <c r="O44" s="38"/>
      <c r="P44" s="38"/>
      <c r="Q44" s="38"/>
      <c r="R44" s="38">
        <v>41</v>
      </c>
      <c r="S44" s="38">
        <f t="shared" si="5"/>
        <v>1471.643</v>
      </c>
      <c r="T44" s="38">
        <f t="shared" si="6"/>
        <v>11407.34</v>
      </c>
      <c r="U44" s="38">
        <f t="shared" si="7"/>
        <v>3027.2069999999999</v>
      </c>
      <c r="V44" s="38">
        <f t="shared" si="8"/>
        <v>6474.9290000000001</v>
      </c>
      <c r="W44" s="38">
        <f t="shared" si="9"/>
        <v>21985.82</v>
      </c>
      <c r="X44" s="38">
        <f t="shared" si="10"/>
        <v>1281.8407297645147</v>
      </c>
      <c r="Y44" s="38">
        <f t="shared" si="10"/>
        <v>8195.8903053787635</v>
      </c>
      <c r="Z44" s="38">
        <f t="shared" si="10"/>
        <v>2396.9435092232457</v>
      </c>
      <c r="AA44" s="38">
        <f t="shared" si="10"/>
        <v>5853.2289134037756</v>
      </c>
      <c r="AB44" s="38">
        <f t="shared" si="10"/>
        <v>17511.542374503155</v>
      </c>
      <c r="AC44" s="37" t="e">
        <f t="shared" si="11"/>
        <v>#DIV/0!</v>
      </c>
      <c r="AD44" s="37" t="e">
        <f t="shared" si="11"/>
        <v>#DIV/0!</v>
      </c>
      <c r="AE44" s="37" t="e">
        <f t="shared" si="11"/>
        <v>#DIV/0!</v>
      </c>
      <c r="AF44" s="37" t="e">
        <f t="shared" si="11"/>
        <v>#DIV/0!</v>
      </c>
      <c r="AG44" s="37" t="e">
        <f t="shared" si="11"/>
        <v>#DIV/0!</v>
      </c>
    </row>
    <row r="45" spans="1:33" s="2" customFormat="1" ht="15" x14ac:dyDescent="0.25">
      <c r="A45" s="38">
        <v>2006</v>
      </c>
      <c r="B45" s="38">
        <v>2</v>
      </c>
      <c r="C45" s="38"/>
      <c r="D45" s="38"/>
      <c r="E45" s="38"/>
      <c r="F45" s="38"/>
      <c r="G45" s="38"/>
      <c r="H45" s="38">
        <v>1.01046352511194</v>
      </c>
      <c r="I45" s="38">
        <v>1.1133701933534312</v>
      </c>
      <c r="J45" s="38">
        <v>1.0457875251422015</v>
      </c>
      <c r="K45" s="38">
        <v>0.95872551904454517</v>
      </c>
      <c r="L45" s="38">
        <v>1.0476032480052955</v>
      </c>
      <c r="M45" s="38"/>
      <c r="N45" s="38"/>
      <c r="O45" s="38"/>
      <c r="P45" s="38"/>
      <c r="Q45" s="38"/>
      <c r="R45" s="38">
        <v>42</v>
      </c>
      <c r="S45" s="38">
        <f t="shared" si="5"/>
        <v>1489.2660000000001</v>
      </c>
      <c r="T45" s="38">
        <f t="shared" si="6"/>
        <v>11552.98</v>
      </c>
      <c r="U45" s="38">
        <f t="shared" si="7"/>
        <v>3066.7339999999999</v>
      </c>
      <c r="V45" s="38">
        <f t="shared" si="8"/>
        <v>6513.9980000000005</v>
      </c>
      <c r="W45" s="38">
        <f t="shared" si="9"/>
        <v>22214.84</v>
      </c>
      <c r="X45" s="38">
        <f t="shared" si="10"/>
        <v>1504.8489721893586</v>
      </c>
      <c r="Y45" s="38">
        <f t="shared" si="10"/>
        <v>12862.743576408324</v>
      </c>
      <c r="Z45" s="38">
        <f t="shared" si="10"/>
        <v>3207.1521601294444</v>
      </c>
      <c r="AA45" s="38">
        <f t="shared" si="10"/>
        <v>6245.13611360513</v>
      </c>
      <c r="AB45" s="38">
        <f t="shared" si="10"/>
        <v>23272.33853791796</v>
      </c>
      <c r="AC45" s="37" t="e">
        <f t="shared" si="11"/>
        <v>#DIV/0!</v>
      </c>
      <c r="AD45" s="37" t="e">
        <f t="shared" si="11"/>
        <v>#DIV/0!</v>
      </c>
      <c r="AE45" s="37" t="e">
        <f t="shared" si="11"/>
        <v>#DIV/0!</v>
      </c>
      <c r="AF45" s="37" t="e">
        <f t="shared" si="11"/>
        <v>#DIV/0!</v>
      </c>
      <c r="AG45" s="37" t="e">
        <f t="shared" si="11"/>
        <v>#DIV/0!</v>
      </c>
    </row>
    <row r="46" spans="1:33" s="2" customFormat="1" ht="15" x14ac:dyDescent="0.25">
      <c r="A46" s="38">
        <v>2006</v>
      </c>
      <c r="B46" s="38">
        <v>3</v>
      </c>
      <c r="C46" s="38"/>
      <c r="D46" s="38"/>
      <c r="E46" s="38"/>
      <c r="F46" s="38"/>
      <c r="G46" s="38"/>
      <c r="H46" s="38">
        <v>1.1527310018508869</v>
      </c>
      <c r="I46" s="38">
        <v>1.3352103935637381</v>
      </c>
      <c r="J46" s="38">
        <v>1.3011004624787268</v>
      </c>
      <c r="K46" s="38">
        <v>1.1148471179394899</v>
      </c>
      <c r="L46" s="38">
        <v>1.262974683519301</v>
      </c>
      <c r="M46" s="38"/>
      <c r="N46" s="38"/>
      <c r="O46" s="38"/>
      <c r="P46" s="38"/>
      <c r="Q46" s="38"/>
      <c r="R46" s="38">
        <v>43</v>
      </c>
      <c r="S46" s="38">
        <f t="shared" si="5"/>
        <v>1506.8890000000001</v>
      </c>
      <c r="T46" s="38">
        <f t="shared" si="6"/>
        <v>11698.619999999999</v>
      </c>
      <c r="U46" s="38">
        <f t="shared" si="7"/>
        <v>3106.261</v>
      </c>
      <c r="V46" s="38">
        <f t="shared" si="8"/>
        <v>6553.0670000000009</v>
      </c>
      <c r="W46" s="38">
        <f t="shared" si="9"/>
        <v>22443.86</v>
      </c>
      <c r="X46" s="38">
        <f t="shared" si="10"/>
        <v>1737.0376666480813</v>
      </c>
      <c r="Y46" s="38">
        <f t="shared" si="10"/>
        <v>15620.119014352616</v>
      </c>
      <c r="Z46" s="38">
        <f t="shared" si="10"/>
        <v>4041.5576236796323</v>
      </c>
      <c r="AA46" s="38">
        <f t="shared" si="10"/>
        <v>7305.6678586143798</v>
      </c>
      <c r="AB46" s="38">
        <f t="shared" si="10"/>
        <v>28346.026980451497</v>
      </c>
      <c r="AC46" s="37" t="e">
        <f t="shared" si="11"/>
        <v>#DIV/0!</v>
      </c>
      <c r="AD46" s="37" t="e">
        <f t="shared" si="11"/>
        <v>#DIV/0!</v>
      </c>
      <c r="AE46" s="37" t="e">
        <f t="shared" si="11"/>
        <v>#DIV/0!</v>
      </c>
      <c r="AF46" s="37" t="e">
        <f t="shared" si="11"/>
        <v>#DIV/0!</v>
      </c>
      <c r="AG46" s="37" t="e">
        <f t="shared" si="11"/>
        <v>#DIV/0!</v>
      </c>
    </row>
    <row r="47" spans="1:33" s="2" customFormat="1" ht="15" x14ac:dyDescent="0.25">
      <c r="A47" s="38">
        <v>2006</v>
      </c>
      <c r="B47" s="38">
        <v>4</v>
      </c>
      <c r="C47" s="38"/>
      <c r="D47" s="38"/>
      <c r="E47" s="38"/>
      <c r="F47" s="38"/>
      <c r="G47" s="38"/>
      <c r="H47" s="38">
        <v>0.96401123945969991</v>
      </c>
      <c r="I47" s="38">
        <v>0.81939910131540739</v>
      </c>
      <c r="J47" s="38">
        <v>0.85070336469103758</v>
      </c>
      <c r="K47" s="38">
        <v>0.99400811562005997</v>
      </c>
      <c r="L47" s="38">
        <v>0.88423011217268732</v>
      </c>
      <c r="M47" s="38"/>
      <c r="N47" s="38"/>
      <c r="O47" s="38"/>
      <c r="P47" s="38"/>
      <c r="Q47" s="38"/>
      <c r="R47" s="38">
        <v>44</v>
      </c>
      <c r="S47" s="38">
        <f t="shared" si="5"/>
        <v>1524.5120000000002</v>
      </c>
      <c r="T47" s="38">
        <f t="shared" si="6"/>
        <v>11844.26</v>
      </c>
      <c r="U47" s="38">
        <f t="shared" si="7"/>
        <v>3145.788</v>
      </c>
      <c r="V47" s="38">
        <f t="shared" si="8"/>
        <v>6592.1360000000004</v>
      </c>
      <c r="W47" s="38">
        <f t="shared" si="9"/>
        <v>22672.880000000001</v>
      </c>
      <c r="X47" s="38">
        <f t="shared" si="10"/>
        <v>1469.6467026911862</v>
      </c>
      <c r="Y47" s="38">
        <f t="shared" si="10"/>
        <v>9705.1759997460267</v>
      </c>
      <c r="Z47" s="38">
        <f t="shared" si="10"/>
        <v>2676.1324362046898</v>
      </c>
      <c r="AA47" s="38">
        <f t="shared" si="10"/>
        <v>6552.6366832711601</v>
      </c>
      <c r="AB47" s="38">
        <f t="shared" si="10"/>
        <v>20048.04322567788</v>
      </c>
      <c r="AC47" s="37" t="e">
        <f t="shared" si="11"/>
        <v>#DIV/0!</v>
      </c>
      <c r="AD47" s="37" t="e">
        <f t="shared" si="11"/>
        <v>#DIV/0!</v>
      </c>
      <c r="AE47" s="37" t="e">
        <f t="shared" si="11"/>
        <v>#DIV/0!</v>
      </c>
      <c r="AF47" s="37" t="e">
        <f t="shared" si="11"/>
        <v>#DIV/0!</v>
      </c>
      <c r="AG47" s="37" t="e">
        <f t="shared" si="1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AB39" sqref="AB39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Outward UK Passengers Movement</vt:lpstr>
      <vt:lpstr>Deseasonalized Data</vt:lpstr>
      <vt:lpstr>Plots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Tyrrell</dc:creator>
  <cp:lastModifiedBy>MOHIT</cp:lastModifiedBy>
  <cp:lastPrinted>2006-08-15T13:21:29Z</cp:lastPrinted>
  <dcterms:created xsi:type="dcterms:W3CDTF">2000-02-21T11:03:20Z</dcterms:created>
  <dcterms:modified xsi:type="dcterms:W3CDTF">2018-07-14T13:00:28Z</dcterms:modified>
</cp:coreProperties>
</file>