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ocuments\Mohit\UFC-project\"/>
    </mc:Choice>
  </mc:AlternateContent>
  <xr:revisionPtr revIDLastSave="0" documentId="13_ncr:1_{AAB40D7E-70C4-4829-AE85-3CD20912F9EE}" xr6:coauthVersionLast="47" xr6:coauthVersionMax="47" xr10:uidLastSave="{00000000-0000-0000-0000-000000000000}"/>
  <bookViews>
    <workbookView xWindow="51480" yWindow="5250" windowWidth="29040" windowHeight="16440" activeTab="1" xr2:uid="{91DF0BB8-4C7B-428B-BA07-9B96CA52768A}"/>
  </bookViews>
  <sheets>
    <sheet name="Performance Analysis" sheetId="3" r:id="rId1"/>
    <sheet name="Prediction &amp; Outcome Log" sheetId="1" r:id="rId2"/>
    <sheet name="Outcome &amp; Bet Lo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P4" i="3"/>
  <c r="P3" i="3"/>
  <c r="P2" i="3"/>
  <c r="L3" i="3"/>
  <c r="L2" i="3"/>
  <c r="G2" i="3"/>
  <c r="D2" i="3"/>
  <c r="S6" i="2"/>
  <c r="S12" i="2"/>
  <c r="S15" i="2"/>
  <c r="S18" i="2"/>
  <c r="S22" i="2"/>
  <c r="S2" i="2"/>
  <c r="R3" i="1"/>
  <c r="R4" i="1"/>
  <c r="R5" i="1"/>
  <c r="R6" i="1"/>
  <c r="R8" i="1"/>
  <c r="R9" i="1"/>
  <c r="R10" i="1"/>
  <c r="R11" i="1"/>
  <c r="R12" i="1"/>
  <c r="R13" i="1"/>
  <c r="R2" i="1"/>
  <c r="A2" i="3"/>
</calcChain>
</file>

<file path=xl/sharedStrings.xml><?xml version="1.0" encoding="utf-8"?>
<sst xmlns="http://schemas.openxmlformats.org/spreadsheetml/2006/main" count="140" uniqueCount="44">
  <si>
    <t>Date of Fight</t>
  </si>
  <si>
    <t>Fighter A</t>
  </si>
  <si>
    <t>Fighter B</t>
  </si>
  <si>
    <t>Predicted Winner</t>
  </si>
  <si>
    <t>Category</t>
  </si>
  <si>
    <t>Card</t>
  </si>
  <si>
    <t>UFC 304</t>
  </si>
  <si>
    <t>Mick Parkin</t>
  </si>
  <si>
    <t>Łukasz Brzeski</t>
  </si>
  <si>
    <t>Sam Patterson</t>
  </si>
  <si>
    <t>Kiefer Crosbie</t>
  </si>
  <si>
    <t>Nathaniel Wood</t>
  </si>
  <si>
    <t>Daniel Pineda</t>
  </si>
  <si>
    <t>Tom Aspinall</t>
  </si>
  <si>
    <t>Curtis Blaydes</t>
  </si>
  <si>
    <t>Leon Edwards</t>
  </si>
  <si>
    <t>Belal Muhammad</t>
  </si>
  <si>
    <t>Conservative</t>
  </si>
  <si>
    <t>Moderate</t>
  </si>
  <si>
    <t>Date</t>
  </si>
  <si>
    <t>Bet Placed</t>
  </si>
  <si>
    <t>Parlay number (If App)</t>
  </si>
  <si>
    <t>Actual Winner</t>
  </si>
  <si>
    <t>Return</t>
  </si>
  <si>
    <t>UFC Sandhagen vs Nurmagomedov</t>
  </si>
  <si>
    <t>Sedriques Dumas</t>
  </si>
  <si>
    <t>Denis Tiuliulin</t>
  </si>
  <si>
    <t>Shamil Gaziev</t>
  </si>
  <si>
    <t>Don'Tale Mayes</t>
  </si>
  <si>
    <t>Tony Ferguson</t>
  </si>
  <si>
    <t>Michael Chiesa</t>
  </si>
  <si>
    <t>Aggressive</t>
  </si>
  <si>
    <t>Marlon Vera</t>
  </si>
  <si>
    <t>Deiveson Figueiredo</t>
  </si>
  <si>
    <t>Sharaputdin Magomedov</t>
  </si>
  <si>
    <t>Michal Oleksiejczuk</t>
  </si>
  <si>
    <t>Cory Sandhagen</t>
  </si>
  <si>
    <t>Umar Nurmagomedov</t>
  </si>
  <si>
    <t>Prediction Accuracy</t>
  </si>
  <si>
    <t>Overal Parlay ROI</t>
  </si>
  <si>
    <t>Parlay Accuracy</t>
  </si>
  <si>
    <t>Category-Based Accuracy</t>
  </si>
  <si>
    <t>Prediction Correct?</t>
  </si>
  <si>
    <t>Category-Based Parlay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</si>
</sst>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9129-B8BE-4B38-ABB1-37896183780F}">
  <dimension ref="A1:P4"/>
  <sheetViews>
    <sheetView workbookViewId="0">
      <pane ySplit="1" topLeftCell="A2" activePane="bottomLeft" state="frozen"/>
      <selection pane="bottomLeft" activeCell="M20" sqref="M20"/>
    </sheetView>
  </sheetViews>
  <sheetFormatPr defaultRowHeight="15" x14ac:dyDescent="0.25"/>
  <cols>
    <col min="4" max="4" width="10.5703125" bestFit="1" customWidth="1"/>
  </cols>
  <sheetData>
    <row r="1" spans="1:16" x14ac:dyDescent="0.25">
      <c r="A1" s="6" t="s">
        <v>39</v>
      </c>
      <c r="B1" s="7"/>
      <c r="C1" s="7"/>
      <c r="D1" s="6" t="s">
        <v>38</v>
      </c>
      <c r="E1" s="7"/>
      <c r="F1" s="7"/>
      <c r="G1" s="6" t="s">
        <v>40</v>
      </c>
      <c r="H1" s="7"/>
      <c r="I1" s="7"/>
      <c r="J1" s="6" t="s">
        <v>41</v>
      </c>
      <c r="N1" s="6" t="s">
        <v>43</v>
      </c>
    </row>
    <row r="2" spans="1:16" x14ac:dyDescent="0.25">
      <c r="A2" s="3">
        <f>SUM('Outcome &amp; Bet Log'!Q2:Q1048576)/SUM('Outcome &amp; Bet Log'!G2:G1048576)</f>
        <v>1.3492307692307692</v>
      </c>
      <c r="D2" s="5">
        <f>COUNTIF('Prediction &amp; Outcome Log'!R:R, "Correct")/(COUNTA('Prediction &amp; Outcome Log'!I:I)-1)</f>
        <v>0.81818181818181823</v>
      </c>
      <c r="G2" s="5">
        <f>COUNTIF('Outcome &amp; Bet Log'!S:S, "Correct")/(COUNTA('Outcome &amp; Bet Log'!G:G)-1)</f>
        <v>0.66666666666666663</v>
      </c>
      <c r="J2" s="1" t="s">
        <v>17</v>
      </c>
      <c r="L2" s="5">
        <f>COUNTIFS('Prediction &amp; Outcome Log'!R:R, "Correct", 'Prediction &amp; Outcome Log'!L:L, "Conservative") / (COUNTIF('Prediction &amp; Outcome Log'!L:L, "Conservative"))</f>
        <v>1</v>
      </c>
      <c r="N2" s="1" t="s">
        <v>17</v>
      </c>
      <c r="P2" s="5">
        <f>COUNTIFS('Outcome &amp; Bet Log'!S:S, "Correct", 'Outcome &amp; Bet Log'!L:L, "Conservative") / (COUNTIF('Outcome &amp; Bet Log'!L:L, "Conservative"))</f>
        <v>1</v>
      </c>
    </row>
    <row r="3" spans="1:16" x14ac:dyDescent="0.25">
      <c r="J3" s="1" t="s">
        <v>18</v>
      </c>
      <c r="L3" s="5">
        <f>COUNTIFS('Prediction &amp; Outcome Log'!R:R, "Correct", 'Prediction &amp; Outcome Log'!L:L, "Moderate") / (COUNTIF('Prediction &amp; Outcome Log'!L:L, "Moderate"))</f>
        <v>0.5</v>
      </c>
      <c r="N3" s="1" t="s">
        <v>18</v>
      </c>
      <c r="P3" s="5">
        <f>COUNTIFS('Outcome &amp; Bet Log'!S:S, "Correct", 'Outcome &amp; Bet Log'!L:L, "Moderate") / (COUNTIF('Outcome &amp; Bet Log'!L:L, "Moderate"))</f>
        <v>0.5</v>
      </c>
    </row>
    <row r="4" spans="1:16" x14ac:dyDescent="0.25">
      <c r="J4" s="1" t="s">
        <v>31</v>
      </c>
      <c r="L4" s="5">
        <f>COUNTIFS('Prediction &amp; Outcome Log'!R:R, "Correct", 'Prediction &amp; Outcome Log'!L:L, "Aggressive") / (COUNTIF('Prediction &amp; Outcome Log'!L:L, "Aggressive"))</f>
        <v>0</v>
      </c>
      <c r="N4" s="1" t="s">
        <v>31</v>
      </c>
      <c r="P4" s="5">
        <f>COUNTIFS('Outcome &amp; Bet Log'!S:S, "Correct", 'Outcome &amp; Bet Log'!L:L, "Aggressive") / (COUNTIF('Outcome &amp; Bet Log'!L:L, "Aggressive"))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0BDB-85FC-46FD-B5CC-2E3B9D71908F}">
  <dimension ref="A1:R15"/>
  <sheetViews>
    <sheetView tabSelected="1" workbookViewId="0">
      <pane ySplit="1" topLeftCell="A2" activePane="bottomLeft" state="frozen"/>
      <selection pane="bottomLeft" activeCell="E22" sqref="E22"/>
    </sheetView>
  </sheetViews>
  <sheetFormatPr defaultRowHeight="15" x14ac:dyDescent="0.25"/>
  <cols>
    <col min="3" max="3" width="10.7109375" bestFit="1" customWidth="1"/>
  </cols>
  <sheetData>
    <row r="1" spans="1:18" x14ac:dyDescent="0.25">
      <c r="A1" s="1" t="s">
        <v>5</v>
      </c>
      <c r="C1" s="1" t="s">
        <v>0</v>
      </c>
      <c r="D1" s="1"/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 t="s">
        <v>4</v>
      </c>
      <c r="O1" s="1" t="s">
        <v>22</v>
      </c>
      <c r="R1" s="1" t="s">
        <v>42</v>
      </c>
    </row>
    <row r="2" spans="1:18" x14ac:dyDescent="0.25">
      <c r="A2" t="s">
        <v>6</v>
      </c>
      <c r="C2" s="2">
        <v>45500</v>
      </c>
      <c r="E2" t="s">
        <v>7</v>
      </c>
      <c r="G2" t="s">
        <v>8</v>
      </c>
      <c r="I2" t="s">
        <v>7</v>
      </c>
      <c r="L2" t="s">
        <v>17</v>
      </c>
      <c r="O2" t="s">
        <v>7</v>
      </c>
      <c r="R2" t="str">
        <f>IF(O2=I2,"Correct","Incorrect")</f>
        <v>Correct</v>
      </c>
    </row>
    <row r="3" spans="1:18" x14ac:dyDescent="0.25">
      <c r="A3" t="s">
        <v>6</v>
      </c>
      <c r="C3" s="2">
        <v>45500</v>
      </c>
      <c r="E3" t="s">
        <v>9</v>
      </c>
      <c r="G3" t="s">
        <v>10</v>
      </c>
      <c r="I3" t="s">
        <v>9</v>
      </c>
      <c r="L3" t="s">
        <v>17</v>
      </c>
      <c r="O3" t="s">
        <v>9</v>
      </c>
      <c r="R3" t="str">
        <f t="shared" ref="R3:R13" si="0">IF(O3=I3,"Correct","Incorrect")</f>
        <v>Correct</v>
      </c>
    </row>
    <row r="4" spans="1:18" x14ac:dyDescent="0.25">
      <c r="A4" t="s">
        <v>6</v>
      </c>
      <c r="C4" s="2">
        <v>45501</v>
      </c>
      <c r="E4" t="s">
        <v>11</v>
      </c>
      <c r="G4" t="s">
        <v>12</v>
      </c>
      <c r="I4" t="s">
        <v>11</v>
      </c>
      <c r="L4" t="s">
        <v>17</v>
      </c>
      <c r="O4" t="s">
        <v>11</v>
      </c>
      <c r="R4" t="str">
        <f t="shared" si="0"/>
        <v>Correct</v>
      </c>
    </row>
    <row r="5" spans="1:18" x14ac:dyDescent="0.25">
      <c r="A5" t="s">
        <v>6</v>
      </c>
      <c r="C5" s="2">
        <v>45501</v>
      </c>
      <c r="E5" t="s">
        <v>13</v>
      </c>
      <c r="G5" t="s">
        <v>14</v>
      </c>
      <c r="I5" t="s">
        <v>13</v>
      </c>
      <c r="L5" t="s">
        <v>17</v>
      </c>
      <c r="O5" t="s">
        <v>13</v>
      </c>
      <c r="R5" t="str">
        <f t="shared" si="0"/>
        <v>Correct</v>
      </c>
    </row>
    <row r="6" spans="1:18" x14ac:dyDescent="0.25">
      <c r="A6" t="s">
        <v>6</v>
      </c>
      <c r="C6" s="2">
        <v>45501</v>
      </c>
      <c r="E6" t="s">
        <v>15</v>
      </c>
      <c r="G6" t="s">
        <v>16</v>
      </c>
      <c r="I6" t="s">
        <v>15</v>
      </c>
      <c r="L6" t="s">
        <v>18</v>
      </c>
      <c r="O6" t="s">
        <v>16</v>
      </c>
      <c r="R6" t="str">
        <f t="shared" si="0"/>
        <v>Incorrect</v>
      </c>
    </row>
    <row r="7" spans="1:18" x14ac:dyDescent="0.25">
      <c r="C7" s="2"/>
    </row>
    <row r="8" spans="1:18" x14ac:dyDescent="0.25">
      <c r="A8" t="s">
        <v>24</v>
      </c>
      <c r="C8" s="2">
        <v>45507</v>
      </c>
      <c r="E8" t="s">
        <v>25</v>
      </c>
      <c r="G8" t="s">
        <v>26</v>
      </c>
      <c r="I8" t="s">
        <v>25</v>
      </c>
      <c r="L8" t="s">
        <v>17</v>
      </c>
      <c r="O8" t="s">
        <v>25</v>
      </c>
      <c r="R8" t="str">
        <f t="shared" si="0"/>
        <v>Correct</v>
      </c>
    </row>
    <row r="9" spans="1:18" x14ac:dyDescent="0.25">
      <c r="A9" t="s">
        <v>24</v>
      </c>
      <c r="C9" s="2">
        <v>45507</v>
      </c>
      <c r="E9" t="s">
        <v>27</v>
      </c>
      <c r="G9" t="s">
        <v>28</v>
      </c>
      <c r="I9" t="s">
        <v>27</v>
      </c>
      <c r="L9" t="s">
        <v>17</v>
      </c>
      <c r="O9" t="s">
        <v>27</v>
      </c>
      <c r="R9" t="str">
        <f t="shared" si="0"/>
        <v>Correct</v>
      </c>
    </row>
    <row r="10" spans="1:18" x14ac:dyDescent="0.25">
      <c r="A10" t="s">
        <v>24</v>
      </c>
      <c r="C10" s="2">
        <v>45507</v>
      </c>
      <c r="E10" t="s">
        <v>29</v>
      </c>
      <c r="G10" t="s">
        <v>30</v>
      </c>
      <c r="I10" t="s">
        <v>29</v>
      </c>
      <c r="L10" t="s">
        <v>31</v>
      </c>
      <c r="O10" t="s">
        <v>30</v>
      </c>
      <c r="R10" t="str">
        <f t="shared" si="0"/>
        <v>Incorrect</v>
      </c>
    </row>
    <row r="11" spans="1:18" x14ac:dyDescent="0.25">
      <c r="A11" t="s">
        <v>24</v>
      </c>
      <c r="C11" s="2">
        <v>45507</v>
      </c>
      <c r="E11" t="s">
        <v>32</v>
      </c>
      <c r="G11" t="s">
        <v>33</v>
      </c>
      <c r="I11" t="s">
        <v>33</v>
      </c>
      <c r="L11" t="s">
        <v>18</v>
      </c>
      <c r="O11" t="s">
        <v>33</v>
      </c>
      <c r="R11" t="str">
        <f t="shared" si="0"/>
        <v>Correct</v>
      </c>
    </row>
    <row r="12" spans="1:18" x14ac:dyDescent="0.25">
      <c r="A12" t="s">
        <v>24</v>
      </c>
      <c r="C12" s="2">
        <v>45507</v>
      </c>
      <c r="E12" t="s">
        <v>34</v>
      </c>
      <c r="G12" t="s">
        <v>35</v>
      </c>
      <c r="I12" t="s">
        <v>34</v>
      </c>
      <c r="L12" t="s">
        <v>17</v>
      </c>
      <c r="O12" t="s">
        <v>34</v>
      </c>
      <c r="R12" t="str">
        <f t="shared" si="0"/>
        <v>Correct</v>
      </c>
    </row>
    <row r="13" spans="1:18" x14ac:dyDescent="0.25">
      <c r="A13" t="s">
        <v>24</v>
      </c>
      <c r="C13" s="2">
        <v>45507</v>
      </c>
      <c r="E13" t="s">
        <v>36</v>
      </c>
      <c r="G13" t="s">
        <v>37</v>
      </c>
      <c r="I13" t="s">
        <v>37</v>
      </c>
      <c r="L13" t="s">
        <v>17</v>
      </c>
      <c r="O13" t="s">
        <v>37</v>
      </c>
      <c r="R13" t="str">
        <f t="shared" si="0"/>
        <v>Correct</v>
      </c>
    </row>
    <row r="15" spans="1:18" x14ac:dyDescent="0.25">
      <c r="C15" s="2"/>
    </row>
  </sheetData>
  <conditionalFormatting sqref="R2:R1048576">
    <cfRule type="containsText" dxfId="4" priority="1" operator="containsText" text="Incorrect">
      <formula>NOT(ISERROR(SEARCH("Incorrect",R2)))</formula>
    </cfRule>
    <cfRule type="containsText" dxfId="3" priority="2" operator="containsText" text="Correct">
      <formula>NOT(ISERROR(SEARCH("Correct",R2)))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833C-1611-47A2-B8D9-4828444C45B7}">
  <dimension ref="A1:S48"/>
  <sheetViews>
    <sheetView workbookViewId="0">
      <pane ySplit="1" topLeftCell="A2" activePane="bottomLeft" state="frozen"/>
      <selection pane="bottomLeft" activeCell="L18" sqref="L18"/>
    </sheetView>
  </sheetViews>
  <sheetFormatPr defaultRowHeight="15" x14ac:dyDescent="0.25"/>
  <cols>
    <col min="3" max="3" width="10.7109375" bestFit="1" customWidth="1"/>
    <col min="7" max="7" width="9.140625" style="4"/>
    <col min="17" max="17" width="9.140625" style="4"/>
  </cols>
  <sheetData>
    <row r="1" spans="1:19" x14ac:dyDescent="0.25">
      <c r="A1" s="1" t="s">
        <v>5</v>
      </c>
      <c r="B1" s="1"/>
      <c r="C1" s="1" t="s">
        <v>19</v>
      </c>
      <c r="E1" s="1" t="s">
        <v>3</v>
      </c>
      <c r="G1" s="1" t="s">
        <v>20</v>
      </c>
      <c r="H1" s="1"/>
      <c r="I1" s="1" t="s">
        <v>21</v>
      </c>
      <c r="J1" s="1"/>
      <c r="L1" s="1" t="s">
        <v>4</v>
      </c>
      <c r="N1" s="1" t="s">
        <v>22</v>
      </c>
      <c r="Q1" s="1" t="s">
        <v>23</v>
      </c>
      <c r="S1" s="1" t="s">
        <v>42</v>
      </c>
    </row>
    <row r="2" spans="1:19" x14ac:dyDescent="0.25">
      <c r="A2" t="s">
        <v>6</v>
      </c>
      <c r="C2" s="2">
        <v>45500</v>
      </c>
      <c r="E2" t="s">
        <v>7</v>
      </c>
      <c r="G2" s="4">
        <v>5</v>
      </c>
      <c r="I2">
        <v>1</v>
      </c>
      <c r="L2" t="s">
        <v>17</v>
      </c>
      <c r="N2" t="s">
        <v>7</v>
      </c>
      <c r="Q2" s="4">
        <v>10</v>
      </c>
      <c r="S2" t="str">
        <f>IF(Q2&lt;&gt;0,"Correct","Incorrect")</f>
        <v>Correct</v>
      </c>
    </row>
    <row r="3" spans="1:19" x14ac:dyDescent="0.25">
      <c r="C3" s="2"/>
      <c r="E3" t="s">
        <v>9</v>
      </c>
      <c r="I3">
        <v>1</v>
      </c>
      <c r="N3" t="s">
        <v>9</v>
      </c>
    </row>
    <row r="4" spans="1:19" x14ac:dyDescent="0.25">
      <c r="C4" s="2"/>
      <c r="E4" t="s">
        <v>11</v>
      </c>
      <c r="I4">
        <v>1</v>
      </c>
      <c r="N4" t="s">
        <v>11</v>
      </c>
    </row>
    <row r="5" spans="1:19" x14ac:dyDescent="0.25">
      <c r="C5" s="2"/>
    </row>
    <row r="6" spans="1:19" x14ac:dyDescent="0.25">
      <c r="A6" t="s">
        <v>6</v>
      </c>
      <c r="C6" s="2">
        <v>45500</v>
      </c>
      <c r="E6" t="s">
        <v>7</v>
      </c>
      <c r="G6" s="4">
        <v>3</v>
      </c>
      <c r="I6">
        <v>2</v>
      </c>
      <c r="L6" t="s">
        <v>18</v>
      </c>
      <c r="N6" t="s">
        <v>7</v>
      </c>
      <c r="Q6" s="4">
        <v>0</v>
      </c>
      <c r="S6" t="str">
        <f t="shared" ref="S6:S22" si="0">IF(Q6&lt;&gt;0,"Correct","Incorrect")</f>
        <v>Incorrect</v>
      </c>
    </row>
    <row r="7" spans="1:19" x14ac:dyDescent="0.25">
      <c r="C7" s="2"/>
      <c r="E7" t="s">
        <v>9</v>
      </c>
      <c r="I7">
        <v>2</v>
      </c>
      <c r="N7" t="s">
        <v>9</v>
      </c>
    </row>
    <row r="8" spans="1:19" x14ac:dyDescent="0.25">
      <c r="C8" s="2"/>
      <c r="E8" t="s">
        <v>11</v>
      </c>
      <c r="I8">
        <v>2</v>
      </c>
      <c r="N8" t="s">
        <v>11</v>
      </c>
    </row>
    <row r="9" spans="1:19" x14ac:dyDescent="0.25">
      <c r="C9" s="2"/>
      <c r="E9" t="s">
        <v>13</v>
      </c>
      <c r="I9">
        <v>2</v>
      </c>
      <c r="N9" t="s">
        <v>13</v>
      </c>
    </row>
    <row r="10" spans="1:19" x14ac:dyDescent="0.25">
      <c r="C10" s="2"/>
      <c r="E10" t="s">
        <v>15</v>
      </c>
      <c r="I10">
        <v>2</v>
      </c>
      <c r="N10" t="s">
        <v>16</v>
      </c>
    </row>
    <row r="11" spans="1:19" x14ac:dyDescent="0.25">
      <c r="C11" s="2"/>
    </row>
    <row r="12" spans="1:19" x14ac:dyDescent="0.25">
      <c r="A12" t="s">
        <v>24</v>
      </c>
      <c r="C12" s="2">
        <v>45507</v>
      </c>
      <c r="E12" t="s">
        <v>25</v>
      </c>
      <c r="G12" s="4">
        <v>1</v>
      </c>
      <c r="I12">
        <v>1</v>
      </c>
      <c r="L12" t="s">
        <v>17</v>
      </c>
      <c r="N12" t="s">
        <v>25</v>
      </c>
      <c r="Q12" s="4">
        <v>2.17</v>
      </c>
      <c r="S12" t="str">
        <f t="shared" si="0"/>
        <v>Correct</v>
      </c>
    </row>
    <row r="13" spans="1:19" x14ac:dyDescent="0.25">
      <c r="C13" s="2"/>
      <c r="E13" t="s">
        <v>27</v>
      </c>
      <c r="N13" t="s">
        <v>27</v>
      </c>
    </row>
    <row r="14" spans="1:19" x14ac:dyDescent="0.25">
      <c r="C14" s="2"/>
    </row>
    <row r="15" spans="1:19" x14ac:dyDescent="0.25">
      <c r="A15" t="s">
        <v>24</v>
      </c>
      <c r="C15" s="2">
        <v>45507</v>
      </c>
      <c r="E15" t="s">
        <v>29</v>
      </c>
      <c r="G15" s="4">
        <v>2</v>
      </c>
      <c r="I15">
        <v>2</v>
      </c>
      <c r="L15" t="s">
        <v>31</v>
      </c>
      <c r="N15" t="s">
        <v>30</v>
      </c>
      <c r="Q15" s="4">
        <v>0</v>
      </c>
      <c r="S15" t="str">
        <f t="shared" si="0"/>
        <v>Incorrect</v>
      </c>
    </row>
    <row r="16" spans="1:19" x14ac:dyDescent="0.25">
      <c r="C16" s="2"/>
      <c r="E16" t="s">
        <v>33</v>
      </c>
      <c r="N16" t="s">
        <v>33</v>
      </c>
    </row>
    <row r="17" spans="1:19" x14ac:dyDescent="0.25">
      <c r="C17" s="2"/>
    </row>
    <row r="18" spans="1:19" x14ac:dyDescent="0.25">
      <c r="A18" t="s">
        <v>24</v>
      </c>
      <c r="C18" s="2">
        <v>45507</v>
      </c>
      <c r="E18" t="s">
        <v>25</v>
      </c>
      <c r="G18" s="4">
        <v>1</v>
      </c>
      <c r="I18">
        <v>3</v>
      </c>
      <c r="L18" t="s">
        <v>18</v>
      </c>
      <c r="N18" t="s">
        <v>25</v>
      </c>
      <c r="Q18" s="4">
        <v>3.5</v>
      </c>
      <c r="S18" t="str">
        <f t="shared" si="0"/>
        <v>Correct</v>
      </c>
    </row>
    <row r="19" spans="1:19" x14ac:dyDescent="0.25">
      <c r="C19" s="2"/>
      <c r="E19" t="s">
        <v>33</v>
      </c>
      <c r="N19" t="s">
        <v>33</v>
      </c>
    </row>
    <row r="20" spans="1:19" x14ac:dyDescent="0.25">
      <c r="C20" s="2"/>
      <c r="E20" t="s">
        <v>34</v>
      </c>
      <c r="N20" t="s">
        <v>34</v>
      </c>
    </row>
    <row r="21" spans="1:19" x14ac:dyDescent="0.25">
      <c r="C21" s="2"/>
    </row>
    <row r="22" spans="1:19" x14ac:dyDescent="0.25">
      <c r="A22" t="s">
        <v>24</v>
      </c>
      <c r="C22" s="2">
        <v>45507</v>
      </c>
      <c r="E22" t="s">
        <v>34</v>
      </c>
      <c r="G22" s="4">
        <v>1</v>
      </c>
      <c r="I22">
        <v>4</v>
      </c>
      <c r="L22" t="s">
        <v>17</v>
      </c>
      <c r="N22" t="s">
        <v>34</v>
      </c>
      <c r="Q22" s="4">
        <v>1.87</v>
      </c>
      <c r="S22" t="str">
        <f t="shared" si="0"/>
        <v>Correct</v>
      </c>
    </row>
    <row r="23" spans="1:19" x14ac:dyDescent="0.25">
      <c r="C23" s="2"/>
      <c r="E23" t="s">
        <v>37</v>
      </c>
      <c r="N23" t="s">
        <v>37</v>
      </c>
    </row>
    <row r="25" spans="1:19" x14ac:dyDescent="0.25">
      <c r="C25" s="2"/>
    </row>
    <row r="26" spans="1:19" x14ac:dyDescent="0.25">
      <c r="C26" s="2"/>
    </row>
    <row r="27" spans="1:19" x14ac:dyDescent="0.25">
      <c r="C27" s="2"/>
    </row>
    <row r="28" spans="1:19" x14ac:dyDescent="0.25">
      <c r="C28" s="2"/>
    </row>
    <row r="29" spans="1:19" x14ac:dyDescent="0.25">
      <c r="C29" s="2"/>
    </row>
    <row r="30" spans="1:19" x14ac:dyDescent="0.25">
      <c r="C30" s="2"/>
    </row>
    <row r="31" spans="1:19" x14ac:dyDescent="0.25">
      <c r="C31" s="2"/>
    </row>
    <row r="32" spans="1:19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</sheetData>
  <conditionalFormatting sqref="E2:E1048576 N2:N1048576">
    <cfRule type="uniqueValues" dxfId="2" priority="1"/>
  </conditionalFormatting>
  <conditionalFormatting sqref="S2:S23">
    <cfRule type="containsText" dxfId="1" priority="2" operator="containsText" text="Incorrect">
      <formula>NOT(ISERROR(SEARCH("Incorrect",S2)))</formula>
    </cfRule>
    <cfRule type="containsText" dxfId="0" priority="3" operator="containsText" text="Correct">
      <formula>NOT(ISERROR(SEARCH("Correct",S2)))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 Analysis</vt:lpstr>
      <vt:lpstr>Prediction &amp; Outcome Log</vt:lpstr>
      <vt:lpstr>Outcome &amp; Bet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Vellore</dc:creator>
  <cp:lastModifiedBy>Mohit Vellore</cp:lastModifiedBy>
  <dcterms:created xsi:type="dcterms:W3CDTF">2024-08-13T21:22:09Z</dcterms:created>
  <dcterms:modified xsi:type="dcterms:W3CDTF">2024-08-25T09:37:59Z</dcterms:modified>
</cp:coreProperties>
</file>