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4.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3502863849f7cbf6/Data Analysis Portfolio/"/>
    </mc:Choice>
  </mc:AlternateContent>
  <xr:revisionPtr revIDLastSave="4" documentId="8_{55F464BE-A736-48D0-87F3-D60BA85C77EA}" xr6:coauthVersionLast="47" xr6:coauthVersionMax="47" xr10:uidLastSave="{F6A5CAEF-319F-49EC-90D6-F6D3A6221634}"/>
  <bookViews>
    <workbookView xWindow="-108" yWindow="-108" windowWidth="23256" windowHeight="12456" tabRatio="153" xr2:uid="{00000000-000D-0000-FFFF-FFFF00000000}"/>
  </bookViews>
  <sheets>
    <sheet name="MAIN" sheetId="13" r:id="rId1"/>
    <sheet name="HOME" sheetId="6" r:id="rId2"/>
    <sheet name="Comparison@1" sheetId="7" r:id="rId3"/>
    <sheet name="B-E P @3" sheetId="8" r:id="rId4"/>
    <sheet name="NPV@4" sheetId="10" r:id="rId5"/>
    <sheet name="Forecasting@5" sheetId="12" r:id="rId6"/>
    <sheet name="Transportation@7" sheetId="16" r:id="rId7"/>
    <sheet name="Solutions" sheetId="17" r:id="rId8"/>
    <sheet name="About Company" sheetId="18" r:id="rId9"/>
    <sheet name="Data" sheetId="1" r:id="rId10"/>
    <sheet name="One-way data table-1" sheetId="2" r:id="rId11"/>
    <sheet name="Two-way data table-2" sheetId="3" r:id="rId12"/>
    <sheet name="Break-even Analysis-3" sheetId="5" r:id="rId13"/>
    <sheet name="NPV-4" sheetId="9" r:id="rId14"/>
    <sheet name="Forecasting-5" sheetId="11" r:id="rId15"/>
    <sheet name="Liner Programming-6" sheetId="14" r:id="rId16"/>
    <sheet name="Transportation-7" sheetId="15" r:id="rId17"/>
  </sheets>
  <definedNames>
    <definedName name="solver_adj" localSheetId="15" hidden="1">'Liner Programming-6'!#REF!</definedName>
    <definedName name="solver_adj" localSheetId="16" hidden="1">'Transportation-7'!$E$47:$H$50</definedName>
    <definedName name="solver_cvg" localSheetId="15" hidden="1">0.0001</definedName>
    <definedName name="solver_cvg" localSheetId="16" hidden="1">0.0001</definedName>
    <definedName name="solver_drv" localSheetId="15" hidden="1">1</definedName>
    <definedName name="solver_drv" localSheetId="16" hidden="1">1</definedName>
    <definedName name="solver_eng" localSheetId="15" hidden="1">2</definedName>
    <definedName name="solver_eng" localSheetId="16" hidden="1">2</definedName>
    <definedName name="solver_est" localSheetId="15" hidden="1">1</definedName>
    <definedName name="solver_est" localSheetId="16" hidden="1">1</definedName>
    <definedName name="solver_itr" localSheetId="15" hidden="1">2147483647</definedName>
    <definedName name="solver_itr" localSheetId="16" hidden="1">2147483647</definedName>
    <definedName name="solver_lhs1" localSheetId="15" hidden="1">'Liner Programming-6'!#REF!</definedName>
    <definedName name="solver_lhs1" localSheetId="16" hidden="1">'Transportation-7'!$E$47:$H$50</definedName>
    <definedName name="solver_lhs2" localSheetId="15" hidden="1">'Liner Programming-6'!#REF!</definedName>
    <definedName name="solver_lhs2" localSheetId="16" hidden="1">'Transportation-7'!$E$51:$H$51</definedName>
    <definedName name="solver_lhs3" localSheetId="16" hidden="1">'Transportation-7'!$I$47:$I$50</definedName>
    <definedName name="solver_mip" localSheetId="15" hidden="1">2147483647</definedName>
    <definedName name="solver_mip" localSheetId="16" hidden="1">2147483647</definedName>
    <definedName name="solver_mni" localSheetId="15" hidden="1">30</definedName>
    <definedName name="solver_mni" localSheetId="16" hidden="1">30</definedName>
    <definedName name="solver_mrt" localSheetId="15" hidden="1">0.075</definedName>
    <definedName name="solver_mrt" localSheetId="16" hidden="1">0.075</definedName>
    <definedName name="solver_msl" localSheetId="15" hidden="1">2</definedName>
    <definedName name="solver_msl" localSheetId="16" hidden="1">2</definedName>
    <definedName name="solver_neg" localSheetId="15" hidden="1">1</definedName>
    <definedName name="solver_neg" localSheetId="16" hidden="1">1</definedName>
    <definedName name="solver_nod" localSheetId="15" hidden="1">2147483647</definedName>
    <definedName name="solver_nod" localSheetId="16" hidden="1">2147483647</definedName>
    <definedName name="solver_num" localSheetId="15" hidden="1">1</definedName>
    <definedName name="solver_num" localSheetId="16" hidden="1">3</definedName>
    <definedName name="solver_nwt" localSheetId="15" hidden="1">1</definedName>
    <definedName name="solver_nwt" localSheetId="16" hidden="1">1</definedName>
    <definedName name="solver_opt" localSheetId="15" hidden="1">'Liner Programming-6'!#REF!</definedName>
    <definedName name="solver_opt" localSheetId="16" hidden="1">'Transportation-7'!$J$52</definedName>
    <definedName name="solver_pre" localSheetId="15" hidden="1">0.000001</definedName>
    <definedName name="solver_pre" localSheetId="16" hidden="1">0.000001</definedName>
    <definedName name="solver_rbv" localSheetId="15" hidden="1">1</definedName>
    <definedName name="solver_rbv" localSheetId="16" hidden="1">1</definedName>
    <definedName name="solver_rel1" localSheetId="15" hidden="1">1</definedName>
    <definedName name="solver_rel1" localSheetId="16" hidden="1">4</definedName>
    <definedName name="solver_rel2" localSheetId="15" hidden="1">3</definedName>
    <definedName name="solver_rel2" localSheetId="16" hidden="1">2</definedName>
    <definedName name="solver_rel3" localSheetId="16" hidden="1">2</definedName>
    <definedName name="solver_rhs1" localSheetId="15" hidden="1">'Liner Programming-6'!#REF!</definedName>
    <definedName name="solver_rhs1" localSheetId="16" hidden="1">"integer"</definedName>
    <definedName name="solver_rhs2" localSheetId="15" hidden="1">'Liner Programming-6'!#REF!</definedName>
    <definedName name="solver_rhs2" localSheetId="16" hidden="1">'Transportation-7'!$E$53:$H$53</definedName>
    <definedName name="solver_rhs3" localSheetId="16" hidden="1">'Transportation-7'!$K$47:$K$50</definedName>
    <definedName name="solver_rlx" localSheetId="15" hidden="1">2</definedName>
    <definedName name="solver_rlx" localSheetId="16" hidden="1">2</definedName>
    <definedName name="solver_rsd" localSheetId="15" hidden="1">0</definedName>
    <definedName name="solver_rsd" localSheetId="16" hidden="1">0</definedName>
    <definedName name="solver_scl" localSheetId="15" hidden="1">1</definedName>
    <definedName name="solver_scl" localSheetId="16" hidden="1">1</definedName>
    <definedName name="solver_sho" localSheetId="15" hidden="1">2</definedName>
    <definedName name="solver_sho" localSheetId="16" hidden="1">2</definedName>
    <definedName name="solver_ssz" localSheetId="15" hidden="1">100</definedName>
    <definedName name="solver_ssz" localSheetId="16" hidden="1">100</definedName>
    <definedName name="solver_tim" localSheetId="15" hidden="1">2147483647</definedName>
    <definedName name="solver_tim" localSheetId="16" hidden="1">2147483647</definedName>
    <definedName name="solver_tol" localSheetId="15" hidden="1">0.01</definedName>
    <definedName name="solver_tol" localSheetId="16" hidden="1">0.01</definedName>
    <definedName name="solver_typ" localSheetId="15" hidden="1">2</definedName>
    <definedName name="solver_typ" localSheetId="16" hidden="1">2</definedName>
    <definedName name="solver_val" localSheetId="15" hidden="1">6000</definedName>
    <definedName name="solver_val" localSheetId="16" hidden="1">0</definedName>
    <definedName name="solver_ver" localSheetId="15" hidden="1">3</definedName>
    <definedName name="solver_ver" localSheetId="16" hidden="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3" l="1"/>
  <c r="G20" i="14"/>
  <c r="G19" i="14"/>
  <c r="G18" i="14"/>
  <c r="G17" i="14"/>
  <c r="F11" i="14"/>
  <c r="E11" i="14"/>
  <c r="G11" i="14" s="1"/>
  <c r="G9" i="14"/>
  <c r="G8" i="14"/>
  <c r="G13" i="14" l="1"/>
  <c r="L5" i="9"/>
  <c r="O6" i="1"/>
  <c r="O7" i="1"/>
  <c r="O8" i="1"/>
  <c r="O5" i="1"/>
  <c r="I17" i="15"/>
  <c r="N48" i="15"/>
  <c r="O48" i="15"/>
  <c r="P48" i="15"/>
  <c r="Q48" i="15"/>
  <c r="N49" i="15"/>
  <c r="O49" i="15"/>
  <c r="P49" i="15"/>
  <c r="Q49" i="15"/>
  <c r="N50" i="15"/>
  <c r="O50" i="15"/>
  <c r="P50" i="15"/>
  <c r="Q50" i="15"/>
  <c r="O47" i="15"/>
  <c r="P47" i="15"/>
  <c r="Q47" i="15"/>
  <c r="N47" i="15"/>
  <c r="N38" i="15"/>
  <c r="O38" i="15"/>
  <c r="P38" i="15"/>
  <c r="Q38" i="15"/>
  <c r="N39" i="15"/>
  <c r="O39" i="15"/>
  <c r="P39" i="15"/>
  <c r="Q39" i="15"/>
  <c r="N40" i="15"/>
  <c r="O40" i="15"/>
  <c r="P40" i="15"/>
  <c r="Q40" i="15"/>
  <c r="O37" i="15"/>
  <c r="P37" i="15"/>
  <c r="Q37" i="15"/>
  <c r="N37" i="15"/>
  <c r="N28" i="15"/>
  <c r="O28" i="15"/>
  <c r="P28" i="15"/>
  <c r="Q28" i="15"/>
  <c r="N29" i="15"/>
  <c r="O29" i="15"/>
  <c r="P29" i="15"/>
  <c r="Q29" i="15"/>
  <c r="N30" i="15"/>
  <c r="O30" i="15"/>
  <c r="P30" i="15"/>
  <c r="Q30" i="15"/>
  <c r="O27" i="15"/>
  <c r="P27" i="15"/>
  <c r="Q27" i="15"/>
  <c r="N27" i="15"/>
  <c r="E33" i="15"/>
  <c r="I27" i="15"/>
  <c r="N17" i="15"/>
  <c r="E21" i="15"/>
  <c r="N18" i="15"/>
  <c r="O18" i="15"/>
  <c r="P18" i="15"/>
  <c r="Q18" i="15"/>
  <c r="N19" i="15"/>
  <c r="O19" i="15"/>
  <c r="P19" i="15"/>
  <c r="Q19" i="15"/>
  <c r="N20" i="15"/>
  <c r="O20" i="15"/>
  <c r="P20" i="15"/>
  <c r="Q20" i="15"/>
  <c r="O17" i="15"/>
  <c r="P17" i="15"/>
  <c r="Q17" i="15"/>
  <c r="Q21" i="15"/>
  <c r="F21" i="15"/>
  <c r="G21" i="15"/>
  <c r="H21" i="15"/>
  <c r="I18" i="15"/>
  <c r="I19" i="15"/>
  <c r="I20" i="15"/>
  <c r="E51" i="15"/>
  <c r="E41" i="15"/>
  <c r="E31" i="15"/>
  <c r="H51" i="15"/>
  <c r="G51" i="15"/>
  <c r="F51" i="15"/>
  <c r="I50" i="15"/>
  <c r="I49" i="15"/>
  <c r="I48" i="15"/>
  <c r="I47" i="15"/>
  <c r="H41" i="15"/>
  <c r="G41" i="15"/>
  <c r="F41" i="15"/>
  <c r="I40" i="15"/>
  <c r="I39" i="15"/>
  <c r="I38" i="15"/>
  <c r="I37" i="15"/>
  <c r="H31" i="15"/>
  <c r="G31" i="15"/>
  <c r="F31" i="15"/>
  <c r="I30" i="15"/>
  <c r="I29" i="15"/>
  <c r="I28" i="15"/>
  <c r="J32" i="15" l="1"/>
  <c r="J42" i="15"/>
  <c r="J52" i="15"/>
  <c r="J22" i="15"/>
  <c r="H14" i="11"/>
  <c r="G14" i="11"/>
  <c r="G15" i="11" s="1"/>
  <c r="F14" i="11"/>
  <c r="K9" i="11"/>
  <c r="K8" i="11"/>
  <c r="K7" i="11"/>
  <c r="K6" i="11"/>
  <c r="E14" i="11"/>
  <c r="L8" i="9"/>
  <c r="L7" i="9"/>
  <c r="L6" i="9"/>
  <c r="K13" i="9"/>
  <c r="L13" i="9" s="1"/>
  <c r="L14" i="9" s="1"/>
  <c r="L15" i="9" s="1"/>
  <c r="I13" i="9"/>
  <c r="I14" i="9" s="1"/>
  <c r="I15" i="9" s="1"/>
  <c r="I16" i="9" s="1"/>
  <c r="I17" i="9" s="1"/>
  <c r="G13" i="9"/>
  <c r="H13" i="9" s="1"/>
  <c r="H14" i="9" s="1"/>
  <c r="E13" i="9"/>
  <c r="E14" i="9" s="1"/>
  <c r="E15" i="9" s="1"/>
  <c r="E16" i="9" s="1"/>
  <c r="E17" i="9" s="1"/>
  <c r="H28" i="5"/>
  <c r="G28" i="5"/>
  <c r="F28" i="5"/>
  <c r="E28" i="5"/>
  <c r="H19" i="5"/>
  <c r="G19" i="5"/>
  <c r="F19" i="5"/>
  <c r="E19" i="5"/>
  <c r="H10" i="5"/>
  <c r="G10" i="5"/>
  <c r="F10" i="5"/>
  <c r="E10" i="5"/>
  <c r="I8" i="3"/>
  <c r="E58" i="3" s="1"/>
  <c r="E44" i="3"/>
  <c r="I6" i="3"/>
  <c r="E30" i="3" s="1"/>
  <c r="I5" i="3"/>
  <c r="E16" i="3" s="1"/>
  <c r="I6" i="2"/>
  <c r="P17" i="2" s="1"/>
  <c r="I7" i="2"/>
  <c r="I17" i="2" s="1"/>
  <c r="I8" i="2"/>
  <c r="K17" i="2" s="1"/>
  <c r="I5" i="2"/>
  <c r="E17" i="2" s="1"/>
  <c r="J6" i="3"/>
  <c r="J7" i="3"/>
  <c r="J6" i="2"/>
  <c r="J7" i="2"/>
  <c r="J5" i="2"/>
  <c r="J5" i="3"/>
  <c r="J8" i="2"/>
  <c r="J8" i="3"/>
  <c r="J13" i="9" l="1"/>
  <c r="J14" i="9" s="1"/>
  <c r="J15" i="9" s="1"/>
  <c r="J16" i="9" s="1"/>
  <c r="J17" i="9" s="1"/>
  <c r="J18" i="9" s="1"/>
  <c r="O14" i="9" s="1"/>
  <c r="G14" i="9"/>
  <c r="G15" i="9" s="1"/>
  <c r="G16" i="9" s="1"/>
  <c r="G17" i="9" s="1"/>
  <c r="K14" i="9"/>
  <c r="K15" i="9" s="1"/>
  <c r="K16" i="9" s="1"/>
  <c r="K17" i="9" s="1"/>
  <c r="H15" i="9"/>
  <c r="H16" i="9" s="1"/>
  <c r="H17" i="9" s="1"/>
  <c r="L16" i="9"/>
  <c r="L17" i="9" s="1"/>
  <c r="F13" i="9"/>
  <c r="F15" i="11"/>
  <c r="F16" i="11" s="1"/>
  <c r="F17" i="11" s="1"/>
  <c r="F18" i="11" s="1"/>
  <c r="H15" i="11"/>
  <c r="H16" i="11" s="1"/>
  <c r="H17" i="11" s="1"/>
  <c r="H18" i="11" s="1"/>
  <c r="G16" i="11"/>
  <c r="E15" i="11"/>
  <c r="T17" i="2"/>
  <c r="N17" i="2"/>
  <c r="G17" i="2"/>
  <c r="R17" i="2"/>
  <c r="H19" i="11" l="1"/>
  <c r="L18" i="9"/>
  <c r="O15" i="9" s="1"/>
  <c r="F14" i="9"/>
  <c r="F15" i="9" s="1"/>
  <c r="F16" i="9" s="1"/>
  <c r="F17" i="9" s="1"/>
  <c r="F18" i="9"/>
  <c r="O12" i="9" s="1"/>
  <c r="H18" i="9"/>
  <c r="O13" i="9" s="1"/>
  <c r="H20" i="11"/>
  <c r="F19" i="11"/>
  <c r="F20" i="11" s="1"/>
  <c r="G17" i="11"/>
  <c r="E16" i="11"/>
  <c r="E17" i="11" s="1"/>
  <c r="E18" i="11" s="1"/>
  <c r="E19" i="11" l="1"/>
  <c r="E20" i="11" s="1"/>
  <c r="G18" i="11"/>
  <c r="G19" i="11"/>
  <c r="G20" i="11" s="1"/>
  <c r="E21" i="11"/>
  <c r="E22" i="11" s="1"/>
  <c r="E23" i="11" s="1"/>
  <c r="F21" i="11"/>
  <c r="F22" i="11" s="1"/>
  <c r="H21" i="11"/>
  <c r="G21" i="11" l="1"/>
  <c r="G22" i="11" s="1"/>
  <c r="G23" i="11" s="1"/>
  <c r="H22" i="11"/>
  <c r="H23" i="11" s="1"/>
  <c r="F23" i="11"/>
</calcChain>
</file>

<file path=xl/sharedStrings.xml><?xml version="1.0" encoding="utf-8"?>
<sst xmlns="http://schemas.openxmlformats.org/spreadsheetml/2006/main" count="387" uniqueCount="116">
  <si>
    <t>Product</t>
  </si>
  <si>
    <t>Demand</t>
  </si>
  <si>
    <t>Product A</t>
  </si>
  <si>
    <t>Product B</t>
  </si>
  <si>
    <t>Product C</t>
  </si>
  <si>
    <t>Product D</t>
  </si>
  <si>
    <t>Fixed Cost</t>
  </si>
  <si>
    <t>Variable Cost Per Unit</t>
  </si>
  <si>
    <t>Selling Price Per Unit</t>
  </si>
  <si>
    <t>Initial Investment</t>
  </si>
  <si>
    <t>Projected Growth Rate</t>
  </si>
  <si>
    <t>Transportation Cost</t>
  </si>
  <si>
    <t>Assignment Cost</t>
  </si>
  <si>
    <t>Profit</t>
  </si>
  <si>
    <t>Variable Cost</t>
  </si>
  <si>
    <t>Selling Price</t>
  </si>
  <si>
    <t>The difference between demand and profit</t>
  </si>
  <si>
    <t>The difference between Price and profit</t>
  </si>
  <si>
    <t>Formula used for Profit</t>
  </si>
  <si>
    <t>&lt;-- Changing Variable</t>
  </si>
  <si>
    <t>Consider Price for Break-even Point</t>
  </si>
  <si>
    <t>Consider Demand for Break-even Point</t>
  </si>
  <si>
    <t>Statements</t>
  </si>
  <si>
    <r>
      <rPr>
        <b/>
        <sz val="11"/>
        <color theme="1"/>
        <rFont val="Calibri"/>
        <family val="2"/>
        <scheme val="minor"/>
      </rPr>
      <t>Product A</t>
    </r>
    <r>
      <rPr>
        <sz val="11"/>
        <color theme="1"/>
        <rFont val="Calibri"/>
        <family val="2"/>
        <scheme val="minor"/>
      </rPr>
      <t xml:space="preserve"> : The break-even point will occur when the price increases to </t>
    </r>
    <r>
      <rPr>
        <b/>
        <sz val="11"/>
        <color theme="1"/>
        <rFont val="Calibri"/>
        <family val="2"/>
        <scheme val="minor"/>
      </rPr>
      <t>60</t>
    </r>
    <r>
      <rPr>
        <sz val="11"/>
        <color theme="1"/>
        <rFont val="Calibri"/>
        <family val="2"/>
        <scheme val="minor"/>
      </rPr>
      <t>.</t>
    </r>
  </si>
  <si>
    <r>
      <rPr>
        <b/>
        <sz val="11"/>
        <color theme="1"/>
        <rFont val="Calibri"/>
        <family val="2"/>
        <scheme val="minor"/>
      </rPr>
      <t>Product B</t>
    </r>
    <r>
      <rPr>
        <sz val="11"/>
        <color theme="1"/>
        <rFont val="Calibri"/>
        <family val="2"/>
        <scheme val="minor"/>
      </rPr>
      <t xml:space="preserve"> : The break-even point will occur when the price increases to </t>
    </r>
    <r>
      <rPr>
        <b/>
        <sz val="11"/>
        <color theme="1"/>
        <rFont val="Calibri"/>
        <family val="2"/>
        <scheme val="minor"/>
      </rPr>
      <t>50.7</t>
    </r>
    <r>
      <rPr>
        <sz val="11"/>
        <color theme="1"/>
        <rFont val="Calibri"/>
        <family val="2"/>
        <scheme val="minor"/>
      </rPr>
      <t>.</t>
    </r>
  </si>
  <si>
    <r>
      <rPr>
        <b/>
        <sz val="11"/>
        <color theme="1"/>
        <rFont val="Calibri"/>
        <family val="2"/>
        <scheme val="minor"/>
      </rPr>
      <t>Product C</t>
    </r>
    <r>
      <rPr>
        <sz val="11"/>
        <color theme="1"/>
        <rFont val="Calibri"/>
        <family val="2"/>
        <scheme val="minor"/>
      </rPr>
      <t xml:space="preserve"> : The break-even point will occur when the price increases to </t>
    </r>
    <r>
      <rPr>
        <b/>
        <sz val="11"/>
        <color theme="1"/>
        <rFont val="Calibri"/>
        <family val="2"/>
        <scheme val="minor"/>
      </rPr>
      <t>61.7</t>
    </r>
    <r>
      <rPr>
        <sz val="11"/>
        <color theme="1"/>
        <rFont val="Calibri"/>
        <family val="2"/>
        <scheme val="minor"/>
      </rPr>
      <t>.</t>
    </r>
  </si>
  <si>
    <r>
      <rPr>
        <b/>
        <sz val="11"/>
        <color theme="1"/>
        <rFont val="Calibri"/>
        <family val="2"/>
        <scheme val="minor"/>
      </rPr>
      <t>Product D</t>
    </r>
    <r>
      <rPr>
        <sz val="11"/>
        <color theme="1"/>
        <rFont val="Calibri"/>
        <family val="2"/>
        <scheme val="minor"/>
      </rPr>
      <t xml:space="preserve"> : The break-even point will occur when the price decreases to </t>
    </r>
    <r>
      <rPr>
        <b/>
        <sz val="11"/>
        <color theme="1"/>
        <rFont val="Calibri"/>
        <family val="2"/>
        <scheme val="minor"/>
      </rPr>
      <t>67.5</t>
    </r>
    <r>
      <rPr>
        <sz val="11"/>
        <color theme="1"/>
        <rFont val="Calibri"/>
        <family val="2"/>
        <scheme val="minor"/>
      </rPr>
      <t>.</t>
    </r>
  </si>
  <si>
    <r>
      <rPr>
        <b/>
        <sz val="11"/>
        <color theme="1"/>
        <rFont val="Calibri"/>
        <family val="2"/>
        <scheme val="minor"/>
      </rPr>
      <t>Product A</t>
    </r>
    <r>
      <rPr>
        <sz val="11"/>
        <color theme="1"/>
        <rFont val="Calibri"/>
        <family val="2"/>
        <scheme val="minor"/>
      </rPr>
      <t xml:space="preserve"> : The break-even point will occur when demand increases to </t>
    </r>
    <r>
      <rPr>
        <b/>
        <sz val="11"/>
        <color theme="1"/>
        <rFont val="Calibri"/>
        <family val="2"/>
        <scheme val="minor"/>
      </rPr>
      <t>667</t>
    </r>
    <r>
      <rPr>
        <sz val="11"/>
        <color theme="1"/>
        <rFont val="Calibri"/>
        <family val="2"/>
        <scheme val="minor"/>
      </rPr>
      <t>.</t>
    </r>
  </si>
  <si>
    <r>
      <rPr>
        <b/>
        <sz val="11"/>
        <color theme="1"/>
        <rFont val="Calibri"/>
        <family val="2"/>
        <scheme val="minor"/>
      </rPr>
      <t>Product B</t>
    </r>
    <r>
      <rPr>
        <sz val="11"/>
        <color theme="1"/>
        <rFont val="Calibri"/>
        <family val="2"/>
        <scheme val="minor"/>
      </rPr>
      <t xml:space="preserve"> : The break-even point will occur when demand increases to </t>
    </r>
    <r>
      <rPr>
        <b/>
        <sz val="11"/>
        <color theme="1"/>
        <rFont val="Calibri"/>
        <family val="2"/>
        <scheme val="minor"/>
      </rPr>
      <t>833</t>
    </r>
    <r>
      <rPr>
        <sz val="11"/>
        <color theme="1"/>
        <rFont val="Calibri"/>
        <family val="2"/>
        <scheme val="minor"/>
      </rPr>
      <t>.</t>
    </r>
  </si>
  <si>
    <r>
      <rPr>
        <b/>
        <sz val="11"/>
        <color theme="1"/>
        <rFont val="Calibri"/>
        <family val="2"/>
        <scheme val="minor"/>
      </rPr>
      <t>Product C</t>
    </r>
    <r>
      <rPr>
        <sz val="11"/>
        <color theme="1"/>
        <rFont val="Calibri"/>
        <family val="2"/>
        <scheme val="minor"/>
      </rPr>
      <t xml:space="preserve"> : The break-even point will occur when demand increases to </t>
    </r>
    <r>
      <rPr>
        <b/>
        <sz val="11"/>
        <color theme="1"/>
        <rFont val="Calibri"/>
        <family val="2"/>
        <scheme val="minor"/>
      </rPr>
      <t>629</t>
    </r>
    <r>
      <rPr>
        <sz val="11"/>
        <color theme="1"/>
        <rFont val="Calibri"/>
        <family val="2"/>
        <scheme val="minor"/>
      </rPr>
      <t>.</t>
    </r>
  </si>
  <si>
    <r>
      <rPr>
        <b/>
        <sz val="11"/>
        <color theme="1"/>
        <rFont val="Calibri"/>
        <family val="2"/>
        <scheme val="minor"/>
      </rPr>
      <t>Product D</t>
    </r>
    <r>
      <rPr>
        <sz val="11"/>
        <color theme="1"/>
        <rFont val="Calibri"/>
        <family val="2"/>
        <scheme val="minor"/>
      </rPr>
      <t xml:space="preserve"> : The break-even point will occur when demand decreases to </t>
    </r>
    <r>
      <rPr>
        <b/>
        <sz val="11"/>
        <color theme="1"/>
        <rFont val="Calibri"/>
        <family val="2"/>
        <scheme val="minor"/>
      </rPr>
      <t>750</t>
    </r>
    <r>
      <rPr>
        <sz val="11"/>
        <color theme="1"/>
        <rFont val="Calibri"/>
        <family val="2"/>
        <scheme val="minor"/>
      </rPr>
      <t>.</t>
    </r>
  </si>
  <si>
    <t>Current</t>
  </si>
  <si>
    <t>Needed</t>
  </si>
  <si>
    <t>Year</t>
  </si>
  <si>
    <t>Growth Rate</t>
  </si>
  <si>
    <t>Cashflow</t>
  </si>
  <si>
    <t>NPV</t>
  </si>
  <si>
    <t>Discount Rate</t>
  </si>
  <si>
    <t>Forecasting</t>
  </si>
  <si>
    <t>Constraints</t>
  </si>
  <si>
    <t>LHS</t>
  </si>
  <si>
    <t>RHS</t>
  </si>
  <si>
    <t>&lt;=</t>
  </si>
  <si>
    <t>Factory 1</t>
  </si>
  <si>
    <t>Factory 2</t>
  </si>
  <si>
    <t>Factory 3</t>
  </si>
  <si>
    <t>Factory 4</t>
  </si>
  <si>
    <t>Store 1</t>
  </si>
  <si>
    <t>Store 2</t>
  </si>
  <si>
    <t>Store 4</t>
  </si>
  <si>
    <t>Store 3</t>
  </si>
  <si>
    <t>P-A-Production</t>
  </si>
  <si>
    <t>P-A-Demand</t>
  </si>
  <si>
    <t>P-B-Demand</t>
  </si>
  <si>
    <t>P-C-Demand</t>
  </si>
  <si>
    <t>P-D-Demand</t>
  </si>
  <si>
    <t>P-B-Production</t>
  </si>
  <si>
    <t>P-C-Production</t>
  </si>
  <si>
    <t>P-D-Production</t>
  </si>
  <si>
    <t>Distance (Km)</t>
  </si>
  <si>
    <t>Total</t>
  </si>
  <si>
    <t>Sign</t>
  </si>
  <si>
    <t>=</t>
  </si>
  <si>
    <t>Total Distance :</t>
  </si>
  <si>
    <t>Distance-A</t>
  </si>
  <si>
    <t>Total Pro.</t>
  </si>
  <si>
    <t>Total Dem.</t>
  </si>
  <si>
    <t>Distance-B</t>
  </si>
  <si>
    <t>Distance-C</t>
  </si>
  <si>
    <t>Distance-D</t>
  </si>
  <si>
    <t>&gt;=</t>
  </si>
  <si>
    <t>Labour Hour per Unit</t>
  </si>
  <si>
    <t>Total Labour Hour</t>
  </si>
  <si>
    <t>&lt;-- Maximize</t>
  </si>
  <si>
    <t>This data is not relevant for linear programming problems, so a separate dataset specifically for linear programming has been provided on its own sheet.</t>
  </si>
  <si>
    <t>Linear Programming Problem Data</t>
  </si>
  <si>
    <t>Variables</t>
  </si>
  <si>
    <t>&lt;-- Changing Numbers</t>
  </si>
  <si>
    <t>Cost:</t>
  </si>
  <si>
    <t>Cost</t>
  </si>
  <si>
    <t>&lt;--Assumption</t>
  </si>
  <si>
    <t>&lt;-- Given Profit - Assumed Costing</t>
  </si>
  <si>
    <t>Assembly (Hrs.):</t>
  </si>
  <si>
    <t>Assembly</t>
  </si>
  <si>
    <t>Per Unit</t>
  </si>
  <si>
    <t>Packaging (Hrs.) :</t>
  </si>
  <si>
    <t>Packaging</t>
  </si>
  <si>
    <t>Revenue :</t>
  </si>
  <si>
    <t>Profit :</t>
  </si>
  <si>
    <t>Objective : Max profit</t>
  </si>
  <si>
    <t>Variables : Product A &amp; B</t>
  </si>
  <si>
    <t>Constraits</t>
  </si>
  <si>
    <t>constraints : Limited Hrs. &amp; Demand</t>
  </si>
  <si>
    <t>Assembly 100 Hrs.</t>
  </si>
  <si>
    <t>Packaging 80 Hrs.</t>
  </si>
  <si>
    <t>Product  A - Min. 10</t>
  </si>
  <si>
    <t>Product  B - Min. 20</t>
  </si>
  <si>
    <t>Question</t>
  </si>
  <si>
    <t>A manufacturing company produces two types of products: Product A and Product B. Each product requires time in two processes: Assembly and Packaging. The company aims to determine the optimal number of units of each product to produce in order to maximize its net profit, while adhering to the resource constraints and demand requirements.</t>
  </si>
  <si>
    <t>Key Info.</t>
  </si>
  <si>
    <t>Profit Per Unit</t>
  </si>
  <si>
    <t>Time Req. (in hrs. per unit)</t>
  </si>
  <si>
    <t>Available Time</t>
  </si>
  <si>
    <t>Demand Constaints</t>
  </si>
  <si>
    <t>Product A : ₹ 50</t>
  </si>
  <si>
    <t>Assembly :</t>
  </si>
  <si>
    <t>Assembly : 100 Hrs.</t>
  </si>
  <si>
    <t>At least 10 units of product A must be produced</t>
  </si>
  <si>
    <t>Product B : ₹ 30</t>
  </si>
  <si>
    <t>Product A : 2 Hrs.</t>
  </si>
  <si>
    <t>Packaging : 80 Hrs.</t>
  </si>
  <si>
    <t>At least 20 units of product B must be produced</t>
  </si>
  <si>
    <t>Product B : 1 Hr.</t>
  </si>
  <si>
    <t>Packaging :</t>
  </si>
  <si>
    <t>Product A : 1 Hr.</t>
  </si>
  <si>
    <t>Product B : 2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</si>
</sst>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0.0"/>
    <numFmt numFmtId="165" formatCode="&quot;₹&quot;\ #,##0"/>
  </numFmts>
  <fonts count="10" x14ac:knownFonts="1">
    <font>
      <sz val="11"/>
      <color theme="1"/>
      <name val="Calibri"/>
      <family val="2"/>
      <scheme val="minor"/>
    </font>
    <font>
      <b/>
      <sz val="11"/>
      <color theme="1"/>
      <name val="Calibri"/>
      <family val="2"/>
      <scheme val="minor"/>
    </font>
    <font>
      <sz val="11"/>
      <color theme="0" tint="-0.249977111117893"/>
      <name val="Calibri"/>
      <family val="2"/>
      <scheme val="minor"/>
    </font>
    <font>
      <sz val="11"/>
      <color theme="0" tint="-0.14999847407452621"/>
      <name val="Calibri"/>
      <family val="2"/>
      <scheme val="minor"/>
    </font>
    <font>
      <sz val="11"/>
      <color rgb="FFFF0000"/>
      <name val="Calibri"/>
      <family val="2"/>
      <scheme val="minor"/>
    </font>
    <font>
      <b/>
      <sz val="11"/>
      <color rgb="FFFF0000"/>
      <name val="Calibri"/>
      <family val="2"/>
      <scheme val="minor"/>
    </font>
    <font>
      <b/>
      <sz val="11"/>
      <color rgb="FF00B050"/>
      <name val="Calibri"/>
      <family val="2"/>
      <scheme val="minor"/>
    </font>
    <font>
      <sz val="11"/>
      <color rgb="FF00B050"/>
      <name val="Calibri"/>
      <family val="2"/>
      <scheme val="minor"/>
    </font>
    <font>
      <b/>
      <sz val="11"/>
      <color theme="0"/>
      <name val="Calibri"/>
      <family val="2"/>
      <scheme val="minor"/>
    </font>
    <font>
      <u/>
      <sz val="11"/>
      <color theme="10"/>
      <name val="Calibri"/>
      <family val="2"/>
      <scheme val="minor"/>
    </font>
  </fonts>
  <fills count="21">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9" fillId="0" borderId="0" applyNumberFormat="0" applyFill="0" applyBorder="0" applyAlignment="0" applyProtection="0"/>
  </cellStyleXfs>
  <cellXfs count="87">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horizontal="center"/>
    </xf>
    <xf numFmtId="0" fontId="1" fillId="0" borderId="2" xfId="0" applyFont="1" applyBorder="1" applyAlignment="1">
      <alignment horizontal="center" vertical="top"/>
    </xf>
    <xf numFmtId="0" fontId="0" fillId="2" borderId="1" xfId="0" applyFill="1" applyBorder="1" applyAlignment="1">
      <alignment horizontal="center"/>
    </xf>
    <xf numFmtId="0" fontId="2" fillId="0" borderId="1" xfId="0" applyFont="1" applyBorder="1" applyAlignment="1">
      <alignment horizontal="center"/>
    </xf>
    <xf numFmtId="0" fontId="1" fillId="2" borderId="1" xfId="0" applyFont="1" applyFill="1" applyBorder="1" applyAlignment="1">
      <alignment horizontal="center"/>
    </xf>
    <xf numFmtId="0" fontId="1" fillId="0" borderId="2" xfId="0" applyFont="1" applyBorder="1" applyAlignment="1">
      <alignment horizontal="left" vertical="top"/>
    </xf>
    <xf numFmtId="0" fontId="0" fillId="5" borderId="1" xfId="0" applyFill="1" applyBorder="1" applyAlignment="1">
      <alignment horizontal="center"/>
    </xf>
    <xf numFmtId="0" fontId="1" fillId="5" borderId="1" xfId="0" applyFont="1" applyFill="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1" fillId="8" borderId="1" xfId="0" applyFont="1" applyFill="1" applyBorder="1" applyAlignment="1">
      <alignment horizontal="center"/>
    </xf>
    <xf numFmtId="0" fontId="0" fillId="0" borderId="0" xfId="0" applyAlignment="1">
      <alignment horizontal="center"/>
    </xf>
    <xf numFmtId="0" fontId="0" fillId="8" borderId="1" xfId="0" applyFill="1" applyBorder="1" applyAlignment="1">
      <alignment horizontal="center"/>
    </xf>
    <xf numFmtId="1" fontId="0" fillId="2" borderId="1" xfId="0" applyNumberFormat="1" applyFill="1" applyBorder="1" applyAlignment="1">
      <alignment horizontal="center"/>
    </xf>
    <xf numFmtId="164" fontId="0" fillId="5" borderId="1" xfId="0" applyNumberFormat="1" applyFill="1" applyBorder="1" applyAlignment="1">
      <alignment horizontal="center"/>
    </xf>
    <xf numFmtId="0" fontId="1" fillId="0" borderId="0" xfId="0" applyFont="1"/>
    <xf numFmtId="0" fontId="1" fillId="3" borderId="1" xfId="0" applyFont="1" applyFill="1" applyBorder="1"/>
    <xf numFmtId="0" fontId="1" fillId="4" borderId="1" xfId="0" applyFont="1" applyFill="1" applyBorder="1"/>
    <xf numFmtId="0" fontId="1" fillId="7" borderId="1" xfId="0" applyFont="1" applyFill="1" applyBorder="1" applyAlignment="1">
      <alignment horizontal="center"/>
    </xf>
    <xf numFmtId="0" fontId="1" fillId="6" borderId="1" xfId="0" applyFont="1" applyFill="1" applyBorder="1" applyAlignment="1">
      <alignment horizontal="center"/>
    </xf>
    <xf numFmtId="0" fontId="0" fillId="9" borderId="0" xfId="0" applyFill="1"/>
    <xf numFmtId="1" fontId="0" fillId="0" borderId="1" xfId="0" applyNumberFormat="1" applyBorder="1" applyAlignment="1">
      <alignment horizontal="center"/>
    </xf>
    <xf numFmtId="2" fontId="0" fillId="0" borderId="1" xfId="0" applyNumberFormat="1" applyBorder="1" applyAlignment="1">
      <alignment horizontal="center"/>
    </xf>
    <xf numFmtId="2" fontId="0" fillId="0" borderId="0" xfId="0" applyNumberFormat="1" applyAlignment="1">
      <alignment horizontal="center"/>
    </xf>
    <xf numFmtId="8" fontId="1" fillId="0" borderId="1" xfId="0" applyNumberFormat="1" applyFont="1" applyBorder="1"/>
    <xf numFmtId="8" fontId="0" fillId="0" borderId="1" xfId="0" applyNumberFormat="1" applyBorder="1"/>
    <xf numFmtId="8" fontId="6" fillId="0" borderId="1" xfId="0" applyNumberFormat="1" applyFont="1" applyBorder="1"/>
    <xf numFmtId="0" fontId="1" fillId="2" borderId="1" xfId="0" applyFont="1" applyFill="1" applyBorder="1" applyAlignment="1">
      <alignment horizontal="center" vertical="top"/>
    </xf>
    <xf numFmtId="1" fontId="1" fillId="5" borderId="1" xfId="0" applyNumberFormat="1" applyFont="1" applyFill="1" applyBorder="1" applyAlignment="1">
      <alignment horizontal="center"/>
    </xf>
    <xf numFmtId="2" fontId="1" fillId="5" borderId="1" xfId="0" applyNumberFormat="1" applyFont="1" applyFill="1" applyBorder="1" applyAlignment="1">
      <alignment horizontal="center"/>
    </xf>
    <xf numFmtId="2" fontId="5" fillId="0" borderId="1" xfId="0" applyNumberFormat="1" applyFont="1" applyBorder="1" applyAlignment="1">
      <alignment horizontal="right"/>
    </xf>
    <xf numFmtId="0" fontId="1" fillId="0" borderId="1" xfId="0" applyFont="1" applyBorder="1"/>
    <xf numFmtId="2" fontId="4" fillId="0" borderId="1" xfId="0" applyNumberFormat="1" applyFont="1" applyBorder="1"/>
    <xf numFmtId="8" fontId="7" fillId="0" borderId="1" xfId="0" applyNumberFormat="1" applyFont="1" applyBorder="1"/>
    <xf numFmtId="0" fontId="0" fillId="10" borderId="1" xfId="0" applyFill="1" applyBorder="1" applyAlignment="1">
      <alignment horizontal="center"/>
    </xf>
    <xf numFmtId="1" fontId="0" fillId="10" borderId="1" xfId="0" applyNumberForma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center" vertical="center" wrapText="1"/>
    </xf>
    <xf numFmtId="0" fontId="0" fillId="5" borderId="1" xfId="0" applyFill="1" applyBorder="1" applyAlignment="1">
      <alignment horizontal="center" vertical="center" wrapText="1"/>
    </xf>
    <xf numFmtId="0" fontId="1" fillId="12" borderId="1" xfId="0" applyFont="1" applyFill="1" applyBorder="1" applyAlignment="1">
      <alignment horizontal="center"/>
    </xf>
    <xf numFmtId="0" fontId="0" fillId="13" borderId="1" xfId="0" applyFill="1" applyBorder="1" applyAlignment="1">
      <alignment horizontal="center"/>
    </xf>
    <xf numFmtId="0" fontId="1" fillId="14" borderId="1" xfId="0" applyFont="1" applyFill="1" applyBorder="1" applyAlignment="1">
      <alignment horizontal="center"/>
    </xf>
    <xf numFmtId="0" fontId="0" fillId="15" borderId="1" xfId="0" applyFill="1" applyBorder="1" applyAlignment="1">
      <alignment horizontal="center"/>
    </xf>
    <xf numFmtId="0" fontId="1" fillId="16" borderId="1" xfId="0" applyFont="1" applyFill="1" applyBorder="1" applyAlignment="1">
      <alignment horizontal="center"/>
    </xf>
    <xf numFmtId="0" fontId="1" fillId="17" borderId="1" xfId="0" applyFont="1" applyFill="1" applyBorder="1" applyAlignment="1">
      <alignment horizontal="center"/>
    </xf>
    <xf numFmtId="0" fontId="0" fillId="11" borderId="1" xfId="0" applyFill="1" applyBorder="1" applyAlignment="1">
      <alignment horizontal="center"/>
    </xf>
    <xf numFmtId="0" fontId="0" fillId="11" borderId="0" xfId="0" applyFill="1"/>
    <xf numFmtId="0" fontId="0" fillId="10" borderId="0" xfId="0" applyFill="1"/>
    <xf numFmtId="0" fontId="0" fillId="15" borderId="0" xfId="0" applyFill="1"/>
    <xf numFmtId="0" fontId="0" fillId="13" borderId="0" xfId="0" applyFill="1"/>
    <xf numFmtId="0" fontId="0" fillId="13" borderId="1" xfId="0" applyFill="1" applyBorder="1" applyAlignment="1">
      <alignment horizontal="center" vertical="center" wrapText="1"/>
    </xf>
    <xf numFmtId="0" fontId="8" fillId="12" borderId="1" xfId="0" applyFont="1" applyFill="1" applyBorder="1" applyAlignment="1">
      <alignment horizontal="center"/>
    </xf>
    <xf numFmtId="0" fontId="8" fillId="14" borderId="1" xfId="0" applyFont="1" applyFill="1" applyBorder="1" applyAlignment="1">
      <alignment horizontal="center"/>
    </xf>
    <xf numFmtId="0" fontId="0" fillId="15" borderId="1" xfId="0" applyFill="1" applyBorder="1" applyAlignment="1">
      <alignment horizontal="center" vertical="center" wrapText="1"/>
    </xf>
    <xf numFmtId="0" fontId="8" fillId="16" borderId="1" xfId="0" applyFont="1" applyFill="1" applyBorder="1" applyAlignment="1">
      <alignment horizontal="center"/>
    </xf>
    <xf numFmtId="0" fontId="0" fillId="10" borderId="1" xfId="0" applyFill="1" applyBorder="1" applyAlignment="1">
      <alignment horizontal="center" vertical="center" wrapText="1"/>
    </xf>
    <xf numFmtId="0" fontId="8" fillId="17" borderId="1" xfId="0" applyFont="1" applyFill="1" applyBorder="1" applyAlignment="1">
      <alignment horizontal="center"/>
    </xf>
    <xf numFmtId="0" fontId="0" fillId="11" borderId="1" xfId="0" applyFill="1" applyBorder="1" applyAlignment="1">
      <alignment horizontal="center" vertical="center" wrapText="1"/>
    </xf>
    <xf numFmtId="0" fontId="1" fillId="0" borderId="0" xfId="0" applyFont="1" applyAlignment="1">
      <alignment horizontal="left"/>
    </xf>
    <xf numFmtId="0" fontId="9" fillId="0" borderId="0" xfId="1"/>
    <xf numFmtId="0" fontId="0" fillId="0" borderId="0" xfId="0" applyAlignment="1">
      <alignment horizontal="left" indent="1"/>
    </xf>
    <xf numFmtId="165" fontId="0" fillId="0" borderId="0" xfId="0" applyNumberFormat="1" applyAlignment="1">
      <alignment horizontal="center"/>
    </xf>
    <xf numFmtId="165" fontId="0" fillId="18" borderId="0" xfId="0" applyNumberFormat="1" applyFill="1" applyAlignment="1">
      <alignment horizontal="center"/>
    </xf>
    <xf numFmtId="0" fontId="1" fillId="5" borderId="0" xfId="0" applyFont="1" applyFill="1"/>
    <xf numFmtId="0" fontId="0" fillId="20" borderId="0" xfId="0" applyFill="1"/>
    <xf numFmtId="0" fontId="1" fillId="4" borderId="0" xfId="0" applyFont="1" applyFill="1"/>
    <xf numFmtId="0" fontId="1" fillId="18" borderId="0" xfId="0" applyFont="1" applyFill="1" applyAlignment="1">
      <alignment horizontal="left"/>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vertical="center" textRotation="90"/>
    </xf>
    <xf numFmtId="0" fontId="0" fillId="5" borderId="1" xfId="0" applyFill="1" applyBorder="1" applyAlignment="1">
      <alignment horizontal="left"/>
    </xf>
    <xf numFmtId="0" fontId="0" fillId="2" borderId="1" xfId="0" applyFill="1" applyBorder="1" applyAlignment="1">
      <alignment horizontal="left"/>
    </xf>
    <xf numFmtId="0" fontId="1" fillId="10" borderId="1" xfId="0" applyFont="1" applyFill="1" applyBorder="1" applyAlignment="1">
      <alignment horizontal="center" vertical="center" textRotation="180"/>
    </xf>
    <xf numFmtId="0" fontId="0" fillId="20" borderId="0" xfId="0" applyFill="1" applyAlignment="1">
      <alignment horizontal="left" indent="1"/>
    </xf>
    <xf numFmtId="0" fontId="0" fillId="20" borderId="0" xfId="0" applyFill="1" applyAlignment="1">
      <alignment horizontal="left"/>
    </xf>
    <xf numFmtId="0" fontId="1" fillId="20" borderId="0" xfId="0" applyFont="1" applyFill="1" applyAlignment="1">
      <alignment horizontal="left"/>
    </xf>
    <xf numFmtId="0" fontId="1" fillId="19" borderId="0" xfId="0" applyFont="1" applyFill="1" applyAlignment="1">
      <alignment horizontal="center"/>
    </xf>
    <xf numFmtId="0" fontId="1" fillId="11" borderId="0" xfId="0" applyFont="1" applyFill="1" applyAlignment="1">
      <alignment horizontal="left" vertical="center" wrapText="1"/>
    </xf>
    <xf numFmtId="0" fontId="1" fillId="5" borderId="0" xfId="0" applyFont="1" applyFill="1" applyAlignment="1">
      <alignment horizontal="left"/>
    </xf>
    <xf numFmtId="0" fontId="0" fillId="9" borderId="0" xfId="0" applyFill="1" applyProtection="1">
      <protection locked="0"/>
    </xf>
    <xf numFmtId="0" fontId="0" fillId="0" borderId="0" xfId="0" applyProtection="1">
      <protection locked="0"/>
    </xf>
  </cellXfs>
  <cellStyles count="2">
    <cellStyle name="Hyperlink" xfId="1" builtinId="8"/>
    <cellStyle name="Normal" xfId="0" builtinId="0"/>
  </cellStyles>
  <dxfs count="1">
    <dxf>
      <font>
        <b/>
        <i val="0"/>
      </font>
      <fill>
        <patternFill>
          <bgColor theme="7" tint="0.59996337778862885"/>
        </patternFill>
      </fill>
    </dxf>
  </dxfs>
  <tableStyles count="0" defaultTableStyle="TableStyleMedium9" defaultPivotStyle="PivotStyleLight16"/>
  <colors>
    <mruColors>
      <color rgb="FFEEDCFF"/>
      <color rgb="FF2E0249"/>
      <color rgb="FF6A0DAD"/>
      <color rgb="FF001F54"/>
      <color rgb="FF8B008B"/>
      <color rgb="FFD48BFF"/>
      <color rgb="FFFF00FF"/>
      <color rgb="FFFF69B4"/>
      <color rgb="FF00509E"/>
      <color rgb="FF228B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Product A -</a:t>
            </a:r>
            <a:r>
              <a:rPr lang="en-IN" baseline="0">
                <a:solidFill>
                  <a:schemeClr val="bg1"/>
                </a:solidFill>
              </a:rPr>
              <a:t> Demand vs Profit</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flip="none" rotWithShape="1">
              <a:gsLst>
                <a:gs pos="20000">
                  <a:srgbClr val="FFFACD"/>
                </a:gs>
                <a:gs pos="60000">
                  <a:srgbClr val="FFD700"/>
                </a:gs>
                <a:gs pos="90000">
                  <a:srgbClr val="CC9900"/>
                </a:gs>
              </a:gsLst>
              <a:lin ang="5400000" scaled="1"/>
              <a:tileRect/>
            </a:gradFill>
            <a:ln>
              <a:noFill/>
            </a:ln>
            <a:effectLst/>
          </c:spPr>
          <c:invertIfNegative val="0"/>
          <c:cat>
            <c:numRef>
              <c:f>'One-way data table-1'!$D$18:$D$28</c:f>
              <c:numCache>
                <c:formatCode>General</c:formatCode>
                <c:ptCount val="11"/>
                <c:pt idx="0">
                  <c:v>500</c:v>
                </c:pt>
                <c:pt idx="1">
                  <c:v>550</c:v>
                </c:pt>
                <c:pt idx="2">
                  <c:v>600</c:v>
                </c:pt>
                <c:pt idx="3">
                  <c:v>650</c:v>
                </c:pt>
                <c:pt idx="4">
                  <c:v>700</c:v>
                </c:pt>
                <c:pt idx="5">
                  <c:v>750</c:v>
                </c:pt>
                <c:pt idx="6">
                  <c:v>800</c:v>
                </c:pt>
                <c:pt idx="7">
                  <c:v>850</c:v>
                </c:pt>
                <c:pt idx="8">
                  <c:v>900</c:v>
                </c:pt>
                <c:pt idx="9">
                  <c:v>950</c:v>
                </c:pt>
                <c:pt idx="10">
                  <c:v>1000</c:v>
                </c:pt>
              </c:numCache>
            </c:numRef>
          </c:cat>
          <c:val>
            <c:numRef>
              <c:f>'One-way data table-1'!$E$18:$E$28</c:f>
              <c:numCache>
                <c:formatCode>General</c:formatCode>
                <c:ptCount val="11"/>
                <c:pt idx="0">
                  <c:v>-5000</c:v>
                </c:pt>
                <c:pt idx="1">
                  <c:v>-3500</c:v>
                </c:pt>
                <c:pt idx="2">
                  <c:v>-2000</c:v>
                </c:pt>
                <c:pt idx="3">
                  <c:v>-500</c:v>
                </c:pt>
                <c:pt idx="4">
                  <c:v>1000</c:v>
                </c:pt>
                <c:pt idx="5">
                  <c:v>2500</c:v>
                </c:pt>
                <c:pt idx="6">
                  <c:v>4000</c:v>
                </c:pt>
                <c:pt idx="7">
                  <c:v>5500</c:v>
                </c:pt>
                <c:pt idx="8">
                  <c:v>7000</c:v>
                </c:pt>
                <c:pt idx="9">
                  <c:v>8500</c:v>
                </c:pt>
                <c:pt idx="10">
                  <c:v>10000</c:v>
                </c:pt>
              </c:numCache>
            </c:numRef>
          </c:val>
          <c:extLst>
            <c:ext xmlns:c16="http://schemas.microsoft.com/office/drawing/2014/chart" uri="{C3380CC4-5D6E-409C-BE32-E72D297353CC}">
              <c16:uniqueId val="{00000000-CD34-42D0-87AE-CF41B8F9DB95}"/>
            </c:ext>
          </c:extLst>
        </c:ser>
        <c:dLbls>
          <c:showLegendKey val="0"/>
          <c:showVal val="0"/>
          <c:showCatName val="0"/>
          <c:showSerName val="0"/>
          <c:showPercent val="0"/>
          <c:showBubbleSize val="0"/>
        </c:dLbls>
        <c:gapWidth val="219"/>
        <c:overlap val="-27"/>
        <c:axId val="1061748768"/>
        <c:axId val="1061745408"/>
      </c:barChart>
      <c:catAx>
        <c:axId val="106174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745408"/>
        <c:crosses val="autoZero"/>
        <c:auto val="1"/>
        <c:lblAlgn val="ctr"/>
        <c:lblOffset val="100"/>
        <c:noMultiLvlLbl val="0"/>
      </c:catAx>
      <c:valAx>
        <c:axId val="1061745408"/>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748768"/>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b="0">
                <a:solidFill>
                  <a:schemeClr val="bg1"/>
                </a:solidFill>
              </a:rPr>
              <a:t>Product B</a:t>
            </a:r>
            <a:r>
              <a:rPr lang="en-IN" b="0" baseline="0">
                <a:solidFill>
                  <a:schemeClr val="bg1"/>
                </a:solidFill>
              </a:rPr>
              <a:t> - Demand vs Profit</a:t>
            </a:r>
            <a:endParaRPr lang="en-IN" b="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20000">
                  <a:srgbClr val="FFFACD"/>
                </a:gs>
                <a:gs pos="60000">
                  <a:srgbClr val="FFD700"/>
                </a:gs>
                <a:gs pos="90000">
                  <a:srgbClr val="CC9900"/>
                </a:gs>
              </a:gsLst>
              <a:lin ang="5400000" scaled="1"/>
            </a:gradFill>
            <a:ln>
              <a:noFill/>
            </a:ln>
            <a:effectLst/>
          </c:spPr>
          <c:invertIfNegative val="0"/>
          <c:cat>
            <c:numRef>
              <c:f>'One-way data table-1'!$F$18:$F$28</c:f>
              <c:numCache>
                <c:formatCode>General</c:formatCode>
                <c:ptCount val="11"/>
                <c:pt idx="0">
                  <c:v>700</c:v>
                </c:pt>
                <c:pt idx="1">
                  <c:v>750</c:v>
                </c:pt>
                <c:pt idx="2">
                  <c:v>800</c:v>
                </c:pt>
                <c:pt idx="3">
                  <c:v>850</c:v>
                </c:pt>
                <c:pt idx="4">
                  <c:v>900</c:v>
                </c:pt>
                <c:pt idx="5">
                  <c:v>950</c:v>
                </c:pt>
                <c:pt idx="6">
                  <c:v>1000</c:v>
                </c:pt>
                <c:pt idx="7">
                  <c:v>1050</c:v>
                </c:pt>
                <c:pt idx="8">
                  <c:v>1100</c:v>
                </c:pt>
                <c:pt idx="9">
                  <c:v>1150</c:v>
                </c:pt>
                <c:pt idx="10">
                  <c:v>1200</c:v>
                </c:pt>
              </c:numCache>
            </c:numRef>
          </c:cat>
          <c:val>
            <c:numRef>
              <c:f>'One-way data table-1'!$G$18:$G$28</c:f>
              <c:numCache>
                <c:formatCode>General</c:formatCode>
                <c:ptCount val="11"/>
                <c:pt idx="0">
                  <c:v>-4000</c:v>
                </c:pt>
                <c:pt idx="1">
                  <c:v>-2500</c:v>
                </c:pt>
                <c:pt idx="2">
                  <c:v>-1000</c:v>
                </c:pt>
                <c:pt idx="3">
                  <c:v>500</c:v>
                </c:pt>
                <c:pt idx="4">
                  <c:v>2000</c:v>
                </c:pt>
                <c:pt idx="5">
                  <c:v>3500</c:v>
                </c:pt>
                <c:pt idx="6">
                  <c:v>5000</c:v>
                </c:pt>
                <c:pt idx="7">
                  <c:v>6500</c:v>
                </c:pt>
                <c:pt idx="8">
                  <c:v>8000</c:v>
                </c:pt>
                <c:pt idx="9">
                  <c:v>9500</c:v>
                </c:pt>
                <c:pt idx="10">
                  <c:v>11000</c:v>
                </c:pt>
              </c:numCache>
            </c:numRef>
          </c:val>
          <c:extLst>
            <c:ext xmlns:c16="http://schemas.microsoft.com/office/drawing/2014/chart" uri="{C3380CC4-5D6E-409C-BE32-E72D297353CC}">
              <c16:uniqueId val="{00000000-17E5-40E0-8C2B-DD16793C13B8}"/>
            </c:ext>
          </c:extLst>
        </c:ser>
        <c:dLbls>
          <c:showLegendKey val="0"/>
          <c:showVal val="0"/>
          <c:showCatName val="0"/>
          <c:showSerName val="0"/>
          <c:showPercent val="0"/>
          <c:showBubbleSize val="0"/>
        </c:dLbls>
        <c:gapWidth val="219"/>
        <c:overlap val="-27"/>
        <c:axId val="1061747808"/>
        <c:axId val="1061751648"/>
      </c:barChart>
      <c:catAx>
        <c:axId val="106174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751648"/>
        <c:crosses val="autoZero"/>
        <c:auto val="1"/>
        <c:lblAlgn val="ctr"/>
        <c:lblOffset val="100"/>
        <c:noMultiLvlLbl val="0"/>
      </c:catAx>
      <c:valAx>
        <c:axId val="1061751648"/>
        <c:scaling>
          <c:orientation val="minMax"/>
          <c:min val="-6000"/>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747808"/>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r>
              <a:rPr lang="en-IN" sz="1400" b="0" i="0" u="none" strike="noStrike" kern="1200" spc="0" baseline="0">
                <a:solidFill>
                  <a:schemeClr val="bg1"/>
                </a:solidFill>
                <a:latin typeface="+mn-lt"/>
                <a:ea typeface="+mn-ea"/>
                <a:cs typeface="+mn-cs"/>
              </a:rPr>
              <a:t>Product C - Demand vs Profit</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20000">
                  <a:srgbClr val="FFFACD"/>
                </a:gs>
                <a:gs pos="60000">
                  <a:srgbClr val="FFD700"/>
                </a:gs>
                <a:gs pos="90000">
                  <a:srgbClr val="CC9900"/>
                </a:gs>
              </a:gsLst>
              <a:lin ang="5400000" scaled="1"/>
            </a:gradFill>
            <a:ln>
              <a:noFill/>
            </a:ln>
            <a:effectLst/>
          </c:spPr>
          <c:invertIfNegative val="0"/>
          <c:cat>
            <c:numRef>
              <c:f>'One-way data table-1'!$H$18:$H$28</c:f>
              <c:numCache>
                <c:formatCode>General</c:formatCode>
                <c:ptCount val="11"/>
                <c:pt idx="0">
                  <c:v>600</c:v>
                </c:pt>
                <c:pt idx="1">
                  <c:v>650</c:v>
                </c:pt>
                <c:pt idx="2">
                  <c:v>700</c:v>
                </c:pt>
                <c:pt idx="3">
                  <c:v>750</c:v>
                </c:pt>
                <c:pt idx="4">
                  <c:v>800</c:v>
                </c:pt>
                <c:pt idx="5">
                  <c:v>850</c:v>
                </c:pt>
                <c:pt idx="6">
                  <c:v>900</c:v>
                </c:pt>
                <c:pt idx="7">
                  <c:v>950</c:v>
                </c:pt>
                <c:pt idx="8">
                  <c:v>1000</c:v>
                </c:pt>
                <c:pt idx="9">
                  <c:v>1050</c:v>
                </c:pt>
                <c:pt idx="10">
                  <c:v>1100</c:v>
                </c:pt>
              </c:numCache>
            </c:numRef>
          </c:cat>
          <c:val>
            <c:numRef>
              <c:f>'One-way data table-1'!$I$18:$I$28</c:f>
              <c:numCache>
                <c:formatCode>General</c:formatCode>
                <c:ptCount val="11"/>
                <c:pt idx="0">
                  <c:v>-1000</c:v>
                </c:pt>
                <c:pt idx="1">
                  <c:v>750</c:v>
                </c:pt>
                <c:pt idx="2">
                  <c:v>2500</c:v>
                </c:pt>
                <c:pt idx="3">
                  <c:v>4250</c:v>
                </c:pt>
                <c:pt idx="4">
                  <c:v>6000</c:v>
                </c:pt>
                <c:pt idx="5">
                  <c:v>7750</c:v>
                </c:pt>
                <c:pt idx="6">
                  <c:v>9500</c:v>
                </c:pt>
                <c:pt idx="7">
                  <c:v>11250</c:v>
                </c:pt>
                <c:pt idx="8">
                  <c:v>13000</c:v>
                </c:pt>
                <c:pt idx="9">
                  <c:v>14750</c:v>
                </c:pt>
                <c:pt idx="10">
                  <c:v>16500</c:v>
                </c:pt>
              </c:numCache>
            </c:numRef>
          </c:val>
          <c:extLst>
            <c:ext xmlns:c16="http://schemas.microsoft.com/office/drawing/2014/chart" uri="{C3380CC4-5D6E-409C-BE32-E72D297353CC}">
              <c16:uniqueId val="{00000000-7F33-4CD0-9AED-8910A3068FB0}"/>
            </c:ext>
          </c:extLst>
        </c:ser>
        <c:dLbls>
          <c:showLegendKey val="0"/>
          <c:showVal val="0"/>
          <c:showCatName val="0"/>
          <c:showSerName val="0"/>
          <c:showPercent val="0"/>
          <c:showBubbleSize val="0"/>
        </c:dLbls>
        <c:gapWidth val="219"/>
        <c:overlap val="-27"/>
        <c:axId val="1061749248"/>
        <c:axId val="1061741088"/>
      </c:barChart>
      <c:catAx>
        <c:axId val="106174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741088"/>
        <c:crosses val="autoZero"/>
        <c:auto val="1"/>
        <c:lblAlgn val="ctr"/>
        <c:lblOffset val="100"/>
        <c:noMultiLvlLbl val="0"/>
      </c:catAx>
      <c:valAx>
        <c:axId val="1061741088"/>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749248"/>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r>
              <a:rPr lang="en-IN" sz="1400" b="0" i="0" u="none" strike="noStrike" kern="1200" spc="0" baseline="0">
                <a:solidFill>
                  <a:schemeClr val="bg1"/>
                </a:solidFill>
                <a:latin typeface="+mn-lt"/>
                <a:ea typeface="+mn-ea"/>
                <a:cs typeface="+mn-cs"/>
              </a:rPr>
              <a:t>Product D - Demand vs Profit</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20000">
                  <a:srgbClr val="FFFACD"/>
                </a:gs>
                <a:gs pos="60000">
                  <a:srgbClr val="FFD700"/>
                </a:gs>
                <a:gs pos="90000">
                  <a:srgbClr val="CC9900"/>
                </a:gs>
              </a:gsLst>
              <a:lin ang="5400000" scaled="1"/>
            </a:gradFill>
            <a:ln>
              <a:noFill/>
            </a:ln>
            <a:effectLst/>
          </c:spPr>
          <c:invertIfNegative val="0"/>
          <c:cat>
            <c:numRef>
              <c:f>'One-way data table-1'!$J$18:$J$28</c:f>
              <c:numCache>
                <c:formatCode>General</c:formatCode>
                <c:ptCount val="11"/>
                <c:pt idx="0">
                  <c:v>800</c:v>
                </c:pt>
                <c:pt idx="1">
                  <c:v>850</c:v>
                </c:pt>
                <c:pt idx="2">
                  <c:v>900</c:v>
                </c:pt>
                <c:pt idx="3">
                  <c:v>950</c:v>
                </c:pt>
                <c:pt idx="4">
                  <c:v>1000</c:v>
                </c:pt>
                <c:pt idx="5">
                  <c:v>1050</c:v>
                </c:pt>
                <c:pt idx="6">
                  <c:v>1100</c:v>
                </c:pt>
                <c:pt idx="7">
                  <c:v>1150</c:v>
                </c:pt>
                <c:pt idx="8">
                  <c:v>1200</c:v>
                </c:pt>
                <c:pt idx="9">
                  <c:v>1250</c:v>
                </c:pt>
                <c:pt idx="10">
                  <c:v>1300</c:v>
                </c:pt>
              </c:numCache>
            </c:numRef>
          </c:cat>
          <c:val>
            <c:numRef>
              <c:f>'One-way data table-1'!$K$18:$K$28</c:f>
              <c:numCache>
                <c:formatCode>General</c:formatCode>
                <c:ptCount val="11"/>
                <c:pt idx="0">
                  <c:v>2000</c:v>
                </c:pt>
                <c:pt idx="1">
                  <c:v>4000</c:v>
                </c:pt>
                <c:pt idx="2">
                  <c:v>6000</c:v>
                </c:pt>
                <c:pt idx="3">
                  <c:v>8000</c:v>
                </c:pt>
                <c:pt idx="4">
                  <c:v>10000</c:v>
                </c:pt>
                <c:pt idx="5">
                  <c:v>12000</c:v>
                </c:pt>
                <c:pt idx="6">
                  <c:v>14000</c:v>
                </c:pt>
                <c:pt idx="7">
                  <c:v>16000</c:v>
                </c:pt>
                <c:pt idx="8">
                  <c:v>18000</c:v>
                </c:pt>
                <c:pt idx="9">
                  <c:v>20000</c:v>
                </c:pt>
                <c:pt idx="10">
                  <c:v>22000</c:v>
                </c:pt>
              </c:numCache>
            </c:numRef>
          </c:val>
          <c:extLst>
            <c:ext xmlns:c16="http://schemas.microsoft.com/office/drawing/2014/chart" uri="{C3380CC4-5D6E-409C-BE32-E72D297353CC}">
              <c16:uniqueId val="{00000000-6360-412A-93DD-8C61CD425FD3}"/>
            </c:ext>
          </c:extLst>
        </c:ser>
        <c:dLbls>
          <c:showLegendKey val="0"/>
          <c:showVal val="0"/>
          <c:showCatName val="0"/>
          <c:showSerName val="0"/>
          <c:showPercent val="0"/>
          <c:showBubbleSize val="0"/>
        </c:dLbls>
        <c:gapWidth val="219"/>
        <c:overlap val="-27"/>
        <c:axId val="1223264416"/>
        <c:axId val="1223265856"/>
      </c:barChart>
      <c:catAx>
        <c:axId val="122326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23265856"/>
        <c:crosses val="autoZero"/>
        <c:auto val="1"/>
        <c:lblAlgn val="ctr"/>
        <c:lblOffset val="100"/>
        <c:noMultiLvlLbl val="0"/>
      </c:catAx>
      <c:valAx>
        <c:axId val="1223265856"/>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23264416"/>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r>
              <a:rPr lang="en-IN" sz="1400" b="0" i="0" u="none" strike="noStrike" kern="1200" spc="0" baseline="0">
                <a:solidFill>
                  <a:schemeClr val="bg1"/>
                </a:solidFill>
                <a:latin typeface="+mn-lt"/>
                <a:ea typeface="+mn-ea"/>
                <a:cs typeface="+mn-cs"/>
              </a:rPr>
              <a:t>Product A - Selling Price vs Profit</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20000">
                  <a:srgbClr val="6EB6FF"/>
                </a:gs>
                <a:gs pos="60000">
                  <a:srgbClr val="00509E"/>
                </a:gs>
                <a:gs pos="90000">
                  <a:srgbClr val="001F54"/>
                </a:gs>
              </a:gsLst>
              <a:lin ang="5400000" scaled="1"/>
            </a:gradFill>
            <a:ln>
              <a:noFill/>
            </a:ln>
            <a:effectLst/>
          </c:spPr>
          <c:invertIfNegative val="0"/>
          <c:cat>
            <c:numRef>
              <c:f>'One-way data table-1'!$M$18:$M$28</c:f>
              <c:numCache>
                <c:formatCode>General</c:formatCode>
                <c:ptCount val="11"/>
                <c:pt idx="0">
                  <c:v>50</c:v>
                </c:pt>
                <c:pt idx="1">
                  <c:v>55</c:v>
                </c:pt>
                <c:pt idx="2">
                  <c:v>60</c:v>
                </c:pt>
                <c:pt idx="3">
                  <c:v>65</c:v>
                </c:pt>
                <c:pt idx="4">
                  <c:v>70</c:v>
                </c:pt>
                <c:pt idx="5">
                  <c:v>75</c:v>
                </c:pt>
                <c:pt idx="6">
                  <c:v>80</c:v>
                </c:pt>
                <c:pt idx="7">
                  <c:v>85</c:v>
                </c:pt>
                <c:pt idx="8">
                  <c:v>90</c:v>
                </c:pt>
                <c:pt idx="9">
                  <c:v>95</c:v>
                </c:pt>
                <c:pt idx="10">
                  <c:v>100</c:v>
                </c:pt>
              </c:numCache>
            </c:numRef>
          </c:cat>
          <c:val>
            <c:numRef>
              <c:f>'One-way data table-1'!$N$18:$N$28</c:f>
              <c:numCache>
                <c:formatCode>General</c:formatCode>
                <c:ptCount val="11"/>
                <c:pt idx="0">
                  <c:v>-5000</c:v>
                </c:pt>
                <c:pt idx="1">
                  <c:v>-2500</c:v>
                </c:pt>
                <c:pt idx="2">
                  <c:v>0</c:v>
                </c:pt>
                <c:pt idx="3">
                  <c:v>2500</c:v>
                </c:pt>
                <c:pt idx="4">
                  <c:v>5000</c:v>
                </c:pt>
                <c:pt idx="5">
                  <c:v>7500</c:v>
                </c:pt>
                <c:pt idx="6">
                  <c:v>10000</c:v>
                </c:pt>
                <c:pt idx="7">
                  <c:v>12500</c:v>
                </c:pt>
                <c:pt idx="8">
                  <c:v>15000</c:v>
                </c:pt>
                <c:pt idx="9">
                  <c:v>17500</c:v>
                </c:pt>
                <c:pt idx="10">
                  <c:v>20000</c:v>
                </c:pt>
              </c:numCache>
            </c:numRef>
          </c:val>
          <c:extLst>
            <c:ext xmlns:c16="http://schemas.microsoft.com/office/drawing/2014/chart" uri="{C3380CC4-5D6E-409C-BE32-E72D297353CC}">
              <c16:uniqueId val="{00000000-21AD-42AD-8B6C-6F5F81900967}"/>
            </c:ext>
          </c:extLst>
        </c:ser>
        <c:dLbls>
          <c:showLegendKey val="0"/>
          <c:showVal val="0"/>
          <c:showCatName val="0"/>
          <c:showSerName val="0"/>
          <c:showPercent val="0"/>
          <c:showBubbleSize val="0"/>
        </c:dLbls>
        <c:gapWidth val="219"/>
        <c:overlap val="-27"/>
        <c:axId val="1055033456"/>
        <c:axId val="1055032496"/>
      </c:barChart>
      <c:catAx>
        <c:axId val="105503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055032496"/>
        <c:crosses val="autoZero"/>
        <c:auto val="1"/>
        <c:lblAlgn val="ctr"/>
        <c:lblOffset val="100"/>
        <c:noMultiLvlLbl val="0"/>
      </c:catAx>
      <c:valAx>
        <c:axId val="1055032496"/>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055033456"/>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r>
              <a:rPr lang="en-IN" sz="1400" b="0" i="0" u="none" strike="noStrike" kern="1200" spc="0" baseline="0">
                <a:solidFill>
                  <a:schemeClr val="bg1"/>
                </a:solidFill>
                <a:latin typeface="+mn-lt"/>
                <a:ea typeface="+mn-ea"/>
                <a:cs typeface="+mn-cs"/>
              </a:rPr>
              <a:t>Product B - Selling Price vs Profit</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20000">
                  <a:srgbClr val="6EB6FF"/>
                </a:gs>
                <a:gs pos="60000">
                  <a:srgbClr val="00509E"/>
                </a:gs>
                <a:gs pos="90000">
                  <a:srgbClr val="001F54"/>
                </a:gs>
              </a:gsLst>
              <a:lin ang="5400000" scaled="1"/>
            </a:gradFill>
            <a:ln>
              <a:noFill/>
            </a:ln>
            <a:effectLst/>
          </c:spPr>
          <c:invertIfNegative val="0"/>
          <c:cat>
            <c:numRef>
              <c:f>'One-way data table-1'!$O$18:$O$28</c:f>
              <c:numCache>
                <c:formatCode>General</c:formatCode>
                <c:ptCount val="11"/>
                <c:pt idx="0">
                  <c:v>45</c:v>
                </c:pt>
                <c:pt idx="1">
                  <c:v>50</c:v>
                </c:pt>
                <c:pt idx="2">
                  <c:v>55</c:v>
                </c:pt>
                <c:pt idx="3">
                  <c:v>60</c:v>
                </c:pt>
                <c:pt idx="4">
                  <c:v>65</c:v>
                </c:pt>
                <c:pt idx="5">
                  <c:v>70</c:v>
                </c:pt>
                <c:pt idx="6">
                  <c:v>75</c:v>
                </c:pt>
                <c:pt idx="7">
                  <c:v>80</c:v>
                </c:pt>
                <c:pt idx="8">
                  <c:v>85</c:v>
                </c:pt>
                <c:pt idx="9">
                  <c:v>90</c:v>
                </c:pt>
                <c:pt idx="10">
                  <c:v>95</c:v>
                </c:pt>
              </c:numCache>
            </c:numRef>
          </c:cat>
          <c:val>
            <c:numRef>
              <c:f>'One-way data table-1'!$P$18:$P$28</c:f>
              <c:numCache>
                <c:formatCode>General</c:formatCode>
                <c:ptCount val="11"/>
                <c:pt idx="0">
                  <c:v>-4000</c:v>
                </c:pt>
                <c:pt idx="1">
                  <c:v>-500</c:v>
                </c:pt>
                <c:pt idx="2">
                  <c:v>3000</c:v>
                </c:pt>
                <c:pt idx="3">
                  <c:v>6500</c:v>
                </c:pt>
                <c:pt idx="4">
                  <c:v>10000</c:v>
                </c:pt>
                <c:pt idx="5">
                  <c:v>13500</c:v>
                </c:pt>
                <c:pt idx="6">
                  <c:v>17000</c:v>
                </c:pt>
                <c:pt idx="7">
                  <c:v>20500</c:v>
                </c:pt>
                <c:pt idx="8">
                  <c:v>24000</c:v>
                </c:pt>
                <c:pt idx="9">
                  <c:v>27500</c:v>
                </c:pt>
                <c:pt idx="10">
                  <c:v>31000</c:v>
                </c:pt>
              </c:numCache>
            </c:numRef>
          </c:val>
          <c:extLst>
            <c:ext xmlns:c16="http://schemas.microsoft.com/office/drawing/2014/chart" uri="{C3380CC4-5D6E-409C-BE32-E72D297353CC}">
              <c16:uniqueId val="{00000000-AEB8-4B3C-B560-D6D2DB8558C1}"/>
            </c:ext>
          </c:extLst>
        </c:ser>
        <c:dLbls>
          <c:showLegendKey val="0"/>
          <c:showVal val="0"/>
          <c:showCatName val="0"/>
          <c:showSerName val="0"/>
          <c:showPercent val="0"/>
          <c:showBubbleSize val="0"/>
        </c:dLbls>
        <c:gapWidth val="219"/>
        <c:overlap val="-27"/>
        <c:axId val="1061739648"/>
        <c:axId val="1061744928"/>
      </c:barChart>
      <c:catAx>
        <c:axId val="106173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061744928"/>
        <c:crosses val="autoZero"/>
        <c:auto val="1"/>
        <c:lblAlgn val="ctr"/>
        <c:lblOffset val="100"/>
        <c:noMultiLvlLbl val="0"/>
      </c:catAx>
      <c:valAx>
        <c:axId val="1061744928"/>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1061739648"/>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r>
              <a:rPr lang="en-IN" sz="1400" b="0" i="0" u="none" strike="noStrike" kern="1200" spc="0" baseline="0">
                <a:solidFill>
                  <a:schemeClr val="bg1"/>
                </a:solidFill>
                <a:latin typeface="+mn-lt"/>
                <a:ea typeface="+mn-ea"/>
                <a:cs typeface="+mn-cs"/>
              </a:rPr>
              <a:t>Product C - Selling Price vs Profit</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20000">
                  <a:srgbClr val="6EB6FF"/>
                </a:gs>
                <a:gs pos="60000">
                  <a:srgbClr val="00509E"/>
                </a:gs>
                <a:gs pos="90000">
                  <a:srgbClr val="001F54"/>
                </a:gs>
              </a:gsLst>
              <a:lin ang="5400000" scaled="1"/>
            </a:gradFill>
            <a:ln>
              <a:noFill/>
            </a:ln>
            <a:effectLst/>
          </c:spPr>
          <c:invertIfNegative val="0"/>
          <c:cat>
            <c:numRef>
              <c:f>'One-way data table-1'!$Q$18:$Q$28</c:f>
              <c:numCache>
                <c:formatCode>General</c:formatCode>
                <c:ptCount val="11"/>
                <c:pt idx="0">
                  <c:v>60</c:v>
                </c:pt>
                <c:pt idx="1">
                  <c:v>65</c:v>
                </c:pt>
                <c:pt idx="2">
                  <c:v>70</c:v>
                </c:pt>
                <c:pt idx="3">
                  <c:v>75</c:v>
                </c:pt>
                <c:pt idx="4">
                  <c:v>80</c:v>
                </c:pt>
                <c:pt idx="5">
                  <c:v>85</c:v>
                </c:pt>
                <c:pt idx="6">
                  <c:v>90</c:v>
                </c:pt>
                <c:pt idx="7">
                  <c:v>95</c:v>
                </c:pt>
                <c:pt idx="8">
                  <c:v>100</c:v>
                </c:pt>
                <c:pt idx="9">
                  <c:v>105</c:v>
                </c:pt>
                <c:pt idx="10">
                  <c:v>110</c:v>
                </c:pt>
              </c:numCache>
            </c:numRef>
          </c:cat>
          <c:val>
            <c:numRef>
              <c:f>'One-way data table-1'!$R$18:$R$28</c:f>
              <c:numCache>
                <c:formatCode>General</c:formatCode>
                <c:ptCount val="11"/>
                <c:pt idx="0">
                  <c:v>-1000</c:v>
                </c:pt>
                <c:pt idx="1">
                  <c:v>2000</c:v>
                </c:pt>
                <c:pt idx="2">
                  <c:v>5000</c:v>
                </c:pt>
                <c:pt idx="3">
                  <c:v>8000</c:v>
                </c:pt>
                <c:pt idx="4">
                  <c:v>11000</c:v>
                </c:pt>
                <c:pt idx="5">
                  <c:v>14000</c:v>
                </c:pt>
                <c:pt idx="6">
                  <c:v>17000</c:v>
                </c:pt>
                <c:pt idx="7">
                  <c:v>20000</c:v>
                </c:pt>
                <c:pt idx="8">
                  <c:v>23000</c:v>
                </c:pt>
                <c:pt idx="9">
                  <c:v>26000</c:v>
                </c:pt>
                <c:pt idx="10">
                  <c:v>29000</c:v>
                </c:pt>
              </c:numCache>
            </c:numRef>
          </c:val>
          <c:extLst>
            <c:ext xmlns:c16="http://schemas.microsoft.com/office/drawing/2014/chart" uri="{C3380CC4-5D6E-409C-BE32-E72D297353CC}">
              <c16:uniqueId val="{00000000-9E83-4340-BCC3-C6937D276765}"/>
            </c:ext>
          </c:extLst>
        </c:ser>
        <c:dLbls>
          <c:showLegendKey val="0"/>
          <c:showVal val="0"/>
          <c:showCatName val="0"/>
          <c:showSerName val="0"/>
          <c:showPercent val="0"/>
          <c:showBubbleSize val="0"/>
        </c:dLbls>
        <c:gapWidth val="219"/>
        <c:overlap val="-27"/>
        <c:axId val="1239234800"/>
        <c:axId val="1239236240"/>
      </c:barChart>
      <c:catAx>
        <c:axId val="123923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39236240"/>
        <c:crosses val="autoZero"/>
        <c:auto val="1"/>
        <c:lblAlgn val="ctr"/>
        <c:lblOffset val="100"/>
        <c:noMultiLvlLbl val="0"/>
      </c:catAx>
      <c:valAx>
        <c:axId val="1239236240"/>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39234800"/>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r>
              <a:rPr lang="en-IN" sz="1400" b="0" i="0" u="none" strike="noStrike" kern="1200" spc="0" baseline="0">
                <a:solidFill>
                  <a:schemeClr val="bg1"/>
                </a:solidFill>
                <a:latin typeface="+mn-lt"/>
                <a:ea typeface="+mn-ea"/>
                <a:cs typeface="+mn-cs"/>
              </a:rPr>
              <a:t>Product D - Selling Price vs Profit</a:t>
            </a:r>
          </a:p>
        </c:rich>
      </c:tx>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gradFill>
              <a:gsLst>
                <a:gs pos="20000">
                  <a:srgbClr val="6EB6FF"/>
                </a:gs>
                <a:gs pos="60000">
                  <a:srgbClr val="00509E"/>
                </a:gs>
                <a:gs pos="90000">
                  <a:srgbClr val="001F54"/>
                </a:gs>
              </a:gsLst>
              <a:lin ang="5400000" scaled="1"/>
            </a:gradFill>
            <a:ln>
              <a:noFill/>
            </a:ln>
            <a:effectLst/>
          </c:spPr>
          <c:invertIfNegative val="0"/>
          <c:cat>
            <c:numRef>
              <c:f>'One-way data table-1'!$S$18:$S$28</c:f>
              <c:numCache>
                <c:formatCode>General</c:formatCode>
                <c:ptCount val="11"/>
                <c:pt idx="0">
                  <c:v>70</c:v>
                </c:pt>
                <c:pt idx="1">
                  <c:v>75</c:v>
                </c:pt>
                <c:pt idx="2">
                  <c:v>80</c:v>
                </c:pt>
                <c:pt idx="3">
                  <c:v>85</c:v>
                </c:pt>
                <c:pt idx="4">
                  <c:v>90</c:v>
                </c:pt>
                <c:pt idx="5">
                  <c:v>95</c:v>
                </c:pt>
                <c:pt idx="6">
                  <c:v>100</c:v>
                </c:pt>
                <c:pt idx="7">
                  <c:v>105</c:v>
                </c:pt>
                <c:pt idx="8">
                  <c:v>110</c:v>
                </c:pt>
                <c:pt idx="9">
                  <c:v>115</c:v>
                </c:pt>
                <c:pt idx="10">
                  <c:v>120</c:v>
                </c:pt>
              </c:numCache>
            </c:numRef>
          </c:cat>
          <c:val>
            <c:numRef>
              <c:f>'One-way data table-1'!$T$18:$T$28</c:f>
              <c:numCache>
                <c:formatCode>General</c:formatCode>
                <c:ptCount val="11"/>
                <c:pt idx="0">
                  <c:v>2000</c:v>
                </c:pt>
                <c:pt idx="1">
                  <c:v>6000</c:v>
                </c:pt>
                <c:pt idx="2">
                  <c:v>10000</c:v>
                </c:pt>
                <c:pt idx="3">
                  <c:v>14000</c:v>
                </c:pt>
                <c:pt idx="4">
                  <c:v>18000</c:v>
                </c:pt>
                <c:pt idx="5">
                  <c:v>22000</c:v>
                </c:pt>
                <c:pt idx="6">
                  <c:v>26000</c:v>
                </c:pt>
                <c:pt idx="7">
                  <c:v>30000</c:v>
                </c:pt>
                <c:pt idx="8">
                  <c:v>34000</c:v>
                </c:pt>
                <c:pt idx="9">
                  <c:v>38000</c:v>
                </c:pt>
                <c:pt idx="10">
                  <c:v>42000</c:v>
                </c:pt>
              </c:numCache>
            </c:numRef>
          </c:val>
          <c:extLst>
            <c:ext xmlns:c16="http://schemas.microsoft.com/office/drawing/2014/chart" uri="{C3380CC4-5D6E-409C-BE32-E72D297353CC}">
              <c16:uniqueId val="{00000000-AA4C-4524-9630-9EF93103B449}"/>
            </c:ext>
          </c:extLst>
        </c:ser>
        <c:dLbls>
          <c:showLegendKey val="0"/>
          <c:showVal val="0"/>
          <c:showCatName val="0"/>
          <c:showSerName val="0"/>
          <c:showPercent val="0"/>
          <c:showBubbleSize val="0"/>
        </c:dLbls>
        <c:gapWidth val="219"/>
        <c:overlap val="-27"/>
        <c:axId val="1239225680"/>
        <c:axId val="1239223280"/>
      </c:barChart>
      <c:catAx>
        <c:axId val="123922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39223280"/>
        <c:crosses val="autoZero"/>
        <c:auto val="1"/>
        <c:lblAlgn val="ctr"/>
        <c:lblOffset val="100"/>
        <c:noMultiLvlLbl val="0"/>
      </c:catAx>
      <c:valAx>
        <c:axId val="1239223280"/>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39225680"/>
        <c:crosses val="autoZero"/>
        <c:crossBetween val="between"/>
      </c:valAx>
      <c:spPr>
        <a:noFill/>
        <a:ln>
          <a:noFill/>
        </a:ln>
        <a:effectLst/>
      </c:spPr>
    </c:plotArea>
    <c:plotVisOnly val="1"/>
    <c:dispBlanksAs val="gap"/>
    <c:showDLblsOverMax val="0"/>
  </c:chart>
  <c:spPr>
    <a:no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Demand for Break-even Point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'Break-even Analysis-3'!$L$6</c:f>
              <c:strCache>
                <c:ptCount val="1"/>
                <c:pt idx="0">
                  <c:v>Current</c:v>
                </c:pt>
              </c:strCache>
            </c:strRef>
          </c:tx>
          <c:spPr>
            <a:gradFill>
              <a:gsLst>
                <a:gs pos="20000">
                  <a:srgbClr val="FFD580"/>
                </a:gs>
                <a:gs pos="60000">
                  <a:srgbClr val="FF8C00"/>
                </a:gs>
                <a:gs pos="90000">
                  <a:srgbClr val="A64B00"/>
                </a:gs>
              </a:gsLst>
              <a:lin ang="5400000" scaled="1"/>
            </a:gra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Analysis-3'!$L$7:$L$10</c:f>
              <c:numCache>
                <c:formatCode>General</c:formatCode>
                <c:ptCount val="4"/>
                <c:pt idx="0">
                  <c:v>500</c:v>
                </c:pt>
                <c:pt idx="1">
                  <c:v>700</c:v>
                </c:pt>
                <c:pt idx="2">
                  <c:v>600</c:v>
                </c:pt>
                <c:pt idx="3">
                  <c:v>800</c:v>
                </c:pt>
              </c:numCache>
            </c:numRef>
          </c:val>
          <c:extLst>
            <c:ext xmlns:c16="http://schemas.microsoft.com/office/drawing/2014/chart" uri="{C3380CC4-5D6E-409C-BE32-E72D297353CC}">
              <c16:uniqueId val="{00000000-6458-46CF-B891-2A13F6C74B87}"/>
            </c:ext>
          </c:extLst>
        </c:ser>
        <c:ser>
          <c:idx val="1"/>
          <c:order val="1"/>
          <c:tx>
            <c:strRef>
              <c:f>'Break-even Analysis-3'!$M$6</c:f>
              <c:strCache>
                <c:ptCount val="1"/>
                <c:pt idx="0">
                  <c:v>Needed</c:v>
                </c:pt>
              </c:strCache>
            </c:strRef>
          </c:tx>
          <c:spPr>
            <a:gradFill>
              <a:gsLst>
                <a:gs pos="20000">
                  <a:srgbClr val="FFFACD"/>
                </a:gs>
                <a:gs pos="60000">
                  <a:srgbClr val="FFD700"/>
                </a:gs>
                <a:gs pos="90000">
                  <a:srgbClr val="CC9900"/>
                </a:gs>
              </a:gsLst>
              <a:lin ang="5400000" scaled="1"/>
            </a:gra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Analysis-3'!$M$7:$M$10</c:f>
              <c:numCache>
                <c:formatCode>General</c:formatCode>
                <c:ptCount val="4"/>
                <c:pt idx="0">
                  <c:v>667</c:v>
                </c:pt>
                <c:pt idx="1">
                  <c:v>833</c:v>
                </c:pt>
                <c:pt idx="2">
                  <c:v>629</c:v>
                </c:pt>
                <c:pt idx="3">
                  <c:v>750</c:v>
                </c:pt>
              </c:numCache>
            </c:numRef>
          </c:val>
          <c:extLst>
            <c:ext xmlns:c16="http://schemas.microsoft.com/office/drawing/2014/chart" uri="{C3380CC4-5D6E-409C-BE32-E72D297353CC}">
              <c16:uniqueId val="{00000001-6458-46CF-B891-2A13F6C74B87}"/>
            </c:ext>
          </c:extLst>
        </c:ser>
        <c:dLbls>
          <c:showLegendKey val="0"/>
          <c:showVal val="0"/>
          <c:showCatName val="0"/>
          <c:showSerName val="0"/>
          <c:showPercent val="0"/>
          <c:showBubbleSize val="0"/>
        </c:dLbls>
        <c:gapWidth val="219"/>
        <c:overlap val="-27"/>
        <c:axId val="15808240"/>
        <c:axId val="15807280"/>
      </c:barChart>
      <c:catAx>
        <c:axId val="1580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807280"/>
        <c:crosses val="autoZero"/>
        <c:auto val="1"/>
        <c:lblAlgn val="ctr"/>
        <c:lblOffset val="100"/>
        <c:noMultiLvlLbl val="0"/>
      </c:catAx>
      <c:valAx>
        <c:axId val="15807280"/>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808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solidFill>
        <a:schemeClr val="bg1">
          <a:lumMod val="50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Selling Price for Break-even Point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'Break-even Analysis-3'!$N$6</c:f>
              <c:strCache>
                <c:ptCount val="1"/>
                <c:pt idx="0">
                  <c:v>Current</c:v>
                </c:pt>
              </c:strCache>
            </c:strRef>
          </c:tx>
          <c:spPr>
            <a:gradFill>
              <a:gsLst>
                <a:gs pos="20000">
                  <a:srgbClr val="FF7F7F"/>
                </a:gs>
                <a:gs pos="60000">
                  <a:srgbClr val="C40233"/>
                </a:gs>
                <a:gs pos="90000">
                  <a:srgbClr val="5B0000"/>
                </a:gs>
              </a:gsLst>
              <a:lin ang="5400000" scaled="1"/>
            </a:gra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Analysis-3'!$N$7:$N$10</c:f>
              <c:numCache>
                <c:formatCode>General</c:formatCode>
                <c:ptCount val="4"/>
                <c:pt idx="0">
                  <c:v>50</c:v>
                </c:pt>
                <c:pt idx="1">
                  <c:v>45</c:v>
                </c:pt>
                <c:pt idx="2">
                  <c:v>60</c:v>
                </c:pt>
                <c:pt idx="3">
                  <c:v>70</c:v>
                </c:pt>
              </c:numCache>
            </c:numRef>
          </c:val>
          <c:extLst>
            <c:ext xmlns:c16="http://schemas.microsoft.com/office/drawing/2014/chart" uri="{C3380CC4-5D6E-409C-BE32-E72D297353CC}">
              <c16:uniqueId val="{00000000-3E0E-4943-99CA-211182C23CB3}"/>
            </c:ext>
          </c:extLst>
        </c:ser>
        <c:ser>
          <c:idx val="1"/>
          <c:order val="1"/>
          <c:tx>
            <c:strRef>
              <c:f>'Break-even Analysis-3'!$O$6</c:f>
              <c:strCache>
                <c:ptCount val="1"/>
                <c:pt idx="0">
                  <c:v>Needed</c:v>
                </c:pt>
              </c:strCache>
            </c:strRef>
          </c:tx>
          <c:spPr>
            <a:gradFill>
              <a:gsLst>
                <a:gs pos="20000">
                  <a:srgbClr val="FFC0CB"/>
                </a:gs>
                <a:gs pos="60000">
                  <a:srgbClr val="FF69B4"/>
                </a:gs>
                <a:gs pos="90000">
                  <a:srgbClr val="800080"/>
                </a:gs>
              </a:gsLst>
              <a:lin ang="5400000" scaled="1"/>
            </a:gra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Analysis-3'!$O$7:$O$10</c:f>
              <c:numCache>
                <c:formatCode>General</c:formatCode>
                <c:ptCount val="4"/>
                <c:pt idx="0">
                  <c:v>60</c:v>
                </c:pt>
                <c:pt idx="1">
                  <c:v>50.7</c:v>
                </c:pt>
                <c:pt idx="2">
                  <c:v>61.7</c:v>
                </c:pt>
                <c:pt idx="3">
                  <c:v>67.5</c:v>
                </c:pt>
              </c:numCache>
            </c:numRef>
          </c:val>
          <c:extLst>
            <c:ext xmlns:c16="http://schemas.microsoft.com/office/drawing/2014/chart" uri="{C3380CC4-5D6E-409C-BE32-E72D297353CC}">
              <c16:uniqueId val="{00000001-3E0E-4943-99CA-211182C23CB3}"/>
            </c:ext>
          </c:extLst>
        </c:ser>
        <c:dLbls>
          <c:showLegendKey val="0"/>
          <c:showVal val="0"/>
          <c:showCatName val="0"/>
          <c:showSerName val="0"/>
          <c:showPercent val="0"/>
          <c:showBubbleSize val="0"/>
        </c:dLbls>
        <c:gapWidth val="219"/>
        <c:overlap val="-27"/>
        <c:axId val="15812080"/>
        <c:axId val="15814000"/>
      </c:barChart>
      <c:catAx>
        <c:axId val="1581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814000"/>
        <c:crosses val="autoZero"/>
        <c:auto val="1"/>
        <c:lblAlgn val="ctr"/>
        <c:lblOffset val="100"/>
        <c:noMultiLvlLbl val="0"/>
      </c:catAx>
      <c:valAx>
        <c:axId val="15814000"/>
        <c:scaling>
          <c:orientation val="minMax"/>
        </c:scaling>
        <c:delete val="0"/>
        <c:axPos val="l"/>
        <c:majorGridlines>
          <c:spPr>
            <a:ln w="9525"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812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solidFill>
        <a:schemeClr val="bg1">
          <a:lumMod val="50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scatterChart>
        <c:scatterStyle val="smoothMarker"/>
        <c:varyColors val="0"/>
        <c:ser>
          <c:idx val="0"/>
          <c:order val="0"/>
          <c:tx>
            <c:strRef>
              <c:f>'NPV-4'!$O$11</c:f>
              <c:strCache>
                <c:ptCount val="1"/>
                <c:pt idx="0">
                  <c:v>NPV</c:v>
                </c:pt>
              </c:strCache>
            </c:strRef>
          </c:tx>
          <c:spPr>
            <a:ln w="19050" cap="rnd">
              <a:gradFill>
                <a:gsLst>
                  <a:gs pos="20000">
                    <a:srgbClr val="FBE7A1"/>
                  </a:gs>
                  <a:gs pos="60000">
                    <a:srgbClr val="D4AF37"/>
                  </a:gs>
                  <a:gs pos="90000">
                    <a:srgbClr val="856404"/>
                  </a:gs>
                </a:gsLst>
                <a:lin ang="5400000" scaled="1"/>
              </a:gradFill>
              <a:round/>
            </a:ln>
            <a:effectLst/>
          </c:spPr>
          <c:marker>
            <c:symbol val="circle"/>
            <c:size val="5"/>
            <c:spPr>
              <a:solidFill>
                <a:srgbClr val="856404"/>
              </a:solidFill>
              <a:ln w="9525">
                <a:solidFill>
                  <a:schemeClr val="accent1"/>
                </a:solidFill>
              </a:ln>
              <a:effectLst/>
            </c:spPr>
          </c:marker>
          <c:dPt>
            <c:idx val="1"/>
            <c:marker>
              <c:symbol val="circle"/>
              <c:size val="5"/>
              <c:spPr>
                <a:solidFill>
                  <a:srgbClr val="A67C00"/>
                </a:solidFill>
                <a:ln w="9525">
                  <a:solidFill>
                    <a:schemeClr val="accent1"/>
                  </a:solidFill>
                </a:ln>
                <a:effectLst/>
              </c:spPr>
            </c:marker>
            <c:bubble3D val="0"/>
            <c:extLst>
              <c:ext xmlns:c16="http://schemas.microsoft.com/office/drawing/2014/chart" uri="{C3380CC4-5D6E-409C-BE32-E72D297353CC}">
                <c16:uniqueId val="{00000004-41A1-4B4C-B749-ADA9EFA1103A}"/>
              </c:ext>
            </c:extLst>
          </c:dPt>
          <c:dPt>
            <c:idx val="2"/>
            <c:marker>
              <c:symbol val="circle"/>
              <c:size val="5"/>
              <c:spPr>
                <a:solidFill>
                  <a:srgbClr val="A67C00"/>
                </a:solidFill>
                <a:ln w="9525">
                  <a:solidFill>
                    <a:schemeClr val="accent1"/>
                  </a:solidFill>
                </a:ln>
                <a:effectLst/>
              </c:spPr>
            </c:marker>
            <c:bubble3D val="0"/>
            <c:extLst>
              <c:ext xmlns:c16="http://schemas.microsoft.com/office/drawing/2014/chart" uri="{C3380CC4-5D6E-409C-BE32-E72D297353CC}">
                <c16:uniqueId val="{00000003-41A1-4B4C-B749-ADA9EFA1103A}"/>
              </c:ext>
            </c:extLst>
          </c:dPt>
          <c:dPt>
            <c:idx val="3"/>
            <c:marker>
              <c:symbol val="circle"/>
              <c:size val="5"/>
              <c:spPr>
                <a:solidFill>
                  <a:srgbClr val="FBE7A1"/>
                </a:solidFill>
                <a:ln w="9525">
                  <a:solidFill>
                    <a:schemeClr val="accent1"/>
                  </a:solidFill>
                </a:ln>
                <a:effectLst/>
              </c:spPr>
            </c:marker>
            <c:bubble3D val="0"/>
            <c:extLst>
              <c:ext xmlns:c16="http://schemas.microsoft.com/office/drawing/2014/chart" uri="{C3380CC4-5D6E-409C-BE32-E72D297353CC}">
                <c16:uniqueId val="{00000001-41A1-4B4C-B749-ADA9EFA1103A}"/>
              </c:ext>
            </c:extLst>
          </c:dPt>
          <c:dLbls>
            <c:dLbl>
              <c:idx val="0"/>
              <c:spPr>
                <a:noFill/>
                <a:ln>
                  <a:noFill/>
                </a:ln>
                <a:effectLst/>
              </c:spPr>
              <c:txPr>
                <a:bodyPr rot="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41A1-4B4C-B749-ADA9EFA1103A}"/>
                </c:ext>
              </c:extLst>
            </c:dLbl>
            <c:dLbl>
              <c:idx val="1"/>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4-41A1-4B4C-B749-ADA9EFA1103A}"/>
                </c:ext>
              </c:extLst>
            </c:dLbl>
            <c:dLbl>
              <c:idx val="2"/>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3-41A1-4B4C-B749-ADA9EFA1103A}"/>
                </c:ext>
              </c:extLst>
            </c:dLbl>
            <c:dLbl>
              <c:idx val="3"/>
              <c:spPr>
                <a:noFill/>
                <a:ln>
                  <a:noFill/>
                </a:ln>
                <a:effectLst/>
              </c:spPr>
              <c:txPr>
                <a:bodyPr rot="0" spcFirstLastPara="1" vertOverflow="ellipsis" vert="horz" wrap="square" anchor="ctr" anchorCtr="1"/>
                <a:lstStyle/>
                <a:p>
                  <a:pPr>
                    <a:defRPr sz="9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41A1-4B4C-B749-ADA9EFA1103A}"/>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'NPV-4'!$N$12:$N$15</c:f>
              <c:strCache>
                <c:ptCount val="4"/>
                <c:pt idx="0">
                  <c:v>Product A</c:v>
                </c:pt>
                <c:pt idx="1">
                  <c:v>Product B</c:v>
                </c:pt>
                <c:pt idx="2">
                  <c:v>Product C</c:v>
                </c:pt>
                <c:pt idx="3">
                  <c:v>Product D</c:v>
                </c:pt>
              </c:strCache>
            </c:strRef>
          </c:xVal>
          <c:yVal>
            <c:numRef>
              <c:f>'NPV-4'!$O$12:$O$15</c:f>
              <c:numCache>
                <c:formatCode>"₹"#,##0.00_);[Red]\("₹"#,##0.00\)</c:formatCode>
                <c:ptCount val="4"/>
                <c:pt idx="0" formatCode="0.00">
                  <c:v>-70752.956361649412</c:v>
                </c:pt>
                <c:pt idx="1">
                  <c:v>-76303.618009202051</c:v>
                </c:pt>
                <c:pt idx="2">
                  <c:v>-59226.68009512515</c:v>
                </c:pt>
                <c:pt idx="3">
                  <c:v>8608.3815809898697</c:v>
                </c:pt>
              </c:numCache>
            </c:numRef>
          </c:yVal>
          <c:smooth val="1"/>
          <c:extLst>
            <c:ext xmlns:c16="http://schemas.microsoft.com/office/drawing/2014/chart" uri="{C3380CC4-5D6E-409C-BE32-E72D297353CC}">
              <c16:uniqueId val="{00000002-41A1-4B4C-B749-ADA9EFA1103A}"/>
            </c:ext>
          </c:extLst>
        </c:ser>
        <c:dLbls>
          <c:dLblPos val="t"/>
          <c:showLegendKey val="0"/>
          <c:showVal val="1"/>
          <c:showCatName val="0"/>
          <c:showSerName val="0"/>
          <c:showPercent val="0"/>
          <c:showBubbleSize val="0"/>
        </c:dLbls>
        <c:axId val="2039012768"/>
        <c:axId val="2039010368"/>
      </c:scatterChart>
      <c:valAx>
        <c:axId val="2039012768"/>
        <c:scaling>
          <c:orientation val="minMax"/>
        </c:scaling>
        <c:delete val="0"/>
        <c:axPos val="b"/>
        <c:majorGridlines>
          <c:spPr>
            <a:ln w="9525" cap="flat" cmpd="sng" algn="ctr">
              <a:solidFill>
                <a:schemeClr val="bg1">
                  <a:lumMod val="50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Product A,B,C and 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39010368"/>
        <c:crosses val="autoZero"/>
        <c:crossBetween val="midCat"/>
      </c:valAx>
      <c:valAx>
        <c:axId val="2039010368"/>
        <c:scaling>
          <c:orientation val="minMax"/>
        </c:scaling>
        <c:delete val="0"/>
        <c:axPos val="l"/>
        <c:majorGridlines>
          <c:spPr>
            <a:ln w="9525" cap="flat" cmpd="sng" algn="ctr">
              <a:solidFill>
                <a:schemeClr val="bg1">
                  <a:lumMod val="50000"/>
                </a:schemeClr>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39012768"/>
        <c:crosses val="autoZero"/>
        <c:crossBetween val="midCat"/>
      </c:valAx>
      <c:spPr>
        <a:noFill/>
        <a:ln>
          <a:solidFill>
            <a:schemeClr val="bg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Forecasted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scatterChart>
        <c:scatterStyle val="lineMarker"/>
        <c:varyColors val="0"/>
        <c:ser>
          <c:idx val="0"/>
          <c:order val="0"/>
          <c:tx>
            <c:strRef>
              <c:f>'Forecasting-5'!$E$13</c:f>
              <c:strCache>
                <c:ptCount val="1"/>
                <c:pt idx="0">
                  <c:v>Product A</c:v>
                </c:pt>
              </c:strCache>
            </c:strRef>
          </c:tx>
          <c:spPr>
            <a:ln w="12700" cap="rnd">
              <a:gradFill>
                <a:gsLst>
                  <a:gs pos="0">
                    <a:srgbClr val="E56A73"/>
                  </a:gs>
                  <a:gs pos="50000">
                    <a:srgbClr val="D72638"/>
                  </a:gs>
                  <a:gs pos="100000">
                    <a:srgbClr val="7A1125"/>
                  </a:gs>
                </a:gsLst>
                <a:lin ang="5400000" scaled="1"/>
              </a:gradFill>
              <a:prstDash val="sysDot"/>
              <a:round/>
            </a:ln>
            <a:effectLst/>
          </c:spPr>
          <c:marker>
            <c:symbol val="circle"/>
            <c:size val="5"/>
            <c:spPr>
              <a:solidFill>
                <a:srgbClr val="D72638"/>
              </a:solidFill>
              <a:ln w="12700">
                <a:solidFill>
                  <a:srgbClr val="D72638"/>
                </a:solidFill>
                <a:prstDash val="sysDot"/>
              </a:ln>
              <a:effectLst/>
            </c:spPr>
          </c:marker>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'Forecasting-5'!$E$14:$E$23</c:f>
              <c:numCache>
                <c:formatCode>0</c:formatCode>
                <c:ptCount val="10"/>
                <c:pt idx="0">
                  <c:v>500</c:v>
                </c:pt>
                <c:pt idx="1">
                  <c:v>525</c:v>
                </c:pt>
                <c:pt idx="2">
                  <c:v>551.25</c:v>
                </c:pt>
                <c:pt idx="3">
                  <c:v>578.8125</c:v>
                </c:pt>
                <c:pt idx="4">
                  <c:v>607.75312499999995</c:v>
                </c:pt>
                <c:pt idx="5">
                  <c:v>633.35874999999999</c:v>
                </c:pt>
                <c:pt idx="6">
                  <c:v>660.29062499999998</c:v>
                </c:pt>
                <c:pt idx="7">
                  <c:v>687.22249999999997</c:v>
                </c:pt>
                <c:pt idx="8">
                  <c:v>714.15437500000007</c:v>
                </c:pt>
                <c:pt idx="9">
                  <c:v>741.08625000000006</c:v>
                </c:pt>
              </c:numCache>
            </c:numRef>
          </c:yVal>
          <c:smooth val="0"/>
          <c:extLst>
            <c:ext xmlns:c16="http://schemas.microsoft.com/office/drawing/2014/chart" uri="{C3380CC4-5D6E-409C-BE32-E72D297353CC}">
              <c16:uniqueId val="{00000001-FAA0-4788-A9E7-60A1EC03E62B}"/>
            </c:ext>
          </c:extLst>
        </c:ser>
        <c:ser>
          <c:idx val="1"/>
          <c:order val="1"/>
          <c:tx>
            <c:strRef>
              <c:f>'Forecasting-5'!$F$13</c:f>
              <c:strCache>
                <c:ptCount val="1"/>
                <c:pt idx="0">
                  <c:v>Product B</c:v>
                </c:pt>
              </c:strCache>
            </c:strRef>
          </c:tx>
          <c:spPr>
            <a:ln w="12700" cap="rnd">
              <a:gradFill>
                <a:gsLst>
                  <a:gs pos="0">
                    <a:srgbClr val="F9DA67"/>
                  </a:gs>
                  <a:gs pos="50000">
                    <a:srgbClr val="F5C518"/>
                  </a:gs>
                  <a:gs pos="100000">
                    <a:srgbClr val="856404"/>
                  </a:gs>
                </a:gsLst>
                <a:lin ang="5400000" scaled="1"/>
              </a:gradFill>
              <a:prstDash val="sysDot"/>
              <a:round/>
            </a:ln>
            <a:effectLst/>
          </c:spPr>
          <c:marker>
            <c:symbol val="circle"/>
            <c:size val="5"/>
            <c:spPr>
              <a:solidFill>
                <a:srgbClr val="F5C518"/>
              </a:solidFill>
              <a:ln w="12700">
                <a:solidFill>
                  <a:srgbClr val="F5C518"/>
                </a:solidFill>
                <a:prstDash val="sysDot"/>
              </a:ln>
              <a:effectLst/>
            </c:spPr>
          </c:marker>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'Forecasting-5'!$F$14:$F$23</c:f>
              <c:numCache>
                <c:formatCode>0</c:formatCode>
                <c:ptCount val="10"/>
                <c:pt idx="0">
                  <c:v>700</c:v>
                </c:pt>
                <c:pt idx="1">
                  <c:v>728</c:v>
                </c:pt>
                <c:pt idx="2">
                  <c:v>757.12</c:v>
                </c:pt>
                <c:pt idx="3">
                  <c:v>787.40480000000002</c:v>
                </c:pt>
                <c:pt idx="4">
                  <c:v>818.90099199999997</c:v>
                </c:pt>
                <c:pt idx="5">
                  <c:v>847.44719359999999</c:v>
                </c:pt>
                <c:pt idx="6">
                  <c:v>877.16787199999999</c:v>
                </c:pt>
                <c:pt idx="7">
                  <c:v>906.88855039999999</c:v>
                </c:pt>
                <c:pt idx="8">
                  <c:v>936.60922879999998</c:v>
                </c:pt>
                <c:pt idx="9">
                  <c:v>966.32990719999998</c:v>
                </c:pt>
              </c:numCache>
            </c:numRef>
          </c:yVal>
          <c:smooth val="0"/>
          <c:extLst>
            <c:ext xmlns:c16="http://schemas.microsoft.com/office/drawing/2014/chart" uri="{C3380CC4-5D6E-409C-BE32-E72D297353CC}">
              <c16:uniqueId val="{00000003-FAA0-4788-A9E7-60A1EC03E62B}"/>
            </c:ext>
          </c:extLst>
        </c:ser>
        <c:ser>
          <c:idx val="2"/>
          <c:order val="2"/>
          <c:tx>
            <c:strRef>
              <c:f>'Forecasting-5'!$G$13</c:f>
              <c:strCache>
                <c:ptCount val="1"/>
                <c:pt idx="0">
                  <c:v>Product C</c:v>
                </c:pt>
              </c:strCache>
            </c:strRef>
          </c:tx>
          <c:spPr>
            <a:ln w="12700" cap="rnd">
              <a:gradFill>
                <a:gsLst>
                  <a:gs pos="0">
                    <a:srgbClr val="66D5C4"/>
                  </a:gs>
                  <a:gs pos="50000">
                    <a:srgbClr val="00A896"/>
                  </a:gs>
                  <a:gs pos="100000">
                    <a:srgbClr val="003D34"/>
                  </a:gs>
                </a:gsLst>
                <a:lin ang="5400000" scaled="1"/>
              </a:gradFill>
              <a:prstDash val="sysDot"/>
              <a:round/>
            </a:ln>
            <a:effectLst/>
          </c:spPr>
          <c:marker>
            <c:symbol val="circle"/>
            <c:size val="5"/>
            <c:spPr>
              <a:solidFill>
                <a:srgbClr val="00A896"/>
              </a:solidFill>
              <a:ln w="12700">
                <a:solidFill>
                  <a:srgbClr val="00A896"/>
                </a:solidFill>
                <a:prstDash val="sysDot"/>
              </a:ln>
              <a:effectLst/>
            </c:spPr>
          </c:marker>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'Forecasting-5'!$G$14:$G$23</c:f>
              <c:numCache>
                <c:formatCode>0</c:formatCode>
                <c:ptCount val="10"/>
                <c:pt idx="0">
                  <c:v>600</c:v>
                </c:pt>
                <c:pt idx="1">
                  <c:v>636</c:v>
                </c:pt>
                <c:pt idx="2">
                  <c:v>674.16</c:v>
                </c:pt>
                <c:pt idx="3">
                  <c:v>714.6096</c:v>
                </c:pt>
                <c:pt idx="4">
                  <c:v>757.486176</c:v>
                </c:pt>
                <c:pt idx="5">
                  <c:v>794.52574079999988</c:v>
                </c:pt>
                <c:pt idx="6">
                  <c:v>833.88393599999995</c:v>
                </c:pt>
                <c:pt idx="7">
                  <c:v>873.2421311999999</c:v>
                </c:pt>
                <c:pt idx="8">
                  <c:v>912.60032639999997</c:v>
                </c:pt>
                <c:pt idx="9">
                  <c:v>951.95852159999993</c:v>
                </c:pt>
              </c:numCache>
            </c:numRef>
          </c:yVal>
          <c:smooth val="0"/>
          <c:extLst>
            <c:ext xmlns:c16="http://schemas.microsoft.com/office/drawing/2014/chart" uri="{C3380CC4-5D6E-409C-BE32-E72D297353CC}">
              <c16:uniqueId val="{00000005-FAA0-4788-A9E7-60A1EC03E62B}"/>
            </c:ext>
          </c:extLst>
        </c:ser>
        <c:ser>
          <c:idx val="3"/>
          <c:order val="3"/>
          <c:tx>
            <c:strRef>
              <c:f>'Forecasting-5'!$H$13</c:f>
              <c:strCache>
                <c:ptCount val="1"/>
                <c:pt idx="0">
                  <c:v>Product D</c:v>
                </c:pt>
              </c:strCache>
            </c:strRef>
          </c:tx>
          <c:spPr>
            <a:ln w="12700" cap="rnd">
              <a:gradFill>
                <a:gsLst>
                  <a:gs pos="0">
                    <a:srgbClr val="7DB6F2"/>
                  </a:gs>
                  <a:gs pos="50000">
                    <a:srgbClr val="4A90E2"/>
                  </a:gs>
                  <a:gs pos="100000">
                    <a:srgbClr val="274B77"/>
                  </a:gs>
                </a:gsLst>
                <a:lin ang="5400000" scaled="1"/>
              </a:gradFill>
              <a:prstDash val="sysDot"/>
              <a:round/>
            </a:ln>
            <a:effectLst/>
          </c:spPr>
          <c:marker>
            <c:symbol val="circle"/>
            <c:size val="5"/>
            <c:spPr>
              <a:solidFill>
                <a:srgbClr val="4A90E2"/>
              </a:solidFill>
              <a:ln w="12700">
                <a:solidFill>
                  <a:srgbClr val="4A90E2"/>
                </a:solidFill>
                <a:prstDash val="sysDot"/>
              </a:ln>
              <a:effectLst/>
            </c:spPr>
          </c:marker>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'Forecasting-5'!$H$14:$H$23</c:f>
              <c:numCache>
                <c:formatCode>0</c:formatCode>
                <c:ptCount val="10"/>
                <c:pt idx="0">
                  <c:v>800</c:v>
                </c:pt>
                <c:pt idx="1">
                  <c:v>856</c:v>
                </c:pt>
                <c:pt idx="2">
                  <c:v>915.92</c:v>
                </c:pt>
                <c:pt idx="3">
                  <c:v>980.03440000000001</c:v>
                </c:pt>
                <c:pt idx="4">
                  <c:v>1048.636808</c:v>
                </c:pt>
                <c:pt idx="5">
                  <c:v>1106.5106464</c:v>
                </c:pt>
                <c:pt idx="6">
                  <c:v>1168.6414479999999</c:v>
                </c:pt>
                <c:pt idx="7">
                  <c:v>1230.7722496000001</c:v>
                </c:pt>
                <c:pt idx="8">
                  <c:v>1292.9030511999999</c:v>
                </c:pt>
                <c:pt idx="9">
                  <c:v>1355.0338528</c:v>
                </c:pt>
              </c:numCache>
            </c:numRef>
          </c:yVal>
          <c:smooth val="0"/>
          <c:extLst>
            <c:ext xmlns:c16="http://schemas.microsoft.com/office/drawing/2014/chart" uri="{C3380CC4-5D6E-409C-BE32-E72D297353CC}">
              <c16:uniqueId val="{00000007-FAA0-4788-A9E7-60A1EC03E62B}"/>
            </c:ext>
          </c:extLst>
        </c:ser>
        <c:dLbls>
          <c:showLegendKey val="0"/>
          <c:showVal val="0"/>
          <c:showCatName val="0"/>
          <c:showSerName val="0"/>
          <c:showPercent val="0"/>
          <c:showBubbleSize val="0"/>
        </c:dLbls>
        <c:axId val="1009600496"/>
        <c:axId val="1009600976"/>
      </c:scatterChart>
      <c:valAx>
        <c:axId val="1009600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9600976"/>
        <c:crosses val="autoZero"/>
        <c:crossBetween val="midCat"/>
        <c:majorUnit val="1"/>
      </c:valAx>
      <c:valAx>
        <c:axId val="1009600976"/>
        <c:scaling>
          <c:orientation val="minMax"/>
        </c:scaling>
        <c:delete val="0"/>
        <c:axPos val="l"/>
        <c:majorGridlines>
          <c:spPr>
            <a:ln w="9525" cap="flat" cmpd="sng" algn="ctr">
              <a:solidFill>
                <a:schemeClr val="bg1">
                  <a:lumMod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96004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A -</a:t>
            </a:r>
            <a:r>
              <a:rPr lang="en-IN" baseline="0"/>
              <a:t> Demand vs Profit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75000"/>
              </a:schemeClr>
            </a:solidFill>
            <a:ln>
              <a:noFill/>
            </a:ln>
            <a:effectLst/>
          </c:spPr>
          <c:invertIfNegative val="0"/>
          <c:cat>
            <c:numRef>
              <c:f>'One-way data table-1'!$D$18:$D$28</c:f>
              <c:numCache>
                <c:formatCode>General</c:formatCode>
                <c:ptCount val="11"/>
                <c:pt idx="0">
                  <c:v>500</c:v>
                </c:pt>
                <c:pt idx="1">
                  <c:v>550</c:v>
                </c:pt>
                <c:pt idx="2">
                  <c:v>600</c:v>
                </c:pt>
                <c:pt idx="3">
                  <c:v>650</c:v>
                </c:pt>
                <c:pt idx="4">
                  <c:v>700</c:v>
                </c:pt>
                <c:pt idx="5">
                  <c:v>750</c:v>
                </c:pt>
                <c:pt idx="6">
                  <c:v>800</c:v>
                </c:pt>
                <c:pt idx="7">
                  <c:v>850</c:v>
                </c:pt>
                <c:pt idx="8">
                  <c:v>900</c:v>
                </c:pt>
                <c:pt idx="9">
                  <c:v>950</c:v>
                </c:pt>
                <c:pt idx="10">
                  <c:v>1000</c:v>
                </c:pt>
              </c:numCache>
            </c:numRef>
          </c:cat>
          <c:val>
            <c:numRef>
              <c:f>'One-way data table-1'!$E$18:$E$28</c:f>
              <c:numCache>
                <c:formatCode>General</c:formatCode>
                <c:ptCount val="11"/>
                <c:pt idx="0">
                  <c:v>-5000</c:v>
                </c:pt>
                <c:pt idx="1">
                  <c:v>-3500</c:v>
                </c:pt>
                <c:pt idx="2">
                  <c:v>-2000</c:v>
                </c:pt>
                <c:pt idx="3">
                  <c:v>-500</c:v>
                </c:pt>
                <c:pt idx="4">
                  <c:v>1000</c:v>
                </c:pt>
                <c:pt idx="5">
                  <c:v>2500</c:v>
                </c:pt>
                <c:pt idx="6">
                  <c:v>4000</c:v>
                </c:pt>
                <c:pt idx="7">
                  <c:v>5500</c:v>
                </c:pt>
                <c:pt idx="8">
                  <c:v>7000</c:v>
                </c:pt>
                <c:pt idx="9">
                  <c:v>8500</c:v>
                </c:pt>
                <c:pt idx="10">
                  <c:v>10000</c:v>
                </c:pt>
              </c:numCache>
            </c:numRef>
          </c:val>
          <c:extLst>
            <c:ext xmlns:c16="http://schemas.microsoft.com/office/drawing/2014/chart" uri="{C3380CC4-5D6E-409C-BE32-E72D297353CC}">
              <c16:uniqueId val="{00000000-834C-41E8-8161-D81F41D980E4}"/>
            </c:ext>
          </c:extLst>
        </c:ser>
        <c:dLbls>
          <c:showLegendKey val="0"/>
          <c:showVal val="0"/>
          <c:showCatName val="0"/>
          <c:showSerName val="0"/>
          <c:showPercent val="0"/>
          <c:showBubbleSize val="0"/>
        </c:dLbls>
        <c:gapWidth val="219"/>
        <c:overlap val="-27"/>
        <c:axId val="1061748768"/>
        <c:axId val="1061745408"/>
      </c:barChart>
      <c:catAx>
        <c:axId val="106174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061745408"/>
        <c:crosses val="autoZero"/>
        <c:auto val="1"/>
        <c:lblAlgn val="ctr"/>
        <c:lblOffset val="100"/>
        <c:noMultiLvlLbl val="0"/>
      </c:catAx>
      <c:valAx>
        <c:axId val="106174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4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0">
                <a:solidFill>
                  <a:sysClr val="windowText" lastClr="000000"/>
                </a:solidFill>
              </a:rPr>
              <a:t>Product B</a:t>
            </a:r>
            <a:r>
              <a:rPr lang="en-IN" b="0" baseline="0">
                <a:solidFill>
                  <a:sysClr val="windowText" lastClr="000000"/>
                </a:solidFill>
              </a:rPr>
              <a:t> - Demand vs Profit</a:t>
            </a:r>
            <a:endParaRPr lang="en-IN" b="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75000"/>
              </a:schemeClr>
            </a:solidFill>
            <a:ln>
              <a:noFill/>
            </a:ln>
            <a:effectLst/>
          </c:spPr>
          <c:invertIfNegative val="0"/>
          <c:cat>
            <c:numRef>
              <c:f>'One-way data table-1'!$F$18:$F$28</c:f>
              <c:numCache>
                <c:formatCode>General</c:formatCode>
                <c:ptCount val="11"/>
                <c:pt idx="0">
                  <c:v>700</c:v>
                </c:pt>
                <c:pt idx="1">
                  <c:v>750</c:v>
                </c:pt>
                <c:pt idx="2">
                  <c:v>800</c:v>
                </c:pt>
                <c:pt idx="3">
                  <c:v>850</c:v>
                </c:pt>
                <c:pt idx="4">
                  <c:v>900</c:v>
                </c:pt>
                <c:pt idx="5">
                  <c:v>950</c:v>
                </c:pt>
                <c:pt idx="6">
                  <c:v>1000</c:v>
                </c:pt>
                <c:pt idx="7">
                  <c:v>1050</c:v>
                </c:pt>
                <c:pt idx="8">
                  <c:v>1100</c:v>
                </c:pt>
                <c:pt idx="9">
                  <c:v>1150</c:v>
                </c:pt>
                <c:pt idx="10">
                  <c:v>1200</c:v>
                </c:pt>
              </c:numCache>
            </c:numRef>
          </c:cat>
          <c:val>
            <c:numRef>
              <c:f>'One-way data table-1'!$G$18:$G$28</c:f>
              <c:numCache>
                <c:formatCode>General</c:formatCode>
                <c:ptCount val="11"/>
                <c:pt idx="0">
                  <c:v>-4000</c:v>
                </c:pt>
                <c:pt idx="1">
                  <c:v>-2500</c:v>
                </c:pt>
                <c:pt idx="2">
                  <c:v>-1000</c:v>
                </c:pt>
                <c:pt idx="3">
                  <c:v>500</c:v>
                </c:pt>
                <c:pt idx="4">
                  <c:v>2000</c:v>
                </c:pt>
                <c:pt idx="5">
                  <c:v>3500</c:v>
                </c:pt>
                <c:pt idx="6">
                  <c:v>5000</c:v>
                </c:pt>
                <c:pt idx="7">
                  <c:v>6500</c:v>
                </c:pt>
                <c:pt idx="8">
                  <c:v>8000</c:v>
                </c:pt>
                <c:pt idx="9">
                  <c:v>9500</c:v>
                </c:pt>
                <c:pt idx="10">
                  <c:v>11000</c:v>
                </c:pt>
              </c:numCache>
            </c:numRef>
          </c:val>
          <c:extLst>
            <c:ext xmlns:c16="http://schemas.microsoft.com/office/drawing/2014/chart" uri="{C3380CC4-5D6E-409C-BE32-E72D297353CC}">
              <c16:uniqueId val="{00000000-F9E4-43DA-8384-EA30D2C628D8}"/>
            </c:ext>
          </c:extLst>
        </c:ser>
        <c:dLbls>
          <c:showLegendKey val="0"/>
          <c:showVal val="0"/>
          <c:showCatName val="0"/>
          <c:showSerName val="0"/>
          <c:showPercent val="0"/>
          <c:showBubbleSize val="0"/>
        </c:dLbls>
        <c:gapWidth val="219"/>
        <c:overlap val="-27"/>
        <c:axId val="1061747808"/>
        <c:axId val="1061751648"/>
      </c:barChart>
      <c:catAx>
        <c:axId val="106174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061751648"/>
        <c:crosses val="autoZero"/>
        <c:auto val="1"/>
        <c:lblAlgn val="ctr"/>
        <c:lblOffset val="100"/>
        <c:noMultiLvlLbl val="0"/>
      </c:catAx>
      <c:valAx>
        <c:axId val="1061751648"/>
        <c:scaling>
          <c:orientation val="minMax"/>
          <c:min val="-6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47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a:t>
            </a:r>
            <a:r>
              <a:rPr lang="en-IN" baseline="0"/>
              <a:t> C - Demand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75000"/>
              </a:schemeClr>
            </a:solidFill>
            <a:ln>
              <a:noFill/>
            </a:ln>
            <a:effectLst/>
          </c:spPr>
          <c:invertIfNegative val="0"/>
          <c:cat>
            <c:numRef>
              <c:f>'One-way data table-1'!$H$18:$H$28</c:f>
              <c:numCache>
                <c:formatCode>General</c:formatCode>
                <c:ptCount val="11"/>
                <c:pt idx="0">
                  <c:v>600</c:v>
                </c:pt>
                <c:pt idx="1">
                  <c:v>650</c:v>
                </c:pt>
                <c:pt idx="2">
                  <c:v>700</c:v>
                </c:pt>
                <c:pt idx="3">
                  <c:v>750</c:v>
                </c:pt>
                <c:pt idx="4">
                  <c:v>800</c:v>
                </c:pt>
                <c:pt idx="5">
                  <c:v>850</c:v>
                </c:pt>
                <c:pt idx="6">
                  <c:v>900</c:v>
                </c:pt>
                <c:pt idx="7">
                  <c:v>950</c:v>
                </c:pt>
                <c:pt idx="8">
                  <c:v>1000</c:v>
                </c:pt>
                <c:pt idx="9">
                  <c:v>1050</c:v>
                </c:pt>
                <c:pt idx="10">
                  <c:v>1100</c:v>
                </c:pt>
              </c:numCache>
            </c:numRef>
          </c:cat>
          <c:val>
            <c:numRef>
              <c:f>'One-way data table-1'!$I$18:$I$28</c:f>
              <c:numCache>
                <c:formatCode>General</c:formatCode>
                <c:ptCount val="11"/>
                <c:pt idx="0">
                  <c:v>-1000</c:v>
                </c:pt>
                <c:pt idx="1">
                  <c:v>750</c:v>
                </c:pt>
                <c:pt idx="2">
                  <c:v>2500</c:v>
                </c:pt>
                <c:pt idx="3">
                  <c:v>4250</c:v>
                </c:pt>
                <c:pt idx="4">
                  <c:v>6000</c:v>
                </c:pt>
                <c:pt idx="5">
                  <c:v>7750</c:v>
                </c:pt>
                <c:pt idx="6">
                  <c:v>9500</c:v>
                </c:pt>
                <c:pt idx="7">
                  <c:v>11250</c:v>
                </c:pt>
                <c:pt idx="8">
                  <c:v>13000</c:v>
                </c:pt>
                <c:pt idx="9">
                  <c:v>14750</c:v>
                </c:pt>
                <c:pt idx="10">
                  <c:v>16500</c:v>
                </c:pt>
              </c:numCache>
            </c:numRef>
          </c:val>
          <c:extLst>
            <c:ext xmlns:c16="http://schemas.microsoft.com/office/drawing/2014/chart" uri="{C3380CC4-5D6E-409C-BE32-E72D297353CC}">
              <c16:uniqueId val="{00000000-8D56-4975-9CDF-228994BFBB73}"/>
            </c:ext>
          </c:extLst>
        </c:ser>
        <c:dLbls>
          <c:showLegendKey val="0"/>
          <c:showVal val="0"/>
          <c:showCatName val="0"/>
          <c:showSerName val="0"/>
          <c:showPercent val="0"/>
          <c:showBubbleSize val="0"/>
        </c:dLbls>
        <c:gapWidth val="219"/>
        <c:overlap val="-27"/>
        <c:axId val="1061749248"/>
        <c:axId val="1061741088"/>
      </c:barChart>
      <c:catAx>
        <c:axId val="106174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061741088"/>
        <c:crosses val="autoZero"/>
        <c:auto val="1"/>
        <c:lblAlgn val="ctr"/>
        <c:lblOffset val="100"/>
        <c:noMultiLvlLbl val="0"/>
      </c:catAx>
      <c:valAx>
        <c:axId val="106174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49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a:t>
            </a:r>
            <a:r>
              <a:rPr lang="en-IN" baseline="0"/>
              <a:t> D - Demand vs Profit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75000"/>
              </a:schemeClr>
            </a:solidFill>
            <a:ln>
              <a:noFill/>
            </a:ln>
            <a:effectLst/>
          </c:spPr>
          <c:invertIfNegative val="0"/>
          <c:cat>
            <c:numRef>
              <c:f>'One-way data table-1'!$J$18:$J$28</c:f>
              <c:numCache>
                <c:formatCode>General</c:formatCode>
                <c:ptCount val="11"/>
                <c:pt idx="0">
                  <c:v>800</c:v>
                </c:pt>
                <c:pt idx="1">
                  <c:v>850</c:v>
                </c:pt>
                <c:pt idx="2">
                  <c:v>900</c:v>
                </c:pt>
                <c:pt idx="3">
                  <c:v>950</c:v>
                </c:pt>
                <c:pt idx="4">
                  <c:v>1000</c:v>
                </c:pt>
                <c:pt idx="5">
                  <c:v>1050</c:v>
                </c:pt>
                <c:pt idx="6">
                  <c:v>1100</c:v>
                </c:pt>
                <c:pt idx="7">
                  <c:v>1150</c:v>
                </c:pt>
                <c:pt idx="8">
                  <c:v>1200</c:v>
                </c:pt>
                <c:pt idx="9">
                  <c:v>1250</c:v>
                </c:pt>
                <c:pt idx="10">
                  <c:v>1300</c:v>
                </c:pt>
              </c:numCache>
            </c:numRef>
          </c:cat>
          <c:val>
            <c:numRef>
              <c:f>'One-way data table-1'!$K$18:$K$28</c:f>
              <c:numCache>
                <c:formatCode>General</c:formatCode>
                <c:ptCount val="11"/>
                <c:pt idx="0">
                  <c:v>2000</c:v>
                </c:pt>
                <c:pt idx="1">
                  <c:v>4000</c:v>
                </c:pt>
                <c:pt idx="2">
                  <c:v>6000</c:v>
                </c:pt>
                <c:pt idx="3">
                  <c:v>8000</c:v>
                </c:pt>
                <c:pt idx="4">
                  <c:v>10000</c:v>
                </c:pt>
                <c:pt idx="5">
                  <c:v>12000</c:v>
                </c:pt>
                <c:pt idx="6">
                  <c:v>14000</c:v>
                </c:pt>
                <c:pt idx="7">
                  <c:v>16000</c:v>
                </c:pt>
                <c:pt idx="8">
                  <c:v>18000</c:v>
                </c:pt>
                <c:pt idx="9">
                  <c:v>20000</c:v>
                </c:pt>
                <c:pt idx="10">
                  <c:v>22000</c:v>
                </c:pt>
              </c:numCache>
            </c:numRef>
          </c:val>
          <c:extLst>
            <c:ext xmlns:c16="http://schemas.microsoft.com/office/drawing/2014/chart" uri="{C3380CC4-5D6E-409C-BE32-E72D297353CC}">
              <c16:uniqueId val="{00000000-0E9B-4F53-983D-BB4BD881A6C6}"/>
            </c:ext>
          </c:extLst>
        </c:ser>
        <c:dLbls>
          <c:showLegendKey val="0"/>
          <c:showVal val="0"/>
          <c:showCatName val="0"/>
          <c:showSerName val="0"/>
          <c:showPercent val="0"/>
          <c:showBubbleSize val="0"/>
        </c:dLbls>
        <c:gapWidth val="219"/>
        <c:overlap val="-27"/>
        <c:axId val="1223264416"/>
        <c:axId val="1223265856"/>
      </c:barChart>
      <c:catAx>
        <c:axId val="122326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223265856"/>
        <c:crosses val="autoZero"/>
        <c:auto val="1"/>
        <c:lblAlgn val="ctr"/>
        <c:lblOffset val="100"/>
        <c:noMultiLvlLbl val="0"/>
      </c:catAx>
      <c:valAx>
        <c:axId val="122326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264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A - Selling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solidFill>
            <a:ln>
              <a:noFill/>
            </a:ln>
            <a:effectLst/>
          </c:spPr>
          <c:invertIfNegative val="0"/>
          <c:cat>
            <c:numRef>
              <c:f>'One-way data table-1'!$M$18:$M$28</c:f>
              <c:numCache>
                <c:formatCode>General</c:formatCode>
                <c:ptCount val="11"/>
                <c:pt idx="0">
                  <c:v>50</c:v>
                </c:pt>
                <c:pt idx="1">
                  <c:v>55</c:v>
                </c:pt>
                <c:pt idx="2">
                  <c:v>60</c:v>
                </c:pt>
                <c:pt idx="3">
                  <c:v>65</c:v>
                </c:pt>
                <c:pt idx="4">
                  <c:v>70</c:v>
                </c:pt>
                <c:pt idx="5">
                  <c:v>75</c:v>
                </c:pt>
                <c:pt idx="6">
                  <c:v>80</c:v>
                </c:pt>
                <c:pt idx="7">
                  <c:v>85</c:v>
                </c:pt>
                <c:pt idx="8">
                  <c:v>90</c:v>
                </c:pt>
                <c:pt idx="9">
                  <c:v>95</c:v>
                </c:pt>
                <c:pt idx="10">
                  <c:v>100</c:v>
                </c:pt>
              </c:numCache>
            </c:numRef>
          </c:cat>
          <c:val>
            <c:numRef>
              <c:f>'One-way data table-1'!$N$18:$N$28</c:f>
              <c:numCache>
                <c:formatCode>General</c:formatCode>
                <c:ptCount val="11"/>
                <c:pt idx="0">
                  <c:v>-5000</c:v>
                </c:pt>
                <c:pt idx="1">
                  <c:v>-2500</c:v>
                </c:pt>
                <c:pt idx="2">
                  <c:v>0</c:v>
                </c:pt>
                <c:pt idx="3">
                  <c:v>2500</c:v>
                </c:pt>
                <c:pt idx="4">
                  <c:v>5000</c:v>
                </c:pt>
                <c:pt idx="5">
                  <c:v>7500</c:v>
                </c:pt>
                <c:pt idx="6">
                  <c:v>10000</c:v>
                </c:pt>
                <c:pt idx="7">
                  <c:v>12500</c:v>
                </c:pt>
                <c:pt idx="8">
                  <c:v>15000</c:v>
                </c:pt>
                <c:pt idx="9">
                  <c:v>17500</c:v>
                </c:pt>
                <c:pt idx="10">
                  <c:v>20000</c:v>
                </c:pt>
              </c:numCache>
            </c:numRef>
          </c:val>
          <c:extLst>
            <c:ext xmlns:c16="http://schemas.microsoft.com/office/drawing/2014/chart" uri="{C3380CC4-5D6E-409C-BE32-E72D297353CC}">
              <c16:uniqueId val="{00000000-CAED-4074-8E03-F49EA0BD9DB3}"/>
            </c:ext>
          </c:extLst>
        </c:ser>
        <c:dLbls>
          <c:showLegendKey val="0"/>
          <c:showVal val="0"/>
          <c:showCatName val="0"/>
          <c:showSerName val="0"/>
          <c:showPercent val="0"/>
          <c:showBubbleSize val="0"/>
        </c:dLbls>
        <c:gapWidth val="219"/>
        <c:overlap val="-27"/>
        <c:axId val="1055033456"/>
        <c:axId val="1055032496"/>
      </c:barChart>
      <c:catAx>
        <c:axId val="105503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055032496"/>
        <c:crosses val="autoZero"/>
        <c:auto val="1"/>
        <c:lblAlgn val="ctr"/>
        <c:lblOffset val="100"/>
        <c:noMultiLvlLbl val="0"/>
      </c:catAx>
      <c:valAx>
        <c:axId val="105503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033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Product B - Selling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solidFill>
            <a:ln>
              <a:noFill/>
            </a:ln>
            <a:effectLst/>
          </c:spPr>
          <c:invertIfNegative val="0"/>
          <c:cat>
            <c:numRef>
              <c:f>'One-way data table-1'!$O$18:$O$28</c:f>
              <c:numCache>
                <c:formatCode>General</c:formatCode>
                <c:ptCount val="11"/>
                <c:pt idx="0">
                  <c:v>45</c:v>
                </c:pt>
                <c:pt idx="1">
                  <c:v>50</c:v>
                </c:pt>
                <c:pt idx="2">
                  <c:v>55</c:v>
                </c:pt>
                <c:pt idx="3">
                  <c:v>60</c:v>
                </c:pt>
                <c:pt idx="4">
                  <c:v>65</c:v>
                </c:pt>
                <c:pt idx="5">
                  <c:v>70</c:v>
                </c:pt>
                <c:pt idx="6">
                  <c:v>75</c:v>
                </c:pt>
                <c:pt idx="7">
                  <c:v>80</c:v>
                </c:pt>
                <c:pt idx="8">
                  <c:v>85</c:v>
                </c:pt>
                <c:pt idx="9">
                  <c:v>90</c:v>
                </c:pt>
                <c:pt idx="10">
                  <c:v>95</c:v>
                </c:pt>
              </c:numCache>
            </c:numRef>
          </c:cat>
          <c:val>
            <c:numRef>
              <c:f>'One-way data table-1'!$P$18:$P$28</c:f>
              <c:numCache>
                <c:formatCode>General</c:formatCode>
                <c:ptCount val="11"/>
                <c:pt idx="0">
                  <c:v>-4000</c:v>
                </c:pt>
                <c:pt idx="1">
                  <c:v>-500</c:v>
                </c:pt>
                <c:pt idx="2">
                  <c:v>3000</c:v>
                </c:pt>
                <c:pt idx="3">
                  <c:v>6500</c:v>
                </c:pt>
                <c:pt idx="4">
                  <c:v>10000</c:v>
                </c:pt>
                <c:pt idx="5">
                  <c:v>13500</c:v>
                </c:pt>
                <c:pt idx="6">
                  <c:v>17000</c:v>
                </c:pt>
                <c:pt idx="7">
                  <c:v>20500</c:v>
                </c:pt>
                <c:pt idx="8">
                  <c:v>24000</c:v>
                </c:pt>
                <c:pt idx="9">
                  <c:v>27500</c:v>
                </c:pt>
                <c:pt idx="10">
                  <c:v>31000</c:v>
                </c:pt>
              </c:numCache>
            </c:numRef>
          </c:val>
          <c:extLst>
            <c:ext xmlns:c16="http://schemas.microsoft.com/office/drawing/2014/chart" uri="{C3380CC4-5D6E-409C-BE32-E72D297353CC}">
              <c16:uniqueId val="{00000000-B945-443A-B995-F9A70A707DDC}"/>
            </c:ext>
          </c:extLst>
        </c:ser>
        <c:dLbls>
          <c:showLegendKey val="0"/>
          <c:showVal val="0"/>
          <c:showCatName val="0"/>
          <c:showSerName val="0"/>
          <c:showPercent val="0"/>
          <c:showBubbleSize val="0"/>
        </c:dLbls>
        <c:gapWidth val="219"/>
        <c:overlap val="-27"/>
        <c:axId val="1061739648"/>
        <c:axId val="1061744928"/>
      </c:barChart>
      <c:catAx>
        <c:axId val="106173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061744928"/>
        <c:crosses val="autoZero"/>
        <c:auto val="1"/>
        <c:lblAlgn val="ctr"/>
        <c:lblOffset val="100"/>
        <c:noMultiLvlLbl val="0"/>
      </c:catAx>
      <c:valAx>
        <c:axId val="106174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39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Product C - Selling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solidFill>
            <a:ln>
              <a:noFill/>
            </a:ln>
            <a:effectLst/>
          </c:spPr>
          <c:invertIfNegative val="0"/>
          <c:cat>
            <c:numRef>
              <c:f>'One-way data table-1'!$Q$18:$Q$28</c:f>
              <c:numCache>
                <c:formatCode>General</c:formatCode>
                <c:ptCount val="11"/>
                <c:pt idx="0">
                  <c:v>60</c:v>
                </c:pt>
                <c:pt idx="1">
                  <c:v>65</c:v>
                </c:pt>
                <c:pt idx="2">
                  <c:v>70</c:v>
                </c:pt>
                <c:pt idx="3">
                  <c:v>75</c:v>
                </c:pt>
                <c:pt idx="4">
                  <c:v>80</c:v>
                </c:pt>
                <c:pt idx="5">
                  <c:v>85</c:v>
                </c:pt>
                <c:pt idx="6">
                  <c:v>90</c:v>
                </c:pt>
                <c:pt idx="7">
                  <c:v>95</c:v>
                </c:pt>
                <c:pt idx="8">
                  <c:v>100</c:v>
                </c:pt>
                <c:pt idx="9">
                  <c:v>105</c:v>
                </c:pt>
                <c:pt idx="10">
                  <c:v>110</c:v>
                </c:pt>
              </c:numCache>
            </c:numRef>
          </c:cat>
          <c:val>
            <c:numRef>
              <c:f>'One-way data table-1'!$R$18:$R$28</c:f>
              <c:numCache>
                <c:formatCode>General</c:formatCode>
                <c:ptCount val="11"/>
                <c:pt idx="0">
                  <c:v>-1000</c:v>
                </c:pt>
                <c:pt idx="1">
                  <c:v>2000</c:v>
                </c:pt>
                <c:pt idx="2">
                  <c:v>5000</c:v>
                </c:pt>
                <c:pt idx="3">
                  <c:v>8000</c:v>
                </c:pt>
                <c:pt idx="4">
                  <c:v>11000</c:v>
                </c:pt>
                <c:pt idx="5">
                  <c:v>14000</c:v>
                </c:pt>
                <c:pt idx="6">
                  <c:v>17000</c:v>
                </c:pt>
                <c:pt idx="7">
                  <c:v>20000</c:v>
                </c:pt>
                <c:pt idx="8">
                  <c:v>23000</c:v>
                </c:pt>
                <c:pt idx="9">
                  <c:v>26000</c:v>
                </c:pt>
                <c:pt idx="10">
                  <c:v>29000</c:v>
                </c:pt>
              </c:numCache>
            </c:numRef>
          </c:val>
          <c:extLst>
            <c:ext xmlns:c16="http://schemas.microsoft.com/office/drawing/2014/chart" uri="{C3380CC4-5D6E-409C-BE32-E72D297353CC}">
              <c16:uniqueId val="{00000000-5D19-477B-9344-C03029F21196}"/>
            </c:ext>
          </c:extLst>
        </c:ser>
        <c:dLbls>
          <c:showLegendKey val="0"/>
          <c:showVal val="0"/>
          <c:showCatName val="0"/>
          <c:showSerName val="0"/>
          <c:showPercent val="0"/>
          <c:showBubbleSize val="0"/>
        </c:dLbls>
        <c:gapWidth val="219"/>
        <c:overlap val="-27"/>
        <c:axId val="1239234800"/>
        <c:axId val="1239236240"/>
      </c:barChart>
      <c:catAx>
        <c:axId val="123923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39236240"/>
        <c:crosses val="autoZero"/>
        <c:auto val="1"/>
        <c:lblAlgn val="ctr"/>
        <c:lblOffset val="100"/>
        <c:noMultiLvlLbl val="0"/>
      </c:catAx>
      <c:valAx>
        <c:axId val="123923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234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Product D - Selling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solidFill>
            <a:ln>
              <a:noFill/>
            </a:ln>
            <a:effectLst/>
          </c:spPr>
          <c:invertIfNegative val="0"/>
          <c:cat>
            <c:numRef>
              <c:f>'One-way data table-1'!$S$18:$S$28</c:f>
              <c:numCache>
                <c:formatCode>General</c:formatCode>
                <c:ptCount val="11"/>
                <c:pt idx="0">
                  <c:v>70</c:v>
                </c:pt>
                <c:pt idx="1">
                  <c:v>75</c:v>
                </c:pt>
                <c:pt idx="2">
                  <c:v>80</c:v>
                </c:pt>
                <c:pt idx="3">
                  <c:v>85</c:v>
                </c:pt>
                <c:pt idx="4">
                  <c:v>90</c:v>
                </c:pt>
                <c:pt idx="5">
                  <c:v>95</c:v>
                </c:pt>
                <c:pt idx="6">
                  <c:v>100</c:v>
                </c:pt>
                <c:pt idx="7">
                  <c:v>105</c:v>
                </c:pt>
                <c:pt idx="8">
                  <c:v>110</c:v>
                </c:pt>
                <c:pt idx="9">
                  <c:v>115</c:v>
                </c:pt>
                <c:pt idx="10">
                  <c:v>120</c:v>
                </c:pt>
              </c:numCache>
            </c:numRef>
          </c:cat>
          <c:val>
            <c:numRef>
              <c:f>'One-way data table-1'!$T$18:$T$28</c:f>
              <c:numCache>
                <c:formatCode>General</c:formatCode>
                <c:ptCount val="11"/>
                <c:pt idx="0">
                  <c:v>2000</c:v>
                </c:pt>
                <c:pt idx="1">
                  <c:v>6000</c:v>
                </c:pt>
                <c:pt idx="2">
                  <c:v>10000</c:v>
                </c:pt>
                <c:pt idx="3">
                  <c:v>14000</c:v>
                </c:pt>
                <c:pt idx="4">
                  <c:v>18000</c:v>
                </c:pt>
                <c:pt idx="5">
                  <c:v>22000</c:v>
                </c:pt>
                <c:pt idx="6">
                  <c:v>26000</c:v>
                </c:pt>
                <c:pt idx="7">
                  <c:v>30000</c:v>
                </c:pt>
                <c:pt idx="8">
                  <c:v>34000</c:v>
                </c:pt>
                <c:pt idx="9">
                  <c:v>38000</c:v>
                </c:pt>
                <c:pt idx="10">
                  <c:v>42000</c:v>
                </c:pt>
              </c:numCache>
            </c:numRef>
          </c:val>
          <c:extLst>
            <c:ext xmlns:c16="http://schemas.microsoft.com/office/drawing/2014/chart" uri="{C3380CC4-5D6E-409C-BE32-E72D297353CC}">
              <c16:uniqueId val="{00000000-47D0-46FF-840B-85C7E483CC5A}"/>
            </c:ext>
          </c:extLst>
        </c:ser>
        <c:dLbls>
          <c:showLegendKey val="0"/>
          <c:showVal val="0"/>
          <c:showCatName val="0"/>
          <c:showSerName val="0"/>
          <c:showPercent val="0"/>
          <c:showBubbleSize val="0"/>
        </c:dLbls>
        <c:gapWidth val="219"/>
        <c:overlap val="-27"/>
        <c:axId val="1239225680"/>
        <c:axId val="1239223280"/>
      </c:barChart>
      <c:catAx>
        <c:axId val="123922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39223280"/>
        <c:crosses val="autoZero"/>
        <c:auto val="1"/>
        <c:lblAlgn val="ctr"/>
        <c:lblOffset val="100"/>
        <c:noMultiLvlLbl val="0"/>
      </c:catAx>
      <c:valAx>
        <c:axId val="123922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225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 for Break-even Point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'Break-even Analysis-3'!$L$6</c:f>
              <c:strCache>
                <c:ptCount val="1"/>
                <c:pt idx="0">
                  <c:v>Current</c:v>
                </c:pt>
              </c:strCache>
            </c:strRef>
          </c:tx>
          <c:spPr>
            <a:solidFill>
              <a:schemeClr val="tx2"/>
            </a:soli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Analysis-3'!$L$7:$L$10</c:f>
              <c:numCache>
                <c:formatCode>General</c:formatCode>
                <c:ptCount val="4"/>
                <c:pt idx="0">
                  <c:v>500</c:v>
                </c:pt>
                <c:pt idx="1">
                  <c:v>700</c:v>
                </c:pt>
                <c:pt idx="2">
                  <c:v>600</c:v>
                </c:pt>
                <c:pt idx="3">
                  <c:v>800</c:v>
                </c:pt>
              </c:numCache>
            </c:numRef>
          </c:val>
          <c:extLst>
            <c:ext xmlns:c16="http://schemas.microsoft.com/office/drawing/2014/chart" uri="{C3380CC4-5D6E-409C-BE32-E72D297353CC}">
              <c16:uniqueId val="{00000000-F373-435E-A25E-2BB95F63FC16}"/>
            </c:ext>
          </c:extLst>
        </c:ser>
        <c:ser>
          <c:idx val="1"/>
          <c:order val="1"/>
          <c:tx>
            <c:strRef>
              <c:f>'Break-even Analysis-3'!$M$6</c:f>
              <c:strCache>
                <c:ptCount val="1"/>
                <c:pt idx="0">
                  <c:v>Needed</c:v>
                </c:pt>
              </c:strCache>
            </c:strRef>
          </c:tx>
          <c:spPr>
            <a:solidFill>
              <a:schemeClr val="accent2"/>
            </a:soli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Analysis-3'!$M$7:$M$10</c:f>
              <c:numCache>
                <c:formatCode>General</c:formatCode>
                <c:ptCount val="4"/>
                <c:pt idx="0">
                  <c:v>667</c:v>
                </c:pt>
                <c:pt idx="1">
                  <c:v>833</c:v>
                </c:pt>
                <c:pt idx="2">
                  <c:v>629</c:v>
                </c:pt>
                <c:pt idx="3">
                  <c:v>750</c:v>
                </c:pt>
              </c:numCache>
            </c:numRef>
          </c:val>
          <c:extLst>
            <c:ext xmlns:c16="http://schemas.microsoft.com/office/drawing/2014/chart" uri="{C3380CC4-5D6E-409C-BE32-E72D297353CC}">
              <c16:uniqueId val="{00000001-F373-435E-A25E-2BB95F63FC16}"/>
            </c:ext>
          </c:extLst>
        </c:ser>
        <c:dLbls>
          <c:showLegendKey val="0"/>
          <c:showVal val="0"/>
          <c:showCatName val="0"/>
          <c:showSerName val="0"/>
          <c:showPercent val="0"/>
          <c:showBubbleSize val="0"/>
        </c:dLbls>
        <c:gapWidth val="219"/>
        <c:overlap val="-27"/>
        <c:axId val="15808240"/>
        <c:axId val="15807280"/>
      </c:barChart>
      <c:catAx>
        <c:axId val="1580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280"/>
        <c:crosses val="autoZero"/>
        <c:auto val="1"/>
        <c:lblAlgn val="ctr"/>
        <c:lblOffset val="100"/>
        <c:noMultiLvlLbl val="0"/>
      </c:catAx>
      <c:valAx>
        <c:axId val="1580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8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Selling Price for Break-even</a:t>
            </a:r>
            <a:r>
              <a:rPr lang="en-IN" baseline="0"/>
              <a:t> Point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'Break-even Analysis-3'!$N$6</c:f>
              <c:strCache>
                <c:ptCount val="1"/>
                <c:pt idx="0">
                  <c:v>Current</c:v>
                </c:pt>
              </c:strCache>
            </c:strRef>
          </c:tx>
          <c:spPr>
            <a:solidFill>
              <a:srgbClr val="002060"/>
            </a:soli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Analysis-3'!$N$7:$N$10</c:f>
              <c:numCache>
                <c:formatCode>General</c:formatCode>
                <c:ptCount val="4"/>
                <c:pt idx="0">
                  <c:v>50</c:v>
                </c:pt>
                <c:pt idx="1">
                  <c:v>45</c:v>
                </c:pt>
                <c:pt idx="2">
                  <c:v>60</c:v>
                </c:pt>
                <c:pt idx="3">
                  <c:v>70</c:v>
                </c:pt>
              </c:numCache>
            </c:numRef>
          </c:val>
          <c:extLst>
            <c:ext xmlns:c16="http://schemas.microsoft.com/office/drawing/2014/chart" uri="{C3380CC4-5D6E-409C-BE32-E72D297353CC}">
              <c16:uniqueId val="{00000000-F59E-4E93-AF30-C777D577107E}"/>
            </c:ext>
          </c:extLst>
        </c:ser>
        <c:ser>
          <c:idx val="1"/>
          <c:order val="1"/>
          <c:tx>
            <c:strRef>
              <c:f>'Break-even Analysis-3'!$O$6</c:f>
              <c:strCache>
                <c:ptCount val="1"/>
                <c:pt idx="0">
                  <c:v>Needed</c:v>
                </c:pt>
              </c:strCache>
            </c:strRef>
          </c:tx>
          <c:spPr>
            <a:solidFill>
              <a:schemeClr val="accent3"/>
            </a:solidFill>
            <a:ln>
              <a:noFill/>
            </a:ln>
            <a:effectLst/>
          </c:spPr>
          <c:invertIfNegative val="0"/>
          <c:cat>
            <c:strRef>
              <c:f>'Break-even Analysis-3'!$K$7:$K$10</c:f>
              <c:strCache>
                <c:ptCount val="4"/>
                <c:pt idx="0">
                  <c:v>Product A</c:v>
                </c:pt>
                <c:pt idx="1">
                  <c:v>Product B</c:v>
                </c:pt>
                <c:pt idx="2">
                  <c:v>Product C</c:v>
                </c:pt>
                <c:pt idx="3">
                  <c:v>Product D</c:v>
                </c:pt>
              </c:strCache>
            </c:strRef>
          </c:cat>
          <c:val>
            <c:numRef>
              <c:f>'Break-even Analysis-3'!$O$7:$O$10</c:f>
              <c:numCache>
                <c:formatCode>General</c:formatCode>
                <c:ptCount val="4"/>
                <c:pt idx="0">
                  <c:v>60</c:v>
                </c:pt>
                <c:pt idx="1">
                  <c:v>50.7</c:v>
                </c:pt>
                <c:pt idx="2">
                  <c:v>61.7</c:v>
                </c:pt>
                <c:pt idx="3">
                  <c:v>67.5</c:v>
                </c:pt>
              </c:numCache>
            </c:numRef>
          </c:val>
          <c:extLst>
            <c:ext xmlns:c16="http://schemas.microsoft.com/office/drawing/2014/chart" uri="{C3380CC4-5D6E-409C-BE32-E72D297353CC}">
              <c16:uniqueId val="{00000001-F59E-4E93-AF30-C777D577107E}"/>
            </c:ext>
          </c:extLst>
        </c:ser>
        <c:dLbls>
          <c:showLegendKey val="0"/>
          <c:showVal val="0"/>
          <c:showCatName val="0"/>
          <c:showSerName val="0"/>
          <c:showPercent val="0"/>
          <c:showBubbleSize val="0"/>
        </c:dLbls>
        <c:gapWidth val="219"/>
        <c:overlap val="-27"/>
        <c:axId val="15812080"/>
        <c:axId val="15814000"/>
      </c:barChart>
      <c:catAx>
        <c:axId val="1581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4000"/>
        <c:crosses val="autoZero"/>
        <c:auto val="1"/>
        <c:lblAlgn val="ctr"/>
        <c:lblOffset val="100"/>
        <c:noMultiLvlLbl val="0"/>
      </c:catAx>
      <c:valAx>
        <c:axId val="1581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2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'NPV-4'!$O$11</c:f>
              <c:strCache>
                <c:ptCount val="1"/>
                <c:pt idx="0">
                  <c:v>NPV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2-A68A-4ECB-9700-6AA1031BC3D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1-A68A-4ECB-9700-6AA1031BC3D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'NPV-4'!$N$12:$N$15</c:f>
              <c:strCache>
                <c:ptCount val="4"/>
                <c:pt idx="0">
                  <c:v>Product A</c:v>
                </c:pt>
                <c:pt idx="1">
                  <c:v>Product B</c:v>
                </c:pt>
                <c:pt idx="2">
                  <c:v>Product C</c:v>
                </c:pt>
                <c:pt idx="3">
                  <c:v>Product D</c:v>
                </c:pt>
              </c:strCache>
            </c:strRef>
          </c:xVal>
          <c:yVal>
            <c:numRef>
              <c:f>'NPV-4'!$O$12:$O$15</c:f>
              <c:numCache>
                <c:formatCode>"₹"#,##0.00_);[Red]\("₹"#,##0.00\)</c:formatCode>
                <c:ptCount val="4"/>
                <c:pt idx="0" formatCode="0.00">
                  <c:v>-70752.956361649412</c:v>
                </c:pt>
                <c:pt idx="1">
                  <c:v>-76303.618009202051</c:v>
                </c:pt>
                <c:pt idx="2">
                  <c:v>-59226.68009512515</c:v>
                </c:pt>
                <c:pt idx="3">
                  <c:v>8608.3815809898697</c:v>
                </c:pt>
              </c:numCache>
            </c:numRef>
          </c:yVal>
          <c:smooth val="1"/>
          <c:extLst>
            <c:ext xmlns:c16="http://schemas.microsoft.com/office/drawing/2014/chart" uri="{C3380CC4-5D6E-409C-BE32-E72D297353CC}">
              <c16:uniqueId val="{00000000-A68A-4ECB-9700-6AA1031BC3DB}"/>
            </c:ext>
          </c:extLst>
        </c:ser>
        <c:dLbls>
          <c:dLblPos val="t"/>
          <c:showLegendKey val="0"/>
          <c:showVal val="1"/>
          <c:showCatName val="0"/>
          <c:showSerName val="0"/>
          <c:showPercent val="0"/>
          <c:showBubbleSize val="0"/>
        </c:dLbls>
        <c:axId val="2039012768"/>
        <c:axId val="2039010368"/>
      </c:scatterChart>
      <c:valAx>
        <c:axId val="20390127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 A,B,C</a:t>
                </a:r>
                <a:r>
                  <a:rPr lang="en-IN" baseline="0"/>
                  <a:t> and D</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010368"/>
        <c:crosses val="autoZero"/>
        <c:crossBetween val="midCat"/>
      </c:valAx>
      <c:valAx>
        <c:axId val="2039010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0127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'Forecasting-5'!$F$13</c:f>
              <c:strCache>
                <c:ptCount val="1"/>
                <c:pt idx="0">
                  <c:v>Product B</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0"/>
            <c:dispEq val="0"/>
          </c:trendline>
          <c:xVal>
            <c:numRef>
              <c:f>'Forecasting-5'!$D$14:$D$18</c:f>
              <c:numCache>
                <c:formatCode>General</c:formatCode>
                <c:ptCount val="5"/>
                <c:pt idx="0">
                  <c:v>1</c:v>
                </c:pt>
                <c:pt idx="1">
                  <c:v>2</c:v>
                </c:pt>
                <c:pt idx="2">
                  <c:v>3</c:v>
                </c:pt>
                <c:pt idx="3">
                  <c:v>4</c:v>
                </c:pt>
                <c:pt idx="4">
                  <c:v>5</c:v>
                </c:pt>
              </c:numCache>
            </c:numRef>
          </c:xVal>
          <c:yVal>
            <c:numRef>
              <c:f>'Forecasting-5'!$F$14:$F$18</c:f>
              <c:numCache>
                <c:formatCode>0</c:formatCode>
                <c:ptCount val="5"/>
                <c:pt idx="0">
                  <c:v>700</c:v>
                </c:pt>
                <c:pt idx="1">
                  <c:v>728</c:v>
                </c:pt>
                <c:pt idx="2">
                  <c:v>757.12</c:v>
                </c:pt>
                <c:pt idx="3">
                  <c:v>787.40480000000002</c:v>
                </c:pt>
                <c:pt idx="4">
                  <c:v>818.90099199999997</c:v>
                </c:pt>
              </c:numCache>
            </c:numRef>
          </c:yVal>
          <c:smooth val="0"/>
          <c:extLst>
            <c:ext xmlns:c16="http://schemas.microsoft.com/office/drawing/2014/chart" uri="{C3380CC4-5D6E-409C-BE32-E72D297353CC}">
              <c16:uniqueId val="{00000000-5E66-4355-920A-A9F36770F976}"/>
            </c:ext>
          </c:extLst>
        </c:ser>
        <c:dLbls>
          <c:showLegendKey val="0"/>
          <c:showVal val="0"/>
          <c:showCatName val="0"/>
          <c:showSerName val="0"/>
          <c:showPercent val="0"/>
          <c:showBubbleSize val="0"/>
        </c:dLbls>
        <c:axId val="1626530624"/>
        <c:axId val="1626529664"/>
      </c:scatterChart>
      <c:valAx>
        <c:axId val="16265306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529664"/>
        <c:crosses val="autoZero"/>
        <c:crossBetween val="midCat"/>
      </c:valAx>
      <c:valAx>
        <c:axId val="1626529664"/>
        <c:scaling>
          <c:orientation val="minMax"/>
          <c:min val="6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530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'Forecasting-5'!$E$13</c:f>
              <c:strCache>
                <c:ptCount val="1"/>
                <c:pt idx="0">
                  <c:v>Product A</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0"/>
            <c:dispEq val="0"/>
          </c:trendline>
          <c:xVal>
            <c:numRef>
              <c:f>'Forecasting-5'!$D$14:$D$18</c:f>
              <c:numCache>
                <c:formatCode>General</c:formatCode>
                <c:ptCount val="5"/>
                <c:pt idx="0">
                  <c:v>1</c:v>
                </c:pt>
                <c:pt idx="1">
                  <c:v>2</c:v>
                </c:pt>
                <c:pt idx="2">
                  <c:v>3</c:v>
                </c:pt>
                <c:pt idx="3">
                  <c:v>4</c:v>
                </c:pt>
                <c:pt idx="4">
                  <c:v>5</c:v>
                </c:pt>
              </c:numCache>
            </c:numRef>
          </c:xVal>
          <c:yVal>
            <c:numRef>
              <c:f>'Forecasting-5'!$E$14:$E$18</c:f>
              <c:numCache>
                <c:formatCode>0</c:formatCode>
                <c:ptCount val="5"/>
                <c:pt idx="0">
                  <c:v>500</c:v>
                </c:pt>
                <c:pt idx="1">
                  <c:v>525</c:v>
                </c:pt>
                <c:pt idx="2">
                  <c:v>551.25</c:v>
                </c:pt>
                <c:pt idx="3">
                  <c:v>578.8125</c:v>
                </c:pt>
                <c:pt idx="4">
                  <c:v>607.75312499999995</c:v>
                </c:pt>
              </c:numCache>
            </c:numRef>
          </c:yVal>
          <c:smooth val="0"/>
          <c:extLst>
            <c:ext xmlns:c16="http://schemas.microsoft.com/office/drawing/2014/chart" uri="{C3380CC4-5D6E-409C-BE32-E72D297353CC}">
              <c16:uniqueId val="{00000000-0B7C-4F1E-8F4A-FC58F41F1C4A}"/>
            </c:ext>
          </c:extLst>
        </c:ser>
        <c:dLbls>
          <c:showLegendKey val="0"/>
          <c:showVal val="0"/>
          <c:showCatName val="0"/>
          <c:showSerName val="0"/>
          <c:showPercent val="0"/>
          <c:showBubbleSize val="0"/>
        </c:dLbls>
        <c:axId val="1946345952"/>
        <c:axId val="1946347872"/>
      </c:scatterChart>
      <c:valAx>
        <c:axId val="1946345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347872"/>
        <c:crosses val="autoZero"/>
        <c:crossBetween val="midCat"/>
      </c:valAx>
      <c:valAx>
        <c:axId val="1946347872"/>
        <c:scaling>
          <c:orientation val="minMax"/>
          <c:min val="4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345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'Forecasting-5'!$G$13</c:f>
              <c:strCache>
                <c:ptCount val="1"/>
                <c:pt idx="0">
                  <c:v>Product C</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0"/>
            <c:dispEq val="0"/>
          </c:trendline>
          <c:xVal>
            <c:numRef>
              <c:f>'Forecasting-5'!$D$14:$D$18</c:f>
              <c:numCache>
                <c:formatCode>General</c:formatCode>
                <c:ptCount val="5"/>
                <c:pt idx="0">
                  <c:v>1</c:v>
                </c:pt>
                <c:pt idx="1">
                  <c:v>2</c:v>
                </c:pt>
                <c:pt idx="2">
                  <c:v>3</c:v>
                </c:pt>
                <c:pt idx="3">
                  <c:v>4</c:v>
                </c:pt>
                <c:pt idx="4">
                  <c:v>5</c:v>
                </c:pt>
              </c:numCache>
            </c:numRef>
          </c:xVal>
          <c:yVal>
            <c:numRef>
              <c:f>'Forecasting-5'!$G$14:$G$18</c:f>
              <c:numCache>
                <c:formatCode>0</c:formatCode>
                <c:ptCount val="5"/>
                <c:pt idx="0">
                  <c:v>600</c:v>
                </c:pt>
                <c:pt idx="1">
                  <c:v>636</c:v>
                </c:pt>
                <c:pt idx="2">
                  <c:v>674.16</c:v>
                </c:pt>
                <c:pt idx="3">
                  <c:v>714.6096</c:v>
                </c:pt>
                <c:pt idx="4">
                  <c:v>757.486176</c:v>
                </c:pt>
              </c:numCache>
            </c:numRef>
          </c:yVal>
          <c:smooth val="0"/>
          <c:extLst>
            <c:ext xmlns:c16="http://schemas.microsoft.com/office/drawing/2014/chart" uri="{C3380CC4-5D6E-409C-BE32-E72D297353CC}">
              <c16:uniqueId val="{00000000-A573-4418-BA63-DDA7ECEA6498}"/>
            </c:ext>
          </c:extLst>
        </c:ser>
        <c:dLbls>
          <c:showLegendKey val="0"/>
          <c:showVal val="0"/>
          <c:showCatName val="0"/>
          <c:showSerName val="0"/>
          <c:showPercent val="0"/>
          <c:showBubbleSize val="0"/>
        </c:dLbls>
        <c:axId val="92259424"/>
        <c:axId val="92260384"/>
      </c:scatterChart>
      <c:valAx>
        <c:axId val="922594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60384"/>
        <c:crosses val="autoZero"/>
        <c:crossBetween val="midCat"/>
      </c:valAx>
      <c:valAx>
        <c:axId val="92260384"/>
        <c:scaling>
          <c:orientation val="minMax"/>
          <c:min val="5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59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Forecasted</a:t>
            </a:r>
            <a:r>
              <a:rPr lang="en-IN" baseline="0"/>
              <a:t>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'Forecasting-5'!$E$13</c:f>
              <c:strCache>
                <c:ptCount val="1"/>
                <c:pt idx="0">
                  <c:v>Product A</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0"/>
            <c:dispEq val="0"/>
          </c:trendline>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'Forecasting-5'!$E$14:$E$23</c:f>
              <c:numCache>
                <c:formatCode>0</c:formatCode>
                <c:ptCount val="10"/>
                <c:pt idx="0">
                  <c:v>500</c:v>
                </c:pt>
                <c:pt idx="1">
                  <c:v>525</c:v>
                </c:pt>
                <c:pt idx="2">
                  <c:v>551.25</c:v>
                </c:pt>
                <c:pt idx="3">
                  <c:v>578.8125</c:v>
                </c:pt>
                <c:pt idx="4">
                  <c:v>607.75312499999995</c:v>
                </c:pt>
                <c:pt idx="5">
                  <c:v>633.35874999999999</c:v>
                </c:pt>
                <c:pt idx="6">
                  <c:v>660.29062499999998</c:v>
                </c:pt>
                <c:pt idx="7">
                  <c:v>687.22249999999997</c:v>
                </c:pt>
                <c:pt idx="8">
                  <c:v>714.15437500000007</c:v>
                </c:pt>
                <c:pt idx="9">
                  <c:v>741.08625000000006</c:v>
                </c:pt>
              </c:numCache>
            </c:numRef>
          </c:yVal>
          <c:smooth val="0"/>
          <c:extLst>
            <c:ext xmlns:c16="http://schemas.microsoft.com/office/drawing/2014/chart" uri="{C3380CC4-5D6E-409C-BE32-E72D297353CC}">
              <c16:uniqueId val="{00000000-258C-4281-849A-AED68518981E}"/>
            </c:ext>
          </c:extLst>
        </c:ser>
        <c:ser>
          <c:idx val="1"/>
          <c:order val="1"/>
          <c:tx>
            <c:strRef>
              <c:f>'Forecasting-5'!$F$13</c:f>
              <c:strCache>
                <c:ptCount val="1"/>
                <c:pt idx="0">
                  <c:v>Product B</c:v>
                </c:pt>
              </c:strCache>
            </c:strRef>
          </c:tx>
          <c:spPr>
            <a:ln w="28575"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forward val="2"/>
            <c:dispRSqr val="0"/>
            <c:dispEq val="0"/>
          </c:trendline>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'Forecasting-5'!$F$14:$F$23</c:f>
              <c:numCache>
                <c:formatCode>0</c:formatCode>
                <c:ptCount val="10"/>
                <c:pt idx="0">
                  <c:v>700</c:v>
                </c:pt>
                <c:pt idx="1">
                  <c:v>728</c:v>
                </c:pt>
                <c:pt idx="2">
                  <c:v>757.12</c:v>
                </c:pt>
                <c:pt idx="3">
                  <c:v>787.40480000000002</c:v>
                </c:pt>
                <c:pt idx="4">
                  <c:v>818.90099199999997</c:v>
                </c:pt>
                <c:pt idx="5">
                  <c:v>847.44719359999999</c:v>
                </c:pt>
                <c:pt idx="6">
                  <c:v>877.16787199999999</c:v>
                </c:pt>
                <c:pt idx="7">
                  <c:v>906.88855039999999</c:v>
                </c:pt>
                <c:pt idx="8">
                  <c:v>936.60922879999998</c:v>
                </c:pt>
                <c:pt idx="9">
                  <c:v>966.32990719999998</c:v>
                </c:pt>
              </c:numCache>
            </c:numRef>
          </c:yVal>
          <c:smooth val="0"/>
          <c:extLst>
            <c:ext xmlns:c16="http://schemas.microsoft.com/office/drawing/2014/chart" uri="{C3380CC4-5D6E-409C-BE32-E72D297353CC}">
              <c16:uniqueId val="{00000001-258C-4281-849A-AED68518981E}"/>
            </c:ext>
          </c:extLst>
        </c:ser>
        <c:ser>
          <c:idx val="2"/>
          <c:order val="2"/>
          <c:tx>
            <c:strRef>
              <c:f>'Forecasting-5'!$G$13</c:f>
              <c:strCache>
                <c:ptCount val="1"/>
                <c:pt idx="0">
                  <c:v>Product C</c:v>
                </c:pt>
              </c:strCache>
            </c:strRef>
          </c:tx>
          <c:spPr>
            <a:ln w="28575"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forward val="2"/>
            <c:dispRSqr val="0"/>
            <c:dispEq val="0"/>
          </c:trendline>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'Forecasting-5'!$G$14:$G$23</c:f>
              <c:numCache>
                <c:formatCode>0</c:formatCode>
                <c:ptCount val="10"/>
                <c:pt idx="0">
                  <c:v>600</c:v>
                </c:pt>
                <c:pt idx="1">
                  <c:v>636</c:v>
                </c:pt>
                <c:pt idx="2">
                  <c:v>674.16</c:v>
                </c:pt>
                <c:pt idx="3">
                  <c:v>714.6096</c:v>
                </c:pt>
                <c:pt idx="4">
                  <c:v>757.486176</c:v>
                </c:pt>
                <c:pt idx="5">
                  <c:v>794.52574079999988</c:v>
                </c:pt>
                <c:pt idx="6">
                  <c:v>833.88393599999995</c:v>
                </c:pt>
                <c:pt idx="7">
                  <c:v>873.2421311999999</c:v>
                </c:pt>
                <c:pt idx="8">
                  <c:v>912.60032639999997</c:v>
                </c:pt>
                <c:pt idx="9">
                  <c:v>951.95852159999993</c:v>
                </c:pt>
              </c:numCache>
            </c:numRef>
          </c:yVal>
          <c:smooth val="0"/>
          <c:extLst>
            <c:ext xmlns:c16="http://schemas.microsoft.com/office/drawing/2014/chart" uri="{C3380CC4-5D6E-409C-BE32-E72D297353CC}">
              <c16:uniqueId val="{00000002-258C-4281-849A-AED68518981E}"/>
            </c:ext>
          </c:extLst>
        </c:ser>
        <c:ser>
          <c:idx val="3"/>
          <c:order val="3"/>
          <c:tx>
            <c:strRef>
              <c:f>'Forecasting-5'!$H$13</c:f>
              <c:strCache>
                <c:ptCount val="1"/>
                <c:pt idx="0">
                  <c:v>Product D</c:v>
                </c:pt>
              </c:strCache>
            </c:strRef>
          </c:tx>
          <c:spPr>
            <a:ln w="28575"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forward val="2"/>
            <c:dispRSqr val="0"/>
            <c:dispEq val="0"/>
          </c:trendline>
          <c:xVal>
            <c:numRef>
              <c:f>'Forecasting-5'!$D$14:$D$23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'Forecasting-5'!$H$14:$H$23</c:f>
              <c:numCache>
                <c:formatCode>0</c:formatCode>
                <c:ptCount val="10"/>
                <c:pt idx="0">
                  <c:v>800</c:v>
                </c:pt>
                <c:pt idx="1">
                  <c:v>856</c:v>
                </c:pt>
                <c:pt idx="2">
                  <c:v>915.92</c:v>
                </c:pt>
                <c:pt idx="3">
                  <c:v>980.03440000000001</c:v>
                </c:pt>
                <c:pt idx="4">
                  <c:v>1048.636808</c:v>
                </c:pt>
                <c:pt idx="5">
                  <c:v>1106.5106464</c:v>
                </c:pt>
                <c:pt idx="6">
                  <c:v>1168.6414479999999</c:v>
                </c:pt>
                <c:pt idx="7">
                  <c:v>1230.7722496000001</c:v>
                </c:pt>
                <c:pt idx="8">
                  <c:v>1292.9030511999999</c:v>
                </c:pt>
                <c:pt idx="9">
                  <c:v>1355.0338528</c:v>
                </c:pt>
              </c:numCache>
            </c:numRef>
          </c:yVal>
          <c:smooth val="0"/>
          <c:extLst>
            <c:ext xmlns:c16="http://schemas.microsoft.com/office/drawing/2014/chart" uri="{C3380CC4-5D6E-409C-BE32-E72D297353CC}">
              <c16:uniqueId val="{00000003-258C-4281-849A-AED68518981E}"/>
            </c:ext>
          </c:extLst>
        </c:ser>
        <c:dLbls>
          <c:showLegendKey val="0"/>
          <c:showVal val="0"/>
          <c:showCatName val="0"/>
          <c:showSerName val="0"/>
          <c:showPercent val="0"/>
          <c:showBubbleSize val="0"/>
        </c:dLbls>
        <c:axId val="1009600496"/>
        <c:axId val="1009600976"/>
      </c:scatterChart>
      <c:valAx>
        <c:axId val="1009600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600976"/>
        <c:crosses val="autoZero"/>
        <c:crossBetween val="midCat"/>
        <c:majorUnit val="1"/>
      </c:valAx>
      <c:valAx>
        <c:axId val="100960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600496"/>
        <c:crosses val="autoZero"/>
        <c:crossBetween val="midCat"/>
      </c:valAx>
      <c:spPr>
        <a:noFill/>
        <a:ln>
          <a:noFill/>
        </a:ln>
        <a:effectLst/>
      </c:spPr>
    </c:plotArea>
    <c:legend>
      <c:legendPos val="r"/>
      <c:legendEntry>
        <c:idx val="4"/>
        <c:delete val="1"/>
      </c:legendEntry>
      <c:legendEntry>
        <c:idx val="5"/>
        <c:delete val="1"/>
      </c:legendEntry>
      <c:legendEntry>
        <c:idx val="6"/>
        <c:delete val="1"/>
      </c:legendEntry>
      <c:legendEntry>
        <c:idx val="7"/>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'Forecasting-5'!$H$13</c:f>
              <c:strCache>
                <c:ptCount val="1"/>
                <c:pt idx="0">
                  <c:v>Product D</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0"/>
            <c:dispEq val="0"/>
          </c:trendline>
          <c:xVal>
            <c:numRef>
              <c:f>'Forecasting-5'!$D$14:$D$18</c:f>
              <c:numCache>
                <c:formatCode>General</c:formatCode>
                <c:ptCount val="5"/>
                <c:pt idx="0">
                  <c:v>1</c:v>
                </c:pt>
                <c:pt idx="1">
                  <c:v>2</c:v>
                </c:pt>
                <c:pt idx="2">
                  <c:v>3</c:v>
                </c:pt>
                <c:pt idx="3">
                  <c:v>4</c:v>
                </c:pt>
                <c:pt idx="4">
                  <c:v>5</c:v>
                </c:pt>
              </c:numCache>
            </c:numRef>
          </c:xVal>
          <c:yVal>
            <c:numRef>
              <c:f>'Forecasting-5'!$H$14:$H$18</c:f>
              <c:numCache>
                <c:formatCode>0</c:formatCode>
                <c:ptCount val="5"/>
                <c:pt idx="0">
                  <c:v>800</c:v>
                </c:pt>
                <c:pt idx="1">
                  <c:v>856</c:v>
                </c:pt>
                <c:pt idx="2">
                  <c:v>915.92</c:v>
                </c:pt>
                <c:pt idx="3">
                  <c:v>980.03440000000001</c:v>
                </c:pt>
                <c:pt idx="4">
                  <c:v>1048.636808</c:v>
                </c:pt>
              </c:numCache>
            </c:numRef>
          </c:yVal>
          <c:smooth val="0"/>
          <c:extLst>
            <c:ext xmlns:c16="http://schemas.microsoft.com/office/drawing/2014/chart" uri="{C3380CC4-5D6E-409C-BE32-E72D297353CC}">
              <c16:uniqueId val="{00000001-1CA6-4E4D-85C7-DA7B2D578C23}"/>
            </c:ext>
          </c:extLst>
        </c:ser>
        <c:dLbls>
          <c:showLegendKey val="0"/>
          <c:showVal val="0"/>
          <c:showCatName val="0"/>
          <c:showSerName val="0"/>
          <c:showPercent val="0"/>
          <c:showBubbleSize val="0"/>
        </c:dLbls>
        <c:axId val="963068368"/>
        <c:axId val="963070768"/>
      </c:scatterChart>
      <c:valAx>
        <c:axId val="963068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070768"/>
        <c:crosses val="autoZero"/>
        <c:crossBetween val="midCat"/>
      </c:valAx>
      <c:valAx>
        <c:axId val="963070768"/>
        <c:scaling>
          <c:orientation val="minMax"/>
          <c:min val="7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068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OME!A1"/><Relationship Id="rId5" Type="http://schemas.openxmlformats.org/officeDocument/2006/relationships/hyperlink" Target="http://www.linkedin.com/in/mohitbudheliya"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hyperlink" Target="#'B-E P @3'!A1"/><Relationship Id="rId13" Type="http://schemas.openxmlformats.org/officeDocument/2006/relationships/hyperlink" Target="#'Transportation@7'!A1"/><Relationship Id="rId3" Type="http://schemas.openxmlformats.org/officeDocument/2006/relationships/hyperlink" Target="#MAIN!A1"/><Relationship Id="rId7" Type="http://schemas.openxmlformats.org/officeDocument/2006/relationships/hyperlink" Target="#'Comparison@1'!A1"/><Relationship Id="rId12" Type="http://schemas.openxmlformats.org/officeDocument/2006/relationships/image" Target="../media/image7.svg"/><Relationship Id="rId2" Type="http://schemas.openxmlformats.org/officeDocument/2006/relationships/hyperlink" Target="#Solutions!A1"/><Relationship Id="rId16" Type="http://schemas.openxmlformats.org/officeDocument/2006/relationships/hyperlink" Target="#'About Company'!A1"/><Relationship Id="rId1" Type="http://schemas.openxmlformats.org/officeDocument/2006/relationships/image" Target="../media/image3.png"/><Relationship Id="rId6" Type="http://schemas.openxmlformats.org/officeDocument/2006/relationships/hyperlink" Target="#HOME!A1"/><Relationship Id="rId11" Type="http://schemas.openxmlformats.org/officeDocument/2006/relationships/image" Target="../media/image6.png"/><Relationship Id="rId5" Type="http://schemas.openxmlformats.org/officeDocument/2006/relationships/image" Target="../media/image5.svg"/><Relationship Id="rId15" Type="http://schemas.openxmlformats.org/officeDocument/2006/relationships/hyperlink" Target="#Data!A1"/><Relationship Id="rId10" Type="http://schemas.openxmlformats.org/officeDocument/2006/relationships/hyperlink" Target="#'Forecasting@5'!A1"/><Relationship Id="rId4" Type="http://schemas.openxmlformats.org/officeDocument/2006/relationships/image" Target="../media/image4.png"/><Relationship Id="rId9" Type="http://schemas.openxmlformats.org/officeDocument/2006/relationships/hyperlink" Target="#'NPV@4'!A1"/><Relationship Id="rId14" Type="http://schemas.openxmlformats.org/officeDocument/2006/relationships/hyperlink" Target="#'Liner Programming-6'!A1"/></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HOME!A1"/><Relationship Id="rId18" Type="http://schemas.openxmlformats.org/officeDocument/2006/relationships/image" Target="../media/image6.png"/><Relationship Id="rId3" Type="http://schemas.openxmlformats.org/officeDocument/2006/relationships/chart" Target="../charts/chart2.xml"/><Relationship Id="rId21" Type="http://schemas.openxmlformats.org/officeDocument/2006/relationships/hyperlink" Target="#'Liner Programming-6'!A1"/><Relationship Id="rId7" Type="http://schemas.openxmlformats.org/officeDocument/2006/relationships/chart" Target="../charts/chart6.xml"/><Relationship Id="rId12" Type="http://schemas.openxmlformats.org/officeDocument/2006/relationships/image" Target="../media/image5.svg"/><Relationship Id="rId17" Type="http://schemas.openxmlformats.org/officeDocument/2006/relationships/hyperlink" Target="#'Forecasting@5'!A1"/><Relationship Id="rId2" Type="http://schemas.openxmlformats.org/officeDocument/2006/relationships/chart" Target="../charts/chart1.xml"/><Relationship Id="rId16" Type="http://schemas.openxmlformats.org/officeDocument/2006/relationships/hyperlink" Target="#'NPV@4'!A1"/><Relationship Id="rId20" Type="http://schemas.openxmlformats.org/officeDocument/2006/relationships/hyperlink" Target="#'Transportation@7'!A1"/><Relationship Id="rId1" Type="http://schemas.openxmlformats.org/officeDocument/2006/relationships/image" Target="../media/image3.png"/><Relationship Id="rId6" Type="http://schemas.openxmlformats.org/officeDocument/2006/relationships/chart" Target="../charts/chart5.xml"/><Relationship Id="rId11" Type="http://schemas.openxmlformats.org/officeDocument/2006/relationships/image" Target="../media/image4.png"/><Relationship Id="rId24" Type="http://schemas.openxmlformats.org/officeDocument/2006/relationships/hyperlink" Target="#'About Company'!A1"/><Relationship Id="rId5" Type="http://schemas.openxmlformats.org/officeDocument/2006/relationships/chart" Target="../charts/chart4.xml"/><Relationship Id="rId15" Type="http://schemas.openxmlformats.org/officeDocument/2006/relationships/hyperlink" Target="#'B-E P @3'!A1"/><Relationship Id="rId23" Type="http://schemas.openxmlformats.org/officeDocument/2006/relationships/hyperlink" Target="#Solutions!A1"/><Relationship Id="rId10" Type="http://schemas.openxmlformats.org/officeDocument/2006/relationships/hyperlink" Target="#MAIN!A1"/><Relationship Id="rId19" Type="http://schemas.openxmlformats.org/officeDocument/2006/relationships/image" Target="../media/image7.svg"/><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hyperlink" Target="#'Comparison@1'!A1"/><Relationship Id="rId22" Type="http://schemas.openxmlformats.org/officeDocument/2006/relationships/hyperlink" Target="#Data!A1"/></Relationships>
</file>

<file path=xl/drawings/_rels/drawing4.xml.rels><?xml version="1.0" encoding="UTF-8" standalone="yes"?>
<Relationships xmlns="http://schemas.openxmlformats.org/package/2006/relationships"><Relationship Id="rId8" Type="http://schemas.openxmlformats.org/officeDocument/2006/relationships/hyperlink" Target="#'Comparison@1'!A1"/><Relationship Id="rId13" Type="http://schemas.openxmlformats.org/officeDocument/2006/relationships/image" Target="../media/image7.svg"/><Relationship Id="rId18" Type="http://schemas.openxmlformats.org/officeDocument/2006/relationships/hyperlink" Target="#'About Company'!A1"/><Relationship Id="rId3" Type="http://schemas.openxmlformats.org/officeDocument/2006/relationships/chart" Target="../charts/chart10.xml"/><Relationship Id="rId7" Type="http://schemas.openxmlformats.org/officeDocument/2006/relationships/hyperlink" Target="#HOME!A1"/><Relationship Id="rId12" Type="http://schemas.openxmlformats.org/officeDocument/2006/relationships/image" Target="../media/image6.png"/><Relationship Id="rId17" Type="http://schemas.openxmlformats.org/officeDocument/2006/relationships/hyperlink" Target="#Solutions!A1"/><Relationship Id="rId2" Type="http://schemas.openxmlformats.org/officeDocument/2006/relationships/chart" Target="../charts/chart9.xml"/><Relationship Id="rId16" Type="http://schemas.openxmlformats.org/officeDocument/2006/relationships/hyperlink" Target="#Data!A1"/><Relationship Id="rId1" Type="http://schemas.openxmlformats.org/officeDocument/2006/relationships/image" Target="../media/image3.png"/><Relationship Id="rId6" Type="http://schemas.openxmlformats.org/officeDocument/2006/relationships/image" Target="../media/image5.svg"/><Relationship Id="rId11" Type="http://schemas.openxmlformats.org/officeDocument/2006/relationships/hyperlink" Target="#'Forecasting@5'!A1"/><Relationship Id="rId5" Type="http://schemas.openxmlformats.org/officeDocument/2006/relationships/image" Target="../media/image4.png"/><Relationship Id="rId15" Type="http://schemas.openxmlformats.org/officeDocument/2006/relationships/hyperlink" Target="#'Liner Programming-6'!A1"/><Relationship Id="rId10" Type="http://schemas.openxmlformats.org/officeDocument/2006/relationships/hyperlink" Target="#'NPV@4'!A1"/><Relationship Id="rId4" Type="http://schemas.openxmlformats.org/officeDocument/2006/relationships/hyperlink" Target="#MAIN!A1"/><Relationship Id="rId9" Type="http://schemas.openxmlformats.org/officeDocument/2006/relationships/hyperlink" Target="#'B-E P @3'!A1"/><Relationship Id="rId14" Type="http://schemas.openxmlformats.org/officeDocument/2006/relationships/hyperlink" Target="#'Transportation@7'!A1"/></Relationships>
</file>

<file path=xl/drawings/_rels/drawing5.xml.rels><?xml version="1.0" encoding="UTF-8" standalone="yes"?>
<Relationships xmlns="http://schemas.openxmlformats.org/package/2006/relationships"><Relationship Id="rId8" Type="http://schemas.openxmlformats.org/officeDocument/2006/relationships/hyperlink" Target="#'B-E P @3'!A1"/><Relationship Id="rId13" Type="http://schemas.openxmlformats.org/officeDocument/2006/relationships/hyperlink" Target="#'Transportation@7'!A1"/><Relationship Id="rId3" Type="http://schemas.openxmlformats.org/officeDocument/2006/relationships/hyperlink" Target="#MAIN!A1"/><Relationship Id="rId7" Type="http://schemas.openxmlformats.org/officeDocument/2006/relationships/hyperlink" Target="#'Comparison@1'!A1"/><Relationship Id="rId12" Type="http://schemas.openxmlformats.org/officeDocument/2006/relationships/image" Target="../media/image7.svg"/><Relationship Id="rId17" Type="http://schemas.openxmlformats.org/officeDocument/2006/relationships/hyperlink" Target="#'About Company'!A1"/><Relationship Id="rId2" Type="http://schemas.openxmlformats.org/officeDocument/2006/relationships/chart" Target="../charts/chart11.xml"/><Relationship Id="rId16" Type="http://schemas.openxmlformats.org/officeDocument/2006/relationships/hyperlink" Target="#Solutions!A1"/><Relationship Id="rId1" Type="http://schemas.openxmlformats.org/officeDocument/2006/relationships/image" Target="../media/image3.png"/><Relationship Id="rId6" Type="http://schemas.openxmlformats.org/officeDocument/2006/relationships/hyperlink" Target="#HOME!A1"/><Relationship Id="rId11" Type="http://schemas.openxmlformats.org/officeDocument/2006/relationships/image" Target="../media/image6.png"/><Relationship Id="rId5" Type="http://schemas.openxmlformats.org/officeDocument/2006/relationships/image" Target="../media/image5.svg"/><Relationship Id="rId15" Type="http://schemas.openxmlformats.org/officeDocument/2006/relationships/hyperlink" Target="#Data!A1"/><Relationship Id="rId10" Type="http://schemas.openxmlformats.org/officeDocument/2006/relationships/hyperlink" Target="#'Forecasting@5'!A1"/><Relationship Id="rId4" Type="http://schemas.openxmlformats.org/officeDocument/2006/relationships/image" Target="../media/image4.png"/><Relationship Id="rId9" Type="http://schemas.openxmlformats.org/officeDocument/2006/relationships/hyperlink" Target="#'NPV@4'!A1"/><Relationship Id="rId14" Type="http://schemas.openxmlformats.org/officeDocument/2006/relationships/hyperlink" Target="#'Liner Programming-6'!A1"/></Relationships>
</file>

<file path=xl/drawings/_rels/drawing6.xml.rels><?xml version="1.0" encoding="UTF-8" standalone="yes"?>
<Relationships xmlns="http://schemas.openxmlformats.org/package/2006/relationships"><Relationship Id="rId8" Type="http://schemas.openxmlformats.org/officeDocument/2006/relationships/hyperlink" Target="#'B-E P @3'!A1"/><Relationship Id="rId13" Type="http://schemas.openxmlformats.org/officeDocument/2006/relationships/hyperlink" Target="#'Transportation@7'!A1"/><Relationship Id="rId3" Type="http://schemas.openxmlformats.org/officeDocument/2006/relationships/hyperlink" Target="#MAIN!A1"/><Relationship Id="rId7" Type="http://schemas.openxmlformats.org/officeDocument/2006/relationships/hyperlink" Target="#'Comparison@1'!A1"/><Relationship Id="rId12" Type="http://schemas.openxmlformats.org/officeDocument/2006/relationships/image" Target="../media/image7.svg"/><Relationship Id="rId17" Type="http://schemas.openxmlformats.org/officeDocument/2006/relationships/hyperlink" Target="#'About Company'!A1"/><Relationship Id="rId2" Type="http://schemas.openxmlformats.org/officeDocument/2006/relationships/chart" Target="../charts/chart12.xml"/><Relationship Id="rId16" Type="http://schemas.openxmlformats.org/officeDocument/2006/relationships/hyperlink" Target="#Solutions!A1"/><Relationship Id="rId1" Type="http://schemas.openxmlformats.org/officeDocument/2006/relationships/image" Target="../media/image3.png"/><Relationship Id="rId6" Type="http://schemas.openxmlformats.org/officeDocument/2006/relationships/hyperlink" Target="#HOME!A1"/><Relationship Id="rId11" Type="http://schemas.openxmlformats.org/officeDocument/2006/relationships/image" Target="../media/image6.png"/><Relationship Id="rId5" Type="http://schemas.openxmlformats.org/officeDocument/2006/relationships/image" Target="../media/image5.svg"/><Relationship Id="rId15" Type="http://schemas.openxmlformats.org/officeDocument/2006/relationships/hyperlink" Target="#Data!A1"/><Relationship Id="rId10" Type="http://schemas.openxmlformats.org/officeDocument/2006/relationships/hyperlink" Target="#'Forecasting@5'!A1"/><Relationship Id="rId4" Type="http://schemas.openxmlformats.org/officeDocument/2006/relationships/image" Target="../media/image4.png"/><Relationship Id="rId9" Type="http://schemas.openxmlformats.org/officeDocument/2006/relationships/hyperlink" Target="#'NPV@4'!A1"/><Relationship Id="rId14" Type="http://schemas.openxmlformats.org/officeDocument/2006/relationships/hyperlink" Target="#'Liner Programming-6'!A1"/></Relationships>
</file>

<file path=xl/drawings/_rels/drawing7.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hyperlink" Target="#'Forecasting@5'!A1"/><Relationship Id="rId18" Type="http://schemas.openxmlformats.org/officeDocument/2006/relationships/hyperlink" Target="#Data!A1"/><Relationship Id="rId3" Type="http://schemas.openxmlformats.org/officeDocument/2006/relationships/image" Target="../media/image9.png"/><Relationship Id="rId7" Type="http://schemas.openxmlformats.org/officeDocument/2006/relationships/image" Target="../media/image4.png"/><Relationship Id="rId12" Type="http://schemas.openxmlformats.org/officeDocument/2006/relationships/hyperlink" Target="#'NPV@4'!A1"/><Relationship Id="rId17" Type="http://schemas.openxmlformats.org/officeDocument/2006/relationships/hyperlink" Target="#'Liner Programming-6'!A1"/><Relationship Id="rId2" Type="http://schemas.openxmlformats.org/officeDocument/2006/relationships/image" Target="../media/image8.png"/><Relationship Id="rId16" Type="http://schemas.openxmlformats.org/officeDocument/2006/relationships/hyperlink" Target="#'Transportation@7'!A1"/><Relationship Id="rId20" Type="http://schemas.openxmlformats.org/officeDocument/2006/relationships/hyperlink" Target="#'About Company'!A1"/><Relationship Id="rId1" Type="http://schemas.openxmlformats.org/officeDocument/2006/relationships/image" Target="../media/image3.png"/><Relationship Id="rId6" Type="http://schemas.openxmlformats.org/officeDocument/2006/relationships/hyperlink" Target="#MAIN!A1"/><Relationship Id="rId11" Type="http://schemas.openxmlformats.org/officeDocument/2006/relationships/hyperlink" Target="#'B-E P @3'!A1"/><Relationship Id="rId5" Type="http://schemas.openxmlformats.org/officeDocument/2006/relationships/image" Target="../media/image11.png"/><Relationship Id="rId15" Type="http://schemas.openxmlformats.org/officeDocument/2006/relationships/image" Target="../media/image7.svg"/><Relationship Id="rId10" Type="http://schemas.openxmlformats.org/officeDocument/2006/relationships/hyperlink" Target="#'Comparison@1'!A1"/><Relationship Id="rId19" Type="http://schemas.openxmlformats.org/officeDocument/2006/relationships/hyperlink" Target="#Solutions!A1"/><Relationship Id="rId4" Type="http://schemas.openxmlformats.org/officeDocument/2006/relationships/image" Target="../media/image10.png"/><Relationship Id="rId9" Type="http://schemas.openxmlformats.org/officeDocument/2006/relationships/hyperlink" Target="#HOME!A1"/><Relationship Id="rId14" Type="http://schemas.openxmlformats.org/officeDocument/2006/relationships/image" Target="../media/image6.png"/></Relationships>
</file>

<file path=xl/drawings/_rels/drawing8.xml.rels><?xml version="1.0" encoding="UTF-8" standalone="yes"?>
<Relationships xmlns="http://schemas.openxmlformats.org/package/2006/relationships"><Relationship Id="rId8" Type="http://schemas.openxmlformats.org/officeDocument/2006/relationships/hyperlink" Target="#'Transportation-7'!A1"/><Relationship Id="rId13" Type="http://schemas.openxmlformats.org/officeDocument/2006/relationships/hyperlink" Target="#'Comparison@1'!A1"/><Relationship Id="rId18" Type="http://schemas.openxmlformats.org/officeDocument/2006/relationships/image" Target="../media/image7.svg"/><Relationship Id="rId3" Type="http://schemas.openxmlformats.org/officeDocument/2006/relationships/hyperlink" Target="#'Two-way data table-2'!A1"/><Relationship Id="rId21" Type="http://schemas.openxmlformats.org/officeDocument/2006/relationships/hyperlink" Target="#Solutions!A1"/><Relationship Id="rId7" Type="http://schemas.openxmlformats.org/officeDocument/2006/relationships/hyperlink" Target="#'Liner Programming-6'!A1"/><Relationship Id="rId12" Type="http://schemas.openxmlformats.org/officeDocument/2006/relationships/hyperlink" Target="#HOME!A1"/><Relationship Id="rId17" Type="http://schemas.openxmlformats.org/officeDocument/2006/relationships/image" Target="../media/image6.png"/><Relationship Id="rId2" Type="http://schemas.openxmlformats.org/officeDocument/2006/relationships/hyperlink" Target="#'One-way data table-1'!A1"/><Relationship Id="rId16" Type="http://schemas.openxmlformats.org/officeDocument/2006/relationships/hyperlink" Target="#'Forecasting@5'!A1"/><Relationship Id="rId20" Type="http://schemas.openxmlformats.org/officeDocument/2006/relationships/hyperlink" Target="#Data!A1"/><Relationship Id="rId1" Type="http://schemas.openxmlformats.org/officeDocument/2006/relationships/image" Target="../media/image3.png"/><Relationship Id="rId6" Type="http://schemas.openxmlformats.org/officeDocument/2006/relationships/hyperlink" Target="#'Forecasting-5'!A1"/><Relationship Id="rId11" Type="http://schemas.openxmlformats.org/officeDocument/2006/relationships/image" Target="../media/image5.svg"/><Relationship Id="rId5" Type="http://schemas.openxmlformats.org/officeDocument/2006/relationships/hyperlink" Target="#'NPV-4'!A1"/><Relationship Id="rId15" Type="http://schemas.openxmlformats.org/officeDocument/2006/relationships/hyperlink" Target="#'NPV@4'!A1"/><Relationship Id="rId10" Type="http://schemas.openxmlformats.org/officeDocument/2006/relationships/image" Target="../media/image4.png"/><Relationship Id="rId19" Type="http://schemas.openxmlformats.org/officeDocument/2006/relationships/hyperlink" Target="#'Transportation@7'!A1"/><Relationship Id="rId4" Type="http://schemas.openxmlformats.org/officeDocument/2006/relationships/hyperlink" Target="#'Break-even Analysis-3'!A1"/><Relationship Id="rId9" Type="http://schemas.openxmlformats.org/officeDocument/2006/relationships/hyperlink" Target="#MAIN!A1"/><Relationship Id="rId14" Type="http://schemas.openxmlformats.org/officeDocument/2006/relationships/hyperlink" Target="#'B-E P @3'!A1"/><Relationship Id="rId22" Type="http://schemas.openxmlformats.org/officeDocument/2006/relationships/hyperlink" Target="#'About Company'!A1"/></Relationships>
</file>

<file path=xl/drawings/_rels/drawing9.xml.rels><?xml version="1.0" encoding="UTF-8" standalone="yes"?>
<Relationships xmlns="http://schemas.openxmlformats.org/package/2006/relationships"><Relationship Id="rId8" Type="http://schemas.openxmlformats.org/officeDocument/2006/relationships/hyperlink" Target="#'NPV@4'!A1"/><Relationship Id="rId13" Type="http://schemas.openxmlformats.org/officeDocument/2006/relationships/hyperlink" Target="#'Liner Programming-6'!A1"/><Relationship Id="rId3" Type="http://schemas.openxmlformats.org/officeDocument/2006/relationships/image" Target="../media/image4.png"/><Relationship Id="rId7" Type="http://schemas.openxmlformats.org/officeDocument/2006/relationships/hyperlink" Target="#'B-E P @3'!A1"/><Relationship Id="rId12" Type="http://schemas.openxmlformats.org/officeDocument/2006/relationships/hyperlink" Target="#'Transportation@7'!A1"/><Relationship Id="rId2" Type="http://schemas.openxmlformats.org/officeDocument/2006/relationships/hyperlink" Target="#MAIN!A1"/><Relationship Id="rId16" Type="http://schemas.openxmlformats.org/officeDocument/2006/relationships/hyperlink" Target="#'About Company'!A1"/><Relationship Id="rId1" Type="http://schemas.openxmlformats.org/officeDocument/2006/relationships/image" Target="../media/image3.png"/><Relationship Id="rId6" Type="http://schemas.openxmlformats.org/officeDocument/2006/relationships/hyperlink" Target="#'Comparison@1'!A1"/><Relationship Id="rId11" Type="http://schemas.openxmlformats.org/officeDocument/2006/relationships/image" Target="../media/image7.svg"/><Relationship Id="rId5" Type="http://schemas.openxmlformats.org/officeDocument/2006/relationships/hyperlink" Target="#HOME!A1"/><Relationship Id="rId15" Type="http://schemas.openxmlformats.org/officeDocument/2006/relationships/hyperlink" Target="#Solutions!A1"/><Relationship Id="rId10" Type="http://schemas.openxmlformats.org/officeDocument/2006/relationships/image" Target="../media/image6.png"/><Relationship Id="rId4" Type="http://schemas.openxmlformats.org/officeDocument/2006/relationships/image" Target="../media/image5.svg"/><Relationship Id="rId9" Type="http://schemas.openxmlformats.org/officeDocument/2006/relationships/hyperlink" Target="#'Forecasting@5'!A1"/><Relationship Id="rId14" Type="http://schemas.openxmlformats.org/officeDocument/2006/relationships/hyperlink" Target="#Data!A1"/></Relationships>
</file>

<file path=xl/drawings/_rels/drawing10.xml.rels><?xml version="1.0" encoding="UTF-8" standalone="yes"?>
<Relationships xmlns="http://schemas.openxmlformats.org/package/2006/relationships"><Relationship Id="rId8" Type="http://schemas.openxmlformats.org/officeDocument/2006/relationships/hyperlink" Target="#'Forecasting@5'!A1"/><Relationship Id="rId13" Type="http://schemas.openxmlformats.org/officeDocument/2006/relationships/hyperlink" Target="#Data!A1"/><Relationship Id="rId3" Type="http://schemas.openxmlformats.org/officeDocument/2006/relationships/image" Target="../media/image5.svg"/><Relationship Id="rId7" Type="http://schemas.openxmlformats.org/officeDocument/2006/relationships/hyperlink" Target="#'NPV@4'!A1"/><Relationship Id="rId12" Type="http://schemas.openxmlformats.org/officeDocument/2006/relationships/hyperlink" Target="#'Liner Programming-6'!A1"/><Relationship Id="rId2" Type="http://schemas.openxmlformats.org/officeDocument/2006/relationships/image" Target="../media/image4.png"/><Relationship Id="rId1" Type="http://schemas.openxmlformats.org/officeDocument/2006/relationships/hyperlink" Target="#MAIN!A1"/><Relationship Id="rId6" Type="http://schemas.openxmlformats.org/officeDocument/2006/relationships/hyperlink" Target="#'B-E P @3'!A1"/><Relationship Id="rId11" Type="http://schemas.openxmlformats.org/officeDocument/2006/relationships/hyperlink" Target="#'Transportation@7'!A1"/><Relationship Id="rId5" Type="http://schemas.openxmlformats.org/officeDocument/2006/relationships/hyperlink" Target="#'Comparison@1'!A1"/><Relationship Id="rId15" Type="http://schemas.openxmlformats.org/officeDocument/2006/relationships/hyperlink" Target="#'About Company'!A1"/><Relationship Id="rId10" Type="http://schemas.openxmlformats.org/officeDocument/2006/relationships/image" Target="../media/image7.svg"/><Relationship Id="rId4" Type="http://schemas.openxmlformats.org/officeDocument/2006/relationships/hyperlink" Target="#HOME!A1"/><Relationship Id="rId9" Type="http://schemas.openxmlformats.org/officeDocument/2006/relationships/image" Target="../media/image6.png"/><Relationship Id="rId14" Type="http://schemas.openxmlformats.org/officeDocument/2006/relationships/hyperlink" Target="#Solutions!A1"/></Relationships>
</file>

<file path=xl/drawings/_rels/drawing11.xml.rels><?xml version="1.0" encoding="UTF-8" standalone="yes"?>
<Relationships xmlns="http://schemas.openxmlformats.org/package/2006/relationships"><Relationship Id="rId8" Type="http://schemas.openxmlformats.org/officeDocument/2006/relationships/chart" Target="../charts/chart20.xml"/><Relationship Id="rId13" Type="http://schemas.openxmlformats.org/officeDocument/2006/relationships/hyperlink" Target="#'Comparison@1'!A1"/><Relationship Id="rId18" Type="http://schemas.openxmlformats.org/officeDocument/2006/relationships/image" Target="../media/image7.svg"/><Relationship Id="rId3" Type="http://schemas.openxmlformats.org/officeDocument/2006/relationships/chart" Target="../charts/chart15.xml"/><Relationship Id="rId21" Type="http://schemas.openxmlformats.org/officeDocument/2006/relationships/hyperlink" Target="#Data!A1"/><Relationship Id="rId7" Type="http://schemas.openxmlformats.org/officeDocument/2006/relationships/chart" Target="../charts/chart19.xml"/><Relationship Id="rId12" Type="http://schemas.openxmlformats.org/officeDocument/2006/relationships/hyperlink" Target="#HOME!A1"/><Relationship Id="rId17" Type="http://schemas.openxmlformats.org/officeDocument/2006/relationships/image" Target="../media/image6.png"/><Relationship Id="rId2" Type="http://schemas.openxmlformats.org/officeDocument/2006/relationships/chart" Target="../charts/chart14.xml"/><Relationship Id="rId16" Type="http://schemas.openxmlformats.org/officeDocument/2006/relationships/hyperlink" Target="#'Forecasting@5'!A1"/><Relationship Id="rId20" Type="http://schemas.openxmlformats.org/officeDocument/2006/relationships/hyperlink" Target="#'Liner Programming-6'!A1"/><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image" Target="../media/image5.svg"/><Relationship Id="rId5" Type="http://schemas.openxmlformats.org/officeDocument/2006/relationships/chart" Target="../charts/chart17.xml"/><Relationship Id="rId15" Type="http://schemas.openxmlformats.org/officeDocument/2006/relationships/hyperlink" Target="#'NPV@4'!A1"/><Relationship Id="rId23" Type="http://schemas.openxmlformats.org/officeDocument/2006/relationships/hyperlink" Target="#'About Company'!A1"/><Relationship Id="rId10" Type="http://schemas.openxmlformats.org/officeDocument/2006/relationships/image" Target="../media/image4.png"/><Relationship Id="rId19" Type="http://schemas.openxmlformats.org/officeDocument/2006/relationships/hyperlink" Target="#'Transportation@7'!A1"/><Relationship Id="rId4" Type="http://schemas.openxmlformats.org/officeDocument/2006/relationships/chart" Target="../charts/chart16.xml"/><Relationship Id="rId9" Type="http://schemas.openxmlformats.org/officeDocument/2006/relationships/hyperlink" Target="#MAIN!A1"/><Relationship Id="rId14" Type="http://schemas.openxmlformats.org/officeDocument/2006/relationships/hyperlink" Target="#'B-E P @3'!A1"/><Relationship Id="rId22" Type="http://schemas.openxmlformats.org/officeDocument/2006/relationships/hyperlink" Target="#Solutions!A1"/></Relationships>
</file>

<file path=xl/drawings/_rels/drawing12.xml.rels><?xml version="1.0" encoding="UTF-8" standalone="yes"?>
<Relationships xmlns="http://schemas.openxmlformats.org/package/2006/relationships"><Relationship Id="rId8" Type="http://schemas.openxmlformats.org/officeDocument/2006/relationships/hyperlink" Target="#'Forecasting@5'!A1"/><Relationship Id="rId13" Type="http://schemas.openxmlformats.org/officeDocument/2006/relationships/hyperlink" Target="#Data!A1"/><Relationship Id="rId3" Type="http://schemas.openxmlformats.org/officeDocument/2006/relationships/image" Target="../media/image5.svg"/><Relationship Id="rId7" Type="http://schemas.openxmlformats.org/officeDocument/2006/relationships/hyperlink" Target="#'NPV@4'!A1"/><Relationship Id="rId12" Type="http://schemas.openxmlformats.org/officeDocument/2006/relationships/hyperlink" Target="#'Liner Programming-6'!A1"/><Relationship Id="rId2" Type="http://schemas.openxmlformats.org/officeDocument/2006/relationships/image" Target="../media/image4.png"/><Relationship Id="rId1" Type="http://schemas.openxmlformats.org/officeDocument/2006/relationships/hyperlink" Target="#MAIN!A1"/><Relationship Id="rId6" Type="http://schemas.openxmlformats.org/officeDocument/2006/relationships/hyperlink" Target="#'B-E P @3'!A1"/><Relationship Id="rId11" Type="http://schemas.openxmlformats.org/officeDocument/2006/relationships/hyperlink" Target="#'Transportation@7'!A1"/><Relationship Id="rId5" Type="http://schemas.openxmlformats.org/officeDocument/2006/relationships/hyperlink" Target="#'Comparison@1'!A1"/><Relationship Id="rId15" Type="http://schemas.openxmlformats.org/officeDocument/2006/relationships/hyperlink" Target="#'About Company'!A1"/><Relationship Id="rId10" Type="http://schemas.openxmlformats.org/officeDocument/2006/relationships/image" Target="../media/image7.svg"/><Relationship Id="rId4" Type="http://schemas.openxmlformats.org/officeDocument/2006/relationships/hyperlink" Target="#HOME!A1"/><Relationship Id="rId9" Type="http://schemas.openxmlformats.org/officeDocument/2006/relationships/image" Target="../media/image6.png"/><Relationship Id="rId14" Type="http://schemas.openxmlformats.org/officeDocument/2006/relationships/hyperlink" Target="#Solutions!A1"/></Relationships>
</file>

<file path=xl/drawings/_rels/drawing13.xml.rels><?xml version="1.0" encoding="UTF-8" standalone="yes"?>
<Relationships xmlns="http://schemas.openxmlformats.org/package/2006/relationships"><Relationship Id="rId8" Type="http://schemas.openxmlformats.org/officeDocument/2006/relationships/hyperlink" Target="#'B-E P @3'!A1"/><Relationship Id="rId13" Type="http://schemas.openxmlformats.org/officeDocument/2006/relationships/hyperlink" Target="#'Transportation@7'!A1"/><Relationship Id="rId3" Type="http://schemas.openxmlformats.org/officeDocument/2006/relationships/hyperlink" Target="#MAIN!A1"/><Relationship Id="rId7" Type="http://schemas.openxmlformats.org/officeDocument/2006/relationships/hyperlink" Target="#'Comparison@1'!A1"/><Relationship Id="rId12" Type="http://schemas.openxmlformats.org/officeDocument/2006/relationships/image" Target="../media/image7.svg"/><Relationship Id="rId17" Type="http://schemas.openxmlformats.org/officeDocument/2006/relationships/hyperlink" Target="#'About Company'!A1"/><Relationship Id="rId2" Type="http://schemas.openxmlformats.org/officeDocument/2006/relationships/chart" Target="../charts/chart22.xml"/><Relationship Id="rId16" Type="http://schemas.openxmlformats.org/officeDocument/2006/relationships/hyperlink" Target="#Solutions!A1"/><Relationship Id="rId1" Type="http://schemas.openxmlformats.org/officeDocument/2006/relationships/chart" Target="../charts/chart21.xml"/><Relationship Id="rId6" Type="http://schemas.openxmlformats.org/officeDocument/2006/relationships/hyperlink" Target="#HOME!A1"/><Relationship Id="rId11" Type="http://schemas.openxmlformats.org/officeDocument/2006/relationships/image" Target="../media/image6.png"/><Relationship Id="rId5" Type="http://schemas.openxmlformats.org/officeDocument/2006/relationships/image" Target="../media/image5.svg"/><Relationship Id="rId15" Type="http://schemas.openxmlformats.org/officeDocument/2006/relationships/hyperlink" Target="#Data!A1"/><Relationship Id="rId10" Type="http://schemas.openxmlformats.org/officeDocument/2006/relationships/hyperlink" Target="#'Forecasting@5'!A1"/><Relationship Id="rId4" Type="http://schemas.openxmlformats.org/officeDocument/2006/relationships/image" Target="../media/image4.png"/><Relationship Id="rId9" Type="http://schemas.openxmlformats.org/officeDocument/2006/relationships/hyperlink" Target="#'NPV@4'!A1"/><Relationship Id="rId14" Type="http://schemas.openxmlformats.org/officeDocument/2006/relationships/hyperlink" Target="#'Liner Programming-6'!A1"/></Relationships>
</file>

<file path=xl/drawings/_rels/drawing14.xml.rels><?xml version="1.0" encoding="UTF-8" standalone="yes"?>
<Relationships xmlns="http://schemas.openxmlformats.org/package/2006/relationships"><Relationship Id="rId8" Type="http://schemas.openxmlformats.org/officeDocument/2006/relationships/hyperlink" Target="#'NPV@4'!A1"/><Relationship Id="rId13" Type="http://schemas.openxmlformats.org/officeDocument/2006/relationships/hyperlink" Target="#'Liner Programming-6'!A1"/><Relationship Id="rId3" Type="http://schemas.openxmlformats.org/officeDocument/2006/relationships/image" Target="../media/image4.png"/><Relationship Id="rId7" Type="http://schemas.openxmlformats.org/officeDocument/2006/relationships/hyperlink" Target="#'B-E P @3'!A1"/><Relationship Id="rId12" Type="http://schemas.openxmlformats.org/officeDocument/2006/relationships/hyperlink" Target="#'Transportation@7'!A1"/><Relationship Id="rId2" Type="http://schemas.openxmlformats.org/officeDocument/2006/relationships/hyperlink" Target="#MAIN!A1"/><Relationship Id="rId16" Type="http://schemas.openxmlformats.org/officeDocument/2006/relationships/hyperlink" Target="#'About Company'!A1"/><Relationship Id="rId1" Type="http://schemas.openxmlformats.org/officeDocument/2006/relationships/chart" Target="../charts/chart23.xml"/><Relationship Id="rId6" Type="http://schemas.openxmlformats.org/officeDocument/2006/relationships/hyperlink" Target="#'Comparison@1'!A1"/><Relationship Id="rId11" Type="http://schemas.openxmlformats.org/officeDocument/2006/relationships/image" Target="../media/image7.svg"/><Relationship Id="rId5" Type="http://schemas.openxmlformats.org/officeDocument/2006/relationships/hyperlink" Target="#HOME!A1"/><Relationship Id="rId15" Type="http://schemas.openxmlformats.org/officeDocument/2006/relationships/hyperlink" Target="#Solutions!A1"/><Relationship Id="rId10" Type="http://schemas.openxmlformats.org/officeDocument/2006/relationships/image" Target="../media/image6.png"/><Relationship Id="rId4" Type="http://schemas.openxmlformats.org/officeDocument/2006/relationships/image" Target="../media/image5.svg"/><Relationship Id="rId9" Type="http://schemas.openxmlformats.org/officeDocument/2006/relationships/hyperlink" Target="#'Forecasting@5'!A1"/><Relationship Id="rId14" Type="http://schemas.openxmlformats.org/officeDocument/2006/relationships/hyperlink" Target="#Data!A1"/></Relationships>
</file>

<file path=xl/drawings/_rels/drawing15.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hyperlink" Target="#'Forecasting@5'!A1"/><Relationship Id="rId18" Type="http://schemas.openxmlformats.org/officeDocument/2006/relationships/hyperlink" Target="#Data!A1"/><Relationship Id="rId3" Type="http://schemas.openxmlformats.org/officeDocument/2006/relationships/chart" Target="../charts/chart26.xml"/><Relationship Id="rId7" Type="http://schemas.openxmlformats.org/officeDocument/2006/relationships/image" Target="../media/image4.png"/><Relationship Id="rId12" Type="http://schemas.openxmlformats.org/officeDocument/2006/relationships/hyperlink" Target="#'NPV@4'!A1"/><Relationship Id="rId17" Type="http://schemas.openxmlformats.org/officeDocument/2006/relationships/hyperlink" Target="#'Liner Programming-6'!A1"/><Relationship Id="rId2" Type="http://schemas.openxmlformats.org/officeDocument/2006/relationships/chart" Target="../charts/chart25.xml"/><Relationship Id="rId16" Type="http://schemas.openxmlformats.org/officeDocument/2006/relationships/hyperlink" Target="#'Transportation@7'!A1"/><Relationship Id="rId20" Type="http://schemas.openxmlformats.org/officeDocument/2006/relationships/hyperlink" Target="#'About Company'!A1"/><Relationship Id="rId1" Type="http://schemas.openxmlformats.org/officeDocument/2006/relationships/chart" Target="../charts/chart24.xml"/><Relationship Id="rId6" Type="http://schemas.openxmlformats.org/officeDocument/2006/relationships/hyperlink" Target="#MAIN!A1"/><Relationship Id="rId11" Type="http://schemas.openxmlformats.org/officeDocument/2006/relationships/hyperlink" Target="#'B-E P @3'!A1"/><Relationship Id="rId5" Type="http://schemas.openxmlformats.org/officeDocument/2006/relationships/chart" Target="../charts/chart28.xml"/><Relationship Id="rId15" Type="http://schemas.openxmlformats.org/officeDocument/2006/relationships/image" Target="../media/image7.svg"/><Relationship Id="rId10" Type="http://schemas.openxmlformats.org/officeDocument/2006/relationships/hyperlink" Target="#'Comparison@1'!A1"/><Relationship Id="rId19" Type="http://schemas.openxmlformats.org/officeDocument/2006/relationships/hyperlink" Target="#Solutions!A1"/><Relationship Id="rId4" Type="http://schemas.openxmlformats.org/officeDocument/2006/relationships/chart" Target="../charts/chart27.xml"/><Relationship Id="rId9" Type="http://schemas.openxmlformats.org/officeDocument/2006/relationships/hyperlink" Target="#HOME!A1"/><Relationship Id="rId14" Type="http://schemas.openxmlformats.org/officeDocument/2006/relationships/image" Target="../media/image6.png"/></Relationships>
</file>

<file path=xl/drawings/_rels/drawing16.xml.rels><?xml version="1.0" encoding="UTF-8" standalone="yes"?>
<Relationships xmlns="http://schemas.openxmlformats.org/package/2006/relationships"><Relationship Id="rId8" Type="http://schemas.openxmlformats.org/officeDocument/2006/relationships/hyperlink" Target="#'Forecasting@5'!A1"/><Relationship Id="rId13" Type="http://schemas.openxmlformats.org/officeDocument/2006/relationships/hyperlink" Target="#Data!A1"/><Relationship Id="rId3" Type="http://schemas.openxmlformats.org/officeDocument/2006/relationships/image" Target="../media/image5.svg"/><Relationship Id="rId7" Type="http://schemas.openxmlformats.org/officeDocument/2006/relationships/hyperlink" Target="#'NPV@4'!A1"/><Relationship Id="rId12" Type="http://schemas.openxmlformats.org/officeDocument/2006/relationships/hyperlink" Target="#'Liner Programming-6'!A1"/><Relationship Id="rId2" Type="http://schemas.openxmlformats.org/officeDocument/2006/relationships/image" Target="../media/image4.png"/><Relationship Id="rId1" Type="http://schemas.openxmlformats.org/officeDocument/2006/relationships/hyperlink" Target="#MAIN!A1"/><Relationship Id="rId6" Type="http://schemas.openxmlformats.org/officeDocument/2006/relationships/hyperlink" Target="#'B-E P @3'!A1"/><Relationship Id="rId11" Type="http://schemas.openxmlformats.org/officeDocument/2006/relationships/hyperlink" Target="#'Transportation@7'!A1"/><Relationship Id="rId5" Type="http://schemas.openxmlformats.org/officeDocument/2006/relationships/hyperlink" Target="#'Comparison@1'!A1"/><Relationship Id="rId15" Type="http://schemas.openxmlformats.org/officeDocument/2006/relationships/hyperlink" Target="#'About Company'!A1"/><Relationship Id="rId10" Type="http://schemas.openxmlformats.org/officeDocument/2006/relationships/image" Target="../media/image7.svg"/><Relationship Id="rId4" Type="http://schemas.openxmlformats.org/officeDocument/2006/relationships/hyperlink" Target="#HOME!A1"/><Relationship Id="rId9" Type="http://schemas.openxmlformats.org/officeDocument/2006/relationships/image" Target="../media/image6.png"/><Relationship Id="rId14" Type="http://schemas.openxmlformats.org/officeDocument/2006/relationships/hyperlink" Target="#Solutions!A1"/></Relationships>
</file>

<file path=xl/drawings/_rels/drawing17.xml.rels><?xml version="1.0" encoding="UTF-8" standalone="yes"?>
<Relationships xmlns="http://schemas.openxmlformats.org/package/2006/relationships"><Relationship Id="rId8" Type="http://schemas.openxmlformats.org/officeDocument/2006/relationships/hyperlink" Target="#'Forecasting@5'!A1"/><Relationship Id="rId13" Type="http://schemas.openxmlformats.org/officeDocument/2006/relationships/hyperlink" Target="#Data!A1"/><Relationship Id="rId3" Type="http://schemas.openxmlformats.org/officeDocument/2006/relationships/image" Target="../media/image5.svg"/><Relationship Id="rId7" Type="http://schemas.openxmlformats.org/officeDocument/2006/relationships/hyperlink" Target="#'NPV@4'!A1"/><Relationship Id="rId12" Type="http://schemas.openxmlformats.org/officeDocument/2006/relationships/hyperlink" Target="#'Liner Programming-6'!A1"/><Relationship Id="rId2" Type="http://schemas.openxmlformats.org/officeDocument/2006/relationships/image" Target="../media/image4.png"/><Relationship Id="rId1" Type="http://schemas.openxmlformats.org/officeDocument/2006/relationships/hyperlink" Target="#MAIN!A1"/><Relationship Id="rId6" Type="http://schemas.openxmlformats.org/officeDocument/2006/relationships/hyperlink" Target="#'B-E P @3'!A1"/><Relationship Id="rId11" Type="http://schemas.openxmlformats.org/officeDocument/2006/relationships/hyperlink" Target="#'Transportation@7'!A1"/><Relationship Id="rId5" Type="http://schemas.openxmlformats.org/officeDocument/2006/relationships/hyperlink" Target="#'Comparison@1'!A1"/><Relationship Id="rId15" Type="http://schemas.openxmlformats.org/officeDocument/2006/relationships/hyperlink" Target="#'About Company'!A1"/><Relationship Id="rId10" Type="http://schemas.openxmlformats.org/officeDocument/2006/relationships/image" Target="../media/image7.svg"/><Relationship Id="rId4" Type="http://schemas.openxmlformats.org/officeDocument/2006/relationships/hyperlink" Target="#HOME!A1"/><Relationship Id="rId9" Type="http://schemas.openxmlformats.org/officeDocument/2006/relationships/image" Target="../media/image6.png"/><Relationship Id="rId14" Type="http://schemas.openxmlformats.org/officeDocument/2006/relationships/hyperlink" Target="#Solutions!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15240</xdr:colOff>
      <xdr:row>2</xdr:row>
      <xdr:rowOff>38100</xdr:rowOff>
    </xdr:to>
    <xdr:grpSp>
      <xdr:nvGrpSpPr>
        <xdr:cNvPr id="4" name="Group 3">
          <a:extLst>
            <a:ext uri="{FF2B5EF4-FFF2-40B4-BE49-F238E27FC236}">
              <a16:creationId xmlns:a16="http://schemas.microsoft.com/office/drawing/2014/main" id="{C8ECB379-94B9-C6D3-B697-23DABC556594}"/>
            </a:ext>
          </a:extLst>
        </xdr:cNvPr>
        <xdr:cNvGrpSpPr/>
      </xdr:nvGrpSpPr>
      <xdr:grpSpPr>
        <a:xfrm>
          <a:off x="0" y="0"/>
          <a:ext cx="14188440" cy="403860"/>
          <a:chOff x="0" y="0"/>
          <a:chExt cx="14188440" cy="403860"/>
        </a:xfrm>
      </xdr:grpSpPr>
      <xdr:sp macro="" textlink="">
        <xdr:nvSpPr>
          <xdr:cNvPr id="3" name="Rectangle: Rounded Corners 2">
            <a:extLst>
              <a:ext uri="{FF2B5EF4-FFF2-40B4-BE49-F238E27FC236}">
                <a16:creationId xmlns:a16="http://schemas.microsoft.com/office/drawing/2014/main" id="{985D0E2D-0B79-4BC8-A4AB-C5BC5089DCE6}"/>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pic>
        <xdr:nvPicPr>
          <xdr:cNvPr id="19" name="Graphic 18" descr="Open book with solid fill">
            <a:hlinkClick xmlns:r="http://schemas.openxmlformats.org/officeDocument/2006/relationships" r:id="rId1"/>
            <a:extLst>
              <a:ext uri="{FF2B5EF4-FFF2-40B4-BE49-F238E27FC236}">
                <a16:creationId xmlns:a16="http://schemas.microsoft.com/office/drawing/2014/main" id="{7751F6BB-C342-4857-819B-A0586B4726B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91617" y="70678"/>
            <a:ext cx="253229" cy="252000"/>
          </a:xfrm>
          <a:prstGeom prst="rect">
            <a:avLst/>
          </a:prstGeom>
        </xdr:spPr>
      </xdr:pic>
    </xdr:grpSp>
    <xdr:clientData/>
  </xdr:twoCellAnchor>
  <xdr:twoCellAnchor editAs="oneCell">
    <xdr:from>
      <xdr:col>0</xdr:col>
      <xdr:colOff>71478</xdr:colOff>
      <xdr:row>2</xdr:row>
      <xdr:rowOff>68580</xdr:rowOff>
    </xdr:from>
    <xdr:to>
      <xdr:col>22</xdr:col>
      <xdr:colOff>700122</xdr:colOff>
      <xdr:row>27</xdr:row>
      <xdr:rowOff>175260</xdr:rowOff>
    </xdr:to>
    <xdr:pic>
      <xdr:nvPicPr>
        <xdr:cNvPr id="2" name="Picture 1">
          <a:extLst>
            <a:ext uri="{FF2B5EF4-FFF2-40B4-BE49-F238E27FC236}">
              <a16:creationId xmlns:a16="http://schemas.microsoft.com/office/drawing/2014/main" id="{71544AA5-29D3-49B5-A053-4D2D3002FA62}"/>
            </a:ext>
            <a:ext uri="{147F2762-F138-4A5C-976F-8EAC2B608ADB}">
              <a16:predDERef xmlns:a16="http://schemas.microsoft.com/office/drawing/2014/main" pred="{C8ECB379-94B9-C6D3-B697-23DABC556594}"/>
            </a:ext>
          </a:extLst>
        </xdr:cNvPr>
        <xdr:cNvPicPr>
          <a:picLocks noChangeAspect="1"/>
        </xdr:cNvPicPr>
      </xdr:nvPicPr>
      <xdr:blipFill rotWithShape="1">
        <a:blip xmlns:r="http://schemas.openxmlformats.org/officeDocument/2006/relationships" r:embed="rId4" cstate="print">
          <a:alphaModFix amt="35000"/>
          <a:extLst>
            <a:ext uri="{28A0092B-C50C-407E-A947-70E740481C1C}">
              <a14:useLocalDpi xmlns:a14="http://schemas.microsoft.com/office/drawing/2010/main" val="0"/>
            </a:ext>
          </a:extLst>
        </a:blip>
        <a:srcRect t="33153" b="32647"/>
        <a:stretch/>
      </xdr:blipFill>
      <xdr:spPr>
        <a:xfrm>
          <a:off x="71478" y="449580"/>
          <a:ext cx="14486884" cy="4869180"/>
        </a:xfrm>
        <a:prstGeom prst="rect">
          <a:avLst/>
        </a:prstGeom>
      </xdr:spPr>
    </xdr:pic>
    <xdr:clientData/>
  </xdr:twoCellAnchor>
  <xdr:twoCellAnchor>
    <xdr:from>
      <xdr:col>0</xdr:col>
      <xdr:colOff>0</xdr:colOff>
      <xdr:row>25</xdr:row>
      <xdr:rowOff>114300</xdr:rowOff>
    </xdr:from>
    <xdr:to>
      <xdr:col>23</xdr:col>
      <xdr:colOff>0</xdr:colOff>
      <xdr:row>27</xdr:row>
      <xdr:rowOff>0</xdr:rowOff>
    </xdr:to>
    <xdr:sp macro="" textlink="">
      <xdr:nvSpPr>
        <xdr:cNvPr id="27" name="TextBox 26">
          <a:hlinkClick xmlns:r="http://schemas.openxmlformats.org/officeDocument/2006/relationships" r:id="rId5"/>
          <a:extLst>
            <a:ext uri="{FF2B5EF4-FFF2-40B4-BE49-F238E27FC236}">
              <a16:creationId xmlns:a16="http://schemas.microsoft.com/office/drawing/2014/main" id="{18562FDA-8418-765C-4A11-96EE61B3CFE5}"/>
            </a:ext>
          </a:extLst>
        </xdr:cNvPr>
        <xdr:cNvSpPr txBox="1"/>
      </xdr:nvSpPr>
      <xdr:spPr>
        <a:xfrm>
          <a:off x="0" y="4686300"/>
          <a:ext cx="141732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bg1">
                  <a:lumMod val="85000"/>
                </a:schemeClr>
              </a:solidFill>
            </a:rPr>
            <a:t>Created by</a:t>
          </a:r>
          <a:r>
            <a:rPr lang="en-IN" sz="1100" kern="1200">
              <a:solidFill>
                <a:schemeClr val="bg1"/>
              </a:solidFill>
            </a:rPr>
            <a:t> </a:t>
          </a:r>
          <a:r>
            <a:rPr lang="en-IN" sz="1100" u="sng" kern="1200">
              <a:solidFill>
                <a:srgbClr val="B65FCF"/>
              </a:solidFill>
            </a:rPr>
            <a:t>Mohit Budheliya</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289560</xdr:colOff>
      <xdr:row>4</xdr:row>
      <xdr:rowOff>30480</xdr:rowOff>
    </xdr:from>
    <xdr:to>
      <xdr:col>22</xdr:col>
      <xdr:colOff>715362</xdr:colOff>
      <xdr:row>27</xdr:row>
      <xdr:rowOff>83820</xdr:rowOff>
    </xdr:to>
    <xdr:pic>
      <xdr:nvPicPr>
        <xdr:cNvPr id="10" name="Picture 9">
          <a:extLst>
            <a:ext uri="{FF2B5EF4-FFF2-40B4-BE49-F238E27FC236}">
              <a16:creationId xmlns:a16="http://schemas.microsoft.com/office/drawing/2014/main" id="{AC9600C6-F467-FCD5-D0FD-B7845DAE2682}"/>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8760" y="762000"/>
          <a:ext cx="12617802" cy="4259580"/>
        </a:xfrm>
        <a:prstGeom prst="rect">
          <a:avLst/>
        </a:prstGeom>
      </xdr:spPr>
    </xdr:pic>
    <xdr:clientData/>
  </xdr:twoCellAnchor>
  <xdr:twoCellAnchor>
    <xdr:from>
      <xdr:col>0</xdr:col>
      <xdr:colOff>0</xdr:colOff>
      <xdr:row>25</xdr:row>
      <xdr:rowOff>22860</xdr:rowOff>
    </xdr:from>
    <xdr:to>
      <xdr:col>2</xdr:col>
      <xdr:colOff>182880</xdr:colOff>
      <xdr:row>26</xdr:row>
      <xdr:rowOff>76200</xdr:rowOff>
    </xdr:to>
    <xdr:sp macro="" textlink="">
      <xdr:nvSpPr>
        <xdr:cNvPr id="12" name="TextBox 11">
          <a:hlinkClick xmlns:r="http://schemas.openxmlformats.org/officeDocument/2006/relationships" r:id="rId2"/>
          <a:extLst>
            <a:ext uri="{FF2B5EF4-FFF2-40B4-BE49-F238E27FC236}">
              <a16:creationId xmlns:a16="http://schemas.microsoft.com/office/drawing/2014/main" id="{1D9BBFC0-6717-BB02-8613-762CB0976436}"/>
            </a:ext>
          </a:extLst>
        </xdr:cNvPr>
        <xdr:cNvSpPr txBox="1"/>
      </xdr:nvSpPr>
      <xdr:spPr>
        <a:xfrm>
          <a:off x="0" y="4594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200" b="1" kern="1200">
            <a:solidFill>
              <a:schemeClr val="bg1"/>
            </a:solidFill>
          </a:endParaRPr>
        </a:p>
      </xdr:txBody>
    </xdr:sp>
    <xdr:clientData/>
  </xdr:twoCellAnchor>
  <xdr:twoCellAnchor>
    <xdr:from>
      <xdr:col>0</xdr:col>
      <xdr:colOff>0</xdr:colOff>
      <xdr:row>0</xdr:row>
      <xdr:rowOff>0</xdr:rowOff>
    </xdr:from>
    <xdr:to>
      <xdr:col>23</xdr:col>
      <xdr:colOff>15240</xdr:colOff>
      <xdr:row>27</xdr:row>
      <xdr:rowOff>114300</xdr:rowOff>
    </xdr:to>
    <xdr:grpSp>
      <xdr:nvGrpSpPr>
        <xdr:cNvPr id="19" name="Group 18">
          <a:extLst>
            <a:ext uri="{FF2B5EF4-FFF2-40B4-BE49-F238E27FC236}">
              <a16:creationId xmlns:a16="http://schemas.microsoft.com/office/drawing/2014/main" id="{657A2209-1002-81C9-C0F8-BFD237B7D902}"/>
            </a:ext>
          </a:extLst>
        </xdr:cNvPr>
        <xdr:cNvGrpSpPr/>
      </xdr:nvGrpSpPr>
      <xdr:grpSpPr>
        <a:xfrm>
          <a:off x="0" y="0"/>
          <a:ext cx="14188440" cy="5052060"/>
          <a:chOff x="0" y="0"/>
          <a:chExt cx="14188440" cy="5052060"/>
        </a:xfrm>
      </xdr:grpSpPr>
      <xdr:grpSp>
        <xdr:nvGrpSpPr>
          <xdr:cNvPr id="5" name="Group 4">
            <a:extLst>
              <a:ext uri="{FF2B5EF4-FFF2-40B4-BE49-F238E27FC236}">
                <a16:creationId xmlns:a16="http://schemas.microsoft.com/office/drawing/2014/main" id="{D40CED6F-814A-DEBD-02CF-A622004D25B7}"/>
              </a:ext>
            </a:extLst>
          </xdr:cNvPr>
          <xdr:cNvGrpSpPr/>
        </xdr:nvGrpSpPr>
        <xdr:grpSpPr>
          <a:xfrm>
            <a:off x="0" y="0"/>
            <a:ext cx="14188440" cy="403860"/>
            <a:chOff x="0" y="0"/>
            <a:chExt cx="14188440" cy="403860"/>
          </a:xfrm>
        </xdr:grpSpPr>
        <xdr:sp macro="" textlink="">
          <xdr:nvSpPr>
            <xdr:cNvPr id="29" name="Rectangle: Rounded Corners 28">
              <a:extLst>
                <a:ext uri="{FF2B5EF4-FFF2-40B4-BE49-F238E27FC236}">
                  <a16:creationId xmlns:a16="http://schemas.microsoft.com/office/drawing/2014/main" id="{C8FC8FE2-86F3-25ED-7FE2-1AAAE666DF32}"/>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pic>
          <xdr:nvPicPr>
            <xdr:cNvPr id="27" name="Graphic 26" descr="Close with solid fill">
              <a:hlinkClick xmlns:r="http://schemas.openxmlformats.org/officeDocument/2006/relationships" r:id="rId3"/>
              <a:extLst>
                <a:ext uri="{FF2B5EF4-FFF2-40B4-BE49-F238E27FC236}">
                  <a16:creationId xmlns:a16="http://schemas.microsoft.com/office/drawing/2014/main" id="{8DE0CDEC-94E3-BC53-3A0F-D03FC2BB7A0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92900" y="69495"/>
              <a:ext cx="252000" cy="252000"/>
            </a:xfrm>
            <a:prstGeom prst="rect">
              <a:avLst/>
            </a:prstGeom>
          </xdr:spPr>
        </xdr:pic>
      </xdr:grpSp>
      <xdr:grpSp>
        <xdr:nvGrpSpPr>
          <xdr:cNvPr id="16" name="Group 15">
            <a:extLst>
              <a:ext uri="{FF2B5EF4-FFF2-40B4-BE49-F238E27FC236}">
                <a16:creationId xmlns:a16="http://schemas.microsoft.com/office/drawing/2014/main" id="{BAA3560C-5DC7-1B2B-CCDA-BD3E678E133E}"/>
              </a:ext>
            </a:extLst>
          </xdr:cNvPr>
          <xdr:cNvGrpSpPr/>
        </xdr:nvGrpSpPr>
        <xdr:grpSpPr>
          <a:xfrm>
            <a:off x="0" y="406820"/>
            <a:ext cx="1424940" cy="4645240"/>
            <a:chOff x="0" y="406820"/>
            <a:chExt cx="1424940" cy="4645240"/>
          </a:xfrm>
        </xdr:grpSpPr>
        <xdr:sp macro="" textlink="">
          <xdr:nvSpPr>
            <xdr:cNvPr id="4" name="Rectangle: Rounded Corners 3">
              <a:extLst>
                <a:ext uri="{FF2B5EF4-FFF2-40B4-BE49-F238E27FC236}">
                  <a16:creationId xmlns:a16="http://schemas.microsoft.com/office/drawing/2014/main" id="{942697F3-8DAB-33D3-FFFA-4C20BB702D63}"/>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sp macro="" textlink="">
          <xdr:nvSpPr>
            <xdr:cNvPr id="7" name="TextBox 6">
              <a:hlinkClick xmlns:r="http://schemas.openxmlformats.org/officeDocument/2006/relationships" r:id="rId6"/>
              <a:extLst>
                <a:ext uri="{FF2B5EF4-FFF2-40B4-BE49-F238E27FC236}">
                  <a16:creationId xmlns:a16="http://schemas.microsoft.com/office/drawing/2014/main" id="{06243796-4AC3-2927-DE8A-C8A03765C1CA}"/>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Home</a:t>
              </a:r>
            </a:p>
          </xdr:txBody>
        </xdr:sp>
        <xdr:sp macro="" textlink="">
          <xdr:nvSpPr>
            <xdr:cNvPr id="8" name="TextBox 7">
              <a:hlinkClick xmlns:r="http://schemas.openxmlformats.org/officeDocument/2006/relationships" r:id="rId7"/>
              <a:extLst>
                <a:ext uri="{FF2B5EF4-FFF2-40B4-BE49-F238E27FC236}">
                  <a16:creationId xmlns:a16="http://schemas.microsoft.com/office/drawing/2014/main" id="{C001455E-88F6-11E7-BED8-6973A0EFDA10}"/>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sp macro="" textlink="">
          <xdr:nvSpPr>
            <xdr:cNvPr id="14" name="TextBox 13">
              <a:hlinkClick xmlns:r="http://schemas.openxmlformats.org/officeDocument/2006/relationships" r:id="rId8"/>
              <a:extLst>
                <a:ext uri="{FF2B5EF4-FFF2-40B4-BE49-F238E27FC236}">
                  <a16:creationId xmlns:a16="http://schemas.microsoft.com/office/drawing/2014/main" id="{36A3F5D1-3983-C3E0-8C68-2E1B22D59FB3}"/>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sp macro="" textlink="">
          <xdr:nvSpPr>
            <xdr:cNvPr id="15" name="TextBox 14">
              <a:hlinkClick xmlns:r="http://schemas.openxmlformats.org/officeDocument/2006/relationships" r:id="rId9"/>
              <a:extLst>
                <a:ext uri="{FF2B5EF4-FFF2-40B4-BE49-F238E27FC236}">
                  <a16:creationId xmlns:a16="http://schemas.microsoft.com/office/drawing/2014/main" id="{42137775-F55D-8061-279D-D7CB05DCD76F}"/>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sp macro="" textlink="">
          <xdr:nvSpPr>
            <xdr:cNvPr id="17" name="TextBox 16">
              <a:hlinkClick xmlns:r="http://schemas.openxmlformats.org/officeDocument/2006/relationships" r:id="rId10"/>
              <a:extLst>
                <a:ext uri="{FF2B5EF4-FFF2-40B4-BE49-F238E27FC236}">
                  <a16:creationId xmlns:a16="http://schemas.microsoft.com/office/drawing/2014/main" id="{AEAC6820-8533-F409-1F56-8222E0193FDD}"/>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pic>
          <xdr:nvPicPr>
            <xdr:cNvPr id="3" name="Graphic 2" descr="Factory with solid fill">
              <a:extLst>
                <a:ext uri="{FF2B5EF4-FFF2-40B4-BE49-F238E27FC236}">
                  <a16:creationId xmlns:a16="http://schemas.microsoft.com/office/drawing/2014/main" id="{8B2FBB84-9E33-51DF-E458-CE683713F44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11480" y="548640"/>
              <a:ext cx="571500" cy="571500"/>
            </a:xfrm>
            <a:prstGeom prst="rect">
              <a:avLst/>
            </a:prstGeom>
          </xdr:spPr>
        </xdr:pic>
        <xdr:sp macro="" textlink="">
          <xdr:nvSpPr>
            <xdr:cNvPr id="2" name="TextBox 1">
              <a:hlinkClick xmlns:r="http://schemas.openxmlformats.org/officeDocument/2006/relationships" r:id="rId13"/>
              <a:extLst>
                <a:ext uri="{FF2B5EF4-FFF2-40B4-BE49-F238E27FC236}">
                  <a16:creationId xmlns:a16="http://schemas.microsoft.com/office/drawing/2014/main" id="{7FF2B9F0-2907-4E4B-1FA6-EC60FBD41EAB}"/>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sp macro="" textlink="">
          <xdr:nvSpPr>
            <xdr:cNvPr id="6" name="TextBox 5">
              <a:hlinkClick xmlns:r="http://schemas.openxmlformats.org/officeDocument/2006/relationships" r:id="rId14"/>
              <a:extLst>
                <a:ext uri="{FF2B5EF4-FFF2-40B4-BE49-F238E27FC236}">
                  <a16:creationId xmlns:a16="http://schemas.microsoft.com/office/drawing/2014/main" id="{DB1ED8A0-F827-3927-6622-8DE9FBF4D76B}"/>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sp macro="" textlink="">
          <xdr:nvSpPr>
            <xdr:cNvPr id="9" name="TextBox 8">
              <a:hlinkClick xmlns:r="http://schemas.openxmlformats.org/officeDocument/2006/relationships" r:id="rId15"/>
              <a:extLst>
                <a:ext uri="{FF2B5EF4-FFF2-40B4-BE49-F238E27FC236}">
                  <a16:creationId xmlns:a16="http://schemas.microsoft.com/office/drawing/2014/main" id="{EB144191-FF6F-1710-8115-8E0491733D3A}"/>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sp macro="" textlink="">
          <xdr:nvSpPr>
            <xdr:cNvPr id="11" name="TextBox 10">
              <a:hlinkClick xmlns:r="http://schemas.openxmlformats.org/officeDocument/2006/relationships" r:id="rId2"/>
              <a:extLst>
                <a:ext uri="{FF2B5EF4-FFF2-40B4-BE49-F238E27FC236}">
                  <a16:creationId xmlns:a16="http://schemas.microsoft.com/office/drawing/2014/main" id="{50158C93-095D-3CC2-02CC-668AC420D8C2}"/>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sp macro="" textlink="">
          <xdr:nvSpPr>
            <xdr:cNvPr id="13" name="TextBox 12">
              <a:hlinkClick xmlns:r="http://schemas.openxmlformats.org/officeDocument/2006/relationships" r:id="rId16"/>
              <a:extLst>
                <a:ext uri="{FF2B5EF4-FFF2-40B4-BE49-F238E27FC236}">
                  <a16:creationId xmlns:a16="http://schemas.microsoft.com/office/drawing/2014/main" id="{71D75EE2-E09A-45CC-30F5-ED1995EF82BE}"/>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289560</xdr:colOff>
      <xdr:row>4</xdr:row>
      <xdr:rowOff>30480</xdr:rowOff>
    </xdr:from>
    <xdr:to>
      <xdr:col>22</xdr:col>
      <xdr:colOff>715362</xdr:colOff>
      <xdr:row>27</xdr:row>
      <xdr:rowOff>83820</xdr:rowOff>
    </xdr:to>
    <xdr:pic>
      <xdr:nvPicPr>
        <xdr:cNvPr id="18" name="Picture 17">
          <a:extLst>
            <a:ext uri="{FF2B5EF4-FFF2-40B4-BE49-F238E27FC236}">
              <a16:creationId xmlns:a16="http://schemas.microsoft.com/office/drawing/2014/main" id="{1703E363-C2D8-46AD-90D9-44559921CC22}"/>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8760" y="762000"/>
          <a:ext cx="12617802" cy="4259580"/>
        </a:xfrm>
        <a:prstGeom prst="rect">
          <a:avLst/>
        </a:prstGeom>
      </xdr:spPr>
    </xdr:pic>
    <xdr:clientData/>
  </xdr:twoCellAnchor>
  <xdr:twoCellAnchor>
    <xdr:from>
      <xdr:col>2</xdr:col>
      <xdr:colOff>342899</xdr:colOff>
      <xdr:row>3</xdr:row>
      <xdr:rowOff>133063</xdr:rowOff>
    </xdr:from>
    <xdr:to>
      <xdr:col>7</xdr:col>
      <xdr:colOff>390899</xdr:colOff>
      <xdr:row>14</xdr:row>
      <xdr:rowOff>173383</xdr:rowOff>
    </xdr:to>
    <xdr:graphicFrame macro="">
      <xdr:nvGraphicFramePr>
        <xdr:cNvPr id="9" name="Chart 8">
          <a:extLst>
            <a:ext uri="{FF2B5EF4-FFF2-40B4-BE49-F238E27FC236}">
              <a16:creationId xmlns:a16="http://schemas.microsoft.com/office/drawing/2014/main" id="{CC5A2753-030D-4179-A2A6-5314C8BA8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388837</xdr:colOff>
      <xdr:row>3</xdr:row>
      <xdr:rowOff>133063</xdr:rowOff>
    </xdr:from>
    <xdr:to>
      <xdr:col>12</xdr:col>
      <xdr:colOff>436837</xdr:colOff>
      <xdr:row>14</xdr:row>
      <xdr:rowOff>173383</xdr:rowOff>
    </xdr:to>
    <xdr:graphicFrame macro="">
      <xdr:nvGraphicFramePr>
        <xdr:cNvPr id="10" name="Chart 9">
          <a:extLst>
            <a:ext uri="{FF2B5EF4-FFF2-40B4-BE49-F238E27FC236}">
              <a16:creationId xmlns:a16="http://schemas.microsoft.com/office/drawing/2014/main" id="{0A64F1F9-7171-49C3-ABD0-0D3F0017D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343943</xdr:colOff>
      <xdr:row>14</xdr:row>
      <xdr:rowOff>178961</xdr:rowOff>
    </xdr:from>
    <xdr:to>
      <xdr:col>7</xdr:col>
      <xdr:colOff>391943</xdr:colOff>
      <xdr:row>26</xdr:row>
      <xdr:rowOff>36401</xdr:rowOff>
    </xdr:to>
    <xdr:graphicFrame macro="">
      <xdr:nvGraphicFramePr>
        <xdr:cNvPr id="11" name="Chart 10">
          <a:extLst>
            <a:ext uri="{FF2B5EF4-FFF2-40B4-BE49-F238E27FC236}">
              <a16:creationId xmlns:a16="http://schemas.microsoft.com/office/drawing/2014/main" id="{AE90F369-9176-42C9-B6D4-D3D28F856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385091</xdr:colOff>
      <xdr:row>14</xdr:row>
      <xdr:rowOff>178961</xdr:rowOff>
    </xdr:from>
    <xdr:to>
      <xdr:col>12</xdr:col>
      <xdr:colOff>433091</xdr:colOff>
      <xdr:row>26</xdr:row>
      <xdr:rowOff>36401</xdr:rowOff>
    </xdr:to>
    <xdr:graphicFrame macro="">
      <xdr:nvGraphicFramePr>
        <xdr:cNvPr id="12" name="Chart 11">
          <a:extLst>
            <a:ext uri="{FF2B5EF4-FFF2-40B4-BE49-F238E27FC236}">
              <a16:creationId xmlns:a16="http://schemas.microsoft.com/office/drawing/2014/main" id="{8F81815A-5F98-4290-B1A0-25B1ED537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434627</xdr:colOff>
      <xdr:row>3</xdr:row>
      <xdr:rowOff>133063</xdr:rowOff>
    </xdr:from>
    <xdr:to>
      <xdr:col>17</xdr:col>
      <xdr:colOff>482627</xdr:colOff>
      <xdr:row>14</xdr:row>
      <xdr:rowOff>173383</xdr:rowOff>
    </xdr:to>
    <xdr:graphicFrame macro="">
      <xdr:nvGraphicFramePr>
        <xdr:cNvPr id="13" name="Chart 12">
          <a:extLst>
            <a:ext uri="{FF2B5EF4-FFF2-40B4-BE49-F238E27FC236}">
              <a16:creationId xmlns:a16="http://schemas.microsoft.com/office/drawing/2014/main" id="{285BF0CC-98D1-453D-A49C-057128E24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483271</xdr:colOff>
      <xdr:row>3</xdr:row>
      <xdr:rowOff>133064</xdr:rowOff>
    </xdr:from>
    <xdr:to>
      <xdr:col>22</xdr:col>
      <xdr:colOff>531271</xdr:colOff>
      <xdr:row>14</xdr:row>
      <xdr:rowOff>173384</xdr:rowOff>
    </xdr:to>
    <xdr:graphicFrame macro="">
      <xdr:nvGraphicFramePr>
        <xdr:cNvPr id="14" name="Chart 13">
          <a:extLst>
            <a:ext uri="{FF2B5EF4-FFF2-40B4-BE49-F238E27FC236}">
              <a16:creationId xmlns:a16="http://schemas.microsoft.com/office/drawing/2014/main" id="{97AC00B8-48FF-4333-94CC-4814FE643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433859</xdr:colOff>
      <xdr:row>14</xdr:row>
      <xdr:rowOff>178961</xdr:rowOff>
    </xdr:from>
    <xdr:to>
      <xdr:col>17</xdr:col>
      <xdr:colOff>481859</xdr:colOff>
      <xdr:row>26</xdr:row>
      <xdr:rowOff>36401</xdr:rowOff>
    </xdr:to>
    <xdr:graphicFrame macro="">
      <xdr:nvGraphicFramePr>
        <xdr:cNvPr id="15" name="Chart 14">
          <a:extLst>
            <a:ext uri="{FF2B5EF4-FFF2-40B4-BE49-F238E27FC236}">
              <a16:creationId xmlns:a16="http://schemas.microsoft.com/office/drawing/2014/main" id="{33E0CB7A-795B-487A-9862-636E6DF745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482628</xdr:colOff>
      <xdr:row>14</xdr:row>
      <xdr:rowOff>178961</xdr:rowOff>
    </xdr:from>
    <xdr:to>
      <xdr:col>22</xdr:col>
      <xdr:colOff>530628</xdr:colOff>
      <xdr:row>26</xdr:row>
      <xdr:rowOff>36401</xdr:rowOff>
    </xdr:to>
    <xdr:graphicFrame macro="">
      <xdr:nvGraphicFramePr>
        <xdr:cNvPr id="16" name="Chart 15">
          <a:extLst>
            <a:ext uri="{FF2B5EF4-FFF2-40B4-BE49-F238E27FC236}">
              <a16:creationId xmlns:a16="http://schemas.microsoft.com/office/drawing/2014/main" id="{010A4107-A01E-4320-89FA-53DFE8BBF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0</xdr:row>
      <xdr:rowOff>0</xdr:rowOff>
    </xdr:from>
    <xdr:to>
      <xdr:col>23</xdr:col>
      <xdr:colOff>15240</xdr:colOff>
      <xdr:row>2</xdr:row>
      <xdr:rowOff>38100</xdr:rowOff>
    </xdr:to>
    <xdr:sp macro="" textlink="">
      <xdr:nvSpPr>
        <xdr:cNvPr id="29" name="Rectangle: Rounded Corners 28">
          <a:extLst>
            <a:ext uri="{FF2B5EF4-FFF2-40B4-BE49-F238E27FC236}">
              <a16:creationId xmlns:a16="http://schemas.microsoft.com/office/drawing/2014/main" id="{6889F9D0-775C-4A37-B137-EE87975B9C58}"/>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30" name="Graphic 29" descr="Close with solid fill">
          <a:hlinkClick xmlns:r="http://schemas.openxmlformats.org/officeDocument/2006/relationships" r:id="rId10"/>
          <a:extLst>
            <a:ext uri="{FF2B5EF4-FFF2-40B4-BE49-F238E27FC236}">
              <a16:creationId xmlns:a16="http://schemas.microsoft.com/office/drawing/2014/main" id="{6A420F0C-49BE-43A8-9C3D-4957B837A82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37" name="Rectangle: Rounded Corners 3">
          <a:extLst>
            <a:ext uri="{FF2B5EF4-FFF2-40B4-BE49-F238E27FC236}">
              <a16:creationId xmlns:a16="http://schemas.microsoft.com/office/drawing/2014/main" id="{2D5998DD-F506-4D9F-A1B7-5BB4FC71ABDA}"/>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38" name="TextBox 37">
          <a:hlinkClick xmlns:r="http://schemas.openxmlformats.org/officeDocument/2006/relationships" r:id="rId13"/>
          <a:extLst>
            <a:ext uri="{FF2B5EF4-FFF2-40B4-BE49-F238E27FC236}">
              <a16:creationId xmlns:a16="http://schemas.microsoft.com/office/drawing/2014/main" id="{10552231-5971-4292-82EF-8FC422E533E9}"/>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39" name="TextBox 38">
          <a:hlinkClick xmlns:r="http://schemas.openxmlformats.org/officeDocument/2006/relationships" r:id="rId14"/>
          <a:extLst>
            <a:ext uri="{FF2B5EF4-FFF2-40B4-BE49-F238E27FC236}">
              <a16:creationId xmlns:a16="http://schemas.microsoft.com/office/drawing/2014/main" id="{3C01C5A5-12AA-48CD-AF05-54C1604543F4}"/>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40" name="TextBox 39">
          <a:hlinkClick xmlns:r="http://schemas.openxmlformats.org/officeDocument/2006/relationships" r:id="rId15"/>
          <a:extLst>
            <a:ext uri="{FF2B5EF4-FFF2-40B4-BE49-F238E27FC236}">
              <a16:creationId xmlns:a16="http://schemas.microsoft.com/office/drawing/2014/main" id="{BD09200A-C6AD-4BB8-B6A0-4AFC38C5BB99}"/>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41" name="TextBox 40">
          <a:hlinkClick xmlns:r="http://schemas.openxmlformats.org/officeDocument/2006/relationships" r:id="rId16"/>
          <a:extLst>
            <a:ext uri="{FF2B5EF4-FFF2-40B4-BE49-F238E27FC236}">
              <a16:creationId xmlns:a16="http://schemas.microsoft.com/office/drawing/2014/main" id="{8BC00BBA-38B8-4531-A1ED-6B6296FA47F4}"/>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42" name="TextBox 41">
          <a:hlinkClick xmlns:r="http://schemas.openxmlformats.org/officeDocument/2006/relationships" r:id="rId17"/>
          <a:extLst>
            <a:ext uri="{FF2B5EF4-FFF2-40B4-BE49-F238E27FC236}">
              <a16:creationId xmlns:a16="http://schemas.microsoft.com/office/drawing/2014/main" id="{88134E58-4378-4784-98B4-D3A3E3A6DB02}"/>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43" name="Graphic 42" descr="Factory with solid fill">
          <a:extLst>
            <a:ext uri="{FF2B5EF4-FFF2-40B4-BE49-F238E27FC236}">
              <a16:creationId xmlns:a16="http://schemas.microsoft.com/office/drawing/2014/main" id="{1EAF70A7-8B58-481A-B722-8265CC48221F}"/>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44" name="TextBox 43">
          <a:hlinkClick xmlns:r="http://schemas.openxmlformats.org/officeDocument/2006/relationships" r:id="rId20"/>
          <a:extLst>
            <a:ext uri="{FF2B5EF4-FFF2-40B4-BE49-F238E27FC236}">
              <a16:creationId xmlns:a16="http://schemas.microsoft.com/office/drawing/2014/main" id="{96BF8D06-307D-4927-8C3A-BD5137EDE10B}"/>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45" name="TextBox 44">
          <a:hlinkClick xmlns:r="http://schemas.openxmlformats.org/officeDocument/2006/relationships" r:id="rId21"/>
          <a:extLst>
            <a:ext uri="{FF2B5EF4-FFF2-40B4-BE49-F238E27FC236}">
              <a16:creationId xmlns:a16="http://schemas.microsoft.com/office/drawing/2014/main" id="{0582BBE5-F661-4195-A6E3-5E6246E0D693}"/>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46" name="TextBox 45">
          <a:hlinkClick xmlns:r="http://schemas.openxmlformats.org/officeDocument/2006/relationships" r:id="rId22"/>
          <a:extLst>
            <a:ext uri="{FF2B5EF4-FFF2-40B4-BE49-F238E27FC236}">
              <a16:creationId xmlns:a16="http://schemas.microsoft.com/office/drawing/2014/main" id="{CAFBAA4B-5F94-46E5-BB6B-7739D2164549}"/>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47" name="TextBox 46">
          <a:hlinkClick xmlns:r="http://schemas.openxmlformats.org/officeDocument/2006/relationships" r:id="rId23"/>
          <a:extLst>
            <a:ext uri="{FF2B5EF4-FFF2-40B4-BE49-F238E27FC236}">
              <a16:creationId xmlns:a16="http://schemas.microsoft.com/office/drawing/2014/main" id="{B1C39D35-4E0D-4B62-AF9C-B5B27B1FCBB0}"/>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48" name="TextBox 47">
          <a:hlinkClick xmlns:r="http://schemas.openxmlformats.org/officeDocument/2006/relationships" r:id="rId24"/>
          <a:extLst>
            <a:ext uri="{FF2B5EF4-FFF2-40B4-BE49-F238E27FC236}">
              <a16:creationId xmlns:a16="http://schemas.microsoft.com/office/drawing/2014/main" id="{B1DD5C80-F3F7-45AF-A4F2-0E6B1CBC3683}"/>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289560</xdr:colOff>
      <xdr:row>4</xdr:row>
      <xdr:rowOff>30480</xdr:rowOff>
    </xdr:from>
    <xdr:to>
      <xdr:col>22</xdr:col>
      <xdr:colOff>715362</xdr:colOff>
      <xdr:row>27</xdr:row>
      <xdr:rowOff>83820</xdr:rowOff>
    </xdr:to>
    <xdr:pic>
      <xdr:nvPicPr>
        <xdr:cNvPr id="16" name="Picture 15">
          <a:extLst>
            <a:ext uri="{FF2B5EF4-FFF2-40B4-BE49-F238E27FC236}">
              <a16:creationId xmlns:a16="http://schemas.microsoft.com/office/drawing/2014/main" id="{23B0BA36-1BC3-4C79-9E7F-7BAFFBF95A62}"/>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8760" y="762000"/>
          <a:ext cx="12617802" cy="4259580"/>
        </a:xfrm>
        <a:prstGeom prst="rect">
          <a:avLst/>
        </a:prstGeom>
      </xdr:spPr>
    </xdr:pic>
    <xdr:clientData/>
  </xdr:twoCellAnchor>
  <xdr:twoCellAnchor>
    <xdr:from>
      <xdr:col>3</xdr:col>
      <xdr:colOff>304800</xdr:colOff>
      <xdr:row>5</xdr:row>
      <xdr:rowOff>140970</xdr:rowOff>
    </xdr:from>
    <xdr:to>
      <xdr:col>12</xdr:col>
      <xdr:colOff>218400</xdr:colOff>
      <xdr:row>23</xdr:row>
      <xdr:rowOff>89130</xdr:rowOff>
    </xdr:to>
    <xdr:graphicFrame macro="">
      <xdr:nvGraphicFramePr>
        <xdr:cNvPr id="14" name="Chart 13">
          <a:extLst>
            <a:ext uri="{FF2B5EF4-FFF2-40B4-BE49-F238E27FC236}">
              <a16:creationId xmlns:a16="http://schemas.microsoft.com/office/drawing/2014/main" id="{6E97E171-2584-475F-9E43-294DBA8509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45720</xdr:colOff>
      <xdr:row>5</xdr:row>
      <xdr:rowOff>140970</xdr:rowOff>
    </xdr:from>
    <xdr:to>
      <xdr:col>21</xdr:col>
      <xdr:colOff>568920</xdr:colOff>
      <xdr:row>23</xdr:row>
      <xdr:rowOff>89130</xdr:rowOff>
    </xdr:to>
    <xdr:graphicFrame macro="">
      <xdr:nvGraphicFramePr>
        <xdr:cNvPr id="15" name="Chart 14">
          <a:extLst>
            <a:ext uri="{FF2B5EF4-FFF2-40B4-BE49-F238E27FC236}">
              <a16:creationId xmlns:a16="http://schemas.microsoft.com/office/drawing/2014/main" id="{52EEF300-2175-44A9-85D9-3994AA5FC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23</xdr:col>
      <xdr:colOff>15240</xdr:colOff>
      <xdr:row>2</xdr:row>
      <xdr:rowOff>38100</xdr:rowOff>
    </xdr:to>
    <xdr:sp macro="" textlink="">
      <xdr:nvSpPr>
        <xdr:cNvPr id="2" name="Rectangle: Rounded Corners 1">
          <a:extLst>
            <a:ext uri="{FF2B5EF4-FFF2-40B4-BE49-F238E27FC236}">
              <a16:creationId xmlns:a16="http://schemas.microsoft.com/office/drawing/2014/main" id="{BE0C0277-A6D5-4CFF-A9B0-23A0631F7C01}"/>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3" name="Graphic 2" descr="Close with solid fill">
          <a:hlinkClick xmlns:r="http://schemas.openxmlformats.org/officeDocument/2006/relationships" r:id="rId4"/>
          <a:extLst>
            <a:ext uri="{FF2B5EF4-FFF2-40B4-BE49-F238E27FC236}">
              <a16:creationId xmlns:a16="http://schemas.microsoft.com/office/drawing/2014/main" id="{57F5EE3A-150B-4814-88BD-58B7CB604BD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4" name="Rectangle: Rounded Corners 3">
          <a:extLst>
            <a:ext uri="{FF2B5EF4-FFF2-40B4-BE49-F238E27FC236}">
              <a16:creationId xmlns:a16="http://schemas.microsoft.com/office/drawing/2014/main" id="{2AE487FD-30E5-42CB-8F31-CB79700090BC}"/>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5" name="TextBox 4">
          <a:hlinkClick xmlns:r="http://schemas.openxmlformats.org/officeDocument/2006/relationships" r:id="rId7"/>
          <a:extLst>
            <a:ext uri="{FF2B5EF4-FFF2-40B4-BE49-F238E27FC236}">
              <a16:creationId xmlns:a16="http://schemas.microsoft.com/office/drawing/2014/main" id="{BF673FAF-5824-4970-86FD-E04B6FFEE429}"/>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9" name="TextBox 8">
          <a:hlinkClick xmlns:r="http://schemas.openxmlformats.org/officeDocument/2006/relationships" r:id="rId8"/>
          <a:extLst>
            <a:ext uri="{FF2B5EF4-FFF2-40B4-BE49-F238E27FC236}">
              <a16:creationId xmlns:a16="http://schemas.microsoft.com/office/drawing/2014/main" id="{6902C2C4-8096-4BE8-94D8-7CCA5333CDBA}"/>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0" name="TextBox 9">
          <a:hlinkClick xmlns:r="http://schemas.openxmlformats.org/officeDocument/2006/relationships" r:id="rId9"/>
          <a:extLst>
            <a:ext uri="{FF2B5EF4-FFF2-40B4-BE49-F238E27FC236}">
              <a16:creationId xmlns:a16="http://schemas.microsoft.com/office/drawing/2014/main" id="{848838F4-C97A-4E13-8A46-B98D2FEDB5B9}"/>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1" name="TextBox 10">
          <a:hlinkClick xmlns:r="http://schemas.openxmlformats.org/officeDocument/2006/relationships" r:id="rId10"/>
          <a:extLst>
            <a:ext uri="{FF2B5EF4-FFF2-40B4-BE49-F238E27FC236}">
              <a16:creationId xmlns:a16="http://schemas.microsoft.com/office/drawing/2014/main" id="{9F0AEAAC-E1D4-41CB-A162-B5722E119E5E}"/>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2" name="TextBox 11">
          <a:hlinkClick xmlns:r="http://schemas.openxmlformats.org/officeDocument/2006/relationships" r:id="rId11"/>
          <a:extLst>
            <a:ext uri="{FF2B5EF4-FFF2-40B4-BE49-F238E27FC236}">
              <a16:creationId xmlns:a16="http://schemas.microsoft.com/office/drawing/2014/main" id="{95FDDAEA-3E46-49C3-A2B3-521604A9DC34}"/>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13" name="Graphic 12" descr="Factory with solid fill">
          <a:extLst>
            <a:ext uri="{FF2B5EF4-FFF2-40B4-BE49-F238E27FC236}">
              <a16:creationId xmlns:a16="http://schemas.microsoft.com/office/drawing/2014/main" id="{3D0074FC-1626-4C6B-B5B6-14A72C0582A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17" name="TextBox 16">
          <a:hlinkClick xmlns:r="http://schemas.openxmlformats.org/officeDocument/2006/relationships" r:id="rId14"/>
          <a:extLst>
            <a:ext uri="{FF2B5EF4-FFF2-40B4-BE49-F238E27FC236}">
              <a16:creationId xmlns:a16="http://schemas.microsoft.com/office/drawing/2014/main" id="{4A1423F4-2743-4DF2-B259-31446A22AAC3}"/>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24" name="TextBox 23">
          <a:hlinkClick xmlns:r="http://schemas.openxmlformats.org/officeDocument/2006/relationships" r:id="rId15"/>
          <a:extLst>
            <a:ext uri="{FF2B5EF4-FFF2-40B4-BE49-F238E27FC236}">
              <a16:creationId xmlns:a16="http://schemas.microsoft.com/office/drawing/2014/main" id="{4E6C7618-95A3-454D-B205-49032E417AE6}"/>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25" name="TextBox 24">
          <a:hlinkClick xmlns:r="http://schemas.openxmlformats.org/officeDocument/2006/relationships" r:id="rId16"/>
          <a:extLst>
            <a:ext uri="{FF2B5EF4-FFF2-40B4-BE49-F238E27FC236}">
              <a16:creationId xmlns:a16="http://schemas.microsoft.com/office/drawing/2014/main" id="{53621FF7-C556-4DE2-96EB-209A28D0FE86}"/>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26" name="TextBox 25">
          <a:hlinkClick xmlns:r="http://schemas.openxmlformats.org/officeDocument/2006/relationships" r:id="rId17"/>
          <a:extLst>
            <a:ext uri="{FF2B5EF4-FFF2-40B4-BE49-F238E27FC236}">
              <a16:creationId xmlns:a16="http://schemas.microsoft.com/office/drawing/2014/main" id="{F76FE981-0010-4E95-8980-B49A56D7A6A8}"/>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27" name="TextBox 26">
          <a:hlinkClick xmlns:r="http://schemas.openxmlformats.org/officeDocument/2006/relationships" r:id="rId18"/>
          <a:extLst>
            <a:ext uri="{FF2B5EF4-FFF2-40B4-BE49-F238E27FC236}">
              <a16:creationId xmlns:a16="http://schemas.microsoft.com/office/drawing/2014/main" id="{53E0F4C0-588D-4941-8C60-387AA55F1C79}"/>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281940</xdr:colOff>
      <xdr:row>4</xdr:row>
      <xdr:rowOff>30480</xdr:rowOff>
    </xdr:from>
    <xdr:to>
      <xdr:col>22</xdr:col>
      <xdr:colOff>707742</xdr:colOff>
      <xdr:row>27</xdr:row>
      <xdr:rowOff>83820</xdr:rowOff>
    </xdr:to>
    <xdr:pic>
      <xdr:nvPicPr>
        <xdr:cNvPr id="14" name="Picture 13">
          <a:extLst>
            <a:ext uri="{FF2B5EF4-FFF2-40B4-BE49-F238E27FC236}">
              <a16:creationId xmlns:a16="http://schemas.microsoft.com/office/drawing/2014/main" id="{E44B7E75-9E7E-4AED-BC52-6FD42675F444}"/>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1140" y="762000"/>
          <a:ext cx="12617802" cy="4259580"/>
        </a:xfrm>
        <a:prstGeom prst="rect">
          <a:avLst/>
        </a:prstGeom>
      </xdr:spPr>
    </xdr:pic>
    <xdr:clientData/>
  </xdr:twoCellAnchor>
  <xdr:twoCellAnchor>
    <xdr:from>
      <xdr:col>5</xdr:col>
      <xdr:colOff>53340</xdr:colOff>
      <xdr:row>3</xdr:row>
      <xdr:rowOff>7620</xdr:rowOff>
    </xdr:from>
    <xdr:to>
      <xdr:col>20</xdr:col>
      <xdr:colOff>15240</xdr:colOff>
      <xdr:row>26</xdr:row>
      <xdr:rowOff>114300</xdr:rowOff>
    </xdr:to>
    <xdr:graphicFrame macro="">
      <xdr:nvGraphicFramePr>
        <xdr:cNvPr id="9" name="Chart 8">
          <a:extLst>
            <a:ext uri="{FF2B5EF4-FFF2-40B4-BE49-F238E27FC236}">
              <a16:creationId xmlns:a16="http://schemas.microsoft.com/office/drawing/2014/main" id="{03B68601-82D3-42DF-8E05-654793E33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23</xdr:col>
      <xdr:colOff>15240</xdr:colOff>
      <xdr:row>2</xdr:row>
      <xdr:rowOff>38100</xdr:rowOff>
    </xdr:to>
    <xdr:sp macro="" textlink="">
      <xdr:nvSpPr>
        <xdr:cNvPr id="2" name="Rectangle: Rounded Corners 1">
          <a:extLst>
            <a:ext uri="{FF2B5EF4-FFF2-40B4-BE49-F238E27FC236}">
              <a16:creationId xmlns:a16="http://schemas.microsoft.com/office/drawing/2014/main" id="{E59698E1-AEEB-4D7D-9783-67E7913DCB4E}"/>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3" name="Graphic 2" descr="Close with solid fill">
          <a:hlinkClick xmlns:r="http://schemas.openxmlformats.org/officeDocument/2006/relationships" r:id="rId3"/>
          <a:extLst>
            <a:ext uri="{FF2B5EF4-FFF2-40B4-BE49-F238E27FC236}">
              <a16:creationId xmlns:a16="http://schemas.microsoft.com/office/drawing/2014/main" id="{E25F8093-4325-4DD3-8576-18D45D283E6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4" name="Rectangle: Rounded Corners 3">
          <a:extLst>
            <a:ext uri="{FF2B5EF4-FFF2-40B4-BE49-F238E27FC236}">
              <a16:creationId xmlns:a16="http://schemas.microsoft.com/office/drawing/2014/main" id="{65E96443-D948-48DD-A6D6-E371F8CC29CD}"/>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5" name="TextBox 4">
          <a:hlinkClick xmlns:r="http://schemas.openxmlformats.org/officeDocument/2006/relationships" r:id="rId6"/>
          <a:extLst>
            <a:ext uri="{FF2B5EF4-FFF2-40B4-BE49-F238E27FC236}">
              <a16:creationId xmlns:a16="http://schemas.microsoft.com/office/drawing/2014/main" id="{BFCECFD5-ABCC-4327-80FF-31E3EEF60D3E}"/>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10" name="TextBox 9">
          <a:hlinkClick xmlns:r="http://schemas.openxmlformats.org/officeDocument/2006/relationships" r:id="rId7"/>
          <a:extLst>
            <a:ext uri="{FF2B5EF4-FFF2-40B4-BE49-F238E27FC236}">
              <a16:creationId xmlns:a16="http://schemas.microsoft.com/office/drawing/2014/main" id="{259ADD5B-5CCB-4B49-814F-B370B444FA00}"/>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1" name="TextBox 10">
          <a:hlinkClick xmlns:r="http://schemas.openxmlformats.org/officeDocument/2006/relationships" r:id="rId8"/>
          <a:extLst>
            <a:ext uri="{FF2B5EF4-FFF2-40B4-BE49-F238E27FC236}">
              <a16:creationId xmlns:a16="http://schemas.microsoft.com/office/drawing/2014/main" id="{E6E5596F-0891-4750-B8A6-135E7C1071BD}"/>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2" name="TextBox 11">
          <a:hlinkClick xmlns:r="http://schemas.openxmlformats.org/officeDocument/2006/relationships" r:id="rId9"/>
          <a:extLst>
            <a:ext uri="{FF2B5EF4-FFF2-40B4-BE49-F238E27FC236}">
              <a16:creationId xmlns:a16="http://schemas.microsoft.com/office/drawing/2014/main" id="{E7D91FB5-7361-4210-ACE8-8E25F8A74EDA}"/>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3" name="TextBox 12">
          <a:hlinkClick xmlns:r="http://schemas.openxmlformats.org/officeDocument/2006/relationships" r:id="rId10"/>
          <a:extLst>
            <a:ext uri="{FF2B5EF4-FFF2-40B4-BE49-F238E27FC236}">
              <a16:creationId xmlns:a16="http://schemas.microsoft.com/office/drawing/2014/main" id="{02F6A3CD-9C6D-4A62-9C11-344C542EB339}"/>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21" name="Graphic 20" descr="Factory with solid fill">
          <a:extLst>
            <a:ext uri="{FF2B5EF4-FFF2-40B4-BE49-F238E27FC236}">
              <a16:creationId xmlns:a16="http://schemas.microsoft.com/office/drawing/2014/main" id="{30C1C669-D712-422E-BF34-34E4D5A53A7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22" name="TextBox 21">
          <a:hlinkClick xmlns:r="http://schemas.openxmlformats.org/officeDocument/2006/relationships" r:id="rId13"/>
          <a:extLst>
            <a:ext uri="{FF2B5EF4-FFF2-40B4-BE49-F238E27FC236}">
              <a16:creationId xmlns:a16="http://schemas.microsoft.com/office/drawing/2014/main" id="{D0D7A752-DAE9-4BCA-B10A-4C2738B73AB7}"/>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23" name="TextBox 22">
          <a:hlinkClick xmlns:r="http://schemas.openxmlformats.org/officeDocument/2006/relationships" r:id="rId14"/>
          <a:extLst>
            <a:ext uri="{FF2B5EF4-FFF2-40B4-BE49-F238E27FC236}">
              <a16:creationId xmlns:a16="http://schemas.microsoft.com/office/drawing/2014/main" id="{3DE51A41-CB94-4B3B-96E9-9DAFB474C626}"/>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24" name="TextBox 23">
          <a:hlinkClick xmlns:r="http://schemas.openxmlformats.org/officeDocument/2006/relationships" r:id="rId15"/>
          <a:extLst>
            <a:ext uri="{FF2B5EF4-FFF2-40B4-BE49-F238E27FC236}">
              <a16:creationId xmlns:a16="http://schemas.microsoft.com/office/drawing/2014/main" id="{52D5DFD5-7055-4616-B69E-ED0E75FC9EF5}"/>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25" name="TextBox 24">
          <a:hlinkClick xmlns:r="http://schemas.openxmlformats.org/officeDocument/2006/relationships" r:id="rId16"/>
          <a:extLst>
            <a:ext uri="{FF2B5EF4-FFF2-40B4-BE49-F238E27FC236}">
              <a16:creationId xmlns:a16="http://schemas.microsoft.com/office/drawing/2014/main" id="{29418E1C-D8CE-4A01-952C-FB51E3561C55}"/>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26" name="TextBox 25">
          <a:hlinkClick xmlns:r="http://schemas.openxmlformats.org/officeDocument/2006/relationships" r:id="rId17"/>
          <a:extLst>
            <a:ext uri="{FF2B5EF4-FFF2-40B4-BE49-F238E27FC236}">
              <a16:creationId xmlns:a16="http://schemas.microsoft.com/office/drawing/2014/main" id="{57E33C83-3D41-424F-9F2B-C4BCE5123E76}"/>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281940</xdr:colOff>
      <xdr:row>4</xdr:row>
      <xdr:rowOff>30480</xdr:rowOff>
    </xdr:from>
    <xdr:to>
      <xdr:col>22</xdr:col>
      <xdr:colOff>707742</xdr:colOff>
      <xdr:row>27</xdr:row>
      <xdr:rowOff>83820</xdr:rowOff>
    </xdr:to>
    <xdr:pic>
      <xdr:nvPicPr>
        <xdr:cNvPr id="2" name="Picture 1">
          <a:extLst>
            <a:ext uri="{FF2B5EF4-FFF2-40B4-BE49-F238E27FC236}">
              <a16:creationId xmlns:a16="http://schemas.microsoft.com/office/drawing/2014/main" id="{A76A2EC3-2C24-4771-8B3F-8E4C018AC322}"/>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1140" y="762000"/>
          <a:ext cx="12617802" cy="4259580"/>
        </a:xfrm>
        <a:prstGeom prst="rect">
          <a:avLst/>
        </a:prstGeom>
      </xdr:spPr>
    </xdr:pic>
    <xdr:clientData/>
  </xdr:twoCellAnchor>
  <xdr:twoCellAnchor>
    <xdr:from>
      <xdr:col>2</xdr:col>
      <xdr:colOff>411480</xdr:colOff>
      <xdr:row>4</xdr:row>
      <xdr:rowOff>91440</xdr:rowOff>
    </xdr:from>
    <xdr:to>
      <xdr:col>22</xdr:col>
      <xdr:colOff>586740</xdr:colOff>
      <xdr:row>25</xdr:row>
      <xdr:rowOff>49530</xdr:rowOff>
    </xdr:to>
    <xdr:graphicFrame macro="">
      <xdr:nvGraphicFramePr>
        <xdr:cNvPr id="12" name="Chart 11">
          <a:extLst>
            <a:ext uri="{FF2B5EF4-FFF2-40B4-BE49-F238E27FC236}">
              <a16:creationId xmlns:a16="http://schemas.microsoft.com/office/drawing/2014/main" id="{071937D3-D744-4264-84B1-1F55FCCD2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23</xdr:col>
      <xdr:colOff>15240</xdr:colOff>
      <xdr:row>2</xdr:row>
      <xdr:rowOff>38100</xdr:rowOff>
    </xdr:to>
    <xdr:sp macro="" textlink="">
      <xdr:nvSpPr>
        <xdr:cNvPr id="8" name="Rectangle: Rounded Corners 7">
          <a:extLst>
            <a:ext uri="{FF2B5EF4-FFF2-40B4-BE49-F238E27FC236}">
              <a16:creationId xmlns:a16="http://schemas.microsoft.com/office/drawing/2014/main" id="{85D3F4C9-8038-4F8F-9888-1D4F80BECC07}"/>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9" name="Graphic 8" descr="Close with solid fill">
          <a:hlinkClick xmlns:r="http://schemas.openxmlformats.org/officeDocument/2006/relationships" r:id="rId3"/>
          <a:extLst>
            <a:ext uri="{FF2B5EF4-FFF2-40B4-BE49-F238E27FC236}">
              <a16:creationId xmlns:a16="http://schemas.microsoft.com/office/drawing/2014/main" id="{4C7FFAC8-FFA9-4DF6-A4E7-48C107E6F60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10" name="Rectangle: Rounded Corners 3">
          <a:extLst>
            <a:ext uri="{FF2B5EF4-FFF2-40B4-BE49-F238E27FC236}">
              <a16:creationId xmlns:a16="http://schemas.microsoft.com/office/drawing/2014/main" id="{97E66A53-649D-4A4D-B12C-579424E7C31A}"/>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3763C736-5A66-4759-9435-2CE3609ABA73}"/>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13" name="TextBox 12">
          <a:hlinkClick xmlns:r="http://schemas.openxmlformats.org/officeDocument/2006/relationships" r:id="rId7"/>
          <a:extLst>
            <a:ext uri="{FF2B5EF4-FFF2-40B4-BE49-F238E27FC236}">
              <a16:creationId xmlns:a16="http://schemas.microsoft.com/office/drawing/2014/main" id="{776DF320-3507-44BD-9854-3B4892C35514}"/>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7" name="TextBox 16">
          <a:hlinkClick xmlns:r="http://schemas.openxmlformats.org/officeDocument/2006/relationships" r:id="rId8"/>
          <a:extLst>
            <a:ext uri="{FF2B5EF4-FFF2-40B4-BE49-F238E27FC236}">
              <a16:creationId xmlns:a16="http://schemas.microsoft.com/office/drawing/2014/main" id="{A6689481-93D9-4A48-8890-3C8210DB8C39}"/>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8" name="TextBox 17">
          <a:hlinkClick xmlns:r="http://schemas.openxmlformats.org/officeDocument/2006/relationships" r:id="rId9"/>
          <a:extLst>
            <a:ext uri="{FF2B5EF4-FFF2-40B4-BE49-F238E27FC236}">
              <a16:creationId xmlns:a16="http://schemas.microsoft.com/office/drawing/2014/main" id="{BDBC5C11-C8FA-4F4E-927E-7566A0E4D2B8}"/>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9" name="TextBox 18">
          <a:hlinkClick xmlns:r="http://schemas.openxmlformats.org/officeDocument/2006/relationships" r:id="rId10"/>
          <a:extLst>
            <a:ext uri="{FF2B5EF4-FFF2-40B4-BE49-F238E27FC236}">
              <a16:creationId xmlns:a16="http://schemas.microsoft.com/office/drawing/2014/main" id="{108C7696-1EDE-4156-9FCC-4777E223D504}"/>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20" name="Graphic 19" descr="Factory with solid fill">
          <a:extLst>
            <a:ext uri="{FF2B5EF4-FFF2-40B4-BE49-F238E27FC236}">
              <a16:creationId xmlns:a16="http://schemas.microsoft.com/office/drawing/2014/main" id="{FA83F264-FBDA-4B31-8C60-DC08ED1E331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21" name="TextBox 20">
          <a:hlinkClick xmlns:r="http://schemas.openxmlformats.org/officeDocument/2006/relationships" r:id="rId13"/>
          <a:extLst>
            <a:ext uri="{FF2B5EF4-FFF2-40B4-BE49-F238E27FC236}">
              <a16:creationId xmlns:a16="http://schemas.microsoft.com/office/drawing/2014/main" id="{CA1A2D00-F6AB-462F-9FBC-25B31D16B69C}"/>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22" name="TextBox 21">
          <a:hlinkClick xmlns:r="http://schemas.openxmlformats.org/officeDocument/2006/relationships" r:id="rId14"/>
          <a:extLst>
            <a:ext uri="{FF2B5EF4-FFF2-40B4-BE49-F238E27FC236}">
              <a16:creationId xmlns:a16="http://schemas.microsoft.com/office/drawing/2014/main" id="{1C25A294-8BE7-442B-B0AE-582C2AFADDD8}"/>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23" name="TextBox 22">
          <a:hlinkClick xmlns:r="http://schemas.openxmlformats.org/officeDocument/2006/relationships" r:id="rId15"/>
          <a:extLst>
            <a:ext uri="{FF2B5EF4-FFF2-40B4-BE49-F238E27FC236}">
              <a16:creationId xmlns:a16="http://schemas.microsoft.com/office/drawing/2014/main" id="{A65F5B03-277F-460C-86DD-DB77727C941F}"/>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24" name="TextBox 23">
          <a:hlinkClick xmlns:r="http://schemas.openxmlformats.org/officeDocument/2006/relationships" r:id="rId16"/>
          <a:extLst>
            <a:ext uri="{FF2B5EF4-FFF2-40B4-BE49-F238E27FC236}">
              <a16:creationId xmlns:a16="http://schemas.microsoft.com/office/drawing/2014/main" id="{2AFA23F1-8134-4CDF-8AAE-C270E48D4D00}"/>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25" name="TextBox 24">
          <a:hlinkClick xmlns:r="http://schemas.openxmlformats.org/officeDocument/2006/relationships" r:id="rId17"/>
          <a:extLst>
            <a:ext uri="{FF2B5EF4-FFF2-40B4-BE49-F238E27FC236}">
              <a16:creationId xmlns:a16="http://schemas.microsoft.com/office/drawing/2014/main" id="{36F7032F-DF21-4D59-8507-B0D9F84BDBBA}"/>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281940</xdr:colOff>
      <xdr:row>4</xdr:row>
      <xdr:rowOff>30480</xdr:rowOff>
    </xdr:from>
    <xdr:to>
      <xdr:col>22</xdr:col>
      <xdr:colOff>707742</xdr:colOff>
      <xdr:row>27</xdr:row>
      <xdr:rowOff>83820</xdr:rowOff>
    </xdr:to>
    <xdr:pic>
      <xdr:nvPicPr>
        <xdr:cNvPr id="2" name="Picture 1">
          <a:extLst>
            <a:ext uri="{FF2B5EF4-FFF2-40B4-BE49-F238E27FC236}">
              <a16:creationId xmlns:a16="http://schemas.microsoft.com/office/drawing/2014/main" id="{453279BE-53F6-4827-811C-1BFD86C8442F}"/>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1140" y="762000"/>
          <a:ext cx="12617802" cy="4259580"/>
        </a:xfrm>
        <a:prstGeom prst="rect">
          <a:avLst/>
        </a:prstGeom>
      </xdr:spPr>
    </xdr:pic>
    <xdr:clientData/>
  </xdr:twoCellAnchor>
  <xdr:twoCellAnchor editAs="oneCell">
    <xdr:from>
      <xdr:col>13</xdr:col>
      <xdr:colOff>477660</xdr:colOff>
      <xdr:row>15</xdr:row>
      <xdr:rowOff>167850</xdr:rowOff>
    </xdr:from>
    <xdr:to>
      <xdr:col>20</xdr:col>
      <xdr:colOff>170460</xdr:colOff>
      <xdr:row>26</xdr:row>
      <xdr:rowOff>136170</xdr:rowOff>
    </xdr:to>
    <xdr:pic>
      <xdr:nvPicPr>
        <xdr:cNvPr id="11" name="Picture 10">
          <a:extLst>
            <a:ext uri="{FF2B5EF4-FFF2-40B4-BE49-F238E27FC236}">
              <a16:creationId xmlns:a16="http://schemas.microsoft.com/office/drawing/2014/main" id="{7EFB3D6B-4E57-08FD-F897-3A8BC540003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02460" y="2911050"/>
          <a:ext cx="3960000" cy="1980000"/>
        </a:xfrm>
        <a:prstGeom prst="rect">
          <a:avLst/>
        </a:prstGeom>
      </xdr:spPr>
    </xdr:pic>
    <xdr:clientData/>
  </xdr:twoCellAnchor>
  <xdr:twoCellAnchor editAs="oneCell">
    <xdr:from>
      <xdr:col>5</xdr:col>
      <xdr:colOff>296580</xdr:colOff>
      <xdr:row>15</xdr:row>
      <xdr:rowOff>167850</xdr:rowOff>
    </xdr:from>
    <xdr:to>
      <xdr:col>11</xdr:col>
      <xdr:colOff>598980</xdr:colOff>
      <xdr:row>26</xdr:row>
      <xdr:rowOff>136170</xdr:rowOff>
    </xdr:to>
    <xdr:pic>
      <xdr:nvPicPr>
        <xdr:cNvPr id="13" name="Picture 12">
          <a:extLst>
            <a:ext uri="{FF2B5EF4-FFF2-40B4-BE49-F238E27FC236}">
              <a16:creationId xmlns:a16="http://schemas.microsoft.com/office/drawing/2014/main" id="{CAD74F57-D8F0-E580-59D4-AF408A7C6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44580" y="2911050"/>
          <a:ext cx="3960000" cy="1980000"/>
        </a:xfrm>
        <a:prstGeom prst="rect">
          <a:avLst/>
        </a:prstGeom>
      </xdr:spPr>
    </xdr:pic>
    <xdr:clientData/>
  </xdr:twoCellAnchor>
  <xdr:twoCellAnchor editAs="oneCell">
    <xdr:from>
      <xdr:col>13</xdr:col>
      <xdr:colOff>477660</xdr:colOff>
      <xdr:row>3</xdr:row>
      <xdr:rowOff>145200</xdr:rowOff>
    </xdr:from>
    <xdr:to>
      <xdr:col>20</xdr:col>
      <xdr:colOff>170460</xdr:colOff>
      <xdr:row>14</xdr:row>
      <xdr:rowOff>113520</xdr:rowOff>
    </xdr:to>
    <xdr:pic>
      <xdr:nvPicPr>
        <xdr:cNvPr id="15" name="Picture 14">
          <a:extLst>
            <a:ext uri="{FF2B5EF4-FFF2-40B4-BE49-F238E27FC236}">
              <a16:creationId xmlns:a16="http://schemas.microsoft.com/office/drawing/2014/main" id="{D827DD34-3E6E-64DB-C371-CFA0E255EC5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402460" y="693840"/>
          <a:ext cx="3960000" cy="1980000"/>
        </a:xfrm>
        <a:prstGeom prst="rect">
          <a:avLst/>
        </a:prstGeom>
      </xdr:spPr>
    </xdr:pic>
    <xdr:clientData/>
  </xdr:twoCellAnchor>
  <xdr:twoCellAnchor>
    <xdr:from>
      <xdr:col>4</xdr:col>
      <xdr:colOff>541020</xdr:colOff>
      <xdr:row>4</xdr:row>
      <xdr:rowOff>64590</xdr:rowOff>
    </xdr:from>
    <xdr:to>
      <xdr:col>5</xdr:col>
      <xdr:colOff>281940</xdr:colOff>
      <xdr:row>14</xdr:row>
      <xdr:rowOff>11250</xdr:rowOff>
    </xdr:to>
    <xdr:sp macro="" textlink="">
      <xdr:nvSpPr>
        <xdr:cNvPr id="18" name="TextBox 17">
          <a:extLst>
            <a:ext uri="{FF2B5EF4-FFF2-40B4-BE49-F238E27FC236}">
              <a16:creationId xmlns:a16="http://schemas.microsoft.com/office/drawing/2014/main" id="{D535132A-D38E-837F-EDC1-B869D719B803}"/>
            </a:ext>
          </a:extLst>
        </xdr:cNvPr>
        <xdr:cNvSpPr txBox="1"/>
      </xdr:nvSpPr>
      <xdr:spPr>
        <a:xfrm>
          <a:off x="2979420" y="796110"/>
          <a:ext cx="350520" cy="1775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IN" sz="1100" kern="1200">
              <a:solidFill>
                <a:schemeClr val="accent2">
                  <a:lumMod val="20000"/>
                  <a:lumOff val="80000"/>
                </a:schemeClr>
              </a:solidFill>
              <a:latin typeface="+mn-lt"/>
            </a:rPr>
            <a:t># PRODUCT</a:t>
          </a:r>
          <a:r>
            <a:rPr lang="en-IN" sz="1100" kern="1200" baseline="0">
              <a:solidFill>
                <a:schemeClr val="accent2">
                  <a:lumMod val="20000"/>
                  <a:lumOff val="80000"/>
                </a:schemeClr>
              </a:solidFill>
              <a:latin typeface="+mn-lt"/>
            </a:rPr>
            <a:t> </a:t>
          </a:r>
          <a:r>
            <a:rPr lang="en-IN" sz="1100" b="1" kern="1200" baseline="0">
              <a:solidFill>
                <a:schemeClr val="accent2">
                  <a:lumMod val="20000"/>
                  <a:lumOff val="80000"/>
                </a:schemeClr>
              </a:solidFill>
              <a:latin typeface="+mn-lt"/>
            </a:rPr>
            <a:t>A</a:t>
          </a:r>
          <a:endParaRPr lang="en-IN" sz="1100" b="1" kern="1200">
            <a:solidFill>
              <a:schemeClr val="accent2">
                <a:lumMod val="20000"/>
                <a:lumOff val="80000"/>
              </a:schemeClr>
            </a:solidFill>
            <a:latin typeface="+mn-lt"/>
          </a:endParaRPr>
        </a:p>
      </xdr:txBody>
    </xdr:sp>
    <xdr:clientData/>
  </xdr:twoCellAnchor>
  <xdr:twoCellAnchor editAs="oneCell">
    <xdr:from>
      <xdr:col>5</xdr:col>
      <xdr:colOff>296580</xdr:colOff>
      <xdr:row>3</xdr:row>
      <xdr:rowOff>145200</xdr:rowOff>
    </xdr:from>
    <xdr:to>
      <xdr:col>11</xdr:col>
      <xdr:colOff>598980</xdr:colOff>
      <xdr:row>14</xdr:row>
      <xdr:rowOff>113520</xdr:rowOff>
    </xdr:to>
    <xdr:pic>
      <xdr:nvPicPr>
        <xdr:cNvPr id="22" name="Picture 21">
          <a:extLst>
            <a:ext uri="{FF2B5EF4-FFF2-40B4-BE49-F238E27FC236}">
              <a16:creationId xmlns:a16="http://schemas.microsoft.com/office/drawing/2014/main" id="{C33815FB-4A23-FDCE-7439-D7E1391F31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44580" y="693840"/>
          <a:ext cx="3960000" cy="1980000"/>
        </a:xfrm>
        <a:prstGeom prst="rect">
          <a:avLst/>
        </a:prstGeom>
      </xdr:spPr>
    </xdr:pic>
    <xdr:clientData/>
  </xdr:twoCellAnchor>
  <xdr:twoCellAnchor>
    <xdr:from>
      <xdr:col>4</xdr:col>
      <xdr:colOff>541020</xdr:colOff>
      <xdr:row>16</xdr:row>
      <xdr:rowOff>87240</xdr:rowOff>
    </xdr:from>
    <xdr:to>
      <xdr:col>5</xdr:col>
      <xdr:colOff>281940</xdr:colOff>
      <xdr:row>26</xdr:row>
      <xdr:rowOff>33900</xdr:rowOff>
    </xdr:to>
    <xdr:sp macro="" textlink="">
      <xdr:nvSpPr>
        <xdr:cNvPr id="23" name="TextBox 22">
          <a:extLst>
            <a:ext uri="{FF2B5EF4-FFF2-40B4-BE49-F238E27FC236}">
              <a16:creationId xmlns:a16="http://schemas.microsoft.com/office/drawing/2014/main" id="{FED3C493-E04D-13DD-2D32-CB8A329DB8F7}"/>
            </a:ext>
          </a:extLst>
        </xdr:cNvPr>
        <xdr:cNvSpPr txBox="1"/>
      </xdr:nvSpPr>
      <xdr:spPr>
        <a:xfrm>
          <a:off x="2979420" y="3013320"/>
          <a:ext cx="350520" cy="1775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IN" sz="1100" kern="1200">
              <a:solidFill>
                <a:schemeClr val="accent2">
                  <a:lumMod val="20000"/>
                  <a:lumOff val="80000"/>
                </a:schemeClr>
              </a:solidFill>
              <a:latin typeface="+mn-lt"/>
            </a:rPr>
            <a:t># PRODUCT</a:t>
          </a:r>
          <a:r>
            <a:rPr lang="en-IN" sz="1100" kern="1200" baseline="0">
              <a:solidFill>
                <a:schemeClr val="accent2">
                  <a:lumMod val="20000"/>
                  <a:lumOff val="80000"/>
                </a:schemeClr>
              </a:solidFill>
              <a:latin typeface="+mn-lt"/>
            </a:rPr>
            <a:t> </a:t>
          </a:r>
          <a:r>
            <a:rPr lang="en-IN" sz="1100" b="1" kern="1200" baseline="0">
              <a:solidFill>
                <a:schemeClr val="accent2">
                  <a:lumMod val="20000"/>
                  <a:lumOff val="80000"/>
                </a:schemeClr>
              </a:solidFill>
              <a:latin typeface="+mn-lt"/>
            </a:rPr>
            <a:t>C</a:t>
          </a:r>
          <a:endParaRPr lang="en-IN" sz="1100" b="1" kern="1200">
            <a:solidFill>
              <a:schemeClr val="accent2">
                <a:lumMod val="20000"/>
                <a:lumOff val="80000"/>
              </a:schemeClr>
            </a:solidFill>
            <a:latin typeface="+mn-lt"/>
          </a:endParaRPr>
        </a:p>
      </xdr:txBody>
    </xdr:sp>
    <xdr:clientData/>
  </xdr:twoCellAnchor>
  <xdr:twoCellAnchor>
    <xdr:from>
      <xdr:col>13</xdr:col>
      <xdr:colOff>114300</xdr:colOff>
      <xdr:row>4</xdr:row>
      <xdr:rowOff>64590</xdr:rowOff>
    </xdr:from>
    <xdr:to>
      <xdr:col>13</xdr:col>
      <xdr:colOff>464820</xdr:colOff>
      <xdr:row>14</xdr:row>
      <xdr:rowOff>11250</xdr:rowOff>
    </xdr:to>
    <xdr:sp macro="" textlink="">
      <xdr:nvSpPr>
        <xdr:cNvPr id="24" name="TextBox 23">
          <a:extLst>
            <a:ext uri="{FF2B5EF4-FFF2-40B4-BE49-F238E27FC236}">
              <a16:creationId xmlns:a16="http://schemas.microsoft.com/office/drawing/2014/main" id="{68A5C0C5-C692-A736-28D4-630A6A2EF87C}"/>
            </a:ext>
          </a:extLst>
        </xdr:cNvPr>
        <xdr:cNvSpPr txBox="1"/>
      </xdr:nvSpPr>
      <xdr:spPr>
        <a:xfrm>
          <a:off x="8039100" y="796110"/>
          <a:ext cx="350520" cy="1775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IN" sz="1100" kern="1200">
              <a:solidFill>
                <a:schemeClr val="accent2">
                  <a:lumMod val="20000"/>
                  <a:lumOff val="80000"/>
                </a:schemeClr>
              </a:solidFill>
              <a:latin typeface="+mn-lt"/>
            </a:rPr>
            <a:t># PRODUCT</a:t>
          </a:r>
          <a:r>
            <a:rPr lang="en-IN" sz="1100" kern="1200" baseline="0">
              <a:solidFill>
                <a:schemeClr val="accent2">
                  <a:lumMod val="20000"/>
                  <a:lumOff val="80000"/>
                </a:schemeClr>
              </a:solidFill>
              <a:latin typeface="+mn-lt"/>
            </a:rPr>
            <a:t> </a:t>
          </a:r>
          <a:r>
            <a:rPr lang="en-IN" sz="1100" b="1" kern="1200" baseline="0">
              <a:solidFill>
                <a:schemeClr val="accent2">
                  <a:lumMod val="20000"/>
                  <a:lumOff val="80000"/>
                </a:schemeClr>
              </a:solidFill>
              <a:latin typeface="+mn-lt"/>
            </a:rPr>
            <a:t>B</a:t>
          </a:r>
          <a:endParaRPr lang="en-IN" sz="1100" b="1" kern="1200">
            <a:solidFill>
              <a:schemeClr val="accent2">
                <a:lumMod val="20000"/>
                <a:lumOff val="80000"/>
              </a:schemeClr>
            </a:solidFill>
            <a:latin typeface="+mn-lt"/>
          </a:endParaRPr>
        </a:p>
      </xdr:txBody>
    </xdr:sp>
    <xdr:clientData/>
  </xdr:twoCellAnchor>
  <xdr:twoCellAnchor>
    <xdr:from>
      <xdr:col>13</xdr:col>
      <xdr:colOff>114300</xdr:colOff>
      <xdr:row>16</xdr:row>
      <xdr:rowOff>87240</xdr:rowOff>
    </xdr:from>
    <xdr:to>
      <xdr:col>13</xdr:col>
      <xdr:colOff>464820</xdr:colOff>
      <xdr:row>26</xdr:row>
      <xdr:rowOff>33900</xdr:rowOff>
    </xdr:to>
    <xdr:sp macro="" textlink="">
      <xdr:nvSpPr>
        <xdr:cNvPr id="25" name="TextBox 24">
          <a:extLst>
            <a:ext uri="{FF2B5EF4-FFF2-40B4-BE49-F238E27FC236}">
              <a16:creationId xmlns:a16="http://schemas.microsoft.com/office/drawing/2014/main" id="{3CE3EA7A-F6B7-E9ED-03CE-F91D586FB077}"/>
            </a:ext>
          </a:extLst>
        </xdr:cNvPr>
        <xdr:cNvSpPr txBox="1"/>
      </xdr:nvSpPr>
      <xdr:spPr>
        <a:xfrm>
          <a:off x="8039100" y="3013320"/>
          <a:ext cx="350520" cy="1775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IN" sz="1100" kern="1200">
              <a:solidFill>
                <a:schemeClr val="accent2">
                  <a:lumMod val="20000"/>
                  <a:lumOff val="80000"/>
                </a:schemeClr>
              </a:solidFill>
              <a:latin typeface="+mn-lt"/>
            </a:rPr>
            <a:t># PRODUCT</a:t>
          </a:r>
          <a:r>
            <a:rPr lang="en-IN" sz="1100" kern="1200" baseline="0">
              <a:solidFill>
                <a:schemeClr val="accent2">
                  <a:lumMod val="20000"/>
                  <a:lumOff val="80000"/>
                </a:schemeClr>
              </a:solidFill>
              <a:latin typeface="+mn-lt"/>
            </a:rPr>
            <a:t> </a:t>
          </a:r>
          <a:r>
            <a:rPr lang="en-IN" sz="1100" b="1" kern="1200" baseline="0">
              <a:solidFill>
                <a:schemeClr val="accent2">
                  <a:lumMod val="20000"/>
                  <a:lumOff val="80000"/>
                </a:schemeClr>
              </a:solidFill>
              <a:latin typeface="+mn-lt"/>
            </a:rPr>
            <a:t>D</a:t>
          </a:r>
          <a:endParaRPr lang="en-IN" sz="1100" b="1" kern="1200">
            <a:solidFill>
              <a:schemeClr val="accent2">
                <a:lumMod val="20000"/>
                <a:lumOff val="80000"/>
              </a:schemeClr>
            </a:solidFill>
            <a:latin typeface="+mn-lt"/>
          </a:endParaRPr>
        </a:p>
      </xdr:txBody>
    </xdr:sp>
    <xdr:clientData/>
  </xdr:twoCellAnchor>
  <xdr:twoCellAnchor>
    <xdr:from>
      <xdr:col>0</xdr:col>
      <xdr:colOff>0</xdr:colOff>
      <xdr:row>0</xdr:row>
      <xdr:rowOff>0</xdr:rowOff>
    </xdr:from>
    <xdr:to>
      <xdr:col>23</xdr:col>
      <xdr:colOff>15240</xdr:colOff>
      <xdr:row>2</xdr:row>
      <xdr:rowOff>38100</xdr:rowOff>
    </xdr:to>
    <xdr:sp macro="" textlink="">
      <xdr:nvSpPr>
        <xdr:cNvPr id="27" name="Rectangle: Rounded Corners 26">
          <a:extLst>
            <a:ext uri="{FF2B5EF4-FFF2-40B4-BE49-F238E27FC236}">
              <a16:creationId xmlns:a16="http://schemas.microsoft.com/office/drawing/2014/main" id="{AEAF9319-050A-4A53-A862-60332CEEC39F}"/>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28" name="Graphic 27" descr="Close with solid fill">
          <a:hlinkClick xmlns:r="http://schemas.openxmlformats.org/officeDocument/2006/relationships" r:id="rId6"/>
          <a:extLst>
            <a:ext uri="{FF2B5EF4-FFF2-40B4-BE49-F238E27FC236}">
              <a16:creationId xmlns:a16="http://schemas.microsoft.com/office/drawing/2014/main" id="{FD1DEF42-9D8F-4B22-983A-365365EDA76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29" name="Rectangle: Rounded Corners 3">
          <a:extLst>
            <a:ext uri="{FF2B5EF4-FFF2-40B4-BE49-F238E27FC236}">
              <a16:creationId xmlns:a16="http://schemas.microsoft.com/office/drawing/2014/main" id="{D5B3E58A-2B50-4DCB-AE94-FDED458E43F4}"/>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30" name="TextBox 29">
          <a:hlinkClick xmlns:r="http://schemas.openxmlformats.org/officeDocument/2006/relationships" r:id="rId9"/>
          <a:extLst>
            <a:ext uri="{FF2B5EF4-FFF2-40B4-BE49-F238E27FC236}">
              <a16:creationId xmlns:a16="http://schemas.microsoft.com/office/drawing/2014/main" id="{61D3B9F9-A12B-4454-A478-F4DFD2BE3995}"/>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31" name="TextBox 30">
          <a:hlinkClick xmlns:r="http://schemas.openxmlformats.org/officeDocument/2006/relationships" r:id="rId10"/>
          <a:extLst>
            <a:ext uri="{FF2B5EF4-FFF2-40B4-BE49-F238E27FC236}">
              <a16:creationId xmlns:a16="http://schemas.microsoft.com/office/drawing/2014/main" id="{696D58B3-E506-4660-888B-8320663CD2AF}"/>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32" name="TextBox 31">
          <a:hlinkClick xmlns:r="http://schemas.openxmlformats.org/officeDocument/2006/relationships" r:id="rId11"/>
          <a:extLst>
            <a:ext uri="{FF2B5EF4-FFF2-40B4-BE49-F238E27FC236}">
              <a16:creationId xmlns:a16="http://schemas.microsoft.com/office/drawing/2014/main" id="{74B65EF9-B8C0-40CB-9B1D-E1BE81B70A1C}"/>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33" name="TextBox 32">
          <a:hlinkClick xmlns:r="http://schemas.openxmlformats.org/officeDocument/2006/relationships" r:id="rId12"/>
          <a:extLst>
            <a:ext uri="{FF2B5EF4-FFF2-40B4-BE49-F238E27FC236}">
              <a16:creationId xmlns:a16="http://schemas.microsoft.com/office/drawing/2014/main" id="{1D8EF8B0-F109-44AA-A380-B2948BF63D47}"/>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34" name="TextBox 33">
          <a:hlinkClick xmlns:r="http://schemas.openxmlformats.org/officeDocument/2006/relationships" r:id="rId13"/>
          <a:extLst>
            <a:ext uri="{FF2B5EF4-FFF2-40B4-BE49-F238E27FC236}">
              <a16:creationId xmlns:a16="http://schemas.microsoft.com/office/drawing/2014/main" id="{FBBE9A6E-FCAB-43BA-A382-0EC4FDC5F757}"/>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35" name="Graphic 34" descr="Factory with solid fill">
          <a:extLst>
            <a:ext uri="{FF2B5EF4-FFF2-40B4-BE49-F238E27FC236}">
              <a16:creationId xmlns:a16="http://schemas.microsoft.com/office/drawing/2014/main" id="{A0D9DAE9-2BB3-457A-8236-21487431D2C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36" name="TextBox 35">
          <a:hlinkClick xmlns:r="http://schemas.openxmlformats.org/officeDocument/2006/relationships" r:id="rId16"/>
          <a:extLst>
            <a:ext uri="{FF2B5EF4-FFF2-40B4-BE49-F238E27FC236}">
              <a16:creationId xmlns:a16="http://schemas.microsoft.com/office/drawing/2014/main" id="{21C87F14-8E33-4D1A-9D29-CFFA9F48599B}"/>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37" name="TextBox 36">
          <a:hlinkClick xmlns:r="http://schemas.openxmlformats.org/officeDocument/2006/relationships" r:id="rId17"/>
          <a:extLst>
            <a:ext uri="{FF2B5EF4-FFF2-40B4-BE49-F238E27FC236}">
              <a16:creationId xmlns:a16="http://schemas.microsoft.com/office/drawing/2014/main" id="{9591E053-2AA2-4A6C-BC87-CD0F25911C7F}"/>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LP</a:t>
          </a:r>
          <a:r>
            <a:rPr lang="en-IN" sz="1200" b="1" u="none" kern="1200" baseline="0">
              <a:solidFill>
                <a:schemeClr val="bg1"/>
              </a:solidFill>
            </a:rPr>
            <a:t> Problem</a:t>
          </a:r>
          <a:endParaRPr lang="en-IN" sz="1200" b="1" u="none"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38" name="TextBox 37">
          <a:hlinkClick xmlns:r="http://schemas.openxmlformats.org/officeDocument/2006/relationships" r:id="rId18"/>
          <a:extLst>
            <a:ext uri="{FF2B5EF4-FFF2-40B4-BE49-F238E27FC236}">
              <a16:creationId xmlns:a16="http://schemas.microsoft.com/office/drawing/2014/main" id="{925BE804-212C-4966-98B8-93E6215C2ABC}"/>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39" name="TextBox 38">
          <a:hlinkClick xmlns:r="http://schemas.openxmlformats.org/officeDocument/2006/relationships" r:id="rId19"/>
          <a:extLst>
            <a:ext uri="{FF2B5EF4-FFF2-40B4-BE49-F238E27FC236}">
              <a16:creationId xmlns:a16="http://schemas.microsoft.com/office/drawing/2014/main" id="{0C733A66-2E3E-4F88-853A-C536131F22B5}"/>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40" name="TextBox 39">
          <a:hlinkClick xmlns:r="http://schemas.openxmlformats.org/officeDocument/2006/relationships" r:id="rId20"/>
          <a:extLst>
            <a:ext uri="{FF2B5EF4-FFF2-40B4-BE49-F238E27FC236}">
              <a16:creationId xmlns:a16="http://schemas.microsoft.com/office/drawing/2014/main" id="{BA7606F1-7B42-49B0-B20E-AC60587C0B7A}"/>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281940</xdr:colOff>
      <xdr:row>4</xdr:row>
      <xdr:rowOff>30480</xdr:rowOff>
    </xdr:from>
    <xdr:to>
      <xdr:col>22</xdr:col>
      <xdr:colOff>707742</xdr:colOff>
      <xdr:row>27</xdr:row>
      <xdr:rowOff>83820</xdr:rowOff>
    </xdr:to>
    <xdr:pic>
      <xdr:nvPicPr>
        <xdr:cNvPr id="2" name="Picture 1">
          <a:extLst>
            <a:ext uri="{FF2B5EF4-FFF2-40B4-BE49-F238E27FC236}">
              <a16:creationId xmlns:a16="http://schemas.microsoft.com/office/drawing/2014/main" id="{FC851F28-C4E1-4E5A-973B-EF997A012EEE}"/>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1140" y="762000"/>
          <a:ext cx="12617802" cy="4259580"/>
        </a:xfrm>
        <a:prstGeom prst="rect">
          <a:avLst/>
        </a:prstGeom>
      </xdr:spPr>
    </xdr:pic>
    <xdr:clientData/>
  </xdr:twoCellAnchor>
  <xdr:twoCellAnchor>
    <xdr:from>
      <xdr:col>5</xdr:col>
      <xdr:colOff>45720</xdr:colOff>
      <xdr:row>5</xdr:row>
      <xdr:rowOff>19050</xdr:rowOff>
    </xdr:from>
    <xdr:to>
      <xdr:col>7</xdr:col>
      <xdr:colOff>266520</xdr:colOff>
      <xdr:row>12</xdr:row>
      <xdr:rowOff>178890</xdr:rowOff>
    </xdr:to>
    <xdr:sp macro="" textlink="">
      <xdr:nvSpPr>
        <xdr:cNvPr id="17" name="Oval 16">
          <a:hlinkClick xmlns:r="http://schemas.openxmlformats.org/officeDocument/2006/relationships" r:id="rId2"/>
          <a:extLst>
            <a:ext uri="{FF2B5EF4-FFF2-40B4-BE49-F238E27FC236}">
              <a16:creationId xmlns:a16="http://schemas.microsoft.com/office/drawing/2014/main" id="{378EA5CA-8D72-8BF1-F6E3-7E1ED5F89B5A}"/>
            </a:ext>
          </a:extLst>
        </xdr:cNvPr>
        <xdr:cNvSpPr/>
      </xdr:nvSpPr>
      <xdr:spPr>
        <a:xfrm>
          <a:off x="3093720" y="933450"/>
          <a:ext cx="1440000" cy="1440000"/>
        </a:xfrm>
        <a:prstGeom prst="ellipse">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200" b="1" kern="1200">
              <a:solidFill>
                <a:schemeClr val="bg1"/>
              </a:solidFill>
              <a:latin typeface="+mn-lt"/>
              <a:ea typeface="+mn-ea"/>
              <a:cs typeface="+mn-cs"/>
            </a:rPr>
            <a:t>One-way</a:t>
          </a:r>
          <a:r>
            <a:rPr lang="en-IN" sz="1200" b="1" kern="1200" baseline="0">
              <a:solidFill>
                <a:schemeClr val="bg1"/>
              </a:solidFill>
              <a:latin typeface="+mn-lt"/>
              <a:ea typeface="+mn-ea"/>
              <a:cs typeface="+mn-cs"/>
            </a:rPr>
            <a:t> Data Table</a:t>
          </a:r>
          <a:endParaRPr lang="en-IN" sz="1200" b="1" kern="1200">
            <a:solidFill>
              <a:schemeClr val="bg1"/>
            </a:solidFill>
            <a:latin typeface="+mn-lt"/>
            <a:ea typeface="+mn-ea"/>
            <a:cs typeface="+mn-cs"/>
          </a:endParaRPr>
        </a:p>
      </xdr:txBody>
    </xdr:sp>
    <xdr:clientData/>
  </xdr:twoCellAnchor>
  <xdr:twoCellAnchor>
    <xdr:from>
      <xdr:col>9</xdr:col>
      <xdr:colOff>279400</xdr:colOff>
      <xdr:row>5</xdr:row>
      <xdr:rowOff>19050</xdr:rowOff>
    </xdr:from>
    <xdr:to>
      <xdr:col>11</xdr:col>
      <xdr:colOff>500200</xdr:colOff>
      <xdr:row>12</xdr:row>
      <xdr:rowOff>178890</xdr:rowOff>
    </xdr:to>
    <xdr:sp macro="" textlink="">
      <xdr:nvSpPr>
        <xdr:cNvPr id="18" name="Oval 17">
          <a:hlinkClick xmlns:r="http://schemas.openxmlformats.org/officeDocument/2006/relationships" r:id="rId3"/>
          <a:extLst>
            <a:ext uri="{FF2B5EF4-FFF2-40B4-BE49-F238E27FC236}">
              <a16:creationId xmlns:a16="http://schemas.microsoft.com/office/drawing/2014/main" id="{217060DA-8F9E-46EB-F055-1B992E5F49B6}"/>
            </a:ext>
          </a:extLst>
        </xdr:cNvPr>
        <xdr:cNvSpPr/>
      </xdr:nvSpPr>
      <xdr:spPr>
        <a:xfrm>
          <a:off x="5765800" y="933450"/>
          <a:ext cx="1440000" cy="1440000"/>
        </a:xfrm>
        <a:prstGeom prst="ellipse">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200" b="1" kern="1200">
              <a:solidFill>
                <a:schemeClr val="bg1"/>
              </a:solidFill>
              <a:latin typeface="+mn-lt"/>
              <a:ea typeface="+mn-ea"/>
              <a:cs typeface="+mn-cs"/>
            </a:rPr>
            <a:t>Two-way</a:t>
          </a:r>
          <a:r>
            <a:rPr lang="en-IN" sz="1200" b="1" kern="1200" baseline="0">
              <a:solidFill>
                <a:schemeClr val="bg1"/>
              </a:solidFill>
              <a:latin typeface="+mn-lt"/>
              <a:ea typeface="+mn-ea"/>
              <a:cs typeface="+mn-cs"/>
            </a:rPr>
            <a:t> Data Table</a:t>
          </a:r>
          <a:endParaRPr lang="en-IN" sz="1200" b="1" kern="1200">
            <a:solidFill>
              <a:schemeClr val="bg1"/>
            </a:solidFill>
            <a:latin typeface="+mn-lt"/>
            <a:ea typeface="+mn-ea"/>
            <a:cs typeface="+mn-cs"/>
          </a:endParaRPr>
        </a:p>
      </xdr:txBody>
    </xdr:sp>
    <xdr:clientData/>
  </xdr:twoCellAnchor>
  <xdr:twoCellAnchor>
    <xdr:from>
      <xdr:col>13</xdr:col>
      <xdr:colOff>513080</xdr:colOff>
      <xdr:row>5</xdr:row>
      <xdr:rowOff>19050</xdr:rowOff>
    </xdr:from>
    <xdr:to>
      <xdr:col>16</xdr:col>
      <xdr:colOff>124280</xdr:colOff>
      <xdr:row>12</xdr:row>
      <xdr:rowOff>178890</xdr:rowOff>
    </xdr:to>
    <xdr:sp macro="" textlink="">
      <xdr:nvSpPr>
        <xdr:cNvPr id="19" name="Oval 18">
          <a:hlinkClick xmlns:r="http://schemas.openxmlformats.org/officeDocument/2006/relationships" r:id="rId4"/>
          <a:extLst>
            <a:ext uri="{FF2B5EF4-FFF2-40B4-BE49-F238E27FC236}">
              <a16:creationId xmlns:a16="http://schemas.microsoft.com/office/drawing/2014/main" id="{B47BF444-A450-DEA1-1B06-3CCB80796F91}"/>
            </a:ext>
          </a:extLst>
        </xdr:cNvPr>
        <xdr:cNvSpPr/>
      </xdr:nvSpPr>
      <xdr:spPr>
        <a:xfrm>
          <a:off x="8437880" y="933450"/>
          <a:ext cx="1440000" cy="1440000"/>
        </a:xfrm>
        <a:prstGeom prst="ellipse">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200" b="1" kern="1200">
              <a:solidFill>
                <a:schemeClr val="bg1"/>
              </a:solidFill>
              <a:latin typeface="+mn-lt"/>
              <a:ea typeface="+mn-ea"/>
              <a:cs typeface="+mn-cs"/>
            </a:rPr>
            <a:t>Break-even Point Analysis</a:t>
          </a:r>
        </a:p>
      </xdr:txBody>
    </xdr:sp>
    <xdr:clientData/>
  </xdr:twoCellAnchor>
  <xdr:twoCellAnchor>
    <xdr:from>
      <xdr:col>18</xdr:col>
      <xdr:colOff>137160</xdr:colOff>
      <xdr:row>5</xdr:row>
      <xdr:rowOff>19050</xdr:rowOff>
    </xdr:from>
    <xdr:to>
      <xdr:col>20</xdr:col>
      <xdr:colOff>357960</xdr:colOff>
      <xdr:row>12</xdr:row>
      <xdr:rowOff>178890</xdr:rowOff>
    </xdr:to>
    <xdr:sp macro="" textlink="">
      <xdr:nvSpPr>
        <xdr:cNvPr id="20" name="Oval 19">
          <a:hlinkClick xmlns:r="http://schemas.openxmlformats.org/officeDocument/2006/relationships" r:id="rId5"/>
          <a:extLst>
            <a:ext uri="{FF2B5EF4-FFF2-40B4-BE49-F238E27FC236}">
              <a16:creationId xmlns:a16="http://schemas.microsoft.com/office/drawing/2014/main" id="{ED0E977E-2808-63AA-B061-E8368EC0A929}"/>
            </a:ext>
          </a:extLst>
        </xdr:cNvPr>
        <xdr:cNvSpPr/>
      </xdr:nvSpPr>
      <xdr:spPr>
        <a:xfrm>
          <a:off x="11109960" y="933450"/>
          <a:ext cx="1440000" cy="1440000"/>
        </a:xfrm>
        <a:prstGeom prst="ellipse">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200" b="1" kern="1200">
              <a:solidFill>
                <a:schemeClr val="bg1"/>
              </a:solidFill>
              <a:latin typeface="+mn-lt"/>
              <a:ea typeface="+mn-ea"/>
              <a:cs typeface="+mn-cs"/>
            </a:rPr>
            <a:t>NPV</a:t>
          </a:r>
        </a:p>
      </xdr:txBody>
    </xdr:sp>
    <xdr:clientData/>
  </xdr:twoCellAnchor>
  <xdr:twoCellAnchor>
    <xdr:from>
      <xdr:col>7</xdr:col>
      <xdr:colOff>220980</xdr:colOff>
      <xdr:row>15</xdr:row>
      <xdr:rowOff>80010</xdr:rowOff>
    </xdr:from>
    <xdr:to>
      <xdr:col>9</xdr:col>
      <xdr:colOff>441780</xdr:colOff>
      <xdr:row>23</xdr:row>
      <xdr:rowOff>56970</xdr:rowOff>
    </xdr:to>
    <xdr:sp macro="" textlink="">
      <xdr:nvSpPr>
        <xdr:cNvPr id="21" name="Oval 20">
          <a:hlinkClick xmlns:r="http://schemas.openxmlformats.org/officeDocument/2006/relationships" r:id="rId6"/>
          <a:extLst>
            <a:ext uri="{FF2B5EF4-FFF2-40B4-BE49-F238E27FC236}">
              <a16:creationId xmlns:a16="http://schemas.microsoft.com/office/drawing/2014/main" id="{C80E7749-FBC8-4CD3-9825-40A2471D2E52}"/>
            </a:ext>
          </a:extLst>
        </xdr:cNvPr>
        <xdr:cNvSpPr/>
      </xdr:nvSpPr>
      <xdr:spPr>
        <a:xfrm>
          <a:off x="4488180" y="2823210"/>
          <a:ext cx="1440000" cy="1440000"/>
        </a:xfrm>
        <a:prstGeom prst="ellipse">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200" b="1" kern="1200">
              <a:solidFill>
                <a:schemeClr val="bg1"/>
              </a:solidFill>
              <a:latin typeface="+mn-lt"/>
              <a:ea typeface="+mn-ea"/>
              <a:cs typeface="+mn-cs"/>
            </a:rPr>
            <a:t>Forecasting</a:t>
          </a:r>
        </a:p>
      </xdr:txBody>
    </xdr:sp>
    <xdr:clientData/>
  </xdr:twoCellAnchor>
  <xdr:twoCellAnchor>
    <xdr:from>
      <xdr:col>11</xdr:col>
      <xdr:colOff>525780</xdr:colOff>
      <xdr:row>15</xdr:row>
      <xdr:rowOff>80010</xdr:rowOff>
    </xdr:from>
    <xdr:to>
      <xdr:col>14</xdr:col>
      <xdr:colOff>136980</xdr:colOff>
      <xdr:row>23</xdr:row>
      <xdr:rowOff>56970</xdr:rowOff>
    </xdr:to>
    <xdr:sp macro="" textlink="">
      <xdr:nvSpPr>
        <xdr:cNvPr id="22" name="Oval 21">
          <a:hlinkClick xmlns:r="http://schemas.openxmlformats.org/officeDocument/2006/relationships" r:id="rId7"/>
          <a:extLst>
            <a:ext uri="{FF2B5EF4-FFF2-40B4-BE49-F238E27FC236}">
              <a16:creationId xmlns:a16="http://schemas.microsoft.com/office/drawing/2014/main" id="{BA59EAC2-E6E7-F5E5-C2F3-A64CD8D44AEA}"/>
            </a:ext>
          </a:extLst>
        </xdr:cNvPr>
        <xdr:cNvSpPr/>
      </xdr:nvSpPr>
      <xdr:spPr>
        <a:xfrm>
          <a:off x="7231380" y="2823210"/>
          <a:ext cx="1440000" cy="1440000"/>
        </a:xfrm>
        <a:prstGeom prst="ellipse">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160" b="1" kern="1200">
              <a:solidFill>
                <a:schemeClr val="bg1"/>
              </a:solidFill>
              <a:latin typeface="+mn-lt"/>
              <a:ea typeface="+mn-ea"/>
              <a:cs typeface="+mn-cs"/>
            </a:rPr>
            <a:t>Linear Programming</a:t>
          </a:r>
          <a:r>
            <a:rPr lang="en-IN" sz="1160" b="1" kern="1200" baseline="0">
              <a:solidFill>
                <a:schemeClr val="bg1"/>
              </a:solidFill>
              <a:latin typeface="+mn-lt"/>
              <a:ea typeface="+mn-ea"/>
              <a:cs typeface="+mn-cs"/>
            </a:rPr>
            <a:t> Problem</a:t>
          </a:r>
          <a:endParaRPr lang="en-IN" sz="1160" b="1" kern="1200">
            <a:solidFill>
              <a:schemeClr val="bg1"/>
            </a:solidFill>
            <a:latin typeface="+mn-lt"/>
            <a:ea typeface="+mn-ea"/>
            <a:cs typeface="+mn-cs"/>
          </a:endParaRPr>
        </a:p>
      </xdr:txBody>
    </xdr:sp>
    <xdr:clientData/>
  </xdr:twoCellAnchor>
  <xdr:twoCellAnchor>
    <xdr:from>
      <xdr:col>16</xdr:col>
      <xdr:colOff>220980</xdr:colOff>
      <xdr:row>15</xdr:row>
      <xdr:rowOff>80010</xdr:rowOff>
    </xdr:from>
    <xdr:to>
      <xdr:col>18</xdr:col>
      <xdr:colOff>441780</xdr:colOff>
      <xdr:row>23</xdr:row>
      <xdr:rowOff>56970</xdr:rowOff>
    </xdr:to>
    <xdr:sp macro="" textlink="">
      <xdr:nvSpPr>
        <xdr:cNvPr id="23" name="Oval 22">
          <a:hlinkClick xmlns:r="http://schemas.openxmlformats.org/officeDocument/2006/relationships" r:id="rId8"/>
          <a:extLst>
            <a:ext uri="{FF2B5EF4-FFF2-40B4-BE49-F238E27FC236}">
              <a16:creationId xmlns:a16="http://schemas.microsoft.com/office/drawing/2014/main" id="{4E91BA69-2AD4-7071-9015-45FFC7F23C9B}"/>
            </a:ext>
          </a:extLst>
        </xdr:cNvPr>
        <xdr:cNvSpPr/>
      </xdr:nvSpPr>
      <xdr:spPr>
        <a:xfrm>
          <a:off x="9974580" y="2823210"/>
          <a:ext cx="1440000" cy="1440000"/>
        </a:xfrm>
        <a:prstGeom prst="ellipse">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050" b="1" kern="1200">
              <a:solidFill>
                <a:schemeClr val="bg1"/>
              </a:solidFill>
              <a:latin typeface="+mn-lt"/>
              <a:ea typeface="+mn-ea"/>
              <a:cs typeface="+mn-cs"/>
            </a:rPr>
            <a:t>Transportation</a:t>
          </a:r>
        </a:p>
      </xdr:txBody>
    </xdr:sp>
    <xdr:clientData/>
  </xdr:twoCellAnchor>
  <xdr:twoCellAnchor>
    <xdr:from>
      <xdr:col>0</xdr:col>
      <xdr:colOff>0</xdr:colOff>
      <xdr:row>0</xdr:row>
      <xdr:rowOff>0</xdr:rowOff>
    </xdr:from>
    <xdr:to>
      <xdr:col>23</xdr:col>
      <xdr:colOff>15240</xdr:colOff>
      <xdr:row>2</xdr:row>
      <xdr:rowOff>38100</xdr:rowOff>
    </xdr:to>
    <xdr:sp macro="" textlink="">
      <xdr:nvSpPr>
        <xdr:cNvPr id="24" name="Rectangle: Rounded Corners 23">
          <a:extLst>
            <a:ext uri="{FF2B5EF4-FFF2-40B4-BE49-F238E27FC236}">
              <a16:creationId xmlns:a16="http://schemas.microsoft.com/office/drawing/2014/main" id="{BD1B9732-5510-4E90-B614-4167AF12736B}"/>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25" name="Graphic 24" descr="Close with solid fill">
          <a:hlinkClick xmlns:r="http://schemas.openxmlformats.org/officeDocument/2006/relationships" r:id="rId9"/>
          <a:extLst>
            <a:ext uri="{FF2B5EF4-FFF2-40B4-BE49-F238E27FC236}">
              <a16:creationId xmlns:a16="http://schemas.microsoft.com/office/drawing/2014/main" id="{FDCC75D3-5FDE-465C-AB69-AAB75F9B084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26" name="Rectangle: Rounded Corners 3">
          <a:extLst>
            <a:ext uri="{FF2B5EF4-FFF2-40B4-BE49-F238E27FC236}">
              <a16:creationId xmlns:a16="http://schemas.microsoft.com/office/drawing/2014/main" id="{7B644A77-C736-4997-BC77-38032299B53A}"/>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27" name="TextBox 26">
          <a:hlinkClick xmlns:r="http://schemas.openxmlformats.org/officeDocument/2006/relationships" r:id="rId12"/>
          <a:extLst>
            <a:ext uri="{FF2B5EF4-FFF2-40B4-BE49-F238E27FC236}">
              <a16:creationId xmlns:a16="http://schemas.microsoft.com/office/drawing/2014/main" id="{41C846E8-FBA6-460E-8896-AD222B7204D8}"/>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28" name="TextBox 27">
          <a:hlinkClick xmlns:r="http://schemas.openxmlformats.org/officeDocument/2006/relationships" r:id="rId13"/>
          <a:extLst>
            <a:ext uri="{FF2B5EF4-FFF2-40B4-BE49-F238E27FC236}">
              <a16:creationId xmlns:a16="http://schemas.microsoft.com/office/drawing/2014/main" id="{F4BA4B45-CD8B-4E1C-B97C-F04473DA39D0}"/>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29" name="TextBox 28">
          <a:hlinkClick xmlns:r="http://schemas.openxmlformats.org/officeDocument/2006/relationships" r:id="rId14"/>
          <a:extLst>
            <a:ext uri="{FF2B5EF4-FFF2-40B4-BE49-F238E27FC236}">
              <a16:creationId xmlns:a16="http://schemas.microsoft.com/office/drawing/2014/main" id="{12B11BC8-26BE-4BE5-8253-9001BD4E09F0}"/>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30" name="TextBox 29">
          <a:hlinkClick xmlns:r="http://schemas.openxmlformats.org/officeDocument/2006/relationships" r:id="rId15"/>
          <a:extLst>
            <a:ext uri="{FF2B5EF4-FFF2-40B4-BE49-F238E27FC236}">
              <a16:creationId xmlns:a16="http://schemas.microsoft.com/office/drawing/2014/main" id="{5990CDBE-0B8B-4CDD-8AF2-6495E6F57CE2}"/>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31" name="TextBox 30">
          <a:hlinkClick xmlns:r="http://schemas.openxmlformats.org/officeDocument/2006/relationships" r:id="rId16"/>
          <a:extLst>
            <a:ext uri="{FF2B5EF4-FFF2-40B4-BE49-F238E27FC236}">
              <a16:creationId xmlns:a16="http://schemas.microsoft.com/office/drawing/2014/main" id="{E986379D-883F-49B5-838B-B3EA4447E348}"/>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32" name="Graphic 31" descr="Factory with solid fill">
          <a:extLst>
            <a:ext uri="{FF2B5EF4-FFF2-40B4-BE49-F238E27FC236}">
              <a16:creationId xmlns:a16="http://schemas.microsoft.com/office/drawing/2014/main" id="{0D51E8D3-D3F3-4C83-98B6-6B7F1DD7E7FD}"/>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33" name="TextBox 32">
          <a:hlinkClick xmlns:r="http://schemas.openxmlformats.org/officeDocument/2006/relationships" r:id="rId19"/>
          <a:extLst>
            <a:ext uri="{FF2B5EF4-FFF2-40B4-BE49-F238E27FC236}">
              <a16:creationId xmlns:a16="http://schemas.microsoft.com/office/drawing/2014/main" id="{AD014F99-ADF8-456E-A665-617658FEB20A}"/>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34" name="TextBox 33">
          <a:hlinkClick xmlns:r="http://schemas.openxmlformats.org/officeDocument/2006/relationships" r:id="rId7"/>
          <a:extLst>
            <a:ext uri="{FF2B5EF4-FFF2-40B4-BE49-F238E27FC236}">
              <a16:creationId xmlns:a16="http://schemas.microsoft.com/office/drawing/2014/main" id="{E2DA26AC-6A53-462E-8684-426BF8DAB2E5}"/>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35" name="TextBox 34">
          <a:hlinkClick xmlns:r="http://schemas.openxmlformats.org/officeDocument/2006/relationships" r:id="rId20"/>
          <a:extLst>
            <a:ext uri="{FF2B5EF4-FFF2-40B4-BE49-F238E27FC236}">
              <a16:creationId xmlns:a16="http://schemas.microsoft.com/office/drawing/2014/main" id="{FB09224E-9E60-441C-9A21-55A178DC0FAC}"/>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36" name="TextBox 35">
          <a:hlinkClick xmlns:r="http://schemas.openxmlformats.org/officeDocument/2006/relationships" r:id="rId21"/>
          <a:extLst>
            <a:ext uri="{FF2B5EF4-FFF2-40B4-BE49-F238E27FC236}">
              <a16:creationId xmlns:a16="http://schemas.microsoft.com/office/drawing/2014/main" id="{0F8CA038-2108-4A00-91FA-CF1F4AE8BD51}"/>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37" name="TextBox 36">
          <a:hlinkClick xmlns:r="http://schemas.openxmlformats.org/officeDocument/2006/relationships" r:id="rId22"/>
          <a:extLst>
            <a:ext uri="{FF2B5EF4-FFF2-40B4-BE49-F238E27FC236}">
              <a16:creationId xmlns:a16="http://schemas.microsoft.com/office/drawing/2014/main" id="{B5E6D0FE-C943-4DB6-A50E-611BFBA57034}"/>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281940</xdr:colOff>
      <xdr:row>4</xdr:row>
      <xdr:rowOff>30480</xdr:rowOff>
    </xdr:from>
    <xdr:to>
      <xdr:col>22</xdr:col>
      <xdr:colOff>707742</xdr:colOff>
      <xdr:row>27</xdr:row>
      <xdr:rowOff>83820</xdr:rowOff>
    </xdr:to>
    <xdr:pic>
      <xdr:nvPicPr>
        <xdr:cNvPr id="2" name="Picture 1">
          <a:extLst>
            <a:ext uri="{FF2B5EF4-FFF2-40B4-BE49-F238E27FC236}">
              <a16:creationId xmlns:a16="http://schemas.microsoft.com/office/drawing/2014/main" id="{7D548E03-F022-4417-B3D4-95E4BDF80E4A}"/>
            </a:ext>
          </a:extLst>
        </xdr:cNvPr>
        <xdr:cNvPicPr>
          <a:picLocks noChangeAspect="1"/>
        </xdr:cNvPicPr>
      </xdr:nvPicPr>
      <xdr:blipFill rotWithShape="1">
        <a:blip xmlns:r="http://schemas.openxmlformats.org/officeDocument/2006/relationships" r:embed="rId1" cstate="print">
          <a:alphaModFix amt="20000"/>
          <a:extLst>
            <a:ext uri="{28A0092B-C50C-407E-A947-70E740481C1C}">
              <a14:useLocalDpi xmlns:a14="http://schemas.microsoft.com/office/drawing/2010/main" val="0"/>
            </a:ext>
          </a:extLst>
        </a:blip>
        <a:srcRect t="33153" b="32647"/>
        <a:stretch/>
      </xdr:blipFill>
      <xdr:spPr>
        <a:xfrm>
          <a:off x="1501140" y="762000"/>
          <a:ext cx="12617802" cy="4259580"/>
        </a:xfrm>
        <a:prstGeom prst="rect">
          <a:avLst/>
        </a:prstGeom>
      </xdr:spPr>
    </xdr:pic>
    <xdr:clientData/>
  </xdr:twoCellAnchor>
  <xdr:twoCellAnchor>
    <xdr:from>
      <xdr:col>10</xdr:col>
      <xdr:colOff>30480</xdr:colOff>
      <xdr:row>3</xdr:row>
      <xdr:rowOff>7620</xdr:rowOff>
    </xdr:from>
    <xdr:to>
      <xdr:col>13</xdr:col>
      <xdr:colOff>274320</xdr:colOff>
      <xdr:row>5</xdr:row>
      <xdr:rowOff>121920</xdr:rowOff>
    </xdr:to>
    <xdr:sp macro="" textlink="">
      <xdr:nvSpPr>
        <xdr:cNvPr id="13" name="TextBox 12">
          <a:extLst>
            <a:ext uri="{FF2B5EF4-FFF2-40B4-BE49-F238E27FC236}">
              <a16:creationId xmlns:a16="http://schemas.microsoft.com/office/drawing/2014/main" id="{A418330A-F239-C0D3-D657-5CC50AC07C60}"/>
            </a:ext>
          </a:extLst>
        </xdr:cNvPr>
        <xdr:cNvSpPr txBox="1"/>
      </xdr:nvSpPr>
      <xdr:spPr>
        <a:xfrm>
          <a:off x="6126480" y="556260"/>
          <a:ext cx="207264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u="none" kern="1200">
              <a:solidFill>
                <a:schemeClr val="bg1"/>
              </a:solidFill>
            </a:rPr>
            <a:t>About Company</a:t>
          </a:r>
        </a:p>
      </xdr:txBody>
    </xdr:sp>
    <xdr:clientData/>
  </xdr:twoCellAnchor>
  <xdr:twoCellAnchor>
    <xdr:from>
      <xdr:col>4</xdr:col>
      <xdr:colOff>434340</xdr:colOff>
      <xdr:row>6</xdr:row>
      <xdr:rowOff>137160</xdr:rowOff>
    </xdr:from>
    <xdr:to>
      <xdr:col>23</xdr:col>
      <xdr:colOff>38100</xdr:colOff>
      <xdr:row>13</xdr:row>
      <xdr:rowOff>129540</xdr:rowOff>
    </xdr:to>
    <xdr:sp macro="" textlink="">
      <xdr:nvSpPr>
        <xdr:cNvPr id="14" name="TextBox 13">
          <a:extLst>
            <a:ext uri="{FF2B5EF4-FFF2-40B4-BE49-F238E27FC236}">
              <a16:creationId xmlns:a16="http://schemas.microsoft.com/office/drawing/2014/main" id="{B4D5CFF9-A128-E93A-688D-14D16E282FD0}"/>
            </a:ext>
          </a:extLst>
        </xdr:cNvPr>
        <xdr:cNvSpPr txBox="1"/>
      </xdr:nvSpPr>
      <xdr:spPr>
        <a:xfrm>
          <a:off x="2872740" y="1234440"/>
          <a:ext cx="11338560" cy="1272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D48BFF"/>
              </a:solidFill>
            </a:rPr>
            <a:t>Company Name:</a:t>
          </a:r>
          <a:r>
            <a:rPr lang="en-IN" sz="1200">
              <a:solidFill>
                <a:srgbClr val="D48BFF"/>
              </a:solidFill>
            </a:rPr>
            <a:t> </a:t>
          </a:r>
          <a:r>
            <a:rPr lang="en-IN" sz="1200">
              <a:solidFill>
                <a:srgbClr val="EEDCFF"/>
              </a:solidFill>
            </a:rPr>
            <a:t>Prime Manufacturing Co.</a:t>
          </a:r>
          <a:br>
            <a:rPr lang="en-IN" sz="1200">
              <a:solidFill>
                <a:srgbClr val="FF00FF"/>
              </a:solidFill>
            </a:rPr>
          </a:br>
          <a:r>
            <a:rPr lang="en-IN" sz="1200" b="1">
              <a:solidFill>
                <a:srgbClr val="D48BFF"/>
              </a:solidFill>
            </a:rPr>
            <a:t>Established:</a:t>
          </a:r>
          <a:r>
            <a:rPr lang="en-IN" sz="1200">
              <a:solidFill>
                <a:srgbClr val="D48BFF"/>
              </a:solidFill>
            </a:rPr>
            <a:t> </a:t>
          </a:r>
          <a:r>
            <a:rPr lang="en-IN" sz="1200">
              <a:solidFill>
                <a:srgbClr val="EEDCFF"/>
              </a:solidFill>
            </a:rPr>
            <a:t>2005</a:t>
          </a:r>
          <a:br>
            <a:rPr lang="en-IN" sz="1200">
              <a:solidFill>
                <a:srgbClr val="4B0082"/>
              </a:solidFill>
            </a:rPr>
          </a:br>
          <a:r>
            <a:rPr lang="en-IN" sz="1200" b="1">
              <a:solidFill>
                <a:srgbClr val="D48BFF"/>
              </a:solidFill>
            </a:rPr>
            <a:t>Industry:</a:t>
          </a:r>
          <a:r>
            <a:rPr lang="en-IN" sz="1200">
              <a:solidFill>
                <a:srgbClr val="D48BFF"/>
              </a:solidFill>
            </a:rPr>
            <a:t> </a:t>
          </a:r>
          <a:r>
            <a:rPr lang="en-IN" sz="1200">
              <a:solidFill>
                <a:srgbClr val="EEDCFF"/>
              </a:solidFill>
            </a:rPr>
            <a:t>Consumer Goods Manufacturing</a:t>
          </a:r>
          <a:br>
            <a:rPr lang="en-IN" sz="1200">
              <a:solidFill>
                <a:srgbClr val="4B0082"/>
              </a:solidFill>
            </a:rPr>
          </a:br>
          <a:r>
            <a:rPr lang="en-IN" sz="1200" b="1">
              <a:solidFill>
                <a:srgbClr val="D48BFF"/>
              </a:solidFill>
            </a:rPr>
            <a:t>Headquarter:</a:t>
          </a:r>
          <a:r>
            <a:rPr lang="en-IN" sz="1200">
              <a:solidFill>
                <a:srgbClr val="D48BFF"/>
              </a:solidFill>
            </a:rPr>
            <a:t> </a:t>
          </a:r>
          <a:r>
            <a:rPr lang="en-IN" sz="1200">
              <a:solidFill>
                <a:srgbClr val="EEDCFF"/>
              </a:solidFill>
            </a:rPr>
            <a:t>Mumbai,</a:t>
          </a:r>
          <a:r>
            <a:rPr lang="en-IN" sz="1200" baseline="0">
              <a:solidFill>
                <a:srgbClr val="EEDCFF"/>
              </a:solidFill>
            </a:rPr>
            <a:t> Maharastra</a:t>
          </a:r>
          <a:r>
            <a:rPr lang="en-IN" sz="1200">
              <a:solidFill>
                <a:srgbClr val="EEDCFF"/>
              </a:solidFill>
            </a:rPr>
            <a:t>, India</a:t>
          </a:r>
          <a:br>
            <a:rPr lang="en-IN" sz="1200">
              <a:solidFill>
                <a:schemeClr val="bg1">
                  <a:lumMod val="50000"/>
                </a:schemeClr>
              </a:solidFill>
            </a:rPr>
          </a:br>
          <a:r>
            <a:rPr lang="en-IN" sz="1200" b="1">
              <a:solidFill>
                <a:srgbClr val="D48BFF"/>
              </a:solidFill>
            </a:rPr>
            <a:t>Employees:</a:t>
          </a:r>
          <a:r>
            <a:rPr lang="en-IN" sz="1200">
              <a:solidFill>
                <a:schemeClr val="bg1"/>
              </a:solidFill>
            </a:rPr>
            <a:t> </a:t>
          </a:r>
          <a:r>
            <a:rPr lang="en-IN" sz="1200">
              <a:solidFill>
                <a:srgbClr val="EEDCFF"/>
              </a:solidFill>
            </a:rPr>
            <a:t>100+</a:t>
          </a:r>
          <a:endParaRPr lang="en-IN" sz="1200" kern="1200">
            <a:solidFill>
              <a:srgbClr val="EEDCFF"/>
            </a:solidFill>
          </a:endParaRPr>
        </a:p>
      </xdr:txBody>
    </xdr:sp>
    <xdr:clientData/>
  </xdr:twoCellAnchor>
  <xdr:twoCellAnchor>
    <xdr:from>
      <xdr:col>4</xdr:col>
      <xdr:colOff>434340</xdr:colOff>
      <xdr:row>14</xdr:row>
      <xdr:rowOff>7620</xdr:rowOff>
    </xdr:from>
    <xdr:to>
      <xdr:col>22</xdr:col>
      <xdr:colOff>632460</xdr:colOff>
      <xdr:row>18</xdr:row>
      <xdr:rowOff>60960</xdr:rowOff>
    </xdr:to>
    <xdr:sp macro="" textlink="">
      <xdr:nvSpPr>
        <xdr:cNvPr id="15" name="TextBox 14">
          <a:extLst>
            <a:ext uri="{FF2B5EF4-FFF2-40B4-BE49-F238E27FC236}">
              <a16:creationId xmlns:a16="http://schemas.microsoft.com/office/drawing/2014/main" id="{0A2C3CC3-9826-8C91-03DA-0CFD9D579B1D}"/>
            </a:ext>
          </a:extLst>
        </xdr:cNvPr>
        <xdr:cNvSpPr txBox="1"/>
      </xdr:nvSpPr>
      <xdr:spPr>
        <a:xfrm>
          <a:off x="2872740" y="2567940"/>
          <a:ext cx="11170920" cy="784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rgbClr val="D48BFF"/>
              </a:solidFill>
            </a:rPr>
            <a:t>Overview</a:t>
          </a:r>
          <a:r>
            <a:rPr lang="en-IN" sz="1400" b="1" kern="1200" baseline="0">
              <a:solidFill>
                <a:srgbClr val="D48BFF"/>
              </a:solidFill>
            </a:rPr>
            <a:t> :</a:t>
          </a:r>
        </a:p>
        <a:p>
          <a:pPr marL="0" marR="0" lvl="0" indent="0" defTabSz="914400" eaLnBrk="1" fontAlgn="auto" latinLnBrk="0" hangingPunct="1">
            <a:lnSpc>
              <a:spcPct val="100000"/>
            </a:lnSpc>
            <a:spcBef>
              <a:spcPts val="0"/>
            </a:spcBef>
            <a:spcAft>
              <a:spcPts val="0"/>
            </a:spcAft>
            <a:buClrTx/>
            <a:buSzTx/>
            <a:buFontTx/>
            <a:buNone/>
            <a:tabLst/>
            <a:defRPr/>
          </a:pPr>
          <a:r>
            <a:rPr lang="en-IN" sz="1200">
              <a:solidFill>
                <a:srgbClr val="EEDCFF"/>
              </a:solidFill>
            </a:rPr>
            <a:t>Prime Manufacturing Co. is a leading name in the consumer goods manufacturing industry, renowned for delivering innovative and reliable products. With a strong presence across India, the company serves a diverse clientele ranging from budget-conscious households to premium product enthusiasts.</a:t>
          </a:r>
        </a:p>
      </xdr:txBody>
    </xdr:sp>
    <xdr:clientData/>
  </xdr:twoCellAnchor>
  <xdr:twoCellAnchor>
    <xdr:from>
      <xdr:col>4</xdr:col>
      <xdr:colOff>480060</xdr:colOff>
      <xdr:row>24</xdr:row>
      <xdr:rowOff>30480</xdr:rowOff>
    </xdr:from>
    <xdr:to>
      <xdr:col>20</xdr:col>
      <xdr:colOff>419100</xdr:colOff>
      <xdr:row>25</xdr:row>
      <xdr:rowOff>175260</xdr:rowOff>
    </xdr:to>
    <xdr:sp macro="" textlink="">
      <xdr:nvSpPr>
        <xdr:cNvPr id="16" name="TextBox 15">
          <a:extLst>
            <a:ext uri="{FF2B5EF4-FFF2-40B4-BE49-F238E27FC236}">
              <a16:creationId xmlns:a16="http://schemas.microsoft.com/office/drawing/2014/main" id="{F574BCB1-45DE-1E51-EB2D-2C1FB2DDD7B0}"/>
            </a:ext>
          </a:extLst>
        </xdr:cNvPr>
        <xdr:cNvSpPr txBox="1"/>
      </xdr:nvSpPr>
      <xdr:spPr>
        <a:xfrm>
          <a:off x="2918460" y="4419600"/>
          <a:ext cx="96926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rgbClr val="FF0000"/>
              </a:solidFill>
            </a:rPr>
            <a:t>This project utilizes entirely fictional data and information, crafted exclusively to showcase analytical skills and expertise.*</a:t>
          </a:r>
        </a:p>
      </xdr:txBody>
    </xdr:sp>
    <xdr:clientData/>
  </xdr:twoCellAnchor>
  <xdr:twoCellAnchor>
    <xdr:from>
      <xdr:col>0</xdr:col>
      <xdr:colOff>0</xdr:colOff>
      <xdr:row>0</xdr:row>
      <xdr:rowOff>0</xdr:rowOff>
    </xdr:from>
    <xdr:to>
      <xdr:col>23</xdr:col>
      <xdr:colOff>15240</xdr:colOff>
      <xdr:row>2</xdr:row>
      <xdr:rowOff>38100</xdr:rowOff>
    </xdr:to>
    <xdr:sp macro="" textlink="">
      <xdr:nvSpPr>
        <xdr:cNvPr id="17" name="Rectangle: Rounded Corners 16">
          <a:extLst>
            <a:ext uri="{FF2B5EF4-FFF2-40B4-BE49-F238E27FC236}">
              <a16:creationId xmlns:a16="http://schemas.microsoft.com/office/drawing/2014/main" id="{F814338D-415C-42EE-A46B-CB802AF9DE93}"/>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18" name="Graphic 17" descr="Close with solid fill">
          <a:hlinkClick xmlns:r="http://schemas.openxmlformats.org/officeDocument/2006/relationships" r:id="rId2"/>
          <a:extLst>
            <a:ext uri="{FF2B5EF4-FFF2-40B4-BE49-F238E27FC236}">
              <a16:creationId xmlns:a16="http://schemas.microsoft.com/office/drawing/2014/main" id="{521929FF-2D88-45F6-BDEC-D776D33C60A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19" name="Rectangle: Rounded Corners 3">
          <a:extLst>
            <a:ext uri="{FF2B5EF4-FFF2-40B4-BE49-F238E27FC236}">
              <a16:creationId xmlns:a16="http://schemas.microsoft.com/office/drawing/2014/main" id="{87F5C7D6-8284-4D4D-B5E6-2F1AD60E44DD}"/>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20" name="TextBox 19">
          <a:hlinkClick xmlns:r="http://schemas.openxmlformats.org/officeDocument/2006/relationships" r:id="rId5"/>
          <a:extLst>
            <a:ext uri="{FF2B5EF4-FFF2-40B4-BE49-F238E27FC236}">
              <a16:creationId xmlns:a16="http://schemas.microsoft.com/office/drawing/2014/main" id="{C673E46D-E9DA-4F49-987E-ED307B28F77D}"/>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21" name="TextBox 20">
          <a:hlinkClick xmlns:r="http://schemas.openxmlformats.org/officeDocument/2006/relationships" r:id="rId6"/>
          <a:extLst>
            <a:ext uri="{FF2B5EF4-FFF2-40B4-BE49-F238E27FC236}">
              <a16:creationId xmlns:a16="http://schemas.microsoft.com/office/drawing/2014/main" id="{F76EE03B-115F-446E-8B3A-21DA403F6026}"/>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22" name="TextBox 21">
          <a:hlinkClick xmlns:r="http://schemas.openxmlformats.org/officeDocument/2006/relationships" r:id="rId7"/>
          <a:extLst>
            <a:ext uri="{FF2B5EF4-FFF2-40B4-BE49-F238E27FC236}">
              <a16:creationId xmlns:a16="http://schemas.microsoft.com/office/drawing/2014/main" id="{9EA2CC96-C4D0-4334-8243-3C591748044B}"/>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23" name="TextBox 22">
          <a:hlinkClick xmlns:r="http://schemas.openxmlformats.org/officeDocument/2006/relationships" r:id="rId8"/>
          <a:extLst>
            <a:ext uri="{FF2B5EF4-FFF2-40B4-BE49-F238E27FC236}">
              <a16:creationId xmlns:a16="http://schemas.microsoft.com/office/drawing/2014/main" id="{82940749-1527-4381-BBFC-6C6AE4E4C062}"/>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24" name="TextBox 23">
          <a:hlinkClick xmlns:r="http://schemas.openxmlformats.org/officeDocument/2006/relationships" r:id="rId9"/>
          <a:extLst>
            <a:ext uri="{FF2B5EF4-FFF2-40B4-BE49-F238E27FC236}">
              <a16:creationId xmlns:a16="http://schemas.microsoft.com/office/drawing/2014/main" id="{EE16A150-6770-4C9E-9310-AE263389D6A6}"/>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25" name="Graphic 24" descr="Factory with solid fill">
          <a:extLst>
            <a:ext uri="{FF2B5EF4-FFF2-40B4-BE49-F238E27FC236}">
              <a16:creationId xmlns:a16="http://schemas.microsoft.com/office/drawing/2014/main" id="{6F788B09-614D-4334-B249-886D8D50D65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26" name="TextBox 25">
          <a:hlinkClick xmlns:r="http://schemas.openxmlformats.org/officeDocument/2006/relationships" r:id="rId12"/>
          <a:extLst>
            <a:ext uri="{FF2B5EF4-FFF2-40B4-BE49-F238E27FC236}">
              <a16:creationId xmlns:a16="http://schemas.microsoft.com/office/drawing/2014/main" id="{A3740F2B-1B7A-4577-889F-894E3C04CD6C}"/>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27" name="TextBox 26">
          <a:hlinkClick xmlns:r="http://schemas.openxmlformats.org/officeDocument/2006/relationships" r:id="rId13"/>
          <a:extLst>
            <a:ext uri="{FF2B5EF4-FFF2-40B4-BE49-F238E27FC236}">
              <a16:creationId xmlns:a16="http://schemas.microsoft.com/office/drawing/2014/main" id="{4C635033-BD9D-42EC-8BB8-0D87B6AD2A50}"/>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28" name="TextBox 27">
          <a:hlinkClick xmlns:r="http://schemas.openxmlformats.org/officeDocument/2006/relationships" r:id="rId14"/>
          <a:extLst>
            <a:ext uri="{FF2B5EF4-FFF2-40B4-BE49-F238E27FC236}">
              <a16:creationId xmlns:a16="http://schemas.microsoft.com/office/drawing/2014/main" id="{428D52B9-5CC8-4A11-9F81-70C9C3CE58CE}"/>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29" name="TextBox 28">
          <a:hlinkClick xmlns:r="http://schemas.openxmlformats.org/officeDocument/2006/relationships" r:id="rId15"/>
          <a:extLst>
            <a:ext uri="{FF2B5EF4-FFF2-40B4-BE49-F238E27FC236}">
              <a16:creationId xmlns:a16="http://schemas.microsoft.com/office/drawing/2014/main" id="{9D7FA47F-0686-48A4-AEF1-2C9EEA342A6F}"/>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30" name="TextBox 29">
          <a:hlinkClick xmlns:r="http://schemas.openxmlformats.org/officeDocument/2006/relationships" r:id="rId16"/>
          <a:extLst>
            <a:ext uri="{FF2B5EF4-FFF2-40B4-BE49-F238E27FC236}">
              <a16:creationId xmlns:a16="http://schemas.microsoft.com/office/drawing/2014/main" id="{369D9DB0-8B02-4FD2-8E5B-83E4D7236569}"/>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About Company</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289560</xdr:colOff>
      <xdr:row>2</xdr:row>
      <xdr:rowOff>38100</xdr:rowOff>
    </xdr:to>
    <xdr:sp macro="" textlink="">
      <xdr:nvSpPr>
        <xdr:cNvPr id="3" name="Rectangle: Rounded Corners 2">
          <a:extLst>
            <a:ext uri="{FF2B5EF4-FFF2-40B4-BE49-F238E27FC236}">
              <a16:creationId xmlns:a16="http://schemas.microsoft.com/office/drawing/2014/main" id="{4D8B0D61-17BD-45EC-B4B0-0FC954BB42C9}"/>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4" name="Graphic 3" descr="Close with solid fill">
          <a:hlinkClick xmlns:r="http://schemas.openxmlformats.org/officeDocument/2006/relationships" r:id="rId1"/>
          <a:extLst>
            <a:ext uri="{FF2B5EF4-FFF2-40B4-BE49-F238E27FC236}">
              <a16:creationId xmlns:a16="http://schemas.microsoft.com/office/drawing/2014/main" id="{DBD6734A-508A-464E-8D44-8AC0F0B89DE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5" name="Rectangle: Rounded Corners 3">
          <a:extLst>
            <a:ext uri="{FF2B5EF4-FFF2-40B4-BE49-F238E27FC236}">
              <a16:creationId xmlns:a16="http://schemas.microsoft.com/office/drawing/2014/main" id="{1ADB5A15-A2D3-41B0-931C-3A70895DB813}"/>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6" name="TextBox 5">
          <a:hlinkClick xmlns:r="http://schemas.openxmlformats.org/officeDocument/2006/relationships" r:id="rId4"/>
          <a:extLst>
            <a:ext uri="{FF2B5EF4-FFF2-40B4-BE49-F238E27FC236}">
              <a16:creationId xmlns:a16="http://schemas.microsoft.com/office/drawing/2014/main" id="{3AA5239A-9471-4C58-8D7C-B134F4E9705B}"/>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7" name="TextBox 6">
          <a:hlinkClick xmlns:r="http://schemas.openxmlformats.org/officeDocument/2006/relationships" r:id="rId5"/>
          <a:extLst>
            <a:ext uri="{FF2B5EF4-FFF2-40B4-BE49-F238E27FC236}">
              <a16:creationId xmlns:a16="http://schemas.microsoft.com/office/drawing/2014/main" id="{2E8728F4-E99D-4515-91F3-E1D86C922F19}"/>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8" name="TextBox 7">
          <a:hlinkClick xmlns:r="http://schemas.openxmlformats.org/officeDocument/2006/relationships" r:id="rId6"/>
          <a:extLst>
            <a:ext uri="{FF2B5EF4-FFF2-40B4-BE49-F238E27FC236}">
              <a16:creationId xmlns:a16="http://schemas.microsoft.com/office/drawing/2014/main" id="{6B42E176-26F5-4CEB-8A62-BB8F0B6F09AB}"/>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9" name="TextBox 8">
          <a:hlinkClick xmlns:r="http://schemas.openxmlformats.org/officeDocument/2006/relationships" r:id="rId7"/>
          <a:extLst>
            <a:ext uri="{FF2B5EF4-FFF2-40B4-BE49-F238E27FC236}">
              <a16:creationId xmlns:a16="http://schemas.microsoft.com/office/drawing/2014/main" id="{51511701-7EA9-413F-BEF9-A1D71B3579E1}"/>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0" name="TextBox 9">
          <a:hlinkClick xmlns:r="http://schemas.openxmlformats.org/officeDocument/2006/relationships" r:id="rId8"/>
          <a:extLst>
            <a:ext uri="{FF2B5EF4-FFF2-40B4-BE49-F238E27FC236}">
              <a16:creationId xmlns:a16="http://schemas.microsoft.com/office/drawing/2014/main" id="{5B27D43C-FCC7-4DD9-B951-62E60078D420}"/>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11" name="Graphic 10" descr="Factory with solid fill">
          <a:extLst>
            <a:ext uri="{FF2B5EF4-FFF2-40B4-BE49-F238E27FC236}">
              <a16:creationId xmlns:a16="http://schemas.microsoft.com/office/drawing/2014/main" id="{ABCFE4E2-C310-4CC8-B995-3A5598A794B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12" name="TextBox 11">
          <a:hlinkClick xmlns:r="http://schemas.openxmlformats.org/officeDocument/2006/relationships" r:id="rId11"/>
          <a:extLst>
            <a:ext uri="{FF2B5EF4-FFF2-40B4-BE49-F238E27FC236}">
              <a16:creationId xmlns:a16="http://schemas.microsoft.com/office/drawing/2014/main" id="{C214B561-34C4-4EC7-8352-0AB68B6A5AF7}"/>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13" name="TextBox 12">
          <a:hlinkClick xmlns:r="http://schemas.openxmlformats.org/officeDocument/2006/relationships" r:id="rId12"/>
          <a:extLst>
            <a:ext uri="{FF2B5EF4-FFF2-40B4-BE49-F238E27FC236}">
              <a16:creationId xmlns:a16="http://schemas.microsoft.com/office/drawing/2014/main" id="{06160D20-3F3E-436D-A39D-BD3C6FFBE7DD}"/>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14" name="TextBox 13">
          <a:hlinkClick xmlns:r="http://schemas.openxmlformats.org/officeDocument/2006/relationships" r:id="rId13"/>
          <a:extLst>
            <a:ext uri="{FF2B5EF4-FFF2-40B4-BE49-F238E27FC236}">
              <a16:creationId xmlns:a16="http://schemas.microsoft.com/office/drawing/2014/main" id="{FB023415-9B8B-46BF-8A67-8439E46A1224}"/>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15" name="TextBox 14">
          <a:hlinkClick xmlns:r="http://schemas.openxmlformats.org/officeDocument/2006/relationships" r:id="rId14"/>
          <a:extLst>
            <a:ext uri="{FF2B5EF4-FFF2-40B4-BE49-F238E27FC236}">
              <a16:creationId xmlns:a16="http://schemas.microsoft.com/office/drawing/2014/main" id="{C0AA7279-5ECB-41A3-8E93-C6206089B2EA}"/>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16" name="TextBox 15">
          <a:hlinkClick xmlns:r="http://schemas.openxmlformats.org/officeDocument/2006/relationships" r:id="rId15"/>
          <a:extLst>
            <a:ext uri="{FF2B5EF4-FFF2-40B4-BE49-F238E27FC236}">
              <a16:creationId xmlns:a16="http://schemas.microsoft.com/office/drawing/2014/main" id="{93D85200-D53A-4B65-9DAA-1477558642C6}"/>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9</xdr:row>
      <xdr:rowOff>99060</xdr:rowOff>
    </xdr:from>
    <xdr:to>
      <xdr:col>8</xdr:col>
      <xdr:colOff>556260</xdr:colOff>
      <xdr:row>12</xdr:row>
      <xdr:rowOff>106680</xdr:rowOff>
    </xdr:to>
    <xdr:sp macro="" textlink="">
      <xdr:nvSpPr>
        <xdr:cNvPr id="3" name="Rectangle: Rounded Corners 2">
          <a:extLst>
            <a:ext uri="{FF2B5EF4-FFF2-40B4-BE49-F238E27FC236}">
              <a16:creationId xmlns:a16="http://schemas.microsoft.com/office/drawing/2014/main" id="{A947E3FE-D745-C877-D90D-E52379F3D599}"/>
            </a:ext>
          </a:extLst>
        </xdr:cNvPr>
        <xdr:cNvSpPr/>
      </xdr:nvSpPr>
      <xdr:spPr>
        <a:xfrm>
          <a:off x="0" y="1196340"/>
          <a:ext cx="4267200" cy="556260"/>
        </a:xfrm>
        <a:prstGeom prst="roundRect">
          <a:avLst/>
        </a:prstGeom>
        <a:solidFill>
          <a:schemeClr val="accent5">
            <a:lumMod val="75000"/>
          </a:schemeClr>
        </a:soli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kern="1200"/>
            <a:t>1. Does increasing demand make a difference in profits? If yes, how much?</a:t>
          </a:r>
        </a:p>
      </xdr:txBody>
    </xdr:sp>
    <xdr:clientData/>
  </xdr:twoCellAnchor>
  <xdr:twoCellAnchor>
    <xdr:from>
      <xdr:col>12</xdr:col>
      <xdr:colOff>7620</xdr:colOff>
      <xdr:row>9</xdr:row>
      <xdr:rowOff>91440</xdr:rowOff>
    </xdr:from>
    <xdr:to>
      <xdr:col>19</xdr:col>
      <xdr:colOff>7620</xdr:colOff>
      <xdr:row>12</xdr:row>
      <xdr:rowOff>99060</xdr:rowOff>
    </xdr:to>
    <xdr:sp macro="" textlink="">
      <xdr:nvSpPr>
        <xdr:cNvPr id="5" name="Rectangle: Rounded Corners 4">
          <a:extLst>
            <a:ext uri="{FF2B5EF4-FFF2-40B4-BE49-F238E27FC236}">
              <a16:creationId xmlns:a16="http://schemas.microsoft.com/office/drawing/2014/main" id="{EA64DB22-30DC-4279-A35D-41AB56904B0A}"/>
            </a:ext>
          </a:extLst>
        </xdr:cNvPr>
        <xdr:cNvSpPr/>
      </xdr:nvSpPr>
      <xdr:spPr>
        <a:xfrm>
          <a:off x="6477000" y="1188720"/>
          <a:ext cx="4267200" cy="556260"/>
        </a:xfrm>
        <a:prstGeom prst="roundRect">
          <a:avLst/>
        </a:prstGeom>
        <a:solidFill>
          <a:schemeClr val="accent4">
            <a:lumMod val="75000"/>
          </a:schemeClr>
        </a:solidFill>
        <a:ln>
          <a:solidFill>
            <a:schemeClr val="accent4">
              <a:lumMod val="50000"/>
            </a:schemeClr>
          </a:solid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kern="1200"/>
            <a:t>2. Does increasing selling</a:t>
          </a:r>
          <a:r>
            <a:rPr lang="en-IN" sz="1100" b="1" kern="1200" baseline="0"/>
            <a:t> price</a:t>
          </a:r>
          <a:r>
            <a:rPr lang="en-IN" sz="1100" b="1" kern="1200"/>
            <a:t> make a difference in profits? If yes, how much?</a:t>
          </a:r>
        </a:p>
      </xdr:txBody>
    </xdr:sp>
    <xdr:clientData/>
  </xdr:twoCellAnchor>
  <xdr:twoCellAnchor>
    <xdr:from>
      <xdr:col>3</xdr:col>
      <xdr:colOff>0</xdr:colOff>
      <xdr:row>29</xdr:row>
      <xdr:rowOff>64770</xdr:rowOff>
    </xdr:from>
    <xdr:to>
      <xdr:col>9</xdr:col>
      <xdr:colOff>160020</xdr:colOff>
      <xdr:row>44</xdr:row>
      <xdr:rowOff>64770</xdr:rowOff>
    </xdr:to>
    <xdr:graphicFrame macro="">
      <xdr:nvGraphicFramePr>
        <xdr:cNvPr id="2" name="Chart 1">
          <a:extLst>
            <a:ext uri="{FF2B5EF4-FFF2-40B4-BE49-F238E27FC236}">
              <a16:creationId xmlns:a16="http://schemas.microsoft.com/office/drawing/2014/main" id="{55880281-8176-3FC4-C09F-8313FFEB7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44</xdr:row>
      <xdr:rowOff>102870</xdr:rowOff>
    </xdr:from>
    <xdr:to>
      <xdr:col>9</xdr:col>
      <xdr:colOff>160020</xdr:colOff>
      <xdr:row>59</xdr:row>
      <xdr:rowOff>102870</xdr:rowOff>
    </xdr:to>
    <xdr:graphicFrame macro="">
      <xdr:nvGraphicFramePr>
        <xdr:cNvPr id="4" name="Chart 3">
          <a:extLst>
            <a:ext uri="{FF2B5EF4-FFF2-40B4-BE49-F238E27FC236}">
              <a16:creationId xmlns:a16="http://schemas.microsoft.com/office/drawing/2014/main" id="{9B0B4869-0AE1-7310-24E6-829976B963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60</xdr:row>
      <xdr:rowOff>57150</xdr:rowOff>
    </xdr:from>
    <xdr:to>
      <xdr:col>9</xdr:col>
      <xdr:colOff>160020</xdr:colOff>
      <xdr:row>75</xdr:row>
      <xdr:rowOff>57150</xdr:rowOff>
    </xdr:to>
    <xdr:graphicFrame macro="">
      <xdr:nvGraphicFramePr>
        <xdr:cNvPr id="6" name="Chart 5">
          <a:extLst>
            <a:ext uri="{FF2B5EF4-FFF2-40B4-BE49-F238E27FC236}">
              <a16:creationId xmlns:a16="http://schemas.microsoft.com/office/drawing/2014/main" id="{CA2C42A6-3359-F83D-142F-A510490E1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76</xdr:row>
      <xdr:rowOff>19050</xdr:rowOff>
    </xdr:from>
    <xdr:to>
      <xdr:col>9</xdr:col>
      <xdr:colOff>160020</xdr:colOff>
      <xdr:row>91</xdr:row>
      <xdr:rowOff>19050</xdr:rowOff>
    </xdr:to>
    <xdr:graphicFrame macro="">
      <xdr:nvGraphicFramePr>
        <xdr:cNvPr id="8" name="Chart 7">
          <a:extLst>
            <a:ext uri="{FF2B5EF4-FFF2-40B4-BE49-F238E27FC236}">
              <a16:creationId xmlns:a16="http://schemas.microsoft.com/office/drawing/2014/main" id="{FE6029EA-6C2C-DCF9-AABF-0FF95E374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601980</xdr:colOff>
      <xdr:row>29</xdr:row>
      <xdr:rowOff>49530</xdr:rowOff>
    </xdr:from>
    <xdr:to>
      <xdr:col>19</xdr:col>
      <xdr:colOff>297180</xdr:colOff>
      <xdr:row>44</xdr:row>
      <xdr:rowOff>49530</xdr:rowOff>
    </xdr:to>
    <xdr:graphicFrame macro="">
      <xdr:nvGraphicFramePr>
        <xdr:cNvPr id="9" name="Chart 8">
          <a:extLst>
            <a:ext uri="{FF2B5EF4-FFF2-40B4-BE49-F238E27FC236}">
              <a16:creationId xmlns:a16="http://schemas.microsoft.com/office/drawing/2014/main" id="{925AB3E3-653B-C077-C29E-71407CDB7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2727</xdr:colOff>
      <xdr:row>44</xdr:row>
      <xdr:rowOff>83854</xdr:rowOff>
    </xdr:from>
    <xdr:to>
      <xdr:col>19</xdr:col>
      <xdr:colOff>320670</xdr:colOff>
      <xdr:row>59</xdr:row>
      <xdr:rowOff>83854</xdr:rowOff>
    </xdr:to>
    <xdr:graphicFrame macro="">
      <xdr:nvGraphicFramePr>
        <xdr:cNvPr id="10" name="Chart 9">
          <a:extLst>
            <a:ext uri="{FF2B5EF4-FFF2-40B4-BE49-F238E27FC236}">
              <a16:creationId xmlns:a16="http://schemas.microsoft.com/office/drawing/2014/main" id="{BC2EF5F1-590F-7E4B-682E-3F984D9D3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3495</xdr:colOff>
      <xdr:row>60</xdr:row>
      <xdr:rowOff>58023</xdr:rowOff>
    </xdr:from>
    <xdr:to>
      <xdr:col>19</xdr:col>
      <xdr:colOff>318083</xdr:colOff>
      <xdr:row>75</xdr:row>
      <xdr:rowOff>74801</xdr:rowOff>
    </xdr:to>
    <xdr:graphicFrame macro="">
      <xdr:nvGraphicFramePr>
        <xdr:cNvPr id="12" name="Chart 11">
          <a:extLst>
            <a:ext uri="{FF2B5EF4-FFF2-40B4-BE49-F238E27FC236}">
              <a16:creationId xmlns:a16="http://schemas.microsoft.com/office/drawing/2014/main" id="{A75DEA5B-018C-52D4-DB60-5DF50AA49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17477</xdr:colOff>
      <xdr:row>76</xdr:row>
      <xdr:rowOff>2096</xdr:rowOff>
    </xdr:from>
    <xdr:to>
      <xdr:col>19</xdr:col>
      <xdr:colOff>332065</xdr:colOff>
      <xdr:row>91</xdr:row>
      <xdr:rowOff>18874</xdr:rowOff>
    </xdr:to>
    <xdr:graphicFrame macro="">
      <xdr:nvGraphicFramePr>
        <xdr:cNvPr id="13" name="Chart 12">
          <a:extLst>
            <a:ext uri="{FF2B5EF4-FFF2-40B4-BE49-F238E27FC236}">
              <a16:creationId xmlns:a16="http://schemas.microsoft.com/office/drawing/2014/main" id="{74E4012D-1724-E27A-5246-95B7856C1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0</xdr:row>
      <xdr:rowOff>0</xdr:rowOff>
    </xdr:from>
    <xdr:to>
      <xdr:col>21</xdr:col>
      <xdr:colOff>411480</xdr:colOff>
      <xdr:row>2</xdr:row>
      <xdr:rowOff>38100</xdr:rowOff>
    </xdr:to>
    <xdr:sp macro="" textlink="">
      <xdr:nvSpPr>
        <xdr:cNvPr id="14" name="Rectangle: Rounded Corners 13">
          <a:extLst>
            <a:ext uri="{FF2B5EF4-FFF2-40B4-BE49-F238E27FC236}">
              <a16:creationId xmlns:a16="http://schemas.microsoft.com/office/drawing/2014/main" id="{77F92372-A702-4CF4-B84C-1E205780FD35}"/>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15" name="Graphic 14" descr="Close with solid fill">
          <a:hlinkClick xmlns:r="http://schemas.openxmlformats.org/officeDocument/2006/relationships" r:id="rId9"/>
          <a:extLst>
            <a:ext uri="{FF2B5EF4-FFF2-40B4-BE49-F238E27FC236}">
              <a16:creationId xmlns:a16="http://schemas.microsoft.com/office/drawing/2014/main" id="{F4C97962-17C3-4DCD-B8F7-80A0FCED658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16" name="Rectangle: Rounded Corners 3">
          <a:extLst>
            <a:ext uri="{FF2B5EF4-FFF2-40B4-BE49-F238E27FC236}">
              <a16:creationId xmlns:a16="http://schemas.microsoft.com/office/drawing/2014/main" id="{6D479C48-095B-4DB4-BD98-4F6BB9190753}"/>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17" name="TextBox 16">
          <a:hlinkClick xmlns:r="http://schemas.openxmlformats.org/officeDocument/2006/relationships" r:id="rId12"/>
          <a:extLst>
            <a:ext uri="{FF2B5EF4-FFF2-40B4-BE49-F238E27FC236}">
              <a16:creationId xmlns:a16="http://schemas.microsoft.com/office/drawing/2014/main" id="{DDD1DE34-3819-48D6-9969-50BA992441BB}"/>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18" name="TextBox 17">
          <a:hlinkClick xmlns:r="http://schemas.openxmlformats.org/officeDocument/2006/relationships" r:id="rId13"/>
          <a:extLst>
            <a:ext uri="{FF2B5EF4-FFF2-40B4-BE49-F238E27FC236}">
              <a16:creationId xmlns:a16="http://schemas.microsoft.com/office/drawing/2014/main" id="{CD16C9AB-12E5-4ADF-8C18-A81F95BBAD21}"/>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9" name="TextBox 18">
          <a:hlinkClick xmlns:r="http://schemas.openxmlformats.org/officeDocument/2006/relationships" r:id="rId14"/>
          <a:extLst>
            <a:ext uri="{FF2B5EF4-FFF2-40B4-BE49-F238E27FC236}">
              <a16:creationId xmlns:a16="http://schemas.microsoft.com/office/drawing/2014/main" id="{EB5C8B0F-EC42-4753-A942-B081178B3728}"/>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20" name="TextBox 19">
          <a:hlinkClick xmlns:r="http://schemas.openxmlformats.org/officeDocument/2006/relationships" r:id="rId15"/>
          <a:extLst>
            <a:ext uri="{FF2B5EF4-FFF2-40B4-BE49-F238E27FC236}">
              <a16:creationId xmlns:a16="http://schemas.microsoft.com/office/drawing/2014/main" id="{BB86075B-0E82-4A2C-897F-5C1738D3F415}"/>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21" name="TextBox 20">
          <a:hlinkClick xmlns:r="http://schemas.openxmlformats.org/officeDocument/2006/relationships" r:id="rId16"/>
          <a:extLst>
            <a:ext uri="{FF2B5EF4-FFF2-40B4-BE49-F238E27FC236}">
              <a16:creationId xmlns:a16="http://schemas.microsoft.com/office/drawing/2014/main" id="{1C7BCA8D-F125-4B11-B5B0-E154F46D98EF}"/>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22" name="Graphic 21" descr="Factory with solid fill">
          <a:extLst>
            <a:ext uri="{FF2B5EF4-FFF2-40B4-BE49-F238E27FC236}">
              <a16:creationId xmlns:a16="http://schemas.microsoft.com/office/drawing/2014/main" id="{977644DB-DB3D-401F-BB52-2C91E784A903}"/>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23" name="TextBox 22">
          <a:hlinkClick xmlns:r="http://schemas.openxmlformats.org/officeDocument/2006/relationships" r:id="rId19"/>
          <a:extLst>
            <a:ext uri="{FF2B5EF4-FFF2-40B4-BE49-F238E27FC236}">
              <a16:creationId xmlns:a16="http://schemas.microsoft.com/office/drawing/2014/main" id="{F82ACFD0-2C6D-41A7-AFF6-CC898A2BE767}"/>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24" name="TextBox 23">
          <a:hlinkClick xmlns:r="http://schemas.openxmlformats.org/officeDocument/2006/relationships" r:id="rId20"/>
          <a:extLst>
            <a:ext uri="{FF2B5EF4-FFF2-40B4-BE49-F238E27FC236}">
              <a16:creationId xmlns:a16="http://schemas.microsoft.com/office/drawing/2014/main" id="{1EB34EF6-F4A4-4E7E-A87F-2FB9FB74C542}"/>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25" name="TextBox 24">
          <a:hlinkClick xmlns:r="http://schemas.openxmlformats.org/officeDocument/2006/relationships" r:id="rId21"/>
          <a:extLst>
            <a:ext uri="{FF2B5EF4-FFF2-40B4-BE49-F238E27FC236}">
              <a16:creationId xmlns:a16="http://schemas.microsoft.com/office/drawing/2014/main" id="{6CF733D3-3A07-47AA-B8C2-3081A02CB5B5}"/>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26" name="TextBox 25">
          <a:hlinkClick xmlns:r="http://schemas.openxmlformats.org/officeDocument/2006/relationships" r:id="rId22"/>
          <a:extLst>
            <a:ext uri="{FF2B5EF4-FFF2-40B4-BE49-F238E27FC236}">
              <a16:creationId xmlns:a16="http://schemas.microsoft.com/office/drawing/2014/main" id="{AEEEC3A9-52DD-44CA-B919-6F25417C4AF8}"/>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27" name="TextBox 26">
          <a:hlinkClick xmlns:r="http://schemas.openxmlformats.org/officeDocument/2006/relationships" r:id="rId23"/>
          <a:extLst>
            <a:ext uri="{FF2B5EF4-FFF2-40B4-BE49-F238E27FC236}">
              <a16:creationId xmlns:a16="http://schemas.microsoft.com/office/drawing/2014/main" id="{335A4333-D1CD-4E52-9B0A-E59C596A11C0}"/>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11</xdr:row>
      <xdr:rowOff>7620</xdr:rowOff>
    </xdr:from>
    <xdr:to>
      <xdr:col>15</xdr:col>
      <xdr:colOff>22860</xdr:colOff>
      <xdr:row>12</xdr:row>
      <xdr:rowOff>106680</xdr:rowOff>
    </xdr:to>
    <xdr:sp macro="" textlink="">
      <xdr:nvSpPr>
        <xdr:cNvPr id="2" name="Rectangle: Rounded Corners 1">
          <a:extLst>
            <a:ext uri="{FF2B5EF4-FFF2-40B4-BE49-F238E27FC236}">
              <a16:creationId xmlns:a16="http://schemas.microsoft.com/office/drawing/2014/main" id="{A8AA5066-C2D5-4932-8454-8D43D779BAA3}"/>
            </a:ext>
          </a:extLst>
        </xdr:cNvPr>
        <xdr:cNvSpPr/>
      </xdr:nvSpPr>
      <xdr:spPr>
        <a:xfrm>
          <a:off x="0" y="1470660"/>
          <a:ext cx="7970520" cy="281940"/>
        </a:xfrm>
        <a:prstGeom prst="roundRect">
          <a:avLst/>
        </a:prstGeom>
        <a:solidFill>
          <a:schemeClr val="accent3">
            <a:lumMod val="75000"/>
          </a:schemeClr>
        </a:solidFill>
        <a:ln>
          <a:solidFill>
            <a:schemeClr val="accent3">
              <a:lumMod val="50000"/>
            </a:schemeClr>
          </a:solid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kern="1200"/>
            <a:t>Does increasing selling price and demand together make any difference in profit? If yes, how much?</a:t>
          </a:r>
        </a:p>
      </xdr:txBody>
    </xdr:sp>
    <xdr:clientData/>
  </xdr:twoCellAnchor>
  <xdr:twoCellAnchor>
    <xdr:from>
      <xdr:col>11</xdr:col>
      <xdr:colOff>312420</xdr:colOff>
      <xdr:row>5</xdr:row>
      <xdr:rowOff>53340</xdr:rowOff>
    </xdr:from>
    <xdr:to>
      <xdr:col>14</xdr:col>
      <xdr:colOff>586740</xdr:colOff>
      <xdr:row>8</xdr:row>
      <xdr:rowOff>167640</xdr:rowOff>
    </xdr:to>
    <xdr:sp macro="" textlink="">
      <xdr:nvSpPr>
        <xdr:cNvPr id="4" name="TextBox 3">
          <a:extLst>
            <a:ext uri="{FF2B5EF4-FFF2-40B4-BE49-F238E27FC236}">
              <a16:creationId xmlns:a16="http://schemas.microsoft.com/office/drawing/2014/main" id="{F26EC7B7-906B-449F-BBC6-4C55C0B13C34}"/>
            </a:ext>
          </a:extLst>
        </xdr:cNvPr>
        <xdr:cNvSpPr txBox="1"/>
      </xdr:nvSpPr>
      <xdr:spPr>
        <a:xfrm>
          <a:off x="5814060" y="967740"/>
          <a:ext cx="2103120" cy="6629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solidFill>
                <a:srgbClr val="FF0000"/>
              </a:solidFill>
            </a:rPr>
            <a:t>Question</a:t>
          </a:r>
        </a:p>
        <a:p>
          <a:r>
            <a:rPr lang="en-IN" sz="1100" kern="0">
              <a:solidFill>
                <a:srgbClr val="FF0000"/>
              </a:solidFill>
            </a:rPr>
            <a:t>Find</a:t>
          </a:r>
          <a:r>
            <a:rPr lang="en-IN" sz="1100" kern="0" baseline="0">
              <a:solidFill>
                <a:srgbClr val="FF0000"/>
              </a:solidFill>
            </a:rPr>
            <a:t> Best </a:t>
          </a:r>
          <a:r>
            <a:rPr lang="en-IN" sz="1100" b="1" kern="0" baseline="0">
              <a:solidFill>
                <a:schemeClr val="tx1"/>
              </a:solidFill>
            </a:rPr>
            <a:t>Combinations</a:t>
          </a:r>
          <a:r>
            <a:rPr lang="en-IN" sz="1100" kern="0" baseline="0">
              <a:solidFill>
                <a:srgbClr val="FF0000"/>
              </a:solidFill>
            </a:rPr>
            <a:t> of Price and Demand for </a:t>
          </a:r>
          <a:r>
            <a:rPr lang="en-IN" sz="1100" b="0" kern="0" baseline="0">
              <a:solidFill>
                <a:srgbClr val="FF0000"/>
              </a:solidFill>
            </a:rPr>
            <a:t>Maximum</a:t>
          </a:r>
          <a:r>
            <a:rPr lang="en-IN" sz="1100" kern="0" baseline="0">
              <a:solidFill>
                <a:srgbClr val="FF0000"/>
              </a:solidFill>
            </a:rPr>
            <a:t> Profit.</a:t>
          </a:r>
        </a:p>
      </xdr:txBody>
    </xdr:sp>
    <xdr:clientData/>
  </xdr:twoCellAnchor>
  <xdr:twoCellAnchor>
    <xdr:from>
      <xdr:col>0</xdr:col>
      <xdr:colOff>0</xdr:colOff>
      <xdr:row>0</xdr:row>
      <xdr:rowOff>0</xdr:rowOff>
    </xdr:from>
    <xdr:to>
      <xdr:col>22</xdr:col>
      <xdr:colOff>152400</xdr:colOff>
      <xdr:row>2</xdr:row>
      <xdr:rowOff>38100</xdr:rowOff>
    </xdr:to>
    <xdr:sp macro="" textlink="">
      <xdr:nvSpPr>
        <xdr:cNvPr id="5" name="Rectangle: Rounded Corners 4">
          <a:extLst>
            <a:ext uri="{FF2B5EF4-FFF2-40B4-BE49-F238E27FC236}">
              <a16:creationId xmlns:a16="http://schemas.microsoft.com/office/drawing/2014/main" id="{7146BC12-B3F8-4FBE-A499-1384993AD5BA}"/>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6" name="Graphic 5" descr="Close with solid fill">
          <a:hlinkClick xmlns:r="http://schemas.openxmlformats.org/officeDocument/2006/relationships" r:id="rId1"/>
          <a:extLst>
            <a:ext uri="{FF2B5EF4-FFF2-40B4-BE49-F238E27FC236}">
              <a16:creationId xmlns:a16="http://schemas.microsoft.com/office/drawing/2014/main" id="{9DBD8115-0CEB-44BA-9D32-0CD4B033084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7" name="Rectangle: Rounded Corners 3">
          <a:extLst>
            <a:ext uri="{FF2B5EF4-FFF2-40B4-BE49-F238E27FC236}">
              <a16:creationId xmlns:a16="http://schemas.microsoft.com/office/drawing/2014/main" id="{17D57032-1EDE-4AB9-A7DE-FA05456BECD6}"/>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8" name="TextBox 7">
          <a:hlinkClick xmlns:r="http://schemas.openxmlformats.org/officeDocument/2006/relationships" r:id="rId4"/>
          <a:extLst>
            <a:ext uri="{FF2B5EF4-FFF2-40B4-BE49-F238E27FC236}">
              <a16:creationId xmlns:a16="http://schemas.microsoft.com/office/drawing/2014/main" id="{6AAB2814-96AF-4496-9650-24E7B690F9B6}"/>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9" name="TextBox 8">
          <a:hlinkClick xmlns:r="http://schemas.openxmlformats.org/officeDocument/2006/relationships" r:id="rId5"/>
          <a:extLst>
            <a:ext uri="{FF2B5EF4-FFF2-40B4-BE49-F238E27FC236}">
              <a16:creationId xmlns:a16="http://schemas.microsoft.com/office/drawing/2014/main" id="{21454660-177B-415E-BF02-4D563127D9A9}"/>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0" name="TextBox 9">
          <a:hlinkClick xmlns:r="http://schemas.openxmlformats.org/officeDocument/2006/relationships" r:id="rId6"/>
          <a:extLst>
            <a:ext uri="{FF2B5EF4-FFF2-40B4-BE49-F238E27FC236}">
              <a16:creationId xmlns:a16="http://schemas.microsoft.com/office/drawing/2014/main" id="{B2780932-EEF1-4F26-8664-B2BD6E40E0EF}"/>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1" name="TextBox 10">
          <a:hlinkClick xmlns:r="http://schemas.openxmlformats.org/officeDocument/2006/relationships" r:id="rId7"/>
          <a:extLst>
            <a:ext uri="{FF2B5EF4-FFF2-40B4-BE49-F238E27FC236}">
              <a16:creationId xmlns:a16="http://schemas.microsoft.com/office/drawing/2014/main" id="{47C351BD-2DDF-4FF9-A4FF-C3C234AB8926}"/>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2" name="TextBox 11">
          <a:hlinkClick xmlns:r="http://schemas.openxmlformats.org/officeDocument/2006/relationships" r:id="rId8"/>
          <a:extLst>
            <a:ext uri="{FF2B5EF4-FFF2-40B4-BE49-F238E27FC236}">
              <a16:creationId xmlns:a16="http://schemas.microsoft.com/office/drawing/2014/main" id="{68C657D1-941A-4072-B730-2086FE14DC04}"/>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13" name="Graphic 12" descr="Factory with solid fill">
          <a:extLst>
            <a:ext uri="{FF2B5EF4-FFF2-40B4-BE49-F238E27FC236}">
              <a16:creationId xmlns:a16="http://schemas.microsoft.com/office/drawing/2014/main" id="{EE64B383-28C9-4E85-A201-779C68BD40A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7D4BF6B0-14CA-473A-9487-A62E99363829}"/>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15" name="TextBox 14">
          <a:hlinkClick xmlns:r="http://schemas.openxmlformats.org/officeDocument/2006/relationships" r:id="rId12"/>
          <a:extLst>
            <a:ext uri="{FF2B5EF4-FFF2-40B4-BE49-F238E27FC236}">
              <a16:creationId xmlns:a16="http://schemas.microsoft.com/office/drawing/2014/main" id="{FE755E73-67A4-416B-83FA-CE0591E955FF}"/>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16" name="TextBox 15">
          <a:hlinkClick xmlns:r="http://schemas.openxmlformats.org/officeDocument/2006/relationships" r:id="rId13"/>
          <a:extLst>
            <a:ext uri="{FF2B5EF4-FFF2-40B4-BE49-F238E27FC236}">
              <a16:creationId xmlns:a16="http://schemas.microsoft.com/office/drawing/2014/main" id="{73592102-4E0A-42DD-BA9B-BEF0F17C7385}"/>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17" name="TextBox 16">
          <a:hlinkClick xmlns:r="http://schemas.openxmlformats.org/officeDocument/2006/relationships" r:id="rId14"/>
          <a:extLst>
            <a:ext uri="{FF2B5EF4-FFF2-40B4-BE49-F238E27FC236}">
              <a16:creationId xmlns:a16="http://schemas.microsoft.com/office/drawing/2014/main" id="{22EEBED9-2E8A-4132-A38F-291F21397087}"/>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18" name="TextBox 17">
          <a:hlinkClick xmlns:r="http://schemas.openxmlformats.org/officeDocument/2006/relationships" r:id="rId15"/>
          <a:extLst>
            <a:ext uri="{FF2B5EF4-FFF2-40B4-BE49-F238E27FC236}">
              <a16:creationId xmlns:a16="http://schemas.microsoft.com/office/drawing/2014/main" id="{D86672AD-3648-4219-950D-E82EC7910AC0}"/>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29</xdr:row>
      <xdr:rowOff>87630</xdr:rowOff>
    </xdr:from>
    <xdr:to>
      <xdr:col>9</xdr:col>
      <xdr:colOff>182880</xdr:colOff>
      <xdr:row>44</xdr:row>
      <xdr:rowOff>87630</xdr:rowOff>
    </xdr:to>
    <xdr:graphicFrame macro="">
      <xdr:nvGraphicFramePr>
        <xdr:cNvPr id="3" name="Chart 2">
          <a:extLst>
            <a:ext uri="{FF2B5EF4-FFF2-40B4-BE49-F238E27FC236}">
              <a16:creationId xmlns:a16="http://schemas.microsoft.com/office/drawing/2014/main" id="{4D23CB49-A911-AFFA-A0D2-06C7AACDFE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251460</xdr:colOff>
      <xdr:row>29</xdr:row>
      <xdr:rowOff>64770</xdr:rowOff>
    </xdr:from>
    <xdr:to>
      <xdr:col>16</xdr:col>
      <xdr:colOff>373380</xdr:colOff>
      <xdr:row>44</xdr:row>
      <xdr:rowOff>64770</xdr:rowOff>
    </xdr:to>
    <xdr:graphicFrame macro="">
      <xdr:nvGraphicFramePr>
        <xdr:cNvPr id="4" name="Chart 3">
          <a:extLst>
            <a:ext uri="{FF2B5EF4-FFF2-40B4-BE49-F238E27FC236}">
              <a16:creationId xmlns:a16="http://schemas.microsoft.com/office/drawing/2014/main" id="{8DAAD564-BDB8-05C1-FA8A-90997FD0BD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236220</xdr:colOff>
      <xdr:row>4</xdr:row>
      <xdr:rowOff>45720</xdr:rowOff>
    </xdr:from>
    <xdr:to>
      <xdr:col>18</xdr:col>
      <xdr:colOff>152400</xdr:colOff>
      <xdr:row>6</xdr:row>
      <xdr:rowOff>144780</xdr:rowOff>
    </xdr:to>
    <xdr:sp macro="" textlink="">
      <xdr:nvSpPr>
        <xdr:cNvPr id="5" name="TextBox 4">
          <a:extLst>
            <a:ext uri="{FF2B5EF4-FFF2-40B4-BE49-F238E27FC236}">
              <a16:creationId xmlns:a16="http://schemas.microsoft.com/office/drawing/2014/main" id="{DAE21480-B7CC-4D7D-B029-D0C1462BDCDD}"/>
            </a:ext>
          </a:extLst>
        </xdr:cNvPr>
        <xdr:cNvSpPr txBox="1"/>
      </xdr:nvSpPr>
      <xdr:spPr>
        <a:xfrm>
          <a:off x="10294620" y="777240"/>
          <a:ext cx="1744980" cy="46482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solidFill>
                <a:srgbClr val="FF0000"/>
              </a:solidFill>
            </a:rPr>
            <a:t>Question</a:t>
          </a:r>
        </a:p>
        <a:p>
          <a:r>
            <a:rPr lang="en-IN" sz="1100" kern="0">
              <a:solidFill>
                <a:srgbClr val="FF0000"/>
              </a:solidFill>
            </a:rPr>
            <a:t>Find</a:t>
          </a:r>
          <a:r>
            <a:rPr lang="en-IN" sz="1100" kern="0" baseline="0">
              <a:solidFill>
                <a:srgbClr val="FF0000"/>
              </a:solidFill>
            </a:rPr>
            <a:t> the Break-even Points.</a:t>
          </a:r>
          <a:endParaRPr lang="en-IN" sz="1100" kern="1200">
            <a:solidFill>
              <a:srgbClr val="FF0000"/>
            </a:solidFill>
          </a:endParaRPr>
        </a:p>
      </xdr:txBody>
    </xdr:sp>
    <xdr:clientData/>
  </xdr:twoCellAnchor>
  <xdr:twoCellAnchor>
    <xdr:from>
      <xdr:col>0</xdr:col>
      <xdr:colOff>0</xdr:colOff>
      <xdr:row>0</xdr:row>
      <xdr:rowOff>0</xdr:rowOff>
    </xdr:from>
    <xdr:to>
      <xdr:col>21</xdr:col>
      <xdr:colOff>472440</xdr:colOff>
      <xdr:row>2</xdr:row>
      <xdr:rowOff>38100</xdr:rowOff>
    </xdr:to>
    <xdr:sp macro="" textlink="">
      <xdr:nvSpPr>
        <xdr:cNvPr id="6" name="Rectangle: Rounded Corners 5">
          <a:extLst>
            <a:ext uri="{FF2B5EF4-FFF2-40B4-BE49-F238E27FC236}">
              <a16:creationId xmlns:a16="http://schemas.microsoft.com/office/drawing/2014/main" id="{A28D484E-D86B-45AE-89F9-371D5AC6720B}"/>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7" name="Graphic 6" descr="Close with solid fill">
          <a:hlinkClick xmlns:r="http://schemas.openxmlformats.org/officeDocument/2006/relationships" r:id="rId3"/>
          <a:extLst>
            <a:ext uri="{FF2B5EF4-FFF2-40B4-BE49-F238E27FC236}">
              <a16:creationId xmlns:a16="http://schemas.microsoft.com/office/drawing/2014/main" id="{DB83AC9B-2A1E-4185-9BC7-53B25508BE6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8" name="Rectangle: Rounded Corners 3">
          <a:extLst>
            <a:ext uri="{FF2B5EF4-FFF2-40B4-BE49-F238E27FC236}">
              <a16:creationId xmlns:a16="http://schemas.microsoft.com/office/drawing/2014/main" id="{B9711E33-ED43-4CA2-BCFD-10DC84B2ED7E}"/>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9" name="TextBox 8">
          <a:hlinkClick xmlns:r="http://schemas.openxmlformats.org/officeDocument/2006/relationships" r:id="rId6"/>
          <a:extLst>
            <a:ext uri="{FF2B5EF4-FFF2-40B4-BE49-F238E27FC236}">
              <a16:creationId xmlns:a16="http://schemas.microsoft.com/office/drawing/2014/main" id="{11100E03-3BD5-4D3D-B2E8-613FFE557341}"/>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10" name="TextBox 9">
          <a:hlinkClick xmlns:r="http://schemas.openxmlformats.org/officeDocument/2006/relationships" r:id="rId7"/>
          <a:extLst>
            <a:ext uri="{FF2B5EF4-FFF2-40B4-BE49-F238E27FC236}">
              <a16:creationId xmlns:a16="http://schemas.microsoft.com/office/drawing/2014/main" id="{9A1BE91D-D549-4174-82B1-71A92A657E34}"/>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1" name="TextBox 10">
          <a:hlinkClick xmlns:r="http://schemas.openxmlformats.org/officeDocument/2006/relationships" r:id="rId8"/>
          <a:extLst>
            <a:ext uri="{FF2B5EF4-FFF2-40B4-BE49-F238E27FC236}">
              <a16:creationId xmlns:a16="http://schemas.microsoft.com/office/drawing/2014/main" id="{97BD9FB6-4139-4597-A59E-A7CEF0CF8720}"/>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2" name="TextBox 11">
          <a:hlinkClick xmlns:r="http://schemas.openxmlformats.org/officeDocument/2006/relationships" r:id="rId9"/>
          <a:extLst>
            <a:ext uri="{FF2B5EF4-FFF2-40B4-BE49-F238E27FC236}">
              <a16:creationId xmlns:a16="http://schemas.microsoft.com/office/drawing/2014/main" id="{A1710317-07C3-42A9-8CC2-262E255EBD7A}"/>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3" name="TextBox 12">
          <a:hlinkClick xmlns:r="http://schemas.openxmlformats.org/officeDocument/2006/relationships" r:id="rId10"/>
          <a:extLst>
            <a:ext uri="{FF2B5EF4-FFF2-40B4-BE49-F238E27FC236}">
              <a16:creationId xmlns:a16="http://schemas.microsoft.com/office/drawing/2014/main" id="{76140125-498A-4F83-B22C-D29D3F65B63F}"/>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14" name="Graphic 13" descr="Factory with solid fill">
          <a:extLst>
            <a:ext uri="{FF2B5EF4-FFF2-40B4-BE49-F238E27FC236}">
              <a16:creationId xmlns:a16="http://schemas.microsoft.com/office/drawing/2014/main" id="{70AF0647-0470-4A7F-BAC8-C33BC91C8B1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BE83540B-0F63-4170-B976-0F4C0261BF8B}"/>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16" name="TextBox 15">
          <a:hlinkClick xmlns:r="http://schemas.openxmlformats.org/officeDocument/2006/relationships" r:id="rId14"/>
          <a:extLst>
            <a:ext uri="{FF2B5EF4-FFF2-40B4-BE49-F238E27FC236}">
              <a16:creationId xmlns:a16="http://schemas.microsoft.com/office/drawing/2014/main" id="{14FC4211-411B-4AC5-B922-67A4308FDA00}"/>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17" name="TextBox 16">
          <a:hlinkClick xmlns:r="http://schemas.openxmlformats.org/officeDocument/2006/relationships" r:id="rId15"/>
          <a:extLst>
            <a:ext uri="{FF2B5EF4-FFF2-40B4-BE49-F238E27FC236}">
              <a16:creationId xmlns:a16="http://schemas.microsoft.com/office/drawing/2014/main" id="{19888256-47A3-4E98-8365-BE8225E892C6}"/>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18" name="TextBox 17">
          <a:hlinkClick xmlns:r="http://schemas.openxmlformats.org/officeDocument/2006/relationships" r:id="rId16"/>
          <a:extLst>
            <a:ext uri="{FF2B5EF4-FFF2-40B4-BE49-F238E27FC236}">
              <a16:creationId xmlns:a16="http://schemas.microsoft.com/office/drawing/2014/main" id="{C06EFC92-B726-45D0-AEC2-13DEB570FDC3}"/>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19" name="TextBox 18">
          <a:hlinkClick xmlns:r="http://schemas.openxmlformats.org/officeDocument/2006/relationships" r:id="rId17"/>
          <a:extLst>
            <a:ext uri="{FF2B5EF4-FFF2-40B4-BE49-F238E27FC236}">
              <a16:creationId xmlns:a16="http://schemas.microsoft.com/office/drawing/2014/main" id="{549AD775-F330-4F7D-856C-FA946035E8C3}"/>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30480</xdr:colOff>
      <xdr:row>19</xdr:row>
      <xdr:rowOff>26670</xdr:rowOff>
    </xdr:from>
    <xdr:to>
      <xdr:col>9</xdr:col>
      <xdr:colOff>182880</xdr:colOff>
      <xdr:row>34</xdr:row>
      <xdr:rowOff>26670</xdr:rowOff>
    </xdr:to>
    <xdr:graphicFrame macro="">
      <xdr:nvGraphicFramePr>
        <xdr:cNvPr id="4" name="Chart 3">
          <a:extLst>
            <a:ext uri="{FF2B5EF4-FFF2-40B4-BE49-F238E27FC236}">
              <a16:creationId xmlns:a16="http://schemas.microsoft.com/office/drawing/2014/main" id="{E9791D69-64EA-CEC4-6094-F41928A126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403860</xdr:colOff>
      <xdr:row>3</xdr:row>
      <xdr:rowOff>129540</xdr:rowOff>
    </xdr:from>
    <xdr:to>
      <xdr:col>14</xdr:col>
      <xdr:colOff>289560</xdr:colOff>
      <xdr:row>6</xdr:row>
      <xdr:rowOff>45720</xdr:rowOff>
    </xdr:to>
    <xdr:sp macro="" textlink="">
      <xdr:nvSpPr>
        <xdr:cNvPr id="3" name="TextBox 2">
          <a:extLst>
            <a:ext uri="{FF2B5EF4-FFF2-40B4-BE49-F238E27FC236}">
              <a16:creationId xmlns:a16="http://schemas.microsoft.com/office/drawing/2014/main" id="{D1EE3062-4FD7-455C-B21B-F4AFFFABECFC}"/>
            </a:ext>
          </a:extLst>
        </xdr:cNvPr>
        <xdr:cNvSpPr txBox="1"/>
      </xdr:nvSpPr>
      <xdr:spPr>
        <a:xfrm>
          <a:off x="8138160" y="861060"/>
          <a:ext cx="1104900" cy="46482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solidFill>
                <a:srgbClr val="FF0000"/>
              </a:solidFill>
            </a:rPr>
            <a:t>Question</a:t>
          </a:r>
        </a:p>
        <a:p>
          <a:r>
            <a:rPr lang="en-IN" sz="1100" kern="0">
              <a:solidFill>
                <a:srgbClr val="FF0000"/>
              </a:solidFill>
            </a:rPr>
            <a:t>Calculate</a:t>
          </a:r>
          <a:r>
            <a:rPr lang="en-IN" sz="1100" kern="0" baseline="0">
              <a:solidFill>
                <a:srgbClr val="FF0000"/>
              </a:solidFill>
            </a:rPr>
            <a:t> NPVs.</a:t>
          </a:r>
          <a:endParaRPr lang="en-IN" sz="1100" kern="1200">
            <a:solidFill>
              <a:srgbClr val="FF0000"/>
            </a:solidFill>
          </a:endParaRPr>
        </a:p>
      </xdr:txBody>
    </xdr:sp>
    <xdr:clientData/>
  </xdr:twoCellAnchor>
  <xdr:twoCellAnchor>
    <xdr:from>
      <xdr:col>0</xdr:col>
      <xdr:colOff>0</xdr:colOff>
      <xdr:row>0</xdr:row>
      <xdr:rowOff>0</xdr:rowOff>
    </xdr:from>
    <xdr:to>
      <xdr:col>19</xdr:col>
      <xdr:colOff>205740</xdr:colOff>
      <xdr:row>2</xdr:row>
      <xdr:rowOff>38100</xdr:rowOff>
    </xdr:to>
    <xdr:sp macro="" textlink="">
      <xdr:nvSpPr>
        <xdr:cNvPr id="5" name="Rectangle: Rounded Corners 4">
          <a:extLst>
            <a:ext uri="{FF2B5EF4-FFF2-40B4-BE49-F238E27FC236}">
              <a16:creationId xmlns:a16="http://schemas.microsoft.com/office/drawing/2014/main" id="{618B18F4-11E9-4B01-93D5-8CD83F225A73}"/>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6" name="Graphic 5" descr="Close with solid fill">
          <a:hlinkClick xmlns:r="http://schemas.openxmlformats.org/officeDocument/2006/relationships" r:id="rId2"/>
          <a:extLst>
            <a:ext uri="{FF2B5EF4-FFF2-40B4-BE49-F238E27FC236}">
              <a16:creationId xmlns:a16="http://schemas.microsoft.com/office/drawing/2014/main" id="{90665EC7-5662-4D8A-AE7F-5558841EF91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7" name="Rectangle: Rounded Corners 3">
          <a:extLst>
            <a:ext uri="{FF2B5EF4-FFF2-40B4-BE49-F238E27FC236}">
              <a16:creationId xmlns:a16="http://schemas.microsoft.com/office/drawing/2014/main" id="{9A1A5847-693A-4B59-BCE7-06AF0E673686}"/>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8" name="TextBox 7">
          <a:hlinkClick xmlns:r="http://schemas.openxmlformats.org/officeDocument/2006/relationships" r:id="rId5"/>
          <a:extLst>
            <a:ext uri="{FF2B5EF4-FFF2-40B4-BE49-F238E27FC236}">
              <a16:creationId xmlns:a16="http://schemas.microsoft.com/office/drawing/2014/main" id="{B6681EF2-9C41-4D03-BA60-1B58810C63FC}"/>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9" name="TextBox 8">
          <a:hlinkClick xmlns:r="http://schemas.openxmlformats.org/officeDocument/2006/relationships" r:id="rId6"/>
          <a:extLst>
            <a:ext uri="{FF2B5EF4-FFF2-40B4-BE49-F238E27FC236}">
              <a16:creationId xmlns:a16="http://schemas.microsoft.com/office/drawing/2014/main" id="{6492C609-DAF2-4C8E-9ABB-98E192A0C897}"/>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0" name="TextBox 9">
          <a:hlinkClick xmlns:r="http://schemas.openxmlformats.org/officeDocument/2006/relationships" r:id="rId7"/>
          <a:extLst>
            <a:ext uri="{FF2B5EF4-FFF2-40B4-BE49-F238E27FC236}">
              <a16:creationId xmlns:a16="http://schemas.microsoft.com/office/drawing/2014/main" id="{8F95E332-2587-42DF-9B4A-2C4CB2650C9A}"/>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1" name="TextBox 10">
          <a:hlinkClick xmlns:r="http://schemas.openxmlformats.org/officeDocument/2006/relationships" r:id="rId8"/>
          <a:extLst>
            <a:ext uri="{FF2B5EF4-FFF2-40B4-BE49-F238E27FC236}">
              <a16:creationId xmlns:a16="http://schemas.microsoft.com/office/drawing/2014/main" id="{01C50177-111B-489A-8730-053DB3D23A50}"/>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2" name="TextBox 11">
          <a:hlinkClick xmlns:r="http://schemas.openxmlformats.org/officeDocument/2006/relationships" r:id="rId9"/>
          <a:extLst>
            <a:ext uri="{FF2B5EF4-FFF2-40B4-BE49-F238E27FC236}">
              <a16:creationId xmlns:a16="http://schemas.microsoft.com/office/drawing/2014/main" id="{DAE7F235-16C5-4F18-91FF-D69D9D83A4AC}"/>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13" name="Graphic 12" descr="Factory with solid fill">
          <a:extLst>
            <a:ext uri="{FF2B5EF4-FFF2-40B4-BE49-F238E27FC236}">
              <a16:creationId xmlns:a16="http://schemas.microsoft.com/office/drawing/2014/main" id="{E1C8AF6B-D19A-49B7-9066-36968C7BF2E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14" name="TextBox 13">
          <a:hlinkClick xmlns:r="http://schemas.openxmlformats.org/officeDocument/2006/relationships" r:id="rId12"/>
          <a:extLst>
            <a:ext uri="{FF2B5EF4-FFF2-40B4-BE49-F238E27FC236}">
              <a16:creationId xmlns:a16="http://schemas.microsoft.com/office/drawing/2014/main" id="{F2656319-47B9-4041-BE46-1721E37C3102}"/>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67F5D35-7ED3-42C8-8AD8-12BC687AC82D}"/>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16" name="TextBox 15">
          <a:hlinkClick xmlns:r="http://schemas.openxmlformats.org/officeDocument/2006/relationships" r:id="rId14"/>
          <a:extLst>
            <a:ext uri="{FF2B5EF4-FFF2-40B4-BE49-F238E27FC236}">
              <a16:creationId xmlns:a16="http://schemas.microsoft.com/office/drawing/2014/main" id="{D494A30B-E264-47D6-BE1E-4C2710A03D8A}"/>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17" name="TextBox 16">
          <a:hlinkClick xmlns:r="http://schemas.openxmlformats.org/officeDocument/2006/relationships" r:id="rId15"/>
          <a:extLst>
            <a:ext uri="{FF2B5EF4-FFF2-40B4-BE49-F238E27FC236}">
              <a16:creationId xmlns:a16="http://schemas.microsoft.com/office/drawing/2014/main" id="{FE5EFDBE-13F6-48AD-908F-EF0E16DCA17C}"/>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18" name="TextBox 17">
          <a:hlinkClick xmlns:r="http://schemas.openxmlformats.org/officeDocument/2006/relationships" r:id="rId16"/>
          <a:extLst>
            <a:ext uri="{FF2B5EF4-FFF2-40B4-BE49-F238E27FC236}">
              <a16:creationId xmlns:a16="http://schemas.microsoft.com/office/drawing/2014/main" id="{3B48604B-5665-40B3-AA3A-A5F678B55585}"/>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373380</xdr:colOff>
      <xdr:row>20</xdr:row>
      <xdr:rowOff>3810</xdr:rowOff>
    </xdr:from>
    <xdr:to>
      <xdr:col>19</xdr:col>
      <xdr:colOff>68580</xdr:colOff>
      <xdr:row>36</xdr:row>
      <xdr:rowOff>3810</xdr:rowOff>
    </xdr:to>
    <xdr:graphicFrame macro="">
      <xdr:nvGraphicFramePr>
        <xdr:cNvPr id="3" name="Chart 2">
          <a:extLst>
            <a:ext uri="{FF2B5EF4-FFF2-40B4-BE49-F238E27FC236}">
              <a16:creationId xmlns:a16="http://schemas.microsoft.com/office/drawing/2014/main" id="{48AB102E-2E9A-9F96-9141-286AFA72C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373380</xdr:colOff>
      <xdr:row>4</xdr:row>
      <xdr:rowOff>0</xdr:rowOff>
    </xdr:from>
    <xdr:to>
      <xdr:col>19</xdr:col>
      <xdr:colOff>68580</xdr:colOff>
      <xdr:row>20</xdr:row>
      <xdr:rowOff>0</xdr:rowOff>
    </xdr:to>
    <xdr:graphicFrame macro="">
      <xdr:nvGraphicFramePr>
        <xdr:cNvPr id="4" name="Chart 3">
          <a:extLst>
            <a:ext uri="{FF2B5EF4-FFF2-40B4-BE49-F238E27FC236}">
              <a16:creationId xmlns:a16="http://schemas.microsoft.com/office/drawing/2014/main" id="{6E53A554-64E2-052F-280B-A486C93E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91440</xdr:colOff>
      <xdr:row>4</xdr:row>
      <xdr:rowOff>0</xdr:rowOff>
    </xdr:from>
    <xdr:to>
      <xdr:col>26</xdr:col>
      <xdr:colOff>396240</xdr:colOff>
      <xdr:row>19</xdr:row>
      <xdr:rowOff>0</xdr:rowOff>
    </xdr:to>
    <xdr:graphicFrame macro="">
      <xdr:nvGraphicFramePr>
        <xdr:cNvPr id="5" name="Chart 4">
          <a:extLst>
            <a:ext uri="{FF2B5EF4-FFF2-40B4-BE49-F238E27FC236}">
              <a16:creationId xmlns:a16="http://schemas.microsoft.com/office/drawing/2014/main" id="{9D493A44-26D3-CFCC-B8A3-163BD5E49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36</xdr:row>
      <xdr:rowOff>3810</xdr:rowOff>
    </xdr:from>
    <xdr:to>
      <xdr:col>21</xdr:col>
      <xdr:colOff>137160</xdr:colOff>
      <xdr:row>56</xdr:row>
      <xdr:rowOff>144780</xdr:rowOff>
    </xdr:to>
    <xdr:graphicFrame macro="">
      <xdr:nvGraphicFramePr>
        <xdr:cNvPr id="8" name="Chart 7">
          <a:extLst>
            <a:ext uri="{FF2B5EF4-FFF2-40B4-BE49-F238E27FC236}">
              <a16:creationId xmlns:a16="http://schemas.microsoft.com/office/drawing/2014/main" id="{5B571F61-92BC-77B0-A01E-B0EC6F53C9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121920</xdr:colOff>
      <xdr:row>19</xdr:row>
      <xdr:rowOff>0</xdr:rowOff>
    </xdr:from>
    <xdr:to>
      <xdr:col>26</xdr:col>
      <xdr:colOff>426720</xdr:colOff>
      <xdr:row>34</xdr:row>
      <xdr:rowOff>0</xdr:rowOff>
    </xdr:to>
    <xdr:graphicFrame macro="">
      <xdr:nvGraphicFramePr>
        <xdr:cNvPr id="9" name="Chart 8">
          <a:extLst>
            <a:ext uri="{FF2B5EF4-FFF2-40B4-BE49-F238E27FC236}">
              <a16:creationId xmlns:a16="http://schemas.microsoft.com/office/drawing/2014/main" id="{B00DDFAC-BA31-49C7-9E96-1E76B165A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137160</xdr:colOff>
      <xdr:row>11</xdr:row>
      <xdr:rowOff>0</xdr:rowOff>
    </xdr:from>
    <xdr:to>
      <xdr:col>11</xdr:col>
      <xdr:colOff>251460</xdr:colOff>
      <xdr:row>14</xdr:row>
      <xdr:rowOff>60960</xdr:rowOff>
    </xdr:to>
    <xdr:sp macro="" textlink="">
      <xdr:nvSpPr>
        <xdr:cNvPr id="6" name="TextBox 5">
          <a:extLst>
            <a:ext uri="{FF2B5EF4-FFF2-40B4-BE49-F238E27FC236}">
              <a16:creationId xmlns:a16="http://schemas.microsoft.com/office/drawing/2014/main" id="{80ACC016-4369-485F-A75B-92794920F5E9}"/>
            </a:ext>
          </a:extLst>
        </xdr:cNvPr>
        <xdr:cNvSpPr txBox="1"/>
      </xdr:nvSpPr>
      <xdr:spPr>
        <a:xfrm>
          <a:off x="3825240" y="2011680"/>
          <a:ext cx="2560320" cy="6096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solidFill>
                <a:srgbClr val="FF0000"/>
              </a:solidFill>
            </a:rPr>
            <a:t>Question</a:t>
          </a:r>
        </a:p>
        <a:p>
          <a:r>
            <a:rPr lang="en-IN" sz="1100" kern="0">
              <a:solidFill>
                <a:srgbClr val="FF0000"/>
              </a:solidFill>
            </a:rPr>
            <a:t>Forecast</a:t>
          </a:r>
          <a:r>
            <a:rPr lang="en-IN" sz="1100" kern="0" baseline="0">
              <a:solidFill>
                <a:srgbClr val="FF0000"/>
              </a:solidFill>
            </a:rPr>
            <a:t> the Sales/Demand for the next 10 Years.</a:t>
          </a:r>
          <a:endParaRPr lang="en-IN" sz="1100" kern="1200">
            <a:solidFill>
              <a:srgbClr val="FF0000"/>
            </a:solidFill>
          </a:endParaRPr>
        </a:p>
      </xdr:txBody>
    </xdr:sp>
    <xdr:clientData/>
  </xdr:twoCellAnchor>
  <xdr:twoCellAnchor>
    <xdr:from>
      <xdr:col>0</xdr:col>
      <xdr:colOff>0</xdr:colOff>
      <xdr:row>0</xdr:row>
      <xdr:rowOff>0</xdr:rowOff>
    </xdr:from>
    <xdr:to>
      <xdr:col>21</xdr:col>
      <xdr:colOff>129540</xdr:colOff>
      <xdr:row>2</xdr:row>
      <xdr:rowOff>38100</xdr:rowOff>
    </xdr:to>
    <xdr:sp macro="" textlink="">
      <xdr:nvSpPr>
        <xdr:cNvPr id="7" name="Rectangle: Rounded Corners 6">
          <a:extLst>
            <a:ext uri="{FF2B5EF4-FFF2-40B4-BE49-F238E27FC236}">
              <a16:creationId xmlns:a16="http://schemas.microsoft.com/office/drawing/2014/main" id="{9EF480C2-B641-4539-93A7-C9167D87333C}"/>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10" name="Graphic 9" descr="Close with solid fill">
          <a:hlinkClick xmlns:r="http://schemas.openxmlformats.org/officeDocument/2006/relationships" r:id="rId6"/>
          <a:extLst>
            <a:ext uri="{FF2B5EF4-FFF2-40B4-BE49-F238E27FC236}">
              <a16:creationId xmlns:a16="http://schemas.microsoft.com/office/drawing/2014/main" id="{9A333B3A-BE19-452C-A8E7-109A0582687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11" name="Rectangle: Rounded Corners 3">
          <a:extLst>
            <a:ext uri="{FF2B5EF4-FFF2-40B4-BE49-F238E27FC236}">
              <a16:creationId xmlns:a16="http://schemas.microsoft.com/office/drawing/2014/main" id="{3D099957-167D-4495-8FA7-21C761178E8B}"/>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12" name="TextBox 11">
          <a:hlinkClick xmlns:r="http://schemas.openxmlformats.org/officeDocument/2006/relationships" r:id="rId9"/>
          <a:extLst>
            <a:ext uri="{FF2B5EF4-FFF2-40B4-BE49-F238E27FC236}">
              <a16:creationId xmlns:a16="http://schemas.microsoft.com/office/drawing/2014/main" id="{E050BAF9-D8F7-49C9-9F22-A5DF27D131E9}"/>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13" name="TextBox 12">
          <a:hlinkClick xmlns:r="http://schemas.openxmlformats.org/officeDocument/2006/relationships" r:id="rId10"/>
          <a:extLst>
            <a:ext uri="{FF2B5EF4-FFF2-40B4-BE49-F238E27FC236}">
              <a16:creationId xmlns:a16="http://schemas.microsoft.com/office/drawing/2014/main" id="{DA458F0B-B137-4A7D-8B35-B7BEFFC1C246}"/>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C87B8F4D-215B-4CCC-818B-34D8FFEF1D6E}"/>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5" name="TextBox 14">
          <a:hlinkClick xmlns:r="http://schemas.openxmlformats.org/officeDocument/2006/relationships" r:id="rId12"/>
          <a:extLst>
            <a:ext uri="{FF2B5EF4-FFF2-40B4-BE49-F238E27FC236}">
              <a16:creationId xmlns:a16="http://schemas.microsoft.com/office/drawing/2014/main" id="{834B3B41-A808-4E9E-AE54-3EAC0F7E8F9D}"/>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6" name="TextBox 15">
          <a:hlinkClick xmlns:r="http://schemas.openxmlformats.org/officeDocument/2006/relationships" r:id="rId13"/>
          <a:extLst>
            <a:ext uri="{FF2B5EF4-FFF2-40B4-BE49-F238E27FC236}">
              <a16:creationId xmlns:a16="http://schemas.microsoft.com/office/drawing/2014/main" id="{33BCCAFD-7576-46CA-8829-EDE8C649C7AC}"/>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17" name="Graphic 16" descr="Factory with solid fill">
          <a:extLst>
            <a:ext uri="{FF2B5EF4-FFF2-40B4-BE49-F238E27FC236}">
              <a16:creationId xmlns:a16="http://schemas.microsoft.com/office/drawing/2014/main" id="{592D7E5B-3F80-407E-848D-80A5935B5EFD}"/>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18" name="TextBox 17">
          <a:hlinkClick xmlns:r="http://schemas.openxmlformats.org/officeDocument/2006/relationships" r:id="rId16"/>
          <a:extLst>
            <a:ext uri="{FF2B5EF4-FFF2-40B4-BE49-F238E27FC236}">
              <a16:creationId xmlns:a16="http://schemas.microsoft.com/office/drawing/2014/main" id="{4B0A04BB-F90D-4D3F-AD75-B7818A006ED5}"/>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19" name="TextBox 18">
          <a:hlinkClick xmlns:r="http://schemas.openxmlformats.org/officeDocument/2006/relationships" r:id="rId17"/>
          <a:extLst>
            <a:ext uri="{FF2B5EF4-FFF2-40B4-BE49-F238E27FC236}">
              <a16:creationId xmlns:a16="http://schemas.microsoft.com/office/drawing/2014/main" id="{D588FA17-0A1A-40FE-BA58-E62B662A730D}"/>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20" name="TextBox 19">
          <a:hlinkClick xmlns:r="http://schemas.openxmlformats.org/officeDocument/2006/relationships" r:id="rId18"/>
          <a:extLst>
            <a:ext uri="{FF2B5EF4-FFF2-40B4-BE49-F238E27FC236}">
              <a16:creationId xmlns:a16="http://schemas.microsoft.com/office/drawing/2014/main" id="{B624450D-1F83-4F0C-B02B-7BA3EECF1D2C}"/>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21" name="TextBox 20">
          <a:hlinkClick xmlns:r="http://schemas.openxmlformats.org/officeDocument/2006/relationships" r:id="rId19"/>
          <a:extLst>
            <a:ext uri="{FF2B5EF4-FFF2-40B4-BE49-F238E27FC236}">
              <a16:creationId xmlns:a16="http://schemas.microsoft.com/office/drawing/2014/main" id="{7C0A4CA7-C172-49E8-BD28-47FC768B386B}"/>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22" name="TextBox 21">
          <a:hlinkClick xmlns:r="http://schemas.openxmlformats.org/officeDocument/2006/relationships" r:id="rId20"/>
          <a:extLst>
            <a:ext uri="{FF2B5EF4-FFF2-40B4-BE49-F238E27FC236}">
              <a16:creationId xmlns:a16="http://schemas.microsoft.com/office/drawing/2014/main" id="{C530E798-A6E3-4728-ABEA-07C9D4C7AB9F}"/>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381000</xdr:colOff>
      <xdr:row>2</xdr:row>
      <xdr:rowOff>38100</xdr:rowOff>
    </xdr:to>
    <xdr:sp macro="" textlink="">
      <xdr:nvSpPr>
        <xdr:cNvPr id="4" name="Rectangle: Rounded Corners 3">
          <a:extLst>
            <a:ext uri="{FF2B5EF4-FFF2-40B4-BE49-F238E27FC236}">
              <a16:creationId xmlns:a16="http://schemas.microsoft.com/office/drawing/2014/main" id="{EBBB4EE0-8625-4700-A57A-84EB7E8B33BC}"/>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5" name="Graphic 4" descr="Close with solid fill">
          <a:hlinkClick xmlns:r="http://schemas.openxmlformats.org/officeDocument/2006/relationships" r:id="rId1"/>
          <a:extLst>
            <a:ext uri="{FF2B5EF4-FFF2-40B4-BE49-F238E27FC236}">
              <a16:creationId xmlns:a16="http://schemas.microsoft.com/office/drawing/2014/main" id="{CFB44F96-193D-4E4E-BE69-A2F5397A859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26</xdr:row>
      <xdr:rowOff>53340</xdr:rowOff>
    </xdr:to>
    <xdr:sp macro="" textlink="">
      <xdr:nvSpPr>
        <xdr:cNvPr id="6" name="Rectangle: Rounded Corners 3">
          <a:extLst>
            <a:ext uri="{FF2B5EF4-FFF2-40B4-BE49-F238E27FC236}">
              <a16:creationId xmlns:a16="http://schemas.microsoft.com/office/drawing/2014/main" id="{CBA75416-E00A-4DC9-AD22-38CD1DD44212}"/>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7" name="TextBox 6">
          <a:hlinkClick xmlns:r="http://schemas.openxmlformats.org/officeDocument/2006/relationships" r:id="rId4"/>
          <a:extLst>
            <a:ext uri="{FF2B5EF4-FFF2-40B4-BE49-F238E27FC236}">
              <a16:creationId xmlns:a16="http://schemas.microsoft.com/office/drawing/2014/main" id="{3F803701-847B-48DC-BA8D-9D9013EF11A9}"/>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8" name="TextBox 7">
          <a:hlinkClick xmlns:r="http://schemas.openxmlformats.org/officeDocument/2006/relationships" r:id="rId5"/>
          <a:extLst>
            <a:ext uri="{FF2B5EF4-FFF2-40B4-BE49-F238E27FC236}">
              <a16:creationId xmlns:a16="http://schemas.microsoft.com/office/drawing/2014/main" id="{74C5221A-9269-4AA2-8A52-8EA5DCAB2FCC}"/>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9" name="TextBox 8">
          <a:hlinkClick xmlns:r="http://schemas.openxmlformats.org/officeDocument/2006/relationships" r:id="rId6"/>
          <a:extLst>
            <a:ext uri="{FF2B5EF4-FFF2-40B4-BE49-F238E27FC236}">
              <a16:creationId xmlns:a16="http://schemas.microsoft.com/office/drawing/2014/main" id="{18E67442-4587-4EEE-8F3A-C1FA9338F424}"/>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10" name="TextBox 9">
          <a:hlinkClick xmlns:r="http://schemas.openxmlformats.org/officeDocument/2006/relationships" r:id="rId7"/>
          <a:extLst>
            <a:ext uri="{FF2B5EF4-FFF2-40B4-BE49-F238E27FC236}">
              <a16:creationId xmlns:a16="http://schemas.microsoft.com/office/drawing/2014/main" id="{86419CCB-750B-4D81-A2F3-86026C37563C}"/>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11" name="TextBox 10">
          <a:hlinkClick xmlns:r="http://schemas.openxmlformats.org/officeDocument/2006/relationships" r:id="rId8"/>
          <a:extLst>
            <a:ext uri="{FF2B5EF4-FFF2-40B4-BE49-F238E27FC236}">
              <a16:creationId xmlns:a16="http://schemas.microsoft.com/office/drawing/2014/main" id="{63B0252C-BAE8-44CD-A4CD-CE5698F5CED0}"/>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12" name="Graphic 11" descr="Factory with solid fill">
          <a:extLst>
            <a:ext uri="{FF2B5EF4-FFF2-40B4-BE49-F238E27FC236}">
              <a16:creationId xmlns:a16="http://schemas.microsoft.com/office/drawing/2014/main" id="{A027E8A0-E448-49AC-8D47-C6FEB3FC882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13" name="TextBox 12">
          <a:hlinkClick xmlns:r="http://schemas.openxmlformats.org/officeDocument/2006/relationships" r:id="rId11"/>
          <a:extLst>
            <a:ext uri="{FF2B5EF4-FFF2-40B4-BE49-F238E27FC236}">
              <a16:creationId xmlns:a16="http://schemas.microsoft.com/office/drawing/2014/main" id="{BDCCD80E-3BCE-4FA5-9B82-964BBC6EF82B}"/>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14" name="TextBox 13">
          <a:hlinkClick xmlns:r="http://schemas.openxmlformats.org/officeDocument/2006/relationships" r:id="rId12"/>
          <a:extLst>
            <a:ext uri="{FF2B5EF4-FFF2-40B4-BE49-F238E27FC236}">
              <a16:creationId xmlns:a16="http://schemas.microsoft.com/office/drawing/2014/main" id="{26670791-2AE8-4273-B168-C1B8CFBE0150}"/>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LP</a:t>
          </a:r>
          <a:r>
            <a:rPr lang="en-IN" sz="1200" b="1" u="sng" kern="1200" baseline="0">
              <a:solidFill>
                <a:srgbClr val="2E0249"/>
              </a:solidFill>
            </a:rPr>
            <a:t> Problem</a:t>
          </a:r>
          <a:endParaRPr lang="en-IN" sz="1200" b="1" u="sng" kern="1200">
            <a:solidFill>
              <a:srgbClr val="2E0249"/>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3F1FD6B4-D300-4F73-B058-887E01AB9F59}"/>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16" name="TextBox 15">
          <a:hlinkClick xmlns:r="http://schemas.openxmlformats.org/officeDocument/2006/relationships" r:id="rId14"/>
          <a:extLst>
            <a:ext uri="{FF2B5EF4-FFF2-40B4-BE49-F238E27FC236}">
              <a16:creationId xmlns:a16="http://schemas.microsoft.com/office/drawing/2014/main" id="{D1E96A21-8A1E-4F3B-829A-AACE9305326D}"/>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Solutions</a:t>
          </a:r>
        </a:p>
      </xdr:txBody>
    </xdr:sp>
    <xdr:clientData/>
  </xdr:twoCellAnchor>
  <xdr:twoCellAnchor>
    <xdr:from>
      <xdr:col>0</xdr:col>
      <xdr:colOff>0</xdr:colOff>
      <xdr:row>24</xdr:row>
      <xdr:rowOff>167640</xdr:rowOff>
    </xdr:from>
    <xdr:to>
      <xdr:col>2</xdr:col>
      <xdr:colOff>182880</xdr:colOff>
      <xdr:row>25</xdr:row>
      <xdr:rowOff>220980</xdr:rowOff>
    </xdr:to>
    <xdr:sp macro="" textlink="">
      <xdr:nvSpPr>
        <xdr:cNvPr id="17" name="TextBox 16">
          <a:hlinkClick xmlns:r="http://schemas.openxmlformats.org/officeDocument/2006/relationships" r:id="rId15"/>
          <a:extLst>
            <a:ext uri="{FF2B5EF4-FFF2-40B4-BE49-F238E27FC236}">
              <a16:creationId xmlns:a16="http://schemas.microsoft.com/office/drawing/2014/main" id="{089B0C13-C725-4A0E-BCFB-615CF1A63CEB}"/>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12</xdr:col>
      <xdr:colOff>731520</xdr:colOff>
      <xdr:row>3</xdr:row>
      <xdr:rowOff>179070</xdr:rowOff>
    </xdr:from>
    <xdr:to>
      <xdr:col>17</xdr:col>
      <xdr:colOff>449580</xdr:colOff>
      <xdr:row>8</xdr:row>
      <xdr:rowOff>91440</xdr:rowOff>
    </xdr:to>
    <xdr:sp macro="" textlink="">
      <xdr:nvSpPr>
        <xdr:cNvPr id="18" name="TextBox 17">
          <a:extLst>
            <a:ext uri="{FF2B5EF4-FFF2-40B4-BE49-F238E27FC236}">
              <a16:creationId xmlns:a16="http://schemas.microsoft.com/office/drawing/2014/main" id="{F33FF5BB-2598-2BE5-1396-6DCE9B7B725B}"/>
            </a:ext>
          </a:extLst>
        </xdr:cNvPr>
        <xdr:cNvSpPr txBox="1"/>
      </xdr:nvSpPr>
      <xdr:spPr>
        <a:xfrm>
          <a:off x="7345680" y="727710"/>
          <a:ext cx="2346960" cy="8267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solidFill>
                <a:srgbClr val="FF0000"/>
              </a:solidFill>
            </a:rPr>
            <a:t>Question</a:t>
          </a:r>
        </a:p>
        <a:p>
          <a:r>
            <a:rPr lang="en-IN">
              <a:solidFill>
                <a:srgbClr val="FF0000"/>
              </a:solidFill>
            </a:rPr>
            <a:t>Transportation and assignment of Products from Factory to Store</a:t>
          </a:r>
          <a:r>
            <a:rPr lang="en-IN" baseline="0">
              <a:solidFill>
                <a:srgbClr val="FF0000"/>
              </a:solidFill>
            </a:rPr>
            <a:t> with </a:t>
          </a:r>
          <a:r>
            <a:rPr lang="en-IN" sz="1100" b="1" kern="1200">
              <a:solidFill>
                <a:schemeClr val="tx1"/>
              </a:solidFill>
            </a:rPr>
            <a:t>Minimum</a:t>
          </a:r>
          <a:r>
            <a:rPr lang="en-IN" sz="1100" kern="1200">
              <a:solidFill>
                <a:srgbClr val="FF0000"/>
              </a:solidFill>
            </a:rPr>
            <a:t> Distance.</a:t>
          </a:r>
        </a:p>
      </xdr:txBody>
    </xdr:sp>
    <xdr:clientData/>
  </xdr:twoCellAnchor>
  <xdr:twoCellAnchor>
    <xdr:from>
      <xdr:col>0</xdr:col>
      <xdr:colOff>0</xdr:colOff>
      <xdr:row>0</xdr:row>
      <xdr:rowOff>0</xdr:rowOff>
    </xdr:from>
    <xdr:to>
      <xdr:col>21</xdr:col>
      <xdr:colOff>228600</xdr:colOff>
      <xdr:row>2</xdr:row>
      <xdr:rowOff>38100</xdr:rowOff>
    </xdr:to>
    <xdr:sp macro="" textlink="">
      <xdr:nvSpPr>
        <xdr:cNvPr id="20" name="Rectangle: Rounded Corners 19">
          <a:extLst>
            <a:ext uri="{FF2B5EF4-FFF2-40B4-BE49-F238E27FC236}">
              <a16:creationId xmlns:a16="http://schemas.microsoft.com/office/drawing/2014/main" id="{02EC56CB-38EF-4FF3-AD9B-0F71CB3C776E}"/>
            </a:ext>
          </a:extLst>
        </xdr:cNvPr>
        <xdr:cNvSpPr/>
      </xdr:nvSpPr>
      <xdr:spPr>
        <a:xfrm>
          <a:off x="0" y="0"/>
          <a:ext cx="14188440" cy="403860"/>
        </a:xfrm>
        <a:prstGeom prst="round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2000" b="1" kern="1200">
              <a:solidFill>
                <a:schemeClr val="tx2">
                  <a:lumMod val="50000"/>
                </a:schemeClr>
              </a:solidFill>
              <a:latin typeface="Tenorite" panose="00000500000000000000" pitchFamily="2" charset="0"/>
              <a:ea typeface="+mn-ea"/>
              <a:cs typeface="+mn-cs"/>
            </a:rPr>
            <a:t>PRIME MANUFACTURING CO.</a:t>
          </a:r>
        </a:p>
      </xdr:txBody>
    </xdr:sp>
    <xdr:clientData/>
  </xdr:twoCellAnchor>
  <xdr:twoCellAnchor>
    <xdr:from>
      <xdr:col>0</xdr:col>
      <xdr:colOff>492900</xdr:colOff>
      <xdr:row>0</xdr:row>
      <xdr:rowOff>69495</xdr:rowOff>
    </xdr:from>
    <xdr:to>
      <xdr:col>1</xdr:col>
      <xdr:colOff>135300</xdr:colOff>
      <xdr:row>1</xdr:row>
      <xdr:rowOff>138615</xdr:rowOff>
    </xdr:to>
    <xdr:pic>
      <xdr:nvPicPr>
        <xdr:cNvPr id="21" name="Graphic 20" descr="Close with solid fill">
          <a:hlinkClick xmlns:r="http://schemas.openxmlformats.org/officeDocument/2006/relationships" r:id="rId1"/>
          <a:extLst>
            <a:ext uri="{FF2B5EF4-FFF2-40B4-BE49-F238E27FC236}">
              <a16:creationId xmlns:a16="http://schemas.microsoft.com/office/drawing/2014/main" id="{BB25FCB5-F538-4704-A1B6-718D20CC0F4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92900" y="69495"/>
          <a:ext cx="252000" cy="252000"/>
        </a:xfrm>
        <a:prstGeom prst="rect">
          <a:avLst/>
        </a:prstGeom>
      </xdr:spPr>
    </xdr:pic>
    <xdr:clientData/>
  </xdr:twoCellAnchor>
  <xdr:twoCellAnchor>
    <xdr:from>
      <xdr:col>0</xdr:col>
      <xdr:colOff>0</xdr:colOff>
      <xdr:row>2</xdr:row>
      <xdr:rowOff>41060</xdr:rowOff>
    </xdr:from>
    <xdr:to>
      <xdr:col>2</xdr:col>
      <xdr:colOff>205740</xdr:colOff>
      <xdr:row>27</xdr:row>
      <xdr:rowOff>114300</xdr:rowOff>
    </xdr:to>
    <xdr:sp macro="" textlink="">
      <xdr:nvSpPr>
        <xdr:cNvPr id="22" name="Rectangle: Rounded Corners 3">
          <a:extLst>
            <a:ext uri="{FF2B5EF4-FFF2-40B4-BE49-F238E27FC236}">
              <a16:creationId xmlns:a16="http://schemas.microsoft.com/office/drawing/2014/main" id="{8CFB579B-3CD6-4DBE-85C4-36EBF61B72B3}"/>
            </a:ext>
          </a:extLst>
        </xdr:cNvPr>
        <xdr:cNvSpPr/>
      </xdr:nvSpPr>
      <xdr:spPr>
        <a:xfrm flipV="1">
          <a:off x="0" y="406820"/>
          <a:ext cx="1424940" cy="4645240"/>
        </a:xfrm>
        <a:prstGeom prst="rect">
          <a:avLst/>
        </a:prstGeom>
        <a:gradFill flip="none" rotWithShape="1">
          <a:gsLst>
            <a:gs pos="50000">
              <a:srgbClr val="B65FCF"/>
            </a:gs>
            <a:gs pos="76000">
              <a:srgbClr val="6A0DAD"/>
            </a:gs>
            <a:gs pos="100000">
              <a:srgbClr val="2E0249"/>
            </a:gs>
          </a:gsLst>
          <a:path path="circle">
            <a:fillToRect l="50000" t="-80000" r="50000" b="180000"/>
          </a:path>
          <a:tileRect/>
        </a:gradFill>
        <a:ln>
          <a:noFill/>
        </a:ln>
        <a:effectLst>
          <a:outerShdw blurRad="50800" dist="38100" dir="5400000" algn="t"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2000" b="1" kern="1200">
            <a:solidFill>
              <a:schemeClr val="tx2">
                <a:lumMod val="50000"/>
              </a:schemeClr>
            </a:solidFill>
            <a:latin typeface="Tenorite" panose="00000500000000000000" pitchFamily="2" charset="0"/>
            <a:ea typeface="+mn-ea"/>
            <a:cs typeface="+mn-cs"/>
          </a:endParaRPr>
        </a:p>
      </xdr:txBody>
    </xdr:sp>
    <xdr:clientData/>
  </xdr:twoCellAnchor>
  <xdr:twoCellAnchor>
    <xdr:from>
      <xdr:col>0</xdr:col>
      <xdr:colOff>0</xdr:colOff>
      <xdr:row>6</xdr:row>
      <xdr:rowOff>144780</xdr:rowOff>
    </xdr:from>
    <xdr:to>
      <xdr:col>2</xdr:col>
      <xdr:colOff>190500</xdr:colOff>
      <xdr:row>8</xdr:row>
      <xdr:rowOff>15240</xdr:rowOff>
    </xdr:to>
    <xdr:sp macro="" textlink="">
      <xdr:nvSpPr>
        <xdr:cNvPr id="23" name="TextBox 22">
          <a:hlinkClick xmlns:r="http://schemas.openxmlformats.org/officeDocument/2006/relationships" r:id="rId4"/>
          <a:extLst>
            <a:ext uri="{FF2B5EF4-FFF2-40B4-BE49-F238E27FC236}">
              <a16:creationId xmlns:a16="http://schemas.microsoft.com/office/drawing/2014/main" id="{7123B649-2255-483E-880C-DABB4B7ECD38}"/>
            </a:ext>
          </a:extLst>
        </xdr:cNvPr>
        <xdr:cNvSpPr txBox="1"/>
      </xdr:nvSpPr>
      <xdr:spPr>
        <a:xfrm>
          <a:off x="0" y="12420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none" kern="1200">
              <a:solidFill>
                <a:schemeClr val="bg1"/>
              </a:solidFill>
            </a:rPr>
            <a:t>Home</a:t>
          </a:r>
        </a:p>
      </xdr:txBody>
    </xdr:sp>
    <xdr:clientData/>
  </xdr:twoCellAnchor>
  <xdr:twoCellAnchor>
    <xdr:from>
      <xdr:col>0</xdr:col>
      <xdr:colOff>0</xdr:colOff>
      <xdr:row>8</xdr:row>
      <xdr:rowOff>147320</xdr:rowOff>
    </xdr:from>
    <xdr:to>
      <xdr:col>2</xdr:col>
      <xdr:colOff>190500</xdr:colOff>
      <xdr:row>10</xdr:row>
      <xdr:rowOff>17780</xdr:rowOff>
    </xdr:to>
    <xdr:sp macro="" textlink="">
      <xdr:nvSpPr>
        <xdr:cNvPr id="24" name="TextBox 23">
          <a:hlinkClick xmlns:r="http://schemas.openxmlformats.org/officeDocument/2006/relationships" r:id="rId5"/>
          <a:extLst>
            <a:ext uri="{FF2B5EF4-FFF2-40B4-BE49-F238E27FC236}">
              <a16:creationId xmlns:a16="http://schemas.microsoft.com/office/drawing/2014/main" id="{4E52097B-1CE3-4276-97F6-5C72D7561117}"/>
            </a:ext>
          </a:extLst>
        </xdr:cNvPr>
        <xdr:cNvSpPr txBox="1"/>
      </xdr:nvSpPr>
      <xdr:spPr>
        <a:xfrm>
          <a:off x="0" y="16103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Comparison</a:t>
          </a:r>
        </a:p>
      </xdr:txBody>
    </xdr:sp>
    <xdr:clientData/>
  </xdr:twoCellAnchor>
  <xdr:twoCellAnchor>
    <xdr:from>
      <xdr:col>0</xdr:col>
      <xdr:colOff>0</xdr:colOff>
      <xdr:row>10</xdr:row>
      <xdr:rowOff>149860</xdr:rowOff>
    </xdr:from>
    <xdr:to>
      <xdr:col>2</xdr:col>
      <xdr:colOff>190500</xdr:colOff>
      <xdr:row>12</xdr:row>
      <xdr:rowOff>20320</xdr:rowOff>
    </xdr:to>
    <xdr:sp macro="" textlink="">
      <xdr:nvSpPr>
        <xdr:cNvPr id="25" name="TextBox 24">
          <a:hlinkClick xmlns:r="http://schemas.openxmlformats.org/officeDocument/2006/relationships" r:id="rId6"/>
          <a:extLst>
            <a:ext uri="{FF2B5EF4-FFF2-40B4-BE49-F238E27FC236}">
              <a16:creationId xmlns:a16="http://schemas.microsoft.com/office/drawing/2014/main" id="{9E2B861D-9C1E-4889-8DEE-D4041AC292DC}"/>
            </a:ext>
          </a:extLst>
        </xdr:cNvPr>
        <xdr:cNvSpPr txBox="1"/>
      </xdr:nvSpPr>
      <xdr:spPr>
        <a:xfrm>
          <a:off x="0" y="19786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Break-even point</a:t>
          </a:r>
        </a:p>
      </xdr:txBody>
    </xdr:sp>
    <xdr:clientData/>
  </xdr:twoCellAnchor>
  <xdr:twoCellAnchor>
    <xdr:from>
      <xdr:col>0</xdr:col>
      <xdr:colOff>0</xdr:colOff>
      <xdr:row>12</xdr:row>
      <xdr:rowOff>152400</xdr:rowOff>
    </xdr:from>
    <xdr:to>
      <xdr:col>2</xdr:col>
      <xdr:colOff>190500</xdr:colOff>
      <xdr:row>14</xdr:row>
      <xdr:rowOff>22860</xdr:rowOff>
    </xdr:to>
    <xdr:sp macro="" textlink="">
      <xdr:nvSpPr>
        <xdr:cNvPr id="26" name="TextBox 25">
          <a:hlinkClick xmlns:r="http://schemas.openxmlformats.org/officeDocument/2006/relationships" r:id="rId7"/>
          <a:extLst>
            <a:ext uri="{FF2B5EF4-FFF2-40B4-BE49-F238E27FC236}">
              <a16:creationId xmlns:a16="http://schemas.microsoft.com/office/drawing/2014/main" id="{5BC4B595-CFAE-4D78-A305-BAE8C7EB4C24}"/>
            </a:ext>
          </a:extLst>
        </xdr:cNvPr>
        <xdr:cNvSpPr txBox="1"/>
      </xdr:nvSpPr>
      <xdr:spPr>
        <a:xfrm>
          <a:off x="0" y="23469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Npv</a:t>
          </a:r>
        </a:p>
      </xdr:txBody>
    </xdr:sp>
    <xdr:clientData/>
  </xdr:twoCellAnchor>
  <xdr:twoCellAnchor>
    <xdr:from>
      <xdr:col>0</xdr:col>
      <xdr:colOff>0</xdr:colOff>
      <xdr:row>14</xdr:row>
      <xdr:rowOff>154940</xdr:rowOff>
    </xdr:from>
    <xdr:to>
      <xdr:col>2</xdr:col>
      <xdr:colOff>190500</xdr:colOff>
      <xdr:row>16</xdr:row>
      <xdr:rowOff>25400</xdr:rowOff>
    </xdr:to>
    <xdr:sp macro="" textlink="">
      <xdr:nvSpPr>
        <xdr:cNvPr id="27" name="TextBox 26">
          <a:hlinkClick xmlns:r="http://schemas.openxmlformats.org/officeDocument/2006/relationships" r:id="rId8"/>
          <a:extLst>
            <a:ext uri="{FF2B5EF4-FFF2-40B4-BE49-F238E27FC236}">
              <a16:creationId xmlns:a16="http://schemas.microsoft.com/office/drawing/2014/main" id="{E70D2F0C-BBFF-44C4-944A-79D8022BADE4}"/>
            </a:ext>
          </a:extLst>
        </xdr:cNvPr>
        <xdr:cNvSpPr txBox="1"/>
      </xdr:nvSpPr>
      <xdr:spPr>
        <a:xfrm>
          <a:off x="0" y="27152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Forecasting</a:t>
          </a:r>
        </a:p>
      </xdr:txBody>
    </xdr:sp>
    <xdr:clientData/>
  </xdr:twoCellAnchor>
  <xdr:twoCellAnchor>
    <xdr:from>
      <xdr:col>0</xdr:col>
      <xdr:colOff>411480</xdr:colOff>
      <xdr:row>3</xdr:row>
      <xdr:rowOff>0</xdr:rowOff>
    </xdr:from>
    <xdr:to>
      <xdr:col>1</xdr:col>
      <xdr:colOff>373380</xdr:colOff>
      <xdr:row>6</xdr:row>
      <xdr:rowOff>22860</xdr:rowOff>
    </xdr:to>
    <xdr:pic>
      <xdr:nvPicPr>
        <xdr:cNvPr id="28" name="Graphic 27" descr="Factory with solid fill">
          <a:extLst>
            <a:ext uri="{FF2B5EF4-FFF2-40B4-BE49-F238E27FC236}">
              <a16:creationId xmlns:a16="http://schemas.microsoft.com/office/drawing/2014/main" id="{A1DAE09B-AAE2-4F98-B8B0-88725ED2638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11480" y="548640"/>
          <a:ext cx="571500" cy="571500"/>
        </a:xfrm>
        <a:prstGeom prst="rect">
          <a:avLst/>
        </a:prstGeom>
      </xdr:spPr>
    </xdr:pic>
    <xdr:clientData/>
  </xdr:twoCellAnchor>
  <xdr:twoCellAnchor>
    <xdr:from>
      <xdr:col>0</xdr:col>
      <xdr:colOff>0</xdr:colOff>
      <xdr:row>16</xdr:row>
      <xdr:rowOff>157480</xdr:rowOff>
    </xdr:from>
    <xdr:to>
      <xdr:col>2</xdr:col>
      <xdr:colOff>190500</xdr:colOff>
      <xdr:row>18</xdr:row>
      <xdr:rowOff>27940</xdr:rowOff>
    </xdr:to>
    <xdr:sp macro="" textlink="">
      <xdr:nvSpPr>
        <xdr:cNvPr id="29" name="TextBox 28">
          <a:hlinkClick xmlns:r="http://schemas.openxmlformats.org/officeDocument/2006/relationships" r:id="rId11"/>
          <a:extLst>
            <a:ext uri="{FF2B5EF4-FFF2-40B4-BE49-F238E27FC236}">
              <a16:creationId xmlns:a16="http://schemas.microsoft.com/office/drawing/2014/main" id="{229F600F-4B76-4891-877C-082E3386F312}"/>
            </a:ext>
          </a:extLst>
        </xdr:cNvPr>
        <xdr:cNvSpPr txBox="1"/>
      </xdr:nvSpPr>
      <xdr:spPr>
        <a:xfrm>
          <a:off x="0" y="3083560"/>
          <a:ext cx="14097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Transportation</a:t>
          </a:r>
        </a:p>
      </xdr:txBody>
    </xdr:sp>
    <xdr:clientData/>
  </xdr:twoCellAnchor>
  <xdr:twoCellAnchor>
    <xdr:from>
      <xdr:col>0</xdr:col>
      <xdr:colOff>0</xdr:colOff>
      <xdr:row>18</xdr:row>
      <xdr:rowOff>160020</xdr:rowOff>
    </xdr:from>
    <xdr:to>
      <xdr:col>2</xdr:col>
      <xdr:colOff>182880</xdr:colOff>
      <xdr:row>20</xdr:row>
      <xdr:rowOff>30480</xdr:rowOff>
    </xdr:to>
    <xdr:sp macro="" textlink="">
      <xdr:nvSpPr>
        <xdr:cNvPr id="30" name="TextBox 29">
          <a:hlinkClick xmlns:r="http://schemas.openxmlformats.org/officeDocument/2006/relationships" r:id="rId12"/>
          <a:extLst>
            <a:ext uri="{FF2B5EF4-FFF2-40B4-BE49-F238E27FC236}">
              <a16:creationId xmlns:a16="http://schemas.microsoft.com/office/drawing/2014/main" id="{BDF6C768-9ED5-4D15-9AB2-D7AD9006CA8F}"/>
            </a:ext>
          </a:extLst>
        </xdr:cNvPr>
        <xdr:cNvSpPr txBox="1"/>
      </xdr:nvSpPr>
      <xdr:spPr>
        <a:xfrm>
          <a:off x="0" y="34518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LP</a:t>
          </a:r>
          <a:r>
            <a:rPr lang="en-IN" sz="1200" b="1" kern="1200" baseline="0">
              <a:solidFill>
                <a:schemeClr val="bg1"/>
              </a:solidFill>
            </a:rPr>
            <a:t> Problem</a:t>
          </a:r>
          <a:endParaRPr lang="en-IN" sz="1200" b="1" kern="1200">
            <a:solidFill>
              <a:schemeClr val="bg1"/>
            </a:solidFill>
          </a:endParaRPr>
        </a:p>
      </xdr:txBody>
    </xdr:sp>
    <xdr:clientData/>
  </xdr:twoCellAnchor>
  <xdr:twoCellAnchor>
    <xdr:from>
      <xdr:col>0</xdr:col>
      <xdr:colOff>0</xdr:colOff>
      <xdr:row>20</xdr:row>
      <xdr:rowOff>162560</xdr:rowOff>
    </xdr:from>
    <xdr:to>
      <xdr:col>2</xdr:col>
      <xdr:colOff>182880</xdr:colOff>
      <xdr:row>22</xdr:row>
      <xdr:rowOff>33020</xdr:rowOff>
    </xdr:to>
    <xdr:sp macro="" textlink="">
      <xdr:nvSpPr>
        <xdr:cNvPr id="31" name="TextBox 30">
          <a:hlinkClick xmlns:r="http://schemas.openxmlformats.org/officeDocument/2006/relationships" r:id="rId13"/>
          <a:extLst>
            <a:ext uri="{FF2B5EF4-FFF2-40B4-BE49-F238E27FC236}">
              <a16:creationId xmlns:a16="http://schemas.microsoft.com/office/drawing/2014/main" id="{5BB3C693-5C19-4D07-8E90-9A85BD04A2AC}"/>
            </a:ext>
          </a:extLst>
        </xdr:cNvPr>
        <xdr:cNvSpPr txBox="1"/>
      </xdr:nvSpPr>
      <xdr:spPr>
        <a:xfrm>
          <a:off x="0" y="38201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Data</a:t>
          </a:r>
        </a:p>
      </xdr:txBody>
    </xdr:sp>
    <xdr:clientData/>
  </xdr:twoCellAnchor>
  <xdr:twoCellAnchor>
    <xdr:from>
      <xdr:col>0</xdr:col>
      <xdr:colOff>0</xdr:colOff>
      <xdr:row>22</xdr:row>
      <xdr:rowOff>165100</xdr:rowOff>
    </xdr:from>
    <xdr:to>
      <xdr:col>2</xdr:col>
      <xdr:colOff>182880</xdr:colOff>
      <xdr:row>24</xdr:row>
      <xdr:rowOff>35560</xdr:rowOff>
    </xdr:to>
    <xdr:sp macro="" textlink="">
      <xdr:nvSpPr>
        <xdr:cNvPr id="32" name="TextBox 31">
          <a:hlinkClick xmlns:r="http://schemas.openxmlformats.org/officeDocument/2006/relationships" r:id="rId14"/>
          <a:extLst>
            <a:ext uri="{FF2B5EF4-FFF2-40B4-BE49-F238E27FC236}">
              <a16:creationId xmlns:a16="http://schemas.microsoft.com/office/drawing/2014/main" id="{93BCD359-20B0-4119-9EB9-2B0ADA399E21}"/>
            </a:ext>
          </a:extLst>
        </xdr:cNvPr>
        <xdr:cNvSpPr txBox="1"/>
      </xdr:nvSpPr>
      <xdr:spPr>
        <a:xfrm>
          <a:off x="0" y="41884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kern="1200">
              <a:solidFill>
                <a:srgbClr val="2E0249"/>
              </a:solidFill>
            </a:rPr>
            <a:t>Solutions</a:t>
          </a:r>
        </a:p>
      </xdr:txBody>
    </xdr:sp>
    <xdr:clientData/>
  </xdr:twoCellAnchor>
  <xdr:twoCellAnchor>
    <xdr:from>
      <xdr:col>0</xdr:col>
      <xdr:colOff>0</xdr:colOff>
      <xdr:row>24</xdr:row>
      <xdr:rowOff>167640</xdr:rowOff>
    </xdr:from>
    <xdr:to>
      <xdr:col>2</xdr:col>
      <xdr:colOff>182880</xdr:colOff>
      <xdr:row>26</xdr:row>
      <xdr:rowOff>38100</xdr:rowOff>
    </xdr:to>
    <xdr:sp macro="" textlink="">
      <xdr:nvSpPr>
        <xdr:cNvPr id="33" name="TextBox 32">
          <a:hlinkClick xmlns:r="http://schemas.openxmlformats.org/officeDocument/2006/relationships" r:id="rId15"/>
          <a:extLst>
            <a:ext uri="{FF2B5EF4-FFF2-40B4-BE49-F238E27FC236}">
              <a16:creationId xmlns:a16="http://schemas.microsoft.com/office/drawing/2014/main" id="{99E2E68B-4AB2-4132-94DE-A467858AE526}"/>
            </a:ext>
          </a:extLst>
        </xdr:cNvPr>
        <xdr:cNvSpPr txBox="1"/>
      </xdr:nvSpPr>
      <xdr:spPr>
        <a:xfrm>
          <a:off x="0" y="4556760"/>
          <a:ext cx="1402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bg1"/>
              </a:solidFill>
            </a:rPr>
            <a:t>About Company</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15C9-4CFB-46FA-96B6-4AE0E6CEA631}">
  <dimension ref="A1"/>
  <sheetViews>
    <sheetView tabSelected="1"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fS1G6sMZ0ceFbsKkeUggUEyR1GXtsRwy28iPvlYMWqK3ZHaZ+wBGVhlwsJDCwqo6AWQlUMFBhvSK7Ox7FdgZJw==" saltValue="y/Q0rT+Crobr2yHOH2TUsg==" spinCount="100000" sheet="1" objects="1" scenarios="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27E5-EACD-489C-A04A-51731182FA4B}">
  <dimension ref="A1"/>
  <sheetViews>
    <sheetView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c7SeBKnFW8k8FItymVziYVFj+xkmo+1gu/Oe3qE4se2UgYJCIJ11ta06MApBHdSx6QU6xzWObgqFCS/L9ia2WA==" saltValue="PdOrYBIwBgHXYGRoyTazEw==" spinCount="100000"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6A391-4F83-4BCC-A7E9-94A0E087BA01}">
  <dimension ref="A1"/>
  <sheetViews>
    <sheetView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P6rX7nqGXQxpQZ84l5G8anjcJrSIQBn/6fyWQeCuq50lr40/iGQHGhl6wZa0EpZfxmSrqLQxqetWS9BVQxIwHA==" saltValue="lNrprqF0pg3T48/21tH6Tw==" spinCount="100000" sheet="1" objects="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586FD-F911-4BC8-8331-76F400C17CE7}">
  <dimension ref="A1"/>
  <sheetViews>
    <sheetView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BgwQfh3/npE9EUiM69Y94nU/IoVEkSiV+dBXUOncB3irRk/O1RTG9qW3XbRluuRjH6YunqfywFLDZWQ4Rc2V3w==" saltValue="S4HpUHRrBWkFPRUK9rnv9Q==" spinCount="100000"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C4259-8324-4ECC-A218-BE19336786B1}">
  <dimension ref="A1"/>
  <sheetViews>
    <sheetView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D38s7gmWUm5S8Ntc5ZhCZpgxVLcbVv/OJXJzKS0cOLeSuBjAe8h5M1KeAKsBMc848QPB9OsF9cdyECuv1/qfvA==" saltValue="CHAJDRcq+rNR6PVuxOo5zA==" spinCount="100000" sheet="1" objects="1" scenario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97DA1-ADC1-4A57-949E-534598C0B4DB}">
  <dimension ref="A1"/>
  <sheetViews>
    <sheetView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r6O/mmcCcnwjNjbN+IQwYoXkugK8XBtXKcMKtxU5jusTt6/tCxZsZ+nLE8uYWWZoIp+x9NUDnFXVnYDZEQpsg==" saltValue="eAFtJQsIb/ehyR9spBVVZw==" spinCount="100000" sheet="1" objects="1" scenarios="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CF91-1650-462B-B9C5-3D71B0F278BA}">
  <dimension ref="A1"/>
  <sheetViews>
    <sheetView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8hhQTJFeXI0r2j54ZDap5kuq8a6yhs4g//t27Bsi7FyO4CuKYfKVxKb+S+cMiWR/DAEfAmHtw9ngT9+HzQJz+Q==" saltValue="7CKq7SWUjivuLpRUpMwZJQ==" spinCount="100000" sheet="1" objects="1" scenarios="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F7859-9A12-4B8C-80FA-9C164E2F467C}">
  <dimension ref="A1"/>
  <sheetViews>
    <sheetView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d9OBSLX+29q7ld9wqpDazJ8TCeFYpEfirOL2vaxXYhlSeP5ddeLUop3fodrs/6N5SdPZk/ipScUnqX0JeV8BtQ==" saltValue="nu0WJhDPpBUN/AJE2Ru2UA==" spinCount="100000" sheet="1" objects="1" scenarios="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22B7-E320-4F18-A3A7-9199A276C26C}">
  <dimension ref="A1"/>
  <sheetViews>
    <sheetView zoomScaleNormal="100" workbookViewId="0"/>
  </sheetViews>
  <sheetFormatPr defaultColWidth="8.88671875" defaultRowHeight="14.4" x14ac:dyDescent="0.3"/>
  <cols>
    <col min="1" max="22" width="8.88671875" style="23"/>
    <col min="23" max="23" width="11.109375" style="23" customWidth="1"/>
    <col min="24" max="16384" width="8.88671875" style="23"/>
  </cols>
  <sheetData>
    <row r="1" spans="1:1" x14ac:dyDescent="0.3">
      <c r="A1" s="85"/>
    </row>
  </sheetData>
  <sheetProtection algorithmName="SHA-512" hashValue="LtbBzNMh78+P7d+WjBQK1QleS7W9BUOHDWMbDIDCmnTyOsPj/UUGfHIB065RZgI/Rv+2Ojbe4ei+E+4uEGsS7Q==" saltValue="U61bZtp/VfXShH8t6HA8kQ==" spinCount="100000" sheet="1" objects="1" scenarios="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workbookViewId="0"/>
  </sheetViews>
  <sheetFormatPr defaultRowHeight="14.4" x14ac:dyDescent="0.3"/>
  <cols>
    <col min="4" max="4" width="12.6640625" bestFit="1" customWidth="1"/>
    <col min="5" max="5" width="8.109375" bestFit="1" customWidth="1"/>
    <col min="6" max="6" width="9.44140625" bestFit="1" customWidth="1"/>
    <col min="7" max="7" width="19.5546875" bestFit="1" customWidth="1"/>
    <col min="8" max="8" width="18.44140625" bestFit="1" customWidth="1"/>
    <col min="9" max="9" width="15.77734375" bestFit="1" customWidth="1"/>
    <col min="10" max="10" width="20.21875" bestFit="1" customWidth="1"/>
    <col min="11" max="11" width="20.21875" customWidth="1"/>
    <col min="12" max="12" width="17.77734375" bestFit="1" customWidth="1"/>
    <col min="13" max="13" width="14.88671875" bestFit="1" customWidth="1"/>
    <col min="14" max="14" width="18.88671875" bestFit="1" customWidth="1"/>
    <col min="15" max="15" width="16.21875" bestFit="1" customWidth="1"/>
  </cols>
  <sheetData>
    <row r="1" spans="1:15" x14ac:dyDescent="0.3">
      <c r="A1" s="86"/>
    </row>
    <row r="4" spans="1:15" x14ac:dyDescent="0.3">
      <c r="D4" s="1" t="s">
        <v>0</v>
      </c>
      <c r="E4" s="1" t="s">
        <v>1</v>
      </c>
      <c r="F4" s="1" t="s">
        <v>6</v>
      </c>
      <c r="G4" s="1" t="s">
        <v>7</v>
      </c>
      <c r="H4" s="1" t="s">
        <v>8</v>
      </c>
      <c r="I4" s="1" t="s">
        <v>9</v>
      </c>
      <c r="J4" s="1" t="s">
        <v>10</v>
      </c>
      <c r="K4" s="1" t="s">
        <v>37</v>
      </c>
      <c r="L4" s="1" t="s">
        <v>11</v>
      </c>
      <c r="M4" s="1" t="s">
        <v>12</v>
      </c>
      <c r="N4" s="1" t="s">
        <v>71</v>
      </c>
      <c r="O4" s="1" t="s">
        <v>72</v>
      </c>
    </row>
    <row r="5" spans="1:15" x14ac:dyDescent="0.3">
      <c r="D5" s="3" t="s">
        <v>2</v>
      </c>
      <c r="E5" s="3">
        <v>500</v>
      </c>
      <c r="F5" s="3">
        <v>20000</v>
      </c>
      <c r="G5" s="3">
        <v>20</v>
      </c>
      <c r="H5" s="3">
        <v>50</v>
      </c>
      <c r="I5" s="3">
        <v>50000</v>
      </c>
      <c r="J5" s="3">
        <v>0.05</v>
      </c>
      <c r="K5" s="3">
        <v>0.1</v>
      </c>
      <c r="L5" s="3">
        <v>2</v>
      </c>
      <c r="M5" s="3">
        <v>1</v>
      </c>
      <c r="N5" s="3">
        <v>2</v>
      </c>
      <c r="O5" s="2">
        <f>N5*E5</f>
        <v>1000</v>
      </c>
    </row>
    <row r="6" spans="1:15" x14ac:dyDescent="0.3">
      <c r="D6" s="3" t="s">
        <v>3</v>
      </c>
      <c r="E6" s="3">
        <v>700</v>
      </c>
      <c r="F6" s="3">
        <v>25000</v>
      </c>
      <c r="G6" s="3">
        <v>15</v>
      </c>
      <c r="H6" s="3">
        <v>45</v>
      </c>
      <c r="I6" s="3">
        <v>60000</v>
      </c>
      <c r="J6" s="3">
        <v>0.04</v>
      </c>
      <c r="K6" s="3">
        <v>0.1</v>
      </c>
      <c r="L6" s="3">
        <v>3</v>
      </c>
      <c r="M6" s="3">
        <v>1.5</v>
      </c>
      <c r="N6" s="3">
        <v>3</v>
      </c>
      <c r="O6" s="2">
        <f t="shared" ref="O6:O8" si="0">N6*E6</f>
        <v>2100</v>
      </c>
    </row>
    <row r="7" spans="1:15" x14ac:dyDescent="0.3">
      <c r="D7" s="3" t="s">
        <v>4</v>
      </c>
      <c r="E7" s="3">
        <v>600</v>
      </c>
      <c r="F7" s="3">
        <v>22000</v>
      </c>
      <c r="G7" s="3">
        <v>25</v>
      </c>
      <c r="H7" s="3">
        <v>60</v>
      </c>
      <c r="I7" s="3">
        <v>55000</v>
      </c>
      <c r="J7" s="3">
        <v>0.06</v>
      </c>
      <c r="K7" s="3">
        <v>0.1</v>
      </c>
      <c r="L7" s="3">
        <v>2.5</v>
      </c>
      <c r="M7" s="3">
        <v>1</v>
      </c>
      <c r="N7" s="3">
        <v>2.5</v>
      </c>
      <c r="O7" s="2">
        <f t="shared" si="0"/>
        <v>1500</v>
      </c>
    </row>
    <row r="8" spans="1:15" x14ac:dyDescent="0.3">
      <c r="D8" s="3" t="s">
        <v>5</v>
      </c>
      <c r="E8" s="3">
        <v>800</v>
      </c>
      <c r="F8" s="3">
        <v>30000</v>
      </c>
      <c r="G8" s="3">
        <v>30</v>
      </c>
      <c r="H8" s="3">
        <v>70</v>
      </c>
      <c r="I8" s="3">
        <v>70000</v>
      </c>
      <c r="J8" s="3">
        <v>7.0000000000000007E-2</v>
      </c>
      <c r="K8" s="3">
        <v>0.1</v>
      </c>
      <c r="L8" s="3">
        <v>4</v>
      </c>
      <c r="M8" s="3">
        <v>2</v>
      </c>
      <c r="N8" s="3">
        <v>4</v>
      </c>
      <c r="O8" s="2">
        <f t="shared" si="0"/>
        <v>3200</v>
      </c>
    </row>
    <row r="10" spans="1:15" x14ac:dyDescent="0.3">
      <c r="D10" s="12" t="s">
        <v>59</v>
      </c>
      <c r="E10" s="12" t="s">
        <v>47</v>
      </c>
      <c r="F10" s="12" t="s">
        <v>48</v>
      </c>
      <c r="G10" s="12" t="s">
        <v>50</v>
      </c>
      <c r="H10" s="12" t="s">
        <v>49</v>
      </c>
      <c r="I10" s="12" t="s">
        <v>51</v>
      </c>
      <c r="J10" s="12" t="s">
        <v>56</v>
      </c>
      <c r="K10" s="12" t="s">
        <v>57</v>
      </c>
      <c r="L10" s="12" t="s">
        <v>58</v>
      </c>
    </row>
    <row r="11" spans="1:15" x14ac:dyDescent="0.3">
      <c r="D11" s="12" t="s">
        <v>43</v>
      </c>
      <c r="E11" s="40">
        <v>52</v>
      </c>
      <c r="F11" s="40">
        <v>93</v>
      </c>
      <c r="G11" s="40">
        <v>15</v>
      </c>
      <c r="H11" s="40">
        <v>72</v>
      </c>
      <c r="I11" s="3">
        <v>100</v>
      </c>
      <c r="J11" s="3">
        <v>200</v>
      </c>
      <c r="K11" s="3">
        <v>120</v>
      </c>
      <c r="L11" s="3">
        <v>230</v>
      </c>
    </row>
    <row r="12" spans="1:15" x14ac:dyDescent="0.3">
      <c r="D12" s="12" t="s">
        <v>44</v>
      </c>
      <c r="E12" s="40">
        <v>61</v>
      </c>
      <c r="F12" s="40">
        <v>21</v>
      </c>
      <c r="G12" s="40">
        <v>83</v>
      </c>
      <c r="H12" s="40">
        <v>87</v>
      </c>
      <c r="I12" s="3">
        <v>180</v>
      </c>
      <c r="J12" s="3">
        <v>150</v>
      </c>
      <c r="K12" s="3">
        <v>130</v>
      </c>
      <c r="L12" s="3">
        <v>180</v>
      </c>
    </row>
    <row r="13" spans="1:15" x14ac:dyDescent="0.3">
      <c r="D13" s="12" t="s">
        <v>45</v>
      </c>
      <c r="E13" s="40">
        <v>75</v>
      </c>
      <c r="F13" s="40">
        <v>75</v>
      </c>
      <c r="G13" s="40">
        <v>88</v>
      </c>
      <c r="H13" s="40">
        <v>100</v>
      </c>
      <c r="I13" s="3">
        <v>90</v>
      </c>
      <c r="J13" s="3">
        <v>210</v>
      </c>
      <c r="K13" s="3">
        <v>170</v>
      </c>
      <c r="L13" s="3">
        <v>190</v>
      </c>
    </row>
    <row r="14" spans="1:15" x14ac:dyDescent="0.3">
      <c r="D14" s="12" t="s">
        <v>46</v>
      </c>
      <c r="E14" s="40">
        <v>24</v>
      </c>
      <c r="F14" s="40">
        <v>3</v>
      </c>
      <c r="G14" s="40">
        <v>22</v>
      </c>
      <c r="H14" s="40">
        <v>53</v>
      </c>
      <c r="I14" s="3">
        <v>130</v>
      </c>
      <c r="J14" s="3">
        <v>140</v>
      </c>
      <c r="K14" s="3">
        <v>180</v>
      </c>
      <c r="L14" s="3">
        <v>200</v>
      </c>
    </row>
    <row r="15" spans="1:15" x14ac:dyDescent="0.3">
      <c r="D15" s="12" t="s">
        <v>52</v>
      </c>
      <c r="E15" s="3">
        <v>150</v>
      </c>
      <c r="F15" s="3">
        <v>100</v>
      </c>
      <c r="G15" s="3">
        <v>200</v>
      </c>
      <c r="H15" s="3">
        <v>50</v>
      </c>
      <c r="I15" s="3"/>
      <c r="J15" s="3"/>
      <c r="K15" s="3"/>
      <c r="L15" s="3"/>
    </row>
    <row r="16" spans="1:15" x14ac:dyDescent="0.3">
      <c r="D16" s="12" t="s">
        <v>53</v>
      </c>
      <c r="E16" s="3">
        <v>170</v>
      </c>
      <c r="F16" s="3">
        <v>140</v>
      </c>
      <c r="G16" s="3">
        <v>130</v>
      </c>
      <c r="H16" s="3">
        <v>260</v>
      </c>
      <c r="I16" s="3"/>
      <c r="J16" s="3"/>
      <c r="K16" s="3"/>
      <c r="L16" s="3"/>
    </row>
    <row r="17" spans="4:12" x14ac:dyDescent="0.3">
      <c r="D17" s="12" t="s">
        <v>54</v>
      </c>
      <c r="E17" s="3">
        <v>190</v>
      </c>
      <c r="F17" s="3">
        <v>160</v>
      </c>
      <c r="G17" s="3">
        <v>110</v>
      </c>
      <c r="H17" s="3">
        <v>140</v>
      </c>
      <c r="I17" s="3"/>
      <c r="J17" s="3"/>
      <c r="K17" s="3"/>
      <c r="L17" s="3"/>
    </row>
    <row r="18" spans="4:12" x14ac:dyDescent="0.3">
      <c r="D18" s="12" t="s">
        <v>55</v>
      </c>
      <c r="E18" s="3">
        <v>160</v>
      </c>
      <c r="F18" s="3">
        <v>210</v>
      </c>
      <c r="G18" s="3">
        <v>190</v>
      </c>
      <c r="H18" s="3">
        <v>240</v>
      </c>
      <c r="I18" s="3"/>
      <c r="J18" s="3"/>
      <c r="K18" s="3"/>
      <c r="L18" s="3"/>
    </row>
    <row r="21" spans="4:12" x14ac:dyDescent="0.3">
      <c r="D21" s="61"/>
    </row>
    <row r="22" spans="4:12" x14ac:dyDescent="0.3">
      <c r="D22" s="69" t="s">
        <v>74</v>
      </c>
      <c r="E22" s="69"/>
      <c r="F22" s="69"/>
      <c r="G22" s="69"/>
      <c r="H22" s="69"/>
      <c r="I22" s="69"/>
      <c r="J22" s="69"/>
      <c r="K22" s="69"/>
      <c r="L22" s="69"/>
    </row>
    <row r="23" spans="4:12" x14ac:dyDescent="0.3">
      <c r="D23" s="62" t="s">
        <v>75</v>
      </c>
    </row>
  </sheetData>
  <sheetProtection algorithmName="SHA-512" hashValue="loyW6SJTtUeWUO0gHgPOSe/QsoblCVlFSYS1cbBeeS7H6sDnXRvGyk0+uv/cu34qAwr4zws02x0nv62xWHNDoA==" saltValue="fnCgpJeHkWbWBO9BFYk2fQ==" spinCount="100000" sheet="1" objects="1" scenarios="1"/>
  <mergeCells count="1">
    <mergeCell ref="D22:L22"/>
  </mergeCells>
  <hyperlinks>
    <hyperlink ref="D23" location="'Liner Programming-6'!A1" display="Linear Programming Problem Data" xr:uid="{3BB9BB08-76A3-4114-B4E1-6A03AF72215F}"/>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77FD6-39B9-49FA-B274-A75D1CA0D19F}">
  <dimension ref="A1:T28"/>
  <sheetViews>
    <sheetView zoomScaleNormal="100" workbookViewId="0"/>
  </sheetViews>
  <sheetFormatPr defaultRowHeight="14.4" x14ac:dyDescent="0.3"/>
  <cols>
    <col min="4" max="4" width="10.33203125" customWidth="1"/>
    <col min="5" max="5" width="9.6640625" customWidth="1"/>
    <col min="6" max="6" width="9.44140625" bestFit="1" customWidth="1"/>
    <col min="7" max="7" width="12.88671875" customWidth="1"/>
    <col min="8" max="8" width="11.88671875" customWidth="1"/>
    <col min="9" max="9" width="10.21875" customWidth="1"/>
    <col min="10" max="11" width="10.44140625" customWidth="1"/>
  </cols>
  <sheetData>
    <row r="1" spans="1:20" x14ac:dyDescent="0.3">
      <c r="A1" s="86"/>
    </row>
    <row r="4" spans="1:20" x14ac:dyDescent="0.3">
      <c r="D4" s="1" t="s">
        <v>0</v>
      </c>
      <c r="E4" s="1" t="s">
        <v>1</v>
      </c>
      <c r="F4" s="1" t="s">
        <v>6</v>
      </c>
      <c r="G4" s="1" t="s">
        <v>14</v>
      </c>
      <c r="H4" s="1" t="s">
        <v>15</v>
      </c>
      <c r="I4" s="4" t="s">
        <v>13</v>
      </c>
      <c r="J4" s="8" t="s">
        <v>18</v>
      </c>
    </row>
    <row r="5" spans="1:20" x14ac:dyDescent="0.3">
      <c r="D5" s="3" t="s">
        <v>2</v>
      </c>
      <c r="E5" s="5">
        <v>500</v>
      </c>
      <c r="F5" s="3">
        <v>20000</v>
      </c>
      <c r="G5" s="3">
        <v>20</v>
      </c>
      <c r="H5" s="9">
        <v>50</v>
      </c>
      <c r="I5" s="3">
        <f>(H5*E5)-(F5+G5*E5)</f>
        <v>-5000</v>
      </c>
      <c r="J5" s="2" t="str">
        <f ca="1">_xlfn.FORMULATEXT(I5)</f>
        <v>=(H5*E5)-(F5+G5*E5)</v>
      </c>
    </row>
    <row r="6" spans="1:20" x14ac:dyDescent="0.3">
      <c r="D6" s="3" t="s">
        <v>3</v>
      </c>
      <c r="E6" s="5">
        <v>700</v>
      </c>
      <c r="F6" s="3">
        <v>25000</v>
      </c>
      <c r="G6" s="3">
        <v>15</v>
      </c>
      <c r="H6" s="9">
        <v>45</v>
      </c>
      <c r="I6" s="3">
        <f>(H6*E6)-(F6+G6*E6)</f>
        <v>-4000</v>
      </c>
      <c r="J6" s="2" t="str">
        <f ca="1">_xlfn.FORMULATEXT(I6)</f>
        <v>=(H6*E6)-(F6+G6*E6)</v>
      </c>
    </row>
    <row r="7" spans="1:20" x14ac:dyDescent="0.3">
      <c r="D7" s="3" t="s">
        <v>4</v>
      </c>
      <c r="E7" s="5">
        <v>600</v>
      </c>
      <c r="F7" s="3">
        <v>22000</v>
      </c>
      <c r="G7" s="3">
        <v>25</v>
      </c>
      <c r="H7" s="9">
        <v>60</v>
      </c>
      <c r="I7" s="3">
        <f>(H7*E7)-(F7+G7*E7)</f>
        <v>-1000</v>
      </c>
      <c r="J7" s="2" t="str">
        <f ca="1">_xlfn.FORMULATEXT(I7)</f>
        <v>=(H7*E7)-(F7+G7*E7)</v>
      </c>
    </row>
    <row r="8" spans="1:20" x14ac:dyDescent="0.3">
      <c r="D8" s="3" t="s">
        <v>5</v>
      </c>
      <c r="E8" s="5">
        <v>800</v>
      </c>
      <c r="F8" s="3">
        <v>30000</v>
      </c>
      <c r="G8" s="3">
        <v>30</v>
      </c>
      <c r="H8" s="9">
        <v>70</v>
      </c>
      <c r="I8" s="3">
        <f>(H8*E8)-(F8+G8*E8)</f>
        <v>2000</v>
      </c>
      <c r="J8" s="2" t="str">
        <f ca="1">_xlfn.FORMULATEXT(I8)</f>
        <v>=(H8*E8)-(F8+G8*E8)</v>
      </c>
    </row>
    <row r="15" spans="1:20" x14ac:dyDescent="0.3">
      <c r="D15" s="71" t="s">
        <v>16</v>
      </c>
      <c r="E15" s="71"/>
      <c r="F15" s="71"/>
      <c r="G15" s="71"/>
      <c r="H15" s="71"/>
      <c r="I15" s="71"/>
      <c r="J15" s="71"/>
      <c r="K15" s="71"/>
      <c r="M15" s="72" t="s">
        <v>17</v>
      </c>
      <c r="N15" s="72"/>
      <c r="O15" s="72"/>
      <c r="P15" s="72"/>
      <c r="Q15" s="72"/>
      <c r="R15" s="72"/>
      <c r="S15" s="72"/>
      <c r="T15" s="72"/>
    </row>
    <row r="16" spans="1:20" x14ac:dyDescent="0.3">
      <c r="D16" s="70" t="s">
        <v>2</v>
      </c>
      <c r="E16" s="70"/>
      <c r="F16" s="70" t="s">
        <v>3</v>
      </c>
      <c r="G16" s="70"/>
      <c r="H16" s="70" t="s">
        <v>4</v>
      </c>
      <c r="I16" s="70"/>
      <c r="J16" s="70" t="s">
        <v>5</v>
      </c>
      <c r="K16" s="70"/>
      <c r="M16" s="73" t="s">
        <v>2</v>
      </c>
      <c r="N16" s="73"/>
      <c r="O16" s="73" t="s">
        <v>3</v>
      </c>
      <c r="P16" s="73"/>
      <c r="Q16" s="73" t="s">
        <v>4</v>
      </c>
      <c r="R16" s="73"/>
      <c r="S16" s="73" t="s">
        <v>5</v>
      </c>
      <c r="T16" s="73"/>
    </row>
    <row r="17" spans="4:20" x14ac:dyDescent="0.3">
      <c r="D17" s="3"/>
      <c r="E17" s="6">
        <f>I5</f>
        <v>-5000</v>
      </c>
      <c r="F17" s="3"/>
      <c r="G17" s="6">
        <f>I6</f>
        <v>-4000</v>
      </c>
      <c r="H17" s="3"/>
      <c r="I17" s="6">
        <f>I7</f>
        <v>-1000</v>
      </c>
      <c r="J17" s="3"/>
      <c r="K17" s="6">
        <f>I8</f>
        <v>2000</v>
      </c>
      <c r="M17" s="3"/>
      <c r="N17" s="6">
        <f>I5</f>
        <v>-5000</v>
      </c>
      <c r="O17" s="3"/>
      <c r="P17" s="6">
        <f>I6</f>
        <v>-4000</v>
      </c>
      <c r="Q17" s="3"/>
      <c r="R17" s="6">
        <f>I7</f>
        <v>-1000</v>
      </c>
      <c r="S17" s="3"/>
      <c r="T17" s="6">
        <f>I8</f>
        <v>2000</v>
      </c>
    </row>
    <row r="18" spans="4:20" x14ac:dyDescent="0.3">
      <c r="D18" s="3">
        <v>500</v>
      </c>
      <c r="E18" s="3">
        <f t="dataTable" ref="E18:E28" dt2D="0" dtr="0" r1="E5"/>
        <v>-5000</v>
      </c>
      <c r="F18" s="3">
        <v>700</v>
      </c>
      <c r="G18" s="3">
        <f t="dataTable" ref="G18:G28" dt2D="0" dtr="0" r1="E6"/>
        <v>-4000</v>
      </c>
      <c r="H18" s="3">
        <v>600</v>
      </c>
      <c r="I18" s="3">
        <f t="dataTable" ref="I18:I28" dt2D="0" dtr="0" r1="E7"/>
        <v>-1000</v>
      </c>
      <c r="J18" s="3">
        <v>800</v>
      </c>
      <c r="K18" s="3">
        <f t="dataTable" ref="K18:K28" dt2D="0" dtr="0" r1="E8"/>
        <v>2000</v>
      </c>
      <c r="M18" s="3">
        <v>50</v>
      </c>
      <c r="N18" s="3">
        <f t="dataTable" ref="N18:N28" dt2D="0" dtr="0" r1="H5" ca="1"/>
        <v>-5000</v>
      </c>
      <c r="O18" s="3">
        <v>45</v>
      </c>
      <c r="P18" s="3">
        <f t="dataTable" ref="P18:P28" dt2D="0" dtr="0" r1="H6" ca="1"/>
        <v>-4000</v>
      </c>
      <c r="Q18" s="3">
        <v>60</v>
      </c>
      <c r="R18" s="3">
        <f t="dataTable" ref="R18:R28" dt2D="0" dtr="0" r1="H7" ca="1"/>
        <v>-1000</v>
      </c>
      <c r="S18" s="3">
        <v>70</v>
      </c>
      <c r="T18" s="3">
        <f t="dataTable" ref="T18:T28" dt2D="0" dtr="0" r1="H8" ca="1"/>
        <v>2000</v>
      </c>
    </row>
    <row r="19" spans="4:20" x14ac:dyDescent="0.3">
      <c r="D19" s="3">
        <v>550</v>
      </c>
      <c r="E19" s="3">
        <v>-3500</v>
      </c>
      <c r="F19" s="3">
        <v>750</v>
      </c>
      <c r="G19" s="3">
        <v>-2500</v>
      </c>
      <c r="H19" s="3">
        <v>650</v>
      </c>
      <c r="I19" s="3">
        <v>750</v>
      </c>
      <c r="J19" s="3">
        <v>850</v>
      </c>
      <c r="K19" s="3">
        <v>4000</v>
      </c>
      <c r="M19" s="3">
        <v>55</v>
      </c>
      <c r="N19" s="3">
        <v>-2500</v>
      </c>
      <c r="O19" s="3">
        <v>50</v>
      </c>
      <c r="P19" s="3">
        <v>-500</v>
      </c>
      <c r="Q19" s="3">
        <v>65</v>
      </c>
      <c r="R19" s="3">
        <v>2000</v>
      </c>
      <c r="S19" s="3">
        <v>75</v>
      </c>
      <c r="T19" s="3">
        <v>6000</v>
      </c>
    </row>
    <row r="20" spans="4:20" x14ac:dyDescent="0.3">
      <c r="D20" s="3">
        <v>600</v>
      </c>
      <c r="E20" s="3">
        <v>-2000</v>
      </c>
      <c r="F20" s="3">
        <v>800</v>
      </c>
      <c r="G20" s="3">
        <v>-1000</v>
      </c>
      <c r="H20" s="3">
        <v>700</v>
      </c>
      <c r="I20" s="3">
        <v>2500</v>
      </c>
      <c r="J20" s="3">
        <v>900</v>
      </c>
      <c r="K20" s="3">
        <v>6000</v>
      </c>
      <c r="M20" s="3">
        <v>60</v>
      </c>
      <c r="N20" s="3">
        <v>0</v>
      </c>
      <c r="O20" s="3">
        <v>55</v>
      </c>
      <c r="P20" s="3">
        <v>3000</v>
      </c>
      <c r="Q20" s="3">
        <v>70</v>
      </c>
      <c r="R20" s="3">
        <v>5000</v>
      </c>
      <c r="S20" s="3">
        <v>80</v>
      </c>
      <c r="T20" s="3">
        <v>10000</v>
      </c>
    </row>
    <row r="21" spans="4:20" x14ac:dyDescent="0.3">
      <c r="D21" s="3">
        <v>650</v>
      </c>
      <c r="E21" s="3">
        <v>-500</v>
      </c>
      <c r="F21" s="3">
        <v>850</v>
      </c>
      <c r="G21" s="3">
        <v>500</v>
      </c>
      <c r="H21" s="3">
        <v>750</v>
      </c>
      <c r="I21" s="3">
        <v>4250</v>
      </c>
      <c r="J21" s="3">
        <v>950</v>
      </c>
      <c r="K21" s="3">
        <v>8000</v>
      </c>
      <c r="M21" s="3">
        <v>65</v>
      </c>
      <c r="N21" s="3">
        <v>2500</v>
      </c>
      <c r="O21" s="3">
        <v>60</v>
      </c>
      <c r="P21" s="3">
        <v>6500</v>
      </c>
      <c r="Q21" s="3">
        <v>75</v>
      </c>
      <c r="R21" s="3">
        <v>8000</v>
      </c>
      <c r="S21" s="3">
        <v>85</v>
      </c>
      <c r="T21" s="3">
        <v>14000</v>
      </c>
    </row>
    <row r="22" spans="4:20" x14ac:dyDescent="0.3">
      <c r="D22" s="3">
        <v>700</v>
      </c>
      <c r="E22" s="3">
        <v>1000</v>
      </c>
      <c r="F22" s="3">
        <v>900</v>
      </c>
      <c r="G22" s="3">
        <v>2000</v>
      </c>
      <c r="H22" s="3">
        <v>800</v>
      </c>
      <c r="I22" s="3">
        <v>6000</v>
      </c>
      <c r="J22" s="3">
        <v>1000</v>
      </c>
      <c r="K22" s="3">
        <v>10000</v>
      </c>
      <c r="M22" s="3">
        <v>70</v>
      </c>
      <c r="N22" s="3">
        <v>5000</v>
      </c>
      <c r="O22" s="3">
        <v>65</v>
      </c>
      <c r="P22" s="3">
        <v>10000</v>
      </c>
      <c r="Q22" s="3">
        <v>80</v>
      </c>
      <c r="R22" s="3">
        <v>11000</v>
      </c>
      <c r="S22" s="3">
        <v>90</v>
      </c>
      <c r="T22" s="3">
        <v>18000</v>
      </c>
    </row>
    <row r="23" spans="4:20" x14ac:dyDescent="0.3">
      <c r="D23" s="3">
        <v>750</v>
      </c>
      <c r="E23" s="3">
        <v>2500</v>
      </c>
      <c r="F23" s="3">
        <v>950</v>
      </c>
      <c r="G23" s="3">
        <v>3500</v>
      </c>
      <c r="H23" s="3">
        <v>850</v>
      </c>
      <c r="I23" s="3">
        <v>7750</v>
      </c>
      <c r="J23" s="3">
        <v>1050</v>
      </c>
      <c r="K23" s="3">
        <v>12000</v>
      </c>
      <c r="M23" s="3">
        <v>75</v>
      </c>
      <c r="N23" s="3">
        <v>7500</v>
      </c>
      <c r="O23" s="3">
        <v>70</v>
      </c>
      <c r="P23" s="3">
        <v>13500</v>
      </c>
      <c r="Q23" s="3">
        <v>85</v>
      </c>
      <c r="R23" s="3">
        <v>14000</v>
      </c>
      <c r="S23" s="3">
        <v>95</v>
      </c>
      <c r="T23" s="3">
        <v>22000</v>
      </c>
    </row>
    <row r="24" spans="4:20" x14ac:dyDescent="0.3">
      <c r="D24" s="3">
        <v>800</v>
      </c>
      <c r="E24" s="3">
        <v>4000</v>
      </c>
      <c r="F24" s="3">
        <v>1000</v>
      </c>
      <c r="G24" s="3">
        <v>5000</v>
      </c>
      <c r="H24" s="3">
        <v>900</v>
      </c>
      <c r="I24" s="3">
        <v>9500</v>
      </c>
      <c r="J24" s="3">
        <v>1100</v>
      </c>
      <c r="K24" s="3">
        <v>14000</v>
      </c>
      <c r="M24" s="3">
        <v>80</v>
      </c>
      <c r="N24" s="3">
        <v>10000</v>
      </c>
      <c r="O24" s="3">
        <v>75</v>
      </c>
      <c r="P24" s="3">
        <v>17000</v>
      </c>
      <c r="Q24" s="3">
        <v>90</v>
      </c>
      <c r="R24" s="3">
        <v>17000</v>
      </c>
      <c r="S24" s="3">
        <v>100</v>
      </c>
      <c r="T24" s="3">
        <v>26000</v>
      </c>
    </row>
    <row r="25" spans="4:20" x14ac:dyDescent="0.3">
      <c r="D25" s="3">
        <v>850</v>
      </c>
      <c r="E25" s="3">
        <v>5500</v>
      </c>
      <c r="F25" s="3">
        <v>1050</v>
      </c>
      <c r="G25" s="3">
        <v>6500</v>
      </c>
      <c r="H25" s="3">
        <v>950</v>
      </c>
      <c r="I25" s="3">
        <v>11250</v>
      </c>
      <c r="J25" s="3">
        <v>1150</v>
      </c>
      <c r="K25" s="3">
        <v>16000</v>
      </c>
      <c r="M25" s="3">
        <v>85</v>
      </c>
      <c r="N25" s="3">
        <v>12500</v>
      </c>
      <c r="O25" s="3">
        <v>80</v>
      </c>
      <c r="P25" s="3">
        <v>20500</v>
      </c>
      <c r="Q25" s="3">
        <v>95</v>
      </c>
      <c r="R25" s="3">
        <v>20000</v>
      </c>
      <c r="S25" s="3">
        <v>105</v>
      </c>
      <c r="T25" s="3">
        <v>30000</v>
      </c>
    </row>
    <row r="26" spans="4:20" x14ac:dyDescent="0.3">
      <c r="D26" s="3">
        <v>900</v>
      </c>
      <c r="E26" s="3">
        <v>7000</v>
      </c>
      <c r="F26" s="3">
        <v>1100</v>
      </c>
      <c r="G26" s="3">
        <v>8000</v>
      </c>
      <c r="H26" s="3">
        <v>1000</v>
      </c>
      <c r="I26" s="3">
        <v>13000</v>
      </c>
      <c r="J26" s="3">
        <v>1200</v>
      </c>
      <c r="K26" s="3">
        <v>18000</v>
      </c>
      <c r="M26" s="3">
        <v>90</v>
      </c>
      <c r="N26" s="3">
        <v>15000</v>
      </c>
      <c r="O26" s="3">
        <v>85</v>
      </c>
      <c r="P26" s="3">
        <v>24000</v>
      </c>
      <c r="Q26" s="3">
        <v>100</v>
      </c>
      <c r="R26" s="3">
        <v>23000</v>
      </c>
      <c r="S26" s="3">
        <v>110</v>
      </c>
      <c r="T26" s="3">
        <v>34000</v>
      </c>
    </row>
    <row r="27" spans="4:20" x14ac:dyDescent="0.3">
      <c r="D27" s="3">
        <v>950</v>
      </c>
      <c r="E27" s="3">
        <v>8500</v>
      </c>
      <c r="F27" s="3">
        <v>1150</v>
      </c>
      <c r="G27" s="3">
        <v>9500</v>
      </c>
      <c r="H27" s="3">
        <v>1050</v>
      </c>
      <c r="I27" s="3">
        <v>14750</v>
      </c>
      <c r="J27" s="3">
        <v>1250</v>
      </c>
      <c r="K27" s="3">
        <v>20000</v>
      </c>
      <c r="M27" s="3">
        <v>95</v>
      </c>
      <c r="N27" s="3">
        <v>17500</v>
      </c>
      <c r="O27" s="3">
        <v>90</v>
      </c>
      <c r="P27" s="3">
        <v>27500</v>
      </c>
      <c r="Q27" s="3">
        <v>105</v>
      </c>
      <c r="R27" s="3">
        <v>26000</v>
      </c>
      <c r="S27" s="3">
        <v>115</v>
      </c>
      <c r="T27" s="3">
        <v>38000</v>
      </c>
    </row>
    <row r="28" spans="4:20" x14ac:dyDescent="0.3">
      <c r="D28" s="3">
        <v>1000</v>
      </c>
      <c r="E28" s="3">
        <v>10000</v>
      </c>
      <c r="F28" s="3">
        <v>1200</v>
      </c>
      <c r="G28" s="3">
        <v>11000</v>
      </c>
      <c r="H28" s="3">
        <v>1100</v>
      </c>
      <c r="I28" s="3">
        <v>16500</v>
      </c>
      <c r="J28" s="3">
        <v>1300</v>
      </c>
      <c r="K28" s="3">
        <v>22000</v>
      </c>
      <c r="M28" s="3">
        <v>100</v>
      </c>
      <c r="N28" s="3">
        <v>20000</v>
      </c>
      <c r="O28" s="3">
        <v>95</v>
      </c>
      <c r="P28" s="3">
        <v>31000</v>
      </c>
      <c r="Q28" s="3">
        <v>110</v>
      </c>
      <c r="R28" s="3">
        <v>29000</v>
      </c>
      <c r="S28" s="3">
        <v>120</v>
      </c>
      <c r="T28" s="3">
        <v>42000</v>
      </c>
    </row>
  </sheetData>
  <sheetProtection algorithmName="SHA-512" hashValue="ic3HMR5A7NPVT280/9BW3EAl07VviAatrLG4NnRy9B/HA6Ip2CGmeu9aW4uYQPSUXSK+oi09c+tvXhwC15Y5eA==" saltValue="/nBk2i8cBYV/1FdWmYCyBQ==" spinCount="100000" sheet="1" objects="1" scenarios="1"/>
  <mergeCells count="10">
    <mergeCell ref="M15:T15"/>
    <mergeCell ref="M16:N16"/>
    <mergeCell ref="O16:P16"/>
    <mergeCell ref="Q16:R16"/>
    <mergeCell ref="S16:T16"/>
    <mergeCell ref="D16:E16"/>
    <mergeCell ref="F16:G16"/>
    <mergeCell ref="H16:I16"/>
    <mergeCell ref="J16:K16"/>
    <mergeCell ref="D15:K15"/>
  </mergeCells>
  <conditionalFormatting sqref="E18:E28">
    <cfRule type="colorScale" priority="8">
      <colorScale>
        <cfvo type="min"/>
        <cfvo type="percentile" val="50"/>
        <cfvo type="max"/>
        <color rgb="FFF8696B"/>
        <color rgb="FFFFEB84"/>
        <color rgb="FF63BE7B"/>
      </colorScale>
    </cfRule>
  </conditionalFormatting>
  <conditionalFormatting sqref="G18:G28">
    <cfRule type="colorScale" priority="7">
      <colorScale>
        <cfvo type="min"/>
        <cfvo type="percentile" val="50"/>
        <cfvo type="max"/>
        <color rgb="FFF8696B"/>
        <color rgb="FFFFEB84"/>
        <color rgb="FF63BE7B"/>
      </colorScale>
    </cfRule>
  </conditionalFormatting>
  <conditionalFormatting sqref="I18:I28">
    <cfRule type="colorScale" priority="6">
      <colorScale>
        <cfvo type="min"/>
        <cfvo type="percentile" val="50"/>
        <cfvo type="max"/>
        <color rgb="FFF8696B"/>
        <color rgb="FFFFEB84"/>
        <color rgb="FF63BE7B"/>
      </colorScale>
    </cfRule>
  </conditionalFormatting>
  <conditionalFormatting sqref="K18:K28">
    <cfRule type="colorScale" priority="5">
      <colorScale>
        <cfvo type="min"/>
        <cfvo type="percentile" val="50"/>
        <cfvo type="max"/>
        <color rgb="FFF8696B"/>
        <color rgb="FFFFEB84"/>
        <color rgb="FF63BE7B"/>
      </colorScale>
    </cfRule>
  </conditionalFormatting>
  <conditionalFormatting sqref="N18:N28">
    <cfRule type="colorScale" priority="4">
      <colorScale>
        <cfvo type="min"/>
        <cfvo type="percentile" val="50"/>
        <cfvo type="max"/>
        <color rgb="FFF8696B"/>
        <color rgb="FFFFEB84"/>
        <color rgb="FF63BE7B"/>
      </colorScale>
    </cfRule>
  </conditionalFormatting>
  <conditionalFormatting sqref="P18:P28">
    <cfRule type="colorScale" priority="3">
      <colorScale>
        <cfvo type="min"/>
        <cfvo type="percentile" val="50"/>
        <cfvo type="max"/>
        <color rgb="FFF8696B"/>
        <color rgb="FFFFEB84"/>
        <color rgb="FF63BE7B"/>
      </colorScale>
    </cfRule>
  </conditionalFormatting>
  <conditionalFormatting sqref="R18:R28">
    <cfRule type="colorScale" priority="2">
      <colorScale>
        <cfvo type="min"/>
        <cfvo type="percentile" val="50"/>
        <cfvo type="max"/>
        <color rgb="FFF8696B"/>
        <color rgb="FFFFEB84"/>
        <color rgb="FF63BE7B"/>
      </colorScale>
    </cfRule>
  </conditionalFormatting>
  <conditionalFormatting sqref="T18:T28">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A6619-82A9-4742-BB8B-E0D3592DAC53}">
  <dimension ref="A1:O68"/>
  <sheetViews>
    <sheetView zoomScaleNormal="100" workbookViewId="0"/>
  </sheetViews>
  <sheetFormatPr defaultRowHeight="14.4" x14ac:dyDescent="0.3"/>
  <cols>
    <col min="4" max="5" width="9.77734375" customWidth="1"/>
    <col min="6" max="6" width="9.44140625" bestFit="1" customWidth="1"/>
    <col min="7" max="7" width="12" bestFit="1" customWidth="1"/>
    <col min="8" max="8" width="11" bestFit="1" customWidth="1"/>
    <col min="9" max="9" width="9.33203125" customWidth="1"/>
    <col min="10" max="10" width="10" customWidth="1"/>
  </cols>
  <sheetData>
    <row r="1" spans="1:15" x14ac:dyDescent="0.3">
      <c r="A1" s="86"/>
    </row>
    <row r="4" spans="1:15" x14ac:dyDescent="0.3">
      <c r="D4" s="1" t="s">
        <v>0</v>
      </c>
      <c r="E4" s="1" t="s">
        <v>1</v>
      </c>
      <c r="F4" s="1" t="s">
        <v>6</v>
      </c>
      <c r="G4" s="1" t="s">
        <v>14</v>
      </c>
      <c r="H4" s="1" t="s">
        <v>15</v>
      </c>
      <c r="I4" s="4" t="s">
        <v>13</v>
      </c>
      <c r="J4" s="8" t="s">
        <v>18</v>
      </c>
    </row>
    <row r="5" spans="1:15" x14ac:dyDescent="0.3">
      <c r="D5" s="3" t="s">
        <v>2</v>
      </c>
      <c r="E5" s="5">
        <v>500</v>
      </c>
      <c r="F5" s="3">
        <v>20000</v>
      </c>
      <c r="G5" s="3">
        <v>20</v>
      </c>
      <c r="H5" s="9">
        <v>50</v>
      </c>
      <c r="I5" s="3">
        <f>(H5*E5)-(F5+G5*E5)</f>
        <v>-5000</v>
      </c>
      <c r="J5" s="2" t="str">
        <f ca="1">_xlfn.FORMULATEXT(I5)</f>
        <v>=(H5*E5)-(F5+G5*E5)</v>
      </c>
    </row>
    <row r="6" spans="1:15" x14ac:dyDescent="0.3">
      <c r="D6" s="3" t="s">
        <v>3</v>
      </c>
      <c r="E6" s="5">
        <v>700</v>
      </c>
      <c r="F6" s="3">
        <v>25000</v>
      </c>
      <c r="G6" s="3">
        <v>15</v>
      </c>
      <c r="H6" s="9">
        <v>45</v>
      </c>
      <c r="I6" s="3">
        <f>(H6*E6)-(F6+G6*E6)</f>
        <v>-4000</v>
      </c>
      <c r="J6" s="2" t="str">
        <f ca="1">_xlfn.FORMULATEXT(I6)</f>
        <v>=(H6*E6)-(F6+G6*E6)</v>
      </c>
    </row>
    <row r="7" spans="1:15" x14ac:dyDescent="0.3">
      <c r="D7" s="3" t="s">
        <v>4</v>
      </c>
      <c r="E7" s="5">
        <v>600</v>
      </c>
      <c r="F7" s="3">
        <v>22000</v>
      </c>
      <c r="G7" s="3">
        <v>25</v>
      </c>
      <c r="H7" s="9">
        <v>60</v>
      </c>
      <c r="I7" s="3">
        <f>(H7*E7)-(F7+G7*E7)</f>
        <v>-1000</v>
      </c>
      <c r="J7" s="2" t="str">
        <f ca="1">_xlfn.FORMULATEXT(I7)</f>
        <v>=(H7*E7)-(F7+G7*E7)</v>
      </c>
    </row>
    <row r="8" spans="1:15" x14ac:dyDescent="0.3">
      <c r="D8" s="3" t="s">
        <v>5</v>
      </c>
      <c r="E8" s="5">
        <v>800</v>
      </c>
      <c r="F8" s="3">
        <v>30000</v>
      </c>
      <c r="G8" s="3">
        <v>30</v>
      </c>
      <c r="H8" s="9">
        <v>70</v>
      </c>
      <c r="I8" s="3">
        <f>(H8*E8)-(F8+G8*E8)</f>
        <v>2000</v>
      </c>
      <c r="J8" s="2" t="str">
        <f ca="1">_xlfn.FORMULATEXT(I8)</f>
        <v>=(H8*E8)-(F8+G8*E8)</v>
      </c>
    </row>
    <row r="15" spans="1:15" x14ac:dyDescent="0.3">
      <c r="D15" s="13" t="s">
        <v>2</v>
      </c>
      <c r="E15" s="74" t="s">
        <v>15</v>
      </c>
      <c r="F15" s="74"/>
      <c r="G15" s="74"/>
      <c r="H15" s="74"/>
      <c r="I15" s="74"/>
      <c r="J15" s="74"/>
      <c r="K15" s="74"/>
      <c r="L15" s="74"/>
      <c r="M15" s="74"/>
      <c r="N15" s="74"/>
      <c r="O15" s="74"/>
    </row>
    <row r="16" spans="1:15" x14ac:dyDescent="0.3">
      <c r="D16" s="75" t="s">
        <v>1</v>
      </c>
      <c r="E16" s="11">
        <f>I5</f>
        <v>-5000</v>
      </c>
      <c r="F16" s="10">
        <v>50</v>
      </c>
      <c r="G16" s="10">
        <v>55</v>
      </c>
      <c r="H16" s="10">
        <v>60</v>
      </c>
      <c r="I16" s="10">
        <v>65</v>
      </c>
      <c r="J16" s="10">
        <v>70</v>
      </c>
      <c r="K16" s="10">
        <v>75</v>
      </c>
      <c r="L16" s="10">
        <v>80</v>
      </c>
      <c r="M16" s="10">
        <v>85</v>
      </c>
      <c r="N16" s="10">
        <v>90</v>
      </c>
      <c r="O16" s="10">
        <v>95</v>
      </c>
    </row>
    <row r="17" spans="4:15" x14ac:dyDescent="0.3">
      <c r="D17" s="75"/>
      <c r="E17" s="7">
        <v>500</v>
      </c>
      <c r="F17" s="3">
        <f t="dataTable" ref="F17:O26" dt2D="1" dtr="1" r1="H5" r2="E5"/>
        <v>-5000</v>
      </c>
      <c r="G17" s="3">
        <v>-2500</v>
      </c>
      <c r="H17" s="3">
        <v>0</v>
      </c>
      <c r="I17" s="3">
        <v>2500</v>
      </c>
      <c r="J17" s="3">
        <v>5000</v>
      </c>
      <c r="K17" s="3">
        <v>7500</v>
      </c>
      <c r="L17" s="3">
        <v>10000</v>
      </c>
      <c r="M17" s="3">
        <v>12500</v>
      </c>
      <c r="N17" s="3">
        <v>15000</v>
      </c>
      <c r="O17" s="3">
        <v>17500</v>
      </c>
    </row>
    <row r="18" spans="4:15" x14ac:dyDescent="0.3">
      <c r="D18" s="75"/>
      <c r="E18" s="7">
        <v>550</v>
      </c>
      <c r="F18" s="3">
        <v>-3500</v>
      </c>
      <c r="G18" s="3">
        <v>-750</v>
      </c>
      <c r="H18" s="3">
        <v>2000</v>
      </c>
      <c r="I18" s="3">
        <v>4750</v>
      </c>
      <c r="J18" s="3">
        <v>7500</v>
      </c>
      <c r="K18" s="3">
        <v>10250</v>
      </c>
      <c r="L18" s="3">
        <v>13000</v>
      </c>
      <c r="M18" s="3">
        <v>15750</v>
      </c>
      <c r="N18" s="3">
        <v>18500</v>
      </c>
      <c r="O18" s="3">
        <v>21250</v>
      </c>
    </row>
    <row r="19" spans="4:15" x14ac:dyDescent="0.3">
      <c r="D19" s="75"/>
      <c r="E19" s="7">
        <v>600</v>
      </c>
      <c r="F19" s="3">
        <v>-2000</v>
      </c>
      <c r="G19" s="3">
        <v>1000</v>
      </c>
      <c r="H19" s="3">
        <v>4000</v>
      </c>
      <c r="I19" s="3">
        <v>7000</v>
      </c>
      <c r="J19" s="3">
        <v>10000</v>
      </c>
      <c r="K19" s="3">
        <v>13000</v>
      </c>
      <c r="L19" s="3">
        <v>16000</v>
      </c>
      <c r="M19" s="3">
        <v>19000</v>
      </c>
      <c r="N19" s="3">
        <v>22000</v>
      </c>
      <c r="O19" s="3">
        <v>25000</v>
      </c>
    </row>
    <row r="20" spans="4:15" x14ac:dyDescent="0.3">
      <c r="D20" s="75"/>
      <c r="E20" s="7">
        <v>650</v>
      </c>
      <c r="F20" s="3">
        <v>-500</v>
      </c>
      <c r="G20" s="3">
        <v>2750</v>
      </c>
      <c r="H20" s="3">
        <v>6000</v>
      </c>
      <c r="I20" s="3">
        <v>9250</v>
      </c>
      <c r="J20" s="3">
        <v>12500</v>
      </c>
      <c r="K20" s="3">
        <v>15750</v>
      </c>
      <c r="L20" s="3">
        <v>19000</v>
      </c>
      <c r="M20" s="3">
        <v>22250</v>
      </c>
      <c r="N20" s="3">
        <v>25500</v>
      </c>
      <c r="O20" s="3">
        <v>28750</v>
      </c>
    </row>
    <row r="21" spans="4:15" x14ac:dyDescent="0.3">
      <c r="D21" s="75"/>
      <c r="E21" s="7">
        <v>700</v>
      </c>
      <c r="F21" s="3">
        <v>1000</v>
      </c>
      <c r="G21" s="3">
        <v>4500</v>
      </c>
      <c r="H21" s="3">
        <v>8000</v>
      </c>
      <c r="I21" s="3">
        <v>11500</v>
      </c>
      <c r="J21" s="3">
        <v>15000</v>
      </c>
      <c r="K21" s="3">
        <v>18500</v>
      </c>
      <c r="L21" s="3">
        <v>22000</v>
      </c>
      <c r="M21" s="3">
        <v>25500</v>
      </c>
      <c r="N21" s="3">
        <v>29000</v>
      </c>
      <c r="O21" s="3">
        <v>32500</v>
      </c>
    </row>
    <row r="22" spans="4:15" x14ac:dyDescent="0.3">
      <c r="D22" s="75"/>
      <c r="E22" s="7">
        <v>750</v>
      </c>
      <c r="F22" s="3">
        <v>2500</v>
      </c>
      <c r="G22" s="3">
        <v>6250</v>
      </c>
      <c r="H22" s="3">
        <v>10000</v>
      </c>
      <c r="I22" s="3">
        <v>13750</v>
      </c>
      <c r="J22" s="3">
        <v>17500</v>
      </c>
      <c r="K22" s="3">
        <v>21250</v>
      </c>
      <c r="L22" s="3">
        <v>25000</v>
      </c>
      <c r="M22" s="3">
        <v>28750</v>
      </c>
      <c r="N22" s="3">
        <v>32500</v>
      </c>
      <c r="O22" s="3">
        <v>36250</v>
      </c>
    </row>
    <row r="23" spans="4:15" x14ac:dyDescent="0.3">
      <c r="D23" s="75"/>
      <c r="E23" s="7">
        <v>800</v>
      </c>
      <c r="F23" s="3">
        <v>4000</v>
      </c>
      <c r="G23" s="3">
        <v>8000</v>
      </c>
      <c r="H23" s="3">
        <v>12000</v>
      </c>
      <c r="I23" s="3">
        <v>16000</v>
      </c>
      <c r="J23" s="3">
        <v>20000</v>
      </c>
      <c r="K23" s="3">
        <v>24000</v>
      </c>
      <c r="L23" s="3">
        <v>28000</v>
      </c>
      <c r="M23" s="3">
        <v>32000</v>
      </c>
      <c r="N23" s="3">
        <v>36000</v>
      </c>
      <c r="O23" s="3">
        <v>40000</v>
      </c>
    </row>
    <row r="24" spans="4:15" x14ac:dyDescent="0.3">
      <c r="D24" s="75"/>
      <c r="E24" s="7">
        <v>850</v>
      </c>
      <c r="F24" s="3">
        <v>5500</v>
      </c>
      <c r="G24" s="3">
        <v>9750</v>
      </c>
      <c r="H24" s="3">
        <v>14000</v>
      </c>
      <c r="I24" s="3">
        <v>18250</v>
      </c>
      <c r="J24" s="3">
        <v>22500</v>
      </c>
      <c r="K24" s="3">
        <v>26750</v>
      </c>
      <c r="L24" s="3">
        <v>31000</v>
      </c>
      <c r="M24" s="3">
        <v>35250</v>
      </c>
      <c r="N24" s="3">
        <v>39500</v>
      </c>
      <c r="O24" s="3">
        <v>43750</v>
      </c>
    </row>
    <row r="25" spans="4:15" x14ac:dyDescent="0.3">
      <c r="D25" s="75"/>
      <c r="E25" s="7">
        <v>900</v>
      </c>
      <c r="F25" s="3">
        <v>7000</v>
      </c>
      <c r="G25" s="3">
        <v>11500</v>
      </c>
      <c r="H25" s="3">
        <v>16000</v>
      </c>
      <c r="I25" s="3">
        <v>20500</v>
      </c>
      <c r="J25" s="3">
        <v>25000</v>
      </c>
      <c r="K25" s="3">
        <v>29500</v>
      </c>
      <c r="L25" s="3">
        <v>34000</v>
      </c>
      <c r="M25" s="3">
        <v>38500</v>
      </c>
      <c r="N25" s="3">
        <v>43000</v>
      </c>
      <c r="O25" s="3">
        <v>47500</v>
      </c>
    </row>
    <row r="26" spans="4:15" x14ac:dyDescent="0.3">
      <c r="D26" s="75"/>
      <c r="E26" s="7">
        <v>950</v>
      </c>
      <c r="F26" s="3">
        <v>8500</v>
      </c>
      <c r="G26" s="3">
        <v>13250</v>
      </c>
      <c r="H26" s="3">
        <v>18000</v>
      </c>
      <c r="I26" s="3">
        <v>22750</v>
      </c>
      <c r="J26" s="3">
        <v>27500</v>
      </c>
      <c r="K26" s="3">
        <v>32250</v>
      </c>
      <c r="L26" s="3">
        <v>37000</v>
      </c>
      <c r="M26" s="3">
        <v>41750</v>
      </c>
      <c r="N26" s="3">
        <v>46500</v>
      </c>
      <c r="O26" s="3">
        <v>51250</v>
      </c>
    </row>
    <row r="29" spans="4:15" x14ac:dyDescent="0.3">
      <c r="D29" s="13" t="s">
        <v>3</v>
      </c>
      <c r="E29" s="74" t="s">
        <v>15</v>
      </c>
      <c r="F29" s="74"/>
      <c r="G29" s="74"/>
      <c r="H29" s="74"/>
      <c r="I29" s="74"/>
      <c r="J29" s="74"/>
      <c r="K29" s="74"/>
      <c r="L29" s="74"/>
      <c r="M29" s="74"/>
      <c r="N29" s="74"/>
      <c r="O29" s="74"/>
    </row>
    <row r="30" spans="4:15" ht="14.4" customHeight="1" x14ac:dyDescent="0.3">
      <c r="D30" s="75" t="s">
        <v>1</v>
      </c>
      <c r="E30" s="11">
        <f>I6</f>
        <v>-4000</v>
      </c>
      <c r="F30" s="10">
        <v>45</v>
      </c>
      <c r="G30" s="10">
        <v>50</v>
      </c>
      <c r="H30" s="10">
        <v>55</v>
      </c>
      <c r="I30" s="10">
        <v>60</v>
      </c>
      <c r="J30" s="10">
        <v>65</v>
      </c>
      <c r="K30" s="10">
        <v>70</v>
      </c>
      <c r="L30" s="10">
        <v>75</v>
      </c>
      <c r="M30" s="10">
        <v>80</v>
      </c>
      <c r="N30" s="10">
        <v>85</v>
      </c>
      <c r="O30" s="10">
        <v>90</v>
      </c>
    </row>
    <row r="31" spans="4:15" x14ac:dyDescent="0.3">
      <c r="D31" s="75"/>
      <c r="E31" s="7">
        <v>700</v>
      </c>
      <c r="F31" s="3">
        <f t="dataTable" ref="F31:O40" dt2D="1" dtr="1" r1="H6" r2="E6"/>
        <v>-4000</v>
      </c>
      <c r="G31" s="3">
        <v>-500</v>
      </c>
      <c r="H31" s="3">
        <v>3000</v>
      </c>
      <c r="I31" s="3">
        <v>6500</v>
      </c>
      <c r="J31" s="3">
        <v>10000</v>
      </c>
      <c r="K31" s="3">
        <v>13500</v>
      </c>
      <c r="L31" s="3">
        <v>17000</v>
      </c>
      <c r="M31" s="3">
        <v>20500</v>
      </c>
      <c r="N31" s="3">
        <v>24000</v>
      </c>
      <c r="O31" s="3">
        <v>27500</v>
      </c>
    </row>
    <row r="32" spans="4:15" x14ac:dyDescent="0.3">
      <c r="D32" s="75"/>
      <c r="E32" s="7">
        <v>750</v>
      </c>
      <c r="F32" s="3">
        <v>-2500</v>
      </c>
      <c r="G32" s="3">
        <v>1250</v>
      </c>
      <c r="H32" s="3">
        <v>5000</v>
      </c>
      <c r="I32" s="3">
        <v>8750</v>
      </c>
      <c r="J32" s="3">
        <v>12500</v>
      </c>
      <c r="K32" s="3">
        <v>16250</v>
      </c>
      <c r="L32" s="3">
        <v>20000</v>
      </c>
      <c r="M32" s="3">
        <v>23750</v>
      </c>
      <c r="N32" s="3">
        <v>27500</v>
      </c>
      <c r="O32" s="3">
        <v>31250</v>
      </c>
    </row>
    <row r="33" spans="4:15" x14ac:dyDescent="0.3">
      <c r="D33" s="75"/>
      <c r="E33" s="7">
        <v>800</v>
      </c>
      <c r="F33" s="3">
        <v>-1000</v>
      </c>
      <c r="G33" s="3">
        <v>3000</v>
      </c>
      <c r="H33" s="3">
        <v>7000</v>
      </c>
      <c r="I33" s="3">
        <v>11000</v>
      </c>
      <c r="J33" s="3">
        <v>15000</v>
      </c>
      <c r="K33" s="3">
        <v>19000</v>
      </c>
      <c r="L33" s="3">
        <v>23000</v>
      </c>
      <c r="M33" s="3">
        <v>27000</v>
      </c>
      <c r="N33" s="3">
        <v>31000</v>
      </c>
      <c r="O33" s="3">
        <v>35000</v>
      </c>
    </row>
    <row r="34" spans="4:15" x14ac:dyDescent="0.3">
      <c r="D34" s="75"/>
      <c r="E34" s="7">
        <v>850</v>
      </c>
      <c r="F34" s="3">
        <v>500</v>
      </c>
      <c r="G34" s="3">
        <v>4750</v>
      </c>
      <c r="H34" s="3">
        <v>9000</v>
      </c>
      <c r="I34" s="3">
        <v>13250</v>
      </c>
      <c r="J34" s="3">
        <v>17500</v>
      </c>
      <c r="K34" s="3">
        <v>21750</v>
      </c>
      <c r="L34" s="3">
        <v>26000</v>
      </c>
      <c r="M34" s="3">
        <v>30250</v>
      </c>
      <c r="N34" s="3">
        <v>34500</v>
      </c>
      <c r="O34" s="3">
        <v>38750</v>
      </c>
    </row>
    <row r="35" spans="4:15" x14ac:dyDescent="0.3">
      <c r="D35" s="75"/>
      <c r="E35" s="7">
        <v>900</v>
      </c>
      <c r="F35" s="3">
        <v>2000</v>
      </c>
      <c r="G35" s="3">
        <v>6500</v>
      </c>
      <c r="H35" s="3">
        <v>11000</v>
      </c>
      <c r="I35" s="3">
        <v>15500</v>
      </c>
      <c r="J35" s="3">
        <v>20000</v>
      </c>
      <c r="K35" s="3">
        <v>24500</v>
      </c>
      <c r="L35" s="3">
        <v>29000</v>
      </c>
      <c r="M35" s="3">
        <v>33500</v>
      </c>
      <c r="N35" s="3">
        <v>38000</v>
      </c>
      <c r="O35" s="3">
        <v>42500</v>
      </c>
    </row>
    <row r="36" spans="4:15" x14ac:dyDescent="0.3">
      <c r="D36" s="75"/>
      <c r="E36" s="7">
        <v>950</v>
      </c>
      <c r="F36" s="3">
        <v>3500</v>
      </c>
      <c r="G36" s="3">
        <v>8250</v>
      </c>
      <c r="H36" s="3">
        <v>13000</v>
      </c>
      <c r="I36" s="3">
        <v>17750</v>
      </c>
      <c r="J36" s="3">
        <v>22500</v>
      </c>
      <c r="K36" s="3">
        <v>27250</v>
      </c>
      <c r="L36" s="3">
        <v>32000</v>
      </c>
      <c r="M36" s="3">
        <v>36750</v>
      </c>
      <c r="N36" s="3">
        <v>41500</v>
      </c>
      <c r="O36" s="3">
        <v>46250</v>
      </c>
    </row>
    <row r="37" spans="4:15" x14ac:dyDescent="0.3">
      <c r="D37" s="75"/>
      <c r="E37" s="7">
        <v>1000</v>
      </c>
      <c r="F37" s="3">
        <v>5000</v>
      </c>
      <c r="G37" s="3">
        <v>10000</v>
      </c>
      <c r="H37" s="3">
        <v>15000</v>
      </c>
      <c r="I37" s="3">
        <v>20000</v>
      </c>
      <c r="J37" s="3">
        <v>25000</v>
      </c>
      <c r="K37" s="3">
        <v>30000</v>
      </c>
      <c r="L37" s="3">
        <v>35000</v>
      </c>
      <c r="M37" s="3">
        <v>40000</v>
      </c>
      <c r="N37" s="3">
        <v>45000</v>
      </c>
      <c r="O37" s="3">
        <v>50000</v>
      </c>
    </row>
    <row r="38" spans="4:15" x14ac:dyDescent="0.3">
      <c r="D38" s="75"/>
      <c r="E38" s="7">
        <v>1050</v>
      </c>
      <c r="F38" s="3">
        <v>6500</v>
      </c>
      <c r="G38" s="3">
        <v>11750</v>
      </c>
      <c r="H38" s="3">
        <v>17000</v>
      </c>
      <c r="I38" s="3">
        <v>22250</v>
      </c>
      <c r="J38" s="3">
        <v>27500</v>
      </c>
      <c r="K38" s="3">
        <v>32750</v>
      </c>
      <c r="L38" s="3">
        <v>38000</v>
      </c>
      <c r="M38" s="3">
        <v>43250</v>
      </c>
      <c r="N38" s="3">
        <v>48500</v>
      </c>
      <c r="O38" s="3">
        <v>53750</v>
      </c>
    </row>
    <row r="39" spans="4:15" x14ac:dyDescent="0.3">
      <c r="D39" s="75"/>
      <c r="E39" s="7">
        <v>1100</v>
      </c>
      <c r="F39" s="3">
        <v>8000</v>
      </c>
      <c r="G39" s="3">
        <v>13500</v>
      </c>
      <c r="H39" s="3">
        <v>19000</v>
      </c>
      <c r="I39" s="3">
        <v>24500</v>
      </c>
      <c r="J39" s="3">
        <v>30000</v>
      </c>
      <c r="K39" s="3">
        <v>35500</v>
      </c>
      <c r="L39" s="3">
        <v>41000</v>
      </c>
      <c r="M39" s="3">
        <v>46500</v>
      </c>
      <c r="N39" s="3">
        <v>52000</v>
      </c>
      <c r="O39" s="3">
        <v>57500</v>
      </c>
    </row>
    <row r="40" spans="4:15" x14ac:dyDescent="0.3">
      <c r="D40" s="75"/>
      <c r="E40" s="7">
        <v>1150</v>
      </c>
      <c r="F40" s="3">
        <v>9500</v>
      </c>
      <c r="G40" s="3">
        <v>15250</v>
      </c>
      <c r="H40" s="3">
        <v>21000</v>
      </c>
      <c r="I40" s="3">
        <v>26750</v>
      </c>
      <c r="J40" s="3">
        <v>32500</v>
      </c>
      <c r="K40" s="3">
        <v>38250</v>
      </c>
      <c r="L40" s="3">
        <v>44000</v>
      </c>
      <c r="M40" s="3">
        <v>49750</v>
      </c>
      <c r="N40" s="3">
        <v>55500</v>
      </c>
      <c r="O40" s="3">
        <v>61250</v>
      </c>
    </row>
    <row r="43" spans="4:15" x14ac:dyDescent="0.3">
      <c r="D43" s="13" t="s">
        <v>4</v>
      </c>
      <c r="E43" s="74" t="s">
        <v>15</v>
      </c>
      <c r="F43" s="74"/>
      <c r="G43" s="74"/>
      <c r="H43" s="74"/>
      <c r="I43" s="74"/>
      <c r="J43" s="74"/>
      <c r="K43" s="74"/>
      <c r="L43" s="74"/>
      <c r="M43" s="74"/>
      <c r="N43" s="74"/>
      <c r="O43" s="74"/>
    </row>
    <row r="44" spans="4:15" ht="14.4" customHeight="1" x14ac:dyDescent="0.3">
      <c r="D44" s="75" t="s">
        <v>1</v>
      </c>
      <c r="E44" s="11">
        <f>I7</f>
        <v>-1000</v>
      </c>
      <c r="F44" s="10">
        <v>60</v>
      </c>
      <c r="G44" s="10">
        <v>65</v>
      </c>
      <c r="H44" s="10">
        <v>70</v>
      </c>
      <c r="I44" s="10">
        <v>75</v>
      </c>
      <c r="J44" s="10">
        <v>80</v>
      </c>
      <c r="K44" s="10">
        <v>85</v>
      </c>
      <c r="L44" s="10">
        <v>90</v>
      </c>
      <c r="M44" s="10">
        <v>95</v>
      </c>
      <c r="N44" s="10">
        <v>100</v>
      </c>
      <c r="O44" s="10">
        <v>105</v>
      </c>
    </row>
    <row r="45" spans="4:15" x14ac:dyDescent="0.3">
      <c r="D45" s="75"/>
      <c r="E45" s="7">
        <v>600</v>
      </c>
      <c r="F45" s="3">
        <f t="dataTable" ref="F45:O54" dt2D="1" dtr="1" r1="H7" r2="E7"/>
        <v>-1000</v>
      </c>
      <c r="G45" s="3">
        <v>2000</v>
      </c>
      <c r="H45" s="3">
        <v>5000</v>
      </c>
      <c r="I45" s="3">
        <v>8000</v>
      </c>
      <c r="J45" s="3">
        <v>11000</v>
      </c>
      <c r="K45" s="3">
        <v>14000</v>
      </c>
      <c r="L45" s="3">
        <v>17000</v>
      </c>
      <c r="M45" s="3">
        <v>20000</v>
      </c>
      <c r="N45" s="3">
        <v>23000</v>
      </c>
      <c r="O45" s="3">
        <v>26000</v>
      </c>
    </row>
    <row r="46" spans="4:15" x14ac:dyDescent="0.3">
      <c r="D46" s="75"/>
      <c r="E46" s="7">
        <v>650</v>
      </c>
      <c r="F46" s="3">
        <v>750</v>
      </c>
      <c r="G46" s="3">
        <v>4000</v>
      </c>
      <c r="H46" s="3">
        <v>7250</v>
      </c>
      <c r="I46" s="3">
        <v>10500</v>
      </c>
      <c r="J46" s="3">
        <v>13750</v>
      </c>
      <c r="K46" s="3">
        <v>17000</v>
      </c>
      <c r="L46" s="3">
        <v>20250</v>
      </c>
      <c r="M46" s="3">
        <v>23500</v>
      </c>
      <c r="N46" s="3">
        <v>26750</v>
      </c>
      <c r="O46" s="3">
        <v>30000</v>
      </c>
    </row>
    <row r="47" spans="4:15" x14ac:dyDescent="0.3">
      <c r="D47" s="75"/>
      <c r="E47" s="7">
        <v>700</v>
      </c>
      <c r="F47" s="3">
        <v>2500</v>
      </c>
      <c r="G47" s="3">
        <v>6000</v>
      </c>
      <c r="H47" s="3">
        <v>9500</v>
      </c>
      <c r="I47" s="3">
        <v>13000</v>
      </c>
      <c r="J47" s="3">
        <v>16500</v>
      </c>
      <c r="K47" s="3">
        <v>20000</v>
      </c>
      <c r="L47" s="3">
        <v>23500</v>
      </c>
      <c r="M47" s="3">
        <v>27000</v>
      </c>
      <c r="N47" s="3">
        <v>30500</v>
      </c>
      <c r="O47" s="3">
        <v>34000</v>
      </c>
    </row>
    <row r="48" spans="4:15" x14ac:dyDescent="0.3">
      <c r="D48" s="75"/>
      <c r="E48" s="7">
        <v>750</v>
      </c>
      <c r="F48" s="3">
        <v>4250</v>
      </c>
      <c r="G48" s="3">
        <v>8000</v>
      </c>
      <c r="H48" s="3">
        <v>11750</v>
      </c>
      <c r="I48" s="3">
        <v>15500</v>
      </c>
      <c r="J48" s="3">
        <v>19250</v>
      </c>
      <c r="K48" s="3">
        <v>23000</v>
      </c>
      <c r="L48" s="3">
        <v>26750</v>
      </c>
      <c r="M48" s="3">
        <v>30500</v>
      </c>
      <c r="N48" s="3">
        <v>34250</v>
      </c>
      <c r="O48" s="3">
        <v>38000</v>
      </c>
    </row>
    <row r="49" spans="4:15" x14ac:dyDescent="0.3">
      <c r="D49" s="75"/>
      <c r="E49" s="7">
        <v>800</v>
      </c>
      <c r="F49" s="3">
        <v>6000</v>
      </c>
      <c r="G49" s="3">
        <v>10000</v>
      </c>
      <c r="H49" s="3">
        <v>14000</v>
      </c>
      <c r="I49" s="3">
        <v>18000</v>
      </c>
      <c r="J49" s="3">
        <v>22000</v>
      </c>
      <c r="K49" s="3">
        <v>26000</v>
      </c>
      <c r="L49" s="3">
        <v>30000</v>
      </c>
      <c r="M49" s="3">
        <v>34000</v>
      </c>
      <c r="N49" s="3">
        <v>38000</v>
      </c>
      <c r="O49" s="3">
        <v>42000</v>
      </c>
    </row>
    <row r="50" spans="4:15" x14ac:dyDescent="0.3">
      <c r="D50" s="75"/>
      <c r="E50" s="7">
        <v>850</v>
      </c>
      <c r="F50" s="3">
        <v>7750</v>
      </c>
      <c r="G50" s="3">
        <v>12000</v>
      </c>
      <c r="H50" s="3">
        <v>16250</v>
      </c>
      <c r="I50" s="3">
        <v>20500</v>
      </c>
      <c r="J50" s="3">
        <v>24750</v>
      </c>
      <c r="K50" s="3">
        <v>29000</v>
      </c>
      <c r="L50" s="3">
        <v>33250</v>
      </c>
      <c r="M50" s="3">
        <v>37500</v>
      </c>
      <c r="N50" s="3">
        <v>41750</v>
      </c>
      <c r="O50" s="3">
        <v>46000</v>
      </c>
    </row>
    <row r="51" spans="4:15" x14ac:dyDescent="0.3">
      <c r="D51" s="75"/>
      <c r="E51" s="7">
        <v>900</v>
      </c>
      <c r="F51" s="3">
        <v>9500</v>
      </c>
      <c r="G51" s="3">
        <v>14000</v>
      </c>
      <c r="H51" s="3">
        <v>18500</v>
      </c>
      <c r="I51" s="3">
        <v>23000</v>
      </c>
      <c r="J51" s="3">
        <v>27500</v>
      </c>
      <c r="K51" s="3">
        <v>32000</v>
      </c>
      <c r="L51" s="3">
        <v>36500</v>
      </c>
      <c r="M51" s="3">
        <v>41000</v>
      </c>
      <c r="N51" s="3">
        <v>45500</v>
      </c>
      <c r="O51" s="3">
        <v>50000</v>
      </c>
    </row>
    <row r="52" spans="4:15" x14ac:dyDescent="0.3">
      <c r="D52" s="75"/>
      <c r="E52" s="7">
        <v>950</v>
      </c>
      <c r="F52" s="3">
        <v>11250</v>
      </c>
      <c r="G52" s="3">
        <v>16000</v>
      </c>
      <c r="H52" s="3">
        <v>20750</v>
      </c>
      <c r="I52" s="3">
        <v>25500</v>
      </c>
      <c r="J52" s="3">
        <v>30250</v>
      </c>
      <c r="K52" s="3">
        <v>35000</v>
      </c>
      <c r="L52" s="3">
        <v>39750</v>
      </c>
      <c r="M52" s="3">
        <v>44500</v>
      </c>
      <c r="N52" s="3">
        <v>49250</v>
      </c>
      <c r="O52" s="3">
        <v>54000</v>
      </c>
    </row>
    <row r="53" spans="4:15" x14ac:dyDescent="0.3">
      <c r="D53" s="75"/>
      <c r="E53" s="7">
        <v>1000</v>
      </c>
      <c r="F53" s="3">
        <v>13000</v>
      </c>
      <c r="G53" s="3">
        <v>18000</v>
      </c>
      <c r="H53" s="3">
        <v>23000</v>
      </c>
      <c r="I53" s="3">
        <v>28000</v>
      </c>
      <c r="J53" s="3">
        <v>33000</v>
      </c>
      <c r="K53" s="3">
        <v>38000</v>
      </c>
      <c r="L53" s="3">
        <v>43000</v>
      </c>
      <c r="M53" s="3">
        <v>48000</v>
      </c>
      <c r="N53" s="3">
        <v>53000</v>
      </c>
      <c r="O53" s="3">
        <v>58000</v>
      </c>
    </row>
    <row r="54" spans="4:15" x14ac:dyDescent="0.3">
      <c r="D54" s="75"/>
      <c r="E54" s="7">
        <v>1050</v>
      </c>
      <c r="F54" s="3">
        <v>14750</v>
      </c>
      <c r="G54" s="3">
        <v>20000</v>
      </c>
      <c r="H54" s="3">
        <v>25250</v>
      </c>
      <c r="I54" s="3">
        <v>30500</v>
      </c>
      <c r="J54" s="3">
        <v>35750</v>
      </c>
      <c r="K54" s="3">
        <v>41000</v>
      </c>
      <c r="L54" s="3">
        <v>46250</v>
      </c>
      <c r="M54" s="3">
        <v>51500</v>
      </c>
      <c r="N54" s="3">
        <v>56750</v>
      </c>
      <c r="O54" s="3">
        <v>62000</v>
      </c>
    </row>
    <row r="57" spans="4:15" x14ac:dyDescent="0.3">
      <c r="D57" s="13" t="s">
        <v>5</v>
      </c>
      <c r="E57" s="74" t="s">
        <v>15</v>
      </c>
      <c r="F57" s="74"/>
      <c r="G57" s="74"/>
      <c r="H57" s="74"/>
      <c r="I57" s="74"/>
      <c r="J57" s="74"/>
      <c r="K57" s="74"/>
      <c r="L57" s="74"/>
      <c r="M57" s="74"/>
      <c r="N57" s="74"/>
      <c r="O57" s="74"/>
    </row>
    <row r="58" spans="4:15" ht="14.4" customHeight="1" x14ac:dyDescent="0.3">
      <c r="D58" s="75" t="s">
        <v>1</v>
      </c>
      <c r="E58" s="11">
        <f>I8</f>
        <v>2000</v>
      </c>
      <c r="F58" s="10">
        <v>70</v>
      </c>
      <c r="G58" s="10">
        <v>75</v>
      </c>
      <c r="H58" s="10">
        <v>80</v>
      </c>
      <c r="I58" s="10">
        <v>85</v>
      </c>
      <c r="J58" s="10">
        <v>90</v>
      </c>
      <c r="K58" s="10">
        <v>95</v>
      </c>
      <c r="L58" s="10">
        <v>100</v>
      </c>
      <c r="M58" s="10">
        <v>105</v>
      </c>
      <c r="N58" s="10">
        <v>110</v>
      </c>
      <c r="O58" s="10">
        <v>115</v>
      </c>
    </row>
    <row r="59" spans="4:15" x14ac:dyDescent="0.3">
      <c r="D59" s="75"/>
      <c r="E59" s="7">
        <v>800</v>
      </c>
      <c r="F59" s="3">
        <f t="dataTable" ref="F59:O68" dt2D="1" dtr="1" r1="H8" r2="E8"/>
        <v>2000</v>
      </c>
      <c r="G59" s="3">
        <v>6000</v>
      </c>
      <c r="H59" s="3">
        <v>10000</v>
      </c>
      <c r="I59" s="3">
        <v>14000</v>
      </c>
      <c r="J59" s="3">
        <v>18000</v>
      </c>
      <c r="K59" s="3">
        <v>22000</v>
      </c>
      <c r="L59" s="3">
        <v>26000</v>
      </c>
      <c r="M59" s="3">
        <v>30000</v>
      </c>
      <c r="N59" s="3">
        <v>34000</v>
      </c>
      <c r="O59" s="3">
        <v>38000</v>
      </c>
    </row>
    <row r="60" spans="4:15" x14ac:dyDescent="0.3">
      <c r="D60" s="75"/>
      <c r="E60" s="7">
        <v>850</v>
      </c>
      <c r="F60" s="3">
        <v>4000</v>
      </c>
      <c r="G60" s="3">
        <v>8250</v>
      </c>
      <c r="H60" s="3">
        <v>12500</v>
      </c>
      <c r="I60" s="3">
        <v>16750</v>
      </c>
      <c r="J60" s="3">
        <v>21000</v>
      </c>
      <c r="K60" s="3">
        <v>25250</v>
      </c>
      <c r="L60" s="3">
        <v>29500</v>
      </c>
      <c r="M60" s="3">
        <v>33750</v>
      </c>
      <c r="N60" s="3">
        <v>38000</v>
      </c>
      <c r="O60" s="3">
        <v>42250</v>
      </c>
    </row>
    <row r="61" spans="4:15" x14ac:dyDescent="0.3">
      <c r="D61" s="75"/>
      <c r="E61" s="7">
        <v>900</v>
      </c>
      <c r="F61" s="3">
        <v>6000</v>
      </c>
      <c r="G61" s="3">
        <v>10500</v>
      </c>
      <c r="H61" s="3">
        <v>15000</v>
      </c>
      <c r="I61" s="3">
        <v>19500</v>
      </c>
      <c r="J61" s="3">
        <v>24000</v>
      </c>
      <c r="K61" s="3">
        <v>28500</v>
      </c>
      <c r="L61" s="3">
        <v>33000</v>
      </c>
      <c r="M61" s="3">
        <v>37500</v>
      </c>
      <c r="N61" s="3">
        <v>42000</v>
      </c>
      <c r="O61" s="3">
        <v>46500</v>
      </c>
    </row>
    <row r="62" spans="4:15" x14ac:dyDescent="0.3">
      <c r="D62" s="75"/>
      <c r="E62" s="7">
        <v>950</v>
      </c>
      <c r="F62" s="3">
        <v>8000</v>
      </c>
      <c r="G62" s="3">
        <v>12750</v>
      </c>
      <c r="H62" s="3">
        <v>17500</v>
      </c>
      <c r="I62" s="3">
        <v>22250</v>
      </c>
      <c r="J62" s="3">
        <v>27000</v>
      </c>
      <c r="K62" s="3">
        <v>31750</v>
      </c>
      <c r="L62" s="3">
        <v>36500</v>
      </c>
      <c r="M62" s="3">
        <v>41250</v>
      </c>
      <c r="N62" s="3">
        <v>46000</v>
      </c>
      <c r="O62" s="3">
        <v>50750</v>
      </c>
    </row>
    <row r="63" spans="4:15" x14ac:dyDescent="0.3">
      <c r="D63" s="75"/>
      <c r="E63" s="7">
        <v>1000</v>
      </c>
      <c r="F63" s="3">
        <v>10000</v>
      </c>
      <c r="G63" s="3">
        <v>15000</v>
      </c>
      <c r="H63" s="3">
        <v>20000</v>
      </c>
      <c r="I63" s="3">
        <v>25000</v>
      </c>
      <c r="J63" s="3">
        <v>30000</v>
      </c>
      <c r="K63" s="3">
        <v>35000</v>
      </c>
      <c r="L63" s="3">
        <v>40000</v>
      </c>
      <c r="M63" s="3">
        <v>45000</v>
      </c>
      <c r="N63" s="3">
        <v>50000</v>
      </c>
      <c r="O63" s="3">
        <v>55000</v>
      </c>
    </row>
    <row r="64" spans="4:15" x14ac:dyDescent="0.3">
      <c r="D64" s="75"/>
      <c r="E64" s="7">
        <v>1050</v>
      </c>
      <c r="F64" s="3">
        <v>12000</v>
      </c>
      <c r="G64" s="3">
        <v>17250</v>
      </c>
      <c r="H64" s="3">
        <v>22500</v>
      </c>
      <c r="I64" s="3">
        <v>27750</v>
      </c>
      <c r="J64" s="3">
        <v>33000</v>
      </c>
      <c r="K64" s="3">
        <v>38250</v>
      </c>
      <c r="L64" s="3">
        <v>43500</v>
      </c>
      <c r="M64" s="3">
        <v>48750</v>
      </c>
      <c r="N64" s="3">
        <v>54000</v>
      </c>
      <c r="O64" s="3">
        <v>59250</v>
      </c>
    </row>
    <row r="65" spans="4:15" x14ac:dyDescent="0.3">
      <c r="D65" s="75"/>
      <c r="E65" s="7">
        <v>1100</v>
      </c>
      <c r="F65" s="3">
        <v>14000</v>
      </c>
      <c r="G65" s="3">
        <v>19500</v>
      </c>
      <c r="H65" s="3">
        <v>25000</v>
      </c>
      <c r="I65" s="3">
        <v>30500</v>
      </c>
      <c r="J65" s="3">
        <v>36000</v>
      </c>
      <c r="K65" s="3">
        <v>41500</v>
      </c>
      <c r="L65" s="3">
        <v>47000</v>
      </c>
      <c r="M65" s="3">
        <v>52500</v>
      </c>
      <c r="N65" s="3">
        <v>58000</v>
      </c>
      <c r="O65" s="3">
        <v>63500</v>
      </c>
    </row>
    <row r="66" spans="4:15" x14ac:dyDescent="0.3">
      <c r="D66" s="75"/>
      <c r="E66" s="7">
        <v>1150</v>
      </c>
      <c r="F66" s="3">
        <v>16000</v>
      </c>
      <c r="G66" s="3">
        <v>21750</v>
      </c>
      <c r="H66" s="3">
        <v>27500</v>
      </c>
      <c r="I66" s="3">
        <v>33250</v>
      </c>
      <c r="J66" s="3">
        <v>39000</v>
      </c>
      <c r="K66" s="3">
        <v>44750</v>
      </c>
      <c r="L66" s="3">
        <v>50500</v>
      </c>
      <c r="M66" s="3">
        <v>56250</v>
      </c>
      <c r="N66" s="3">
        <v>62000</v>
      </c>
      <c r="O66" s="3">
        <v>67750</v>
      </c>
    </row>
    <row r="67" spans="4:15" x14ac:dyDescent="0.3">
      <c r="D67" s="75"/>
      <c r="E67" s="7">
        <v>1200</v>
      </c>
      <c r="F67" s="3">
        <v>18000</v>
      </c>
      <c r="G67" s="3">
        <v>24000</v>
      </c>
      <c r="H67" s="3">
        <v>30000</v>
      </c>
      <c r="I67" s="3">
        <v>36000</v>
      </c>
      <c r="J67" s="3">
        <v>42000</v>
      </c>
      <c r="K67" s="3">
        <v>48000</v>
      </c>
      <c r="L67" s="3">
        <v>54000</v>
      </c>
      <c r="M67" s="3">
        <v>60000</v>
      </c>
      <c r="N67" s="3">
        <v>66000</v>
      </c>
      <c r="O67" s="3">
        <v>72000</v>
      </c>
    </row>
    <row r="68" spans="4:15" x14ac:dyDescent="0.3">
      <c r="D68" s="75"/>
      <c r="E68" s="7">
        <v>1250</v>
      </c>
      <c r="F68" s="3">
        <v>20000</v>
      </c>
      <c r="G68" s="3">
        <v>26250</v>
      </c>
      <c r="H68" s="3">
        <v>32500</v>
      </c>
      <c r="I68" s="3">
        <v>38750</v>
      </c>
      <c r="J68" s="3">
        <v>45000</v>
      </c>
      <c r="K68" s="3">
        <v>51250</v>
      </c>
      <c r="L68" s="3">
        <v>57500</v>
      </c>
      <c r="M68" s="3">
        <v>63750</v>
      </c>
      <c r="N68" s="3">
        <v>70000</v>
      </c>
      <c r="O68" s="3">
        <v>76250</v>
      </c>
    </row>
  </sheetData>
  <sheetProtection algorithmName="SHA-512" hashValue="wmZJIm2kYKcN71/0nDd5pgERBQESFFPoz0hYyDr5DW9NfObxFx/NmfTzDrTthz0h9O5uxYcp6WdaK3zEZYq3iQ==" saltValue="mN+ZdWun0PUBUvhDck7i3Q==" spinCount="100000" sheet="1" objects="1" scenarios="1"/>
  <mergeCells count="8">
    <mergeCell ref="E57:O57"/>
    <mergeCell ref="D58:D68"/>
    <mergeCell ref="E15:O15"/>
    <mergeCell ref="D16:D26"/>
    <mergeCell ref="E29:O29"/>
    <mergeCell ref="D30:D40"/>
    <mergeCell ref="E43:O43"/>
    <mergeCell ref="D44:D54"/>
  </mergeCells>
  <conditionalFormatting sqref="F17:O26">
    <cfRule type="colorScale" priority="7">
      <colorScale>
        <cfvo type="min"/>
        <cfvo type="percentile" val="50"/>
        <cfvo type="max"/>
        <color rgb="FFF8696B"/>
        <color rgb="FFFFEB84"/>
        <color rgb="FF63BE7B"/>
      </colorScale>
    </cfRule>
  </conditionalFormatting>
  <conditionalFormatting sqref="F31:O40">
    <cfRule type="colorScale" priority="5">
      <colorScale>
        <cfvo type="min"/>
        <cfvo type="percentile" val="50"/>
        <cfvo type="max"/>
        <color rgb="FFF8696B"/>
        <color rgb="FFFFEB84"/>
        <color rgb="FF63BE7B"/>
      </colorScale>
    </cfRule>
  </conditionalFormatting>
  <conditionalFormatting sqref="F45:O54">
    <cfRule type="colorScale" priority="3">
      <colorScale>
        <cfvo type="min"/>
        <cfvo type="percentile" val="50"/>
        <cfvo type="max"/>
        <color rgb="FFF8696B"/>
        <color rgb="FFFFEB84"/>
        <color rgb="FF63BE7B"/>
      </colorScale>
    </cfRule>
  </conditionalFormatting>
  <conditionalFormatting sqref="F59:O68">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CAD37-09D0-48BF-A40F-DACF0D33DFC0}">
  <dimension ref="A1:R28"/>
  <sheetViews>
    <sheetView workbookViewId="0"/>
  </sheetViews>
  <sheetFormatPr defaultRowHeight="14.4" x14ac:dyDescent="0.3"/>
  <cols>
    <col min="4" max="4" width="13.33203125" customWidth="1"/>
    <col min="5" max="8" width="10.44140625" customWidth="1"/>
    <col min="12" max="12" width="11.5546875" customWidth="1"/>
  </cols>
  <sheetData>
    <row r="1" spans="1:18" x14ac:dyDescent="0.3">
      <c r="A1" s="86"/>
    </row>
    <row r="5" spans="1:18" x14ac:dyDescent="0.3">
      <c r="D5" s="1"/>
      <c r="E5" s="12" t="s">
        <v>2</v>
      </c>
      <c r="F5" s="12" t="s">
        <v>3</v>
      </c>
      <c r="G5" s="12" t="s">
        <v>4</v>
      </c>
      <c r="H5" s="12" t="s">
        <v>5</v>
      </c>
      <c r="L5" s="71" t="s">
        <v>1</v>
      </c>
      <c r="M5" s="71"/>
      <c r="N5" s="72" t="s">
        <v>15</v>
      </c>
      <c r="O5" s="72"/>
    </row>
    <row r="6" spans="1:18" x14ac:dyDescent="0.3">
      <c r="D6" s="1" t="s">
        <v>1</v>
      </c>
      <c r="E6" s="3">
        <v>500</v>
      </c>
      <c r="F6" s="3">
        <v>700</v>
      </c>
      <c r="G6" s="3">
        <v>600</v>
      </c>
      <c r="H6" s="3">
        <v>800</v>
      </c>
      <c r="L6" s="22" t="s">
        <v>31</v>
      </c>
      <c r="M6" s="22" t="s">
        <v>32</v>
      </c>
      <c r="N6" s="21" t="s">
        <v>31</v>
      </c>
      <c r="O6" s="21" t="s">
        <v>32</v>
      </c>
    </row>
    <row r="7" spans="1:18" x14ac:dyDescent="0.3">
      <c r="D7" s="1" t="s">
        <v>6</v>
      </c>
      <c r="E7" s="3">
        <v>20000</v>
      </c>
      <c r="F7" s="3">
        <v>25000</v>
      </c>
      <c r="G7" s="3">
        <v>22000</v>
      </c>
      <c r="H7" s="3">
        <v>30000</v>
      </c>
      <c r="K7" t="s">
        <v>2</v>
      </c>
      <c r="L7" s="3">
        <v>500</v>
      </c>
      <c r="M7" s="3">
        <v>667</v>
      </c>
      <c r="N7" s="3">
        <v>50</v>
      </c>
      <c r="O7" s="3">
        <v>60</v>
      </c>
    </row>
    <row r="8" spans="1:18" x14ac:dyDescent="0.3">
      <c r="D8" s="1" t="s">
        <v>14</v>
      </c>
      <c r="E8" s="3">
        <v>20</v>
      </c>
      <c r="F8" s="3">
        <v>15</v>
      </c>
      <c r="G8" s="3">
        <v>25</v>
      </c>
      <c r="H8" s="3">
        <v>30</v>
      </c>
      <c r="K8" t="s">
        <v>3</v>
      </c>
      <c r="L8" s="3">
        <v>700</v>
      </c>
      <c r="M8" s="3">
        <v>833</v>
      </c>
      <c r="N8" s="3">
        <v>45</v>
      </c>
      <c r="O8" s="3">
        <v>50.7</v>
      </c>
    </row>
    <row r="9" spans="1:18" x14ac:dyDescent="0.3">
      <c r="D9" s="1" t="s">
        <v>15</v>
      </c>
      <c r="E9" s="3">
        <v>50</v>
      </c>
      <c r="F9" s="3">
        <v>45</v>
      </c>
      <c r="G9" s="3">
        <v>60</v>
      </c>
      <c r="H9" s="3">
        <v>70</v>
      </c>
      <c r="K9" t="s">
        <v>4</v>
      </c>
      <c r="L9" s="3">
        <v>600</v>
      </c>
      <c r="M9" s="3">
        <v>629</v>
      </c>
      <c r="N9" s="3">
        <v>60</v>
      </c>
      <c r="O9" s="3">
        <v>61.7</v>
      </c>
    </row>
    <row r="10" spans="1:18" x14ac:dyDescent="0.3">
      <c r="D10" s="1" t="s">
        <v>13</v>
      </c>
      <c r="E10" s="15">
        <f>(E9*E6)-(E7+E8*E6)</f>
        <v>-5000</v>
      </c>
      <c r="F10" s="15">
        <f>(F9*F6)-(F7+F8*F6)</f>
        <v>-4000</v>
      </c>
      <c r="G10" s="15">
        <f>(G9*G6)-(G7+G8*G6)</f>
        <v>-1000</v>
      </c>
      <c r="H10" s="15">
        <f>(H9*H6)-(H7+H8*H6)</f>
        <v>2000</v>
      </c>
      <c r="K10" t="s">
        <v>5</v>
      </c>
      <c r="L10" s="3">
        <v>800</v>
      </c>
      <c r="M10" s="3">
        <v>750</v>
      </c>
      <c r="N10" s="3">
        <v>70</v>
      </c>
      <c r="O10" s="3">
        <v>67.5</v>
      </c>
    </row>
    <row r="12" spans="1:18" x14ac:dyDescent="0.3">
      <c r="D12" s="14"/>
    </row>
    <row r="13" spans="1:18" x14ac:dyDescent="0.3">
      <c r="D13" s="71" t="s">
        <v>21</v>
      </c>
      <c r="E13" s="71"/>
      <c r="F13" s="71"/>
      <c r="G13" s="71"/>
      <c r="H13" s="71"/>
      <c r="L13" s="19" t="s">
        <v>22</v>
      </c>
    </row>
    <row r="14" spans="1:18" x14ac:dyDescent="0.3">
      <c r="D14" s="1"/>
      <c r="E14" s="12" t="s">
        <v>2</v>
      </c>
      <c r="F14" s="12" t="s">
        <v>3</v>
      </c>
      <c r="G14" s="12" t="s">
        <v>4</v>
      </c>
      <c r="H14" s="12" t="s">
        <v>5</v>
      </c>
      <c r="L14" s="77" t="s">
        <v>27</v>
      </c>
      <c r="M14" s="77"/>
      <c r="N14" s="77"/>
      <c r="O14" s="77"/>
      <c r="P14" s="77"/>
      <c r="Q14" s="77"/>
      <c r="R14" s="77"/>
    </row>
    <row r="15" spans="1:18" x14ac:dyDescent="0.3">
      <c r="D15" s="1" t="s">
        <v>1</v>
      </c>
      <c r="E15" s="16">
        <v>666.66666666666663</v>
      </c>
      <c r="F15" s="16">
        <v>833.33333333333337</v>
      </c>
      <c r="G15" s="16">
        <v>628.57142857142856</v>
      </c>
      <c r="H15" s="16">
        <v>750</v>
      </c>
      <c r="I15" s="18" t="s">
        <v>19</v>
      </c>
      <c r="L15" s="77" t="s">
        <v>28</v>
      </c>
      <c r="M15" s="77"/>
      <c r="N15" s="77"/>
      <c r="O15" s="77"/>
      <c r="P15" s="77"/>
      <c r="Q15" s="77"/>
      <c r="R15" s="77"/>
    </row>
    <row r="16" spans="1:18" x14ac:dyDescent="0.3">
      <c r="D16" s="1" t="s">
        <v>6</v>
      </c>
      <c r="E16" s="3">
        <v>20000</v>
      </c>
      <c r="F16" s="3">
        <v>25000</v>
      </c>
      <c r="G16" s="3">
        <v>22000</v>
      </c>
      <c r="H16" s="3">
        <v>30000</v>
      </c>
      <c r="L16" s="77" t="s">
        <v>29</v>
      </c>
      <c r="M16" s="77"/>
      <c r="N16" s="77"/>
      <c r="O16" s="77"/>
      <c r="P16" s="77"/>
      <c r="Q16" s="77"/>
      <c r="R16" s="77"/>
    </row>
    <row r="17" spans="4:18" x14ac:dyDescent="0.3">
      <c r="D17" s="1" t="s">
        <v>14</v>
      </c>
      <c r="E17" s="3">
        <v>20</v>
      </c>
      <c r="F17" s="3">
        <v>15</v>
      </c>
      <c r="G17" s="3">
        <v>25</v>
      </c>
      <c r="H17" s="3">
        <v>30</v>
      </c>
      <c r="L17" s="77" t="s">
        <v>30</v>
      </c>
      <c r="M17" s="77"/>
      <c r="N17" s="77"/>
      <c r="O17" s="77"/>
      <c r="P17" s="77"/>
      <c r="Q17" s="77"/>
      <c r="R17" s="77"/>
    </row>
    <row r="18" spans="4:18" x14ac:dyDescent="0.3">
      <c r="D18" s="1" t="s">
        <v>15</v>
      </c>
      <c r="E18" s="3">
        <v>50</v>
      </c>
      <c r="F18" s="3">
        <v>45</v>
      </c>
      <c r="G18" s="3">
        <v>60</v>
      </c>
      <c r="H18" s="3">
        <v>70</v>
      </c>
    </row>
    <row r="19" spans="4:18" x14ac:dyDescent="0.3">
      <c r="D19" s="1" t="s">
        <v>13</v>
      </c>
      <c r="E19" s="15">
        <f>(E18*E15)-(E16+E17*E15)</f>
        <v>0</v>
      </c>
      <c r="F19" s="15">
        <f>(F18*F15)-(F16+F17*F15)</f>
        <v>0</v>
      </c>
      <c r="G19" s="15">
        <f>(G18*G15)-(G16+G17*G15)</f>
        <v>0</v>
      </c>
      <c r="H19" s="15">
        <f>(H18*H15)-(H16+H17*H15)</f>
        <v>0</v>
      </c>
    </row>
    <row r="22" spans="4:18" x14ac:dyDescent="0.3">
      <c r="D22" s="72" t="s">
        <v>20</v>
      </c>
      <c r="E22" s="72"/>
      <c r="F22" s="72"/>
      <c r="G22" s="72"/>
      <c r="H22" s="72"/>
      <c r="L22" s="20" t="s">
        <v>22</v>
      </c>
    </row>
    <row r="23" spans="4:18" x14ac:dyDescent="0.3">
      <c r="D23" s="1"/>
      <c r="E23" s="12" t="s">
        <v>2</v>
      </c>
      <c r="F23" s="12" t="s">
        <v>3</v>
      </c>
      <c r="G23" s="12" t="s">
        <v>4</v>
      </c>
      <c r="H23" s="12" t="s">
        <v>5</v>
      </c>
      <c r="L23" s="76" t="s">
        <v>23</v>
      </c>
      <c r="M23" s="76"/>
      <c r="N23" s="76"/>
      <c r="O23" s="76"/>
      <c r="P23" s="76"/>
      <c r="Q23" s="76"/>
      <c r="R23" s="76"/>
    </row>
    <row r="24" spans="4:18" x14ac:dyDescent="0.3">
      <c r="D24" s="1" t="s">
        <v>1</v>
      </c>
      <c r="E24" s="3">
        <v>500</v>
      </c>
      <c r="F24" s="3">
        <v>700</v>
      </c>
      <c r="G24" s="3">
        <v>600</v>
      </c>
      <c r="H24" s="3">
        <v>800</v>
      </c>
      <c r="L24" s="76" t="s">
        <v>24</v>
      </c>
      <c r="M24" s="76"/>
      <c r="N24" s="76"/>
      <c r="O24" s="76"/>
      <c r="P24" s="76"/>
      <c r="Q24" s="76"/>
      <c r="R24" s="76"/>
    </row>
    <row r="25" spans="4:18" x14ac:dyDescent="0.3">
      <c r="D25" s="1" t="s">
        <v>6</v>
      </c>
      <c r="E25" s="3">
        <v>20000</v>
      </c>
      <c r="F25" s="3">
        <v>25000</v>
      </c>
      <c r="G25" s="3">
        <v>22000</v>
      </c>
      <c r="H25" s="3">
        <v>30000</v>
      </c>
      <c r="L25" s="76" t="s">
        <v>25</v>
      </c>
      <c r="M25" s="76"/>
      <c r="N25" s="76"/>
      <c r="O25" s="76"/>
      <c r="P25" s="76"/>
      <c r="Q25" s="76"/>
      <c r="R25" s="76"/>
    </row>
    <row r="26" spans="4:18" x14ac:dyDescent="0.3">
      <c r="D26" s="1" t="s">
        <v>14</v>
      </c>
      <c r="E26" s="3">
        <v>20</v>
      </c>
      <c r="F26" s="3">
        <v>15</v>
      </c>
      <c r="G26" s="3">
        <v>25</v>
      </c>
      <c r="H26" s="3">
        <v>30</v>
      </c>
      <c r="L26" s="76" t="s">
        <v>26</v>
      </c>
      <c r="M26" s="76"/>
      <c r="N26" s="76"/>
      <c r="O26" s="76"/>
      <c r="P26" s="76"/>
      <c r="Q26" s="76"/>
      <c r="R26" s="76"/>
    </row>
    <row r="27" spans="4:18" x14ac:dyDescent="0.3">
      <c r="D27" s="1" t="s">
        <v>15</v>
      </c>
      <c r="E27" s="17">
        <v>60</v>
      </c>
      <c r="F27" s="17">
        <v>50.714285714285715</v>
      </c>
      <c r="G27" s="17">
        <v>61.666666666666671</v>
      </c>
      <c r="H27" s="17">
        <v>67.499999999999986</v>
      </c>
      <c r="I27" s="18" t="s">
        <v>19</v>
      </c>
    </row>
    <row r="28" spans="4:18" x14ac:dyDescent="0.3">
      <c r="D28" s="1" t="s">
        <v>13</v>
      </c>
      <c r="E28" s="15">
        <f>(E27*E24)-(E25+E26*E24)</f>
        <v>0</v>
      </c>
      <c r="F28" s="15">
        <f>(F27*F24)-(F25+F26*F24)</f>
        <v>0</v>
      </c>
      <c r="G28" s="15">
        <f>(G27*G24)-(G25+G26*G24)</f>
        <v>0</v>
      </c>
      <c r="H28" s="15">
        <f>(H27*H24)-(H25+H26*H24)</f>
        <v>0</v>
      </c>
    </row>
  </sheetData>
  <sheetProtection algorithmName="SHA-512" hashValue="Id3xRfBDDaYIuz92QH3W2AoEvqR1XjIK/qd9L8WyuWjvL5t4PZFxBhbtJZ0vgY1jQjJDH6Wd1oaOX95bVT5W+A==" saltValue="3ocheyq2/aSz8O1iaWePng==" spinCount="100000" sheet="1" objects="1" scenarios="1"/>
  <mergeCells count="12">
    <mergeCell ref="L5:M5"/>
    <mergeCell ref="N5:O5"/>
    <mergeCell ref="L23:R23"/>
    <mergeCell ref="L24:R24"/>
    <mergeCell ref="L25:R25"/>
    <mergeCell ref="L26:R26"/>
    <mergeCell ref="D13:H13"/>
    <mergeCell ref="D22:H22"/>
    <mergeCell ref="L14:R14"/>
    <mergeCell ref="L15:R15"/>
    <mergeCell ref="L16:R16"/>
    <mergeCell ref="L17:R1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DE09-D932-4545-80A9-7EBFC04C3583}">
  <dimension ref="A1:O21"/>
  <sheetViews>
    <sheetView workbookViewId="0"/>
  </sheetViews>
  <sheetFormatPr defaultRowHeight="14.4" x14ac:dyDescent="0.3"/>
  <cols>
    <col min="4" max="5" width="10" customWidth="1"/>
    <col min="6" max="6" width="11.33203125" customWidth="1"/>
    <col min="7" max="7" width="13.88671875" bestFit="1" customWidth="1"/>
    <col min="8" max="8" width="13.44140625" customWidth="1"/>
    <col min="9" max="9" width="15.77734375" bestFit="1" customWidth="1"/>
    <col min="10" max="10" width="13.44140625" customWidth="1"/>
    <col min="11" max="11" width="12.5546875" bestFit="1" customWidth="1"/>
    <col min="12" max="12" width="12.33203125" customWidth="1"/>
    <col min="15" max="15" width="11.109375" bestFit="1" customWidth="1"/>
  </cols>
  <sheetData>
    <row r="1" spans="1:15" x14ac:dyDescent="0.3">
      <c r="A1" s="86"/>
    </row>
    <row r="4" spans="1:15" x14ac:dyDescent="0.3">
      <c r="D4" s="1" t="s">
        <v>0</v>
      </c>
      <c r="E4" s="1" t="s">
        <v>1</v>
      </c>
      <c r="F4" s="1" t="s">
        <v>6</v>
      </c>
      <c r="G4" s="1" t="s">
        <v>14</v>
      </c>
      <c r="H4" s="1" t="s">
        <v>15</v>
      </c>
      <c r="I4" s="1" t="s">
        <v>9</v>
      </c>
      <c r="J4" s="1" t="s">
        <v>34</v>
      </c>
      <c r="K4" s="1" t="s">
        <v>37</v>
      </c>
      <c r="L4" s="1" t="s">
        <v>13</v>
      </c>
    </row>
    <row r="5" spans="1:15" x14ac:dyDescent="0.3">
      <c r="D5" s="3" t="s">
        <v>2</v>
      </c>
      <c r="E5" s="3">
        <v>500</v>
      </c>
      <c r="F5" s="3">
        <v>20000</v>
      </c>
      <c r="G5" s="3">
        <v>20</v>
      </c>
      <c r="H5" s="3">
        <v>50</v>
      </c>
      <c r="I5" s="3">
        <v>50000</v>
      </c>
      <c r="J5" s="3">
        <v>0.05</v>
      </c>
      <c r="K5" s="3">
        <v>0.1</v>
      </c>
      <c r="L5" s="3">
        <f>(H5*E5)-(F5+G5*E5)</f>
        <v>-5000</v>
      </c>
    </row>
    <row r="6" spans="1:15" x14ac:dyDescent="0.3">
      <c r="D6" s="3" t="s">
        <v>3</v>
      </c>
      <c r="E6" s="3">
        <v>700</v>
      </c>
      <c r="F6" s="3">
        <v>25000</v>
      </c>
      <c r="G6" s="3">
        <v>15</v>
      </c>
      <c r="H6" s="3">
        <v>45</v>
      </c>
      <c r="I6" s="3">
        <v>60000</v>
      </c>
      <c r="J6" s="3">
        <v>0.04</v>
      </c>
      <c r="K6" s="3">
        <v>0.1</v>
      </c>
      <c r="L6" s="3">
        <f>(H6*E6)-(F6+G6*E6)</f>
        <v>-4000</v>
      </c>
    </row>
    <row r="7" spans="1:15" x14ac:dyDescent="0.3">
      <c r="D7" s="3" t="s">
        <v>4</v>
      </c>
      <c r="E7" s="3">
        <v>600</v>
      </c>
      <c r="F7" s="3">
        <v>22000</v>
      </c>
      <c r="G7" s="3">
        <v>25</v>
      </c>
      <c r="H7" s="3">
        <v>60</v>
      </c>
      <c r="I7" s="3">
        <v>55000</v>
      </c>
      <c r="J7" s="3">
        <v>0.06</v>
      </c>
      <c r="K7" s="3">
        <v>0.1</v>
      </c>
      <c r="L7" s="3">
        <f>(H7*E7)-(F7+G7*E7)</f>
        <v>-1000</v>
      </c>
    </row>
    <row r="8" spans="1:15" x14ac:dyDescent="0.3">
      <c r="D8" s="3" t="s">
        <v>5</v>
      </c>
      <c r="E8" s="3">
        <v>800</v>
      </c>
      <c r="F8" s="3">
        <v>30000</v>
      </c>
      <c r="G8" s="3">
        <v>30</v>
      </c>
      <c r="H8" s="3">
        <v>70</v>
      </c>
      <c r="I8" s="3">
        <v>70000</v>
      </c>
      <c r="J8" s="3">
        <v>7.0000000000000007E-2</v>
      </c>
      <c r="K8" s="3">
        <v>0.1</v>
      </c>
      <c r="L8" s="3">
        <f>(H8*E8)-(F8+G8*E8)</f>
        <v>2000</v>
      </c>
    </row>
    <row r="11" spans="1:15" x14ac:dyDescent="0.3">
      <c r="E11" s="71" t="s">
        <v>2</v>
      </c>
      <c r="F11" s="71"/>
      <c r="G11" s="71" t="s">
        <v>3</v>
      </c>
      <c r="H11" s="71"/>
      <c r="I11" s="71" t="s">
        <v>4</v>
      </c>
      <c r="J11" s="71"/>
      <c r="K11" s="71" t="s">
        <v>5</v>
      </c>
      <c r="L11" s="71"/>
      <c r="N11" s="34" t="s">
        <v>0</v>
      </c>
      <c r="O11" s="34" t="s">
        <v>36</v>
      </c>
    </row>
    <row r="12" spans="1:15" x14ac:dyDescent="0.3">
      <c r="D12" s="30" t="s">
        <v>33</v>
      </c>
      <c r="E12" s="7" t="s">
        <v>1</v>
      </c>
      <c r="F12" s="7" t="s">
        <v>35</v>
      </c>
      <c r="G12" s="7" t="s">
        <v>1</v>
      </c>
      <c r="H12" s="7" t="s">
        <v>35</v>
      </c>
      <c r="I12" s="7" t="s">
        <v>1</v>
      </c>
      <c r="J12" s="7" t="s">
        <v>35</v>
      </c>
      <c r="K12" s="7" t="s">
        <v>1</v>
      </c>
      <c r="L12" s="7" t="s">
        <v>35</v>
      </c>
      <c r="N12" s="3" t="s">
        <v>2</v>
      </c>
      <c r="O12" s="35">
        <f>F18</f>
        <v>-70752.956361649412</v>
      </c>
    </row>
    <row r="13" spans="1:15" x14ac:dyDescent="0.3">
      <c r="D13" s="5">
        <v>1</v>
      </c>
      <c r="E13" s="24">
        <f>E5</f>
        <v>500</v>
      </c>
      <c r="F13" s="25">
        <f>($H$5*E13)-($F$5+$G$5*E13)</f>
        <v>-5000</v>
      </c>
      <c r="G13" s="24">
        <f>E6</f>
        <v>700</v>
      </c>
      <c r="H13" s="25">
        <f>($H$6*G13)-($F$6+$G$6*G13)</f>
        <v>-4000</v>
      </c>
      <c r="I13" s="24">
        <f>E7</f>
        <v>600</v>
      </c>
      <c r="J13" s="25">
        <f>($H$7*I13)-($F$7+$G$7*I13)</f>
        <v>-1000</v>
      </c>
      <c r="K13" s="24">
        <f>E8</f>
        <v>800</v>
      </c>
      <c r="L13" s="25">
        <f>($H$8*K13)-($F$8+$G$8*K13)</f>
        <v>2000</v>
      </c>
      <c r="N13" s="3" t="s">
        <v>3</v>
      </c>
      <c r="O13" s="28">
        <f>H18</f>
        <v>-76303.618009202051</v>
      </c>
    </row>
    <row r="14" spans="1:15" x14ac:dyDescent="0.3">
      <c r="D14" s="5">
        <v>2</v>
      </c>
      <c r="E14" s="24">
        <f>E13+(E13*$J$5)</f>
        <v>525</v>
      </c>
      <c r="F14" s="25">
        <f>F13*(1+$J$5)</f>
        <v>-5250</v>
      </c>
      <c r="G14" s="24">
        <f>G13+(G13*$J$6)</f>
        <v>728</v>
      </c>
      <c r="H14" s="25">
        <f>H13*(1+$J$6)</f>
        <v>-4160</v>
      </c>
      <c r="I14" s="24">
        <f>I13+(I13*$J$7)</f>
        <v>636</v>
      </c>
      <c r="J14" s="25">
        <f>J13*(1+$J$7)</f>
        <v>-1060</v>
      </c>
      <c r="K14" s="24">
        <f>K13+(K13*$J$8)</f>
        <v>856</v>
      </c>
      <c r="L14" s="25">
        <f>L13*(1+$J$8)</f>
        <v>2140</v>
      </c>
      <c r="N14" s="3" t="s">
        <v>4</v>
      </c>
      <c r="O14" s="28">
        <f>J18</f>
        <v>-59226.68009512515</v>
      </c>
    </row>
    <row r="15" spans="1:15" x14ac:dyDescent="0.3">
      <c r="D15" s="5">
        <v>3</v>
      </c>
      <c r="E15" s="24">
        <f>E14+(E14*$J$5)</f>
        <v>551.25</v>
      </c>
      <c r="F15" s="25">
        <f>F14*(1+$J$5)</f>
        <v>-5512.5</v>
      </c>
      <c r="G15" s="24">
        <f>G14+(G14*$J$6)</f>
        <v>757.12</v>
      </c>
      <c r="H15" s="25">
        <f>H14*(1+$J$6)</f>
        <v>-4326.4000000000005</v>
      </c>
      <c r="I15" s="24">
        <f>I14+(I14*$J$7)</f>
        <v>674.16</v>
      </c>
      <c r="J15" s="25">
        <f>J14*(1+$J$7)</f>
        <v>-1123.6000000000001</v>
      </c>
      <c r="K15" s="24">
        <f>K14+(K14*$J$8)</f>
        <v>915.92</v>
      </c>
      <c r="L15" s="25">
        <f>L14*(1+$J$8)</f>
        <v>2289.8000000000002</v>
      </c>
      <c r="N15" s="3" t="s">
        <v>5</v>
      </c>
      <c r="O15" s="36">
        <f>L18</f>
        <v>8608.3815809898697</v>
      </c>
    </row>
    <row r="16" spans="1:15" x14ac:dyDescent="0.3">
      <c r="D16" s="5">
        <v>4</v>
      </c>
      <c r="E16" s="24">
        <f>E15+(E15*$J$5)</f>
        <v>578.8125</v>
      </c>
      <c r="F16" s="25">
        <f>F15*(1+$J$5)</f>
        <v>-5788.125</v>
      </c>
      <c r="G16" s="24">
        <f>G15+(G15*$J$6)</f>
        <v>787.40480000000002</v>
      </c>
      <c r="H16" s="25">
        <f>H15*(1+$J$6)</f>
        <v>-4499.456000000001</v>
      </c>
      <c r="I16" s="24">
        <f>I15+(I15*$J$7)</f>
        <v>714.6096</v>
      </c>
      <c r="J16" s="25">
        <f>J15*(1+$J$7)</f>
        <v>-1191.0160000000003</v>
      </c>
      <c r="K16" s="24">
        <f>K15+(K15*$J$8)</f>
        <v>980.03440000000001</v>
      </c>
      <c r="L16" s="25">
        <f>L15*(1+$J$8)</f>
        <v>2450.0860000000002</v>
      </c>
    </row>
    <row r="17" spans="4:12" x14ac:dyDescent="0.3">
      <c r="D17" s="5">
        <v>5</v>
      </c>
      <c r="E17" s="24">
        <f>E16+(E16*$J$5)</f>
        <v>607.75312499999995</v>
      </c>
      <c r="F17" s="25">
        <f>F16*(1+$J$5)</f>
        <v>-6077.53125</v>
      </c>
      <c r="G17" s="24">
        <f>G16+(G16*$J$6)</f>
        <v>818.90099199999997</v>
      </c>
      <c r="H17" s="25">
        <f>H16*(1+$J$6)</f>
        <v>-4679.4342400000014</v>
      </c>
      <c r="I17" s="24">
        <f>I16+(I16*$J$7)</f>
        <v>757.486176</v>
      </c>
      <c r="J17" s="25">
        <f>J16*(1+$J$7)</f>
        <v>-1262.4769600000004</v>
      </c>
      <c r="K17" s="24">
        <f>K16+(K16*$J$8)</f>
        <v>1048.636808</v>
      </c>
      <c r="L17" s="25">
        <f>L16*(1+$J$8)</f>
        <v>2621.5920200000005</v>
      </c>
    </row>
    <row r="18" spans="4:12" x14ac:dyDescent="0.3">
      <c r="D18" s="3"/>
      <c r="E18" s="31" t="s">
        <v>36</v>
      </c>
      <c r="F18" s="33">
        <f>NPV(K5,F13:F17)-I5</f>
        <v>-70752.956361649412</v>
      </c>
      <c r="G18" s="32" t="s">
        <v>36</v>
      </c>
      <c r="H18" s="27">
        <f>NPV(K6,H13:H17)-I6</f>
        <v>-76303.618009202051</v>
      </c>
      <c r="I18" s="10" t="s">
        <v>36</v>
      </c>
      <c r="J18" s="27">
        <f>NPV(K7,J13:J17)-I7</f>
        <v>-59226.68009512515</v>
      </c>
      <c r="K18" s="10" t="s">
        <v>36</v>
      </c>
      <c r="L18" s="29">
        <f>NPV(K8,L13:L17)</f>
        <v>8608.3815809898697</v>
      </c>
    </row>
    <row r="19" spans="4:12" x14ac:dyDescent="0.3">
      <c r="J19" s="26"/>
    </row>
    <row r="20" spans="4:12" x14ac:dyDescent="0.3">
      <c r="J20" s="26"/>
    </row>
    <row r="21" spans="4:12" x14ac:dyDescent="0.3">
      <c r="J21" s="26"/>
    </row>
  </sheetData>
  <sheetProtection algorithmName="SHA-512" hashValue="QvPAOtUUP04AKftvH10HJolqc5LD9opRnOztB3ydq3ywpZXoyzgHmpA8XbCn/y4HHgAlMSl/2YD43501wtmStQ==" saltValue="DEVNsvCSt6fhtMxO8I8bEA==" spinCount="100000" sheet="1" objects="1" scenarios="1"/>
  <scenarios current="0" show="0">
    <scenario name="Optimistic Scenario" locked="1" count="4" user="PREMIUM" comment="Created by PREMIUM on 05-01-2025">
      <inputCells r="E5" val="500"/>
      <inputCells r="E6" val="700"/>
      <inputCells r="E7" val="600"/>
      <inputCells r="E8" val="800"/>
    </scenario>
  </scenarios>
  <mergeCells count="4">
    <mergeCell ref="E11:F11"/>
    <mergeCell ref="G11:H11"/>
    <mergeCell ref="I11:J11"/>
    <mergeCell ref="K11:L1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C66ED-B81B-4E78-93C2-B16B7BFBC556}">
  <dimension ref="A1:K23"/>
  <sheetViews>
    <sheetView workbookViewId="0"/>
  </sheetViews>
  <sheetFormatPr defaultRowHeight="14.4" x14ac:dyDescent="0.3"/>
  <cols>
    <col min="4" max="4" width="11" bestFit="1" customWidth="1"/>
    <col min="5" max="5" width="9.33203125" bestFit="1" customWidth="1"/>
    <col min="6" max="6" width="10.44140625" customWidth="1"/>
    <col min="7" max="7" width="12" bestFit="1" customWidth="1"/>
    <col min="8" max="8" width="11" bestFit="1" customWidth="1"/>
    <col min="9" max="9" width="15.77734375" bestFit="1" customWidth="1"/>
    <col min="10" max="10" width="11.44140625" bestFit="1" customWidth="1"/>
    <col min="11" max="11" width="8.44140625" customWidth="1"/>
  </cols>
  <sheetData>
    <row r="1" spans="1:11" x14ac:dyDescent="0.3">
      <c r="A1" s="86"/>
    </row>
    <row r="5" spans="1:11" x14ac:dyDescent="0.3">
      <c r="D5" s="1" t="s">
        <v>0</v>
      </c>
      <c r="E5" s="1" t="s">
        <v>1</v>
      </c>
      <c r="F5" s="1" t="s">
        <v>6</v>
      </c>
      <c r="G5" s="1" t="s">
        <v>14</v>
      </c>
      <c r="H5" s="1" t="s">
        <v>15</v>
      </c>
      <c r="I5" s="1" t="s">
        <v>9</v>
      </c>
      <c r="J5" s="1" t="s">
        <v>34</v>
      </c>
      <c r="K5" s="1" t="s">
        <v>13</v>
      </c>
    </row>
    <row r="6" spans="1:11" x14ac:dyDescent="0.3">
      <c r="D6" s="3" t="s">
        <v>2</v>
      </c>
      <c r="E6" s="3">
        <v>500</v>
      </c>
      <c r="F6" s="3">
        <v>20000</v>
      </c>
      <c r="G6" s="3">
        <v>20</v>
      </c>
      <c r="H6" s="3">
        <v>50</v>
      </c>
      <c r="I6" s="3">
        <v>50000</v>
      </c>
      <c r="J6" s="3">
        <v>0.05</v>
      </c>
      <c r="K6" s="3">
        <f>(H6*E6)-(F6+G6*E6)</f>
        <v>-5000</v>
      </c>
    </row>
    <row r="7" spans="1:11" x14ac:dyDescent="0.3">
      <c r="D7" s="3" t="s">
        <v>3</v>
      </c>
      <c r="E7" s="3">
        <v>700</v>
      </c>
      <c r="F7" s="3">
        <v>25000</v>
      </c>
      <c r="G7" s="3">
        <v>15</v>
      </c>
      <c r="H7" s="3">
        <v>45</v>
      </c>
      <c r="I7" s="3">
        <v>60000</v>
      </c>
      <c r="J7" s="3">
        <v>0.04</v>
      </c>
      <c r="K7" s="3">
        <f>(H7*E7)-(F7+G7*E7)</f>
        <v>-4000</v>
      </c>
    </row>
    <row r="8" spans="1:11" x14ac:dyDescent="0.3">
      <c r="D8" s="3" t="s">
        <v>4</v>
      </c>
      <c r="E8" s="3">
        <v>600</v>
      </c>
      <c r="F8" s="3">
        <v>22000</v>
      </c>
      <c r="G8" s="3">
        <v>25</v>
      </c>
      <c r="H8" s="3">
        <v>60</v>
      </c>
      <c r="I8" s="3">
        <v>55000</v>
      </c>
      <c r="J8" s="3">
        <v>0.06</v>
      </c>
      <c r="K8" s="3">
        <f>(H8*E8)-(F8+G8*E8)</f>
        <v>-1000</v>
      </c>
    </row>
    <row r="9" spans="1:11" x14ac:dyDescent="0.3">
      <c r="D9" s="3" t="s">
        <v>5</v>
      </c>
      <c r="E9" s="3">
        <v>800</v>
      </c>
      <c r="F9" s="3">
        <v>30000</v>
      </c>
      <c r="G9" s="3">
        <v>30</v>
      </c>
      <c r="H9" s="3">
        <v>70</v>
      </c>
      <c r="I9" s="3">
        <v>70000</v>
      </c>
      <c r="J9" s="3">
        <v>7.0000000000000007E-2</v>
      </c>
      <c r="K9" s="3">
        <f>(H9*E9)-(F9+G9*E9)</f>
        <v>2000</v>
      </c>
    </row>
    <row r="12" spans="1:11" x14ac:dyDescent="0.3">
      <c r="D12" s="71" t="s">
        <v>1</v>
      </c>
      <c r="E12" s="71"/>
      <c r="F12" s="71"/>
      <c r="G12" s="71"/>
      <c r="H12" s="71"/>
    </row>
    <row r="13" spans="1:11" x14ac:dyDescent="0.3">
      <c r="D13" s="30" t="s">
        <v>33</v>
      </c>
      <c r="E13" s="7" t="s">
        <v>2</v>
      </c>
      <c r="F13" s="7" t="s">
        <v>3</v>
      </c>
      <c r="G13" s="7" t="s">
        <v>4</v>
      </c>
      <c r="H13" s="7" t="s">
        <v>5</v>
      </c>
    </row>
    <row r="14" spans="1:11" x14ac:dyDescent="0.3">
      <c r="D14" s="5">
        <v>1</v>
      </c>
      <c r="E14" s="24">
        <f>E6</f>
        <v>500</v>
      </c>
      <c r="F14" s="24">
        <f>E7</f>
        <v>700</v>
      </c>
      <c r="G14" s="24">
        <f>E8</f>
        <v>600</v>
      </c>
      <c r="H14" s="24">
        <f>E9</f>
        <v>800</v>
      </c>
    </row>
    <row r="15" spans="1:11" x14ac:dyDescent="0.3">
      <c r="D15" s="5">
        <v>2</v>
      </c>
      <c r="E15" s="24">
        <f>E14+(E14*$J$6)</f>
        <v>525</v>
      </c>
      <c r="F15" s="24">
        <f>F14+(F14*$J$7)</f>
        <v>728</v>
      </c>
      <c r="G15" s="24">
        <f>G14+(G14*$J$8)</f>
        <v>636</v>
      </c>
      <c r="H15" s="24">
        <f>H14+(H14*$J$9)</f>
        <v>856</v>
      </c>
    </row>
    <row r="16" spans="1:11" x14ac:dyDescent="0.3">
      <c r="D16" s="5">
        <v>3</v>
      </c>
      <c r="E16" s="24">
        <f>E15+(E15*$J$6)</f>
        <v>551.25</v>
      </c>
      <c r="F16" s="24">
        <f>F15+(F15*$J$7)</f>
        <v>757.12</v>
      </c>
      <c r="G16" s="24">
        <f>G15+(G15*$J$8)</f>
        <v>674.16</v>
      </c>
      <c r="H16" s="24">
        <f>H15+(H15*$J$9)</f>
        <v>915.92</v>
      </c>
    </row>
    <row r="17" spans="4:9" x14ac:dyDescent="0.3">
      <c r="D17" s="5">
        <v>4</v>
      </c>
      <c r="E17" s="24">
        <f>E16+(E16*$J$6)</f>
        <v>578.8125</v>
      </c>
      <c r="F17" s="24">
        <f>F16+(F16*$J$7)</f>
        <v>787.40480000000002</v>
      </c>
      <c r="G17" s="24">
        <f>G16+(G16*$J$8)</f>
        <v>714.6096</v>
      </c>
      <c r="H17" s="24">
        <f>H16+(H16*$J$9)</f>
        <v>980.03440000000001</v>
      </c>
    </row>
    <row r="18" spans="4:9" x14ac:dyDescent="0.3">
      <c r="D18" s="5">
        <v>5</v>
      </c>
      <c r="E18" s="24">
        <f>E17+(E17*$J$6)</f>
        <v>607.75312499999995</v>
      </c>
      <c r="F18" s="24">
        <f>F17+(F17*$J$7)</f>
        <v>818.90099199999997</v>
      </c>
      <c r="G18" s="24">
        <f>G17+(G17*$J$8)</f>
        <v>757.486176</v>
      </c>
      <c r="H18" s="24">
        <f>H17+(H17*$J$9)</f>
        <v>1048.636808</v>
      </c>
    </row>
    <row r="19" spans="4:9" x14ac:dyDescent="0.3">
      <c r="D19" s="37">
        <v>6</v>
      </c>
      <c r="E19" s="38">
        <f>_xlfn.FORECAST.LINEAR($D19,$E$14:E18,$D$14:D18)</f>
        <v>633.35874999999999</v>
      </c>
      <c r="F19" s="38">
        <f>_xlfn.FORECAST.LINEAR($D19,$F$14:F18,$D$14:D18)</f>
        <v>847.44719359999999</v>
      </c>
      <c r="G19" s="38">
        <f>_xlfn.FORECAST.LINEAR($D19,$G$14:G18,$D$14:D18)</f>
        <v>794.52574079999988</v>
      </c>
      <c r="H19" s="38">
        <f>_xlfn.FORECAST.LINEAR($D19,$H$14:H18,$D$14:D18)</f>
        <v>1106.5106464</v>
      </c>
      <c r="I19" s="78" t="s">
        <v>38</v>
      </c>
    </row>
    <row r="20" spans="4:9" x14ac:dyDescent="0.3">
      <c r="D20" s="37">
        <v>7</v>
      </c>
      <c r="E20" s="38">
        <f>_xlfn.FORECAST.LINEAR($D20,$E$14:E19,$D$14:D19)</f>
        <v>660.29062499999998</v>
      </c>
      <c r="F20" s="38">
        <f>_xlfn.FORECAST.LINEAR($D20,$F$14:F19,$D$14:D19)</f>
        <v>877.16787199999999</v>
      </c>
      <c r="G20" s="38">
        <f>_xlfn.FORECAST.LINEAR($D20,$G$14:G19,$D$14:D19)</f>
        <v>833.88393599999995</v>
      </c>
      <c r="H20" s="38">
        <f>_xlfn.FORECAST.LINEAR($D20,$H$14:H19,$D$14:D19)</f>
        <v>1168.6414479999999</v>
      </c>
      <c r="I20" s="78"/>
    </row>
    <row r="21" spans="4:9" x14ac:dyDescent="0.3">
      <c r="D21" s="37">
        <v>8</v>
      </c>
      <c r="E21" s="38">
        <f>_xlfn.FORECAST.LINEAR($D21,$E$14:E20,$D$14:D20)</f>
        <v>687.22249999999997</v>
      </c>
      <c r="F21" s="38">
        <f>_xlfn.FORECAST.LINEAR($D21,$F$14:F20,$D$14:D20)</f>
        <v>906.88855039999999</v>
      </c>
      <c r="G21" s="38">
        <f>_xlfn.FORECAST.LINEAR($D21,$G$14:G20,$D$14:D20)</f>
        <v>873.2421311999999</v>
      </c>
      <c r="H21" s="38">
        <f>_xlfn.FORECAST.LINEAR($D21,$H$14:H20,$D$14:D20)</f>
        <v>1230.7722496000001</v>
      </c>
      <c r="I21" s="78"/>
    </row>
    <row r="22" spans="4:9" x14ac:dyDescent="0.3">
      <c r="D22" s="37">
        <v>9</v>
      </c>
      <c r="E22" s="38">
        <f>_xlfn.FORECAST.LINEAR($D22,$E$14:E21,$D$14:D21)</f>
        <v>714.15437500000007</v>
      </c>
      <c r="F22" s="38">
        <f>_xlfn.FORECAST.LINEAR($D22,$F$14:F21,$D$14:D21)</f>
        <v>936.60922879999998</v>
      </c>
      <c r="G22" s="38">
        <f>_xlfn.FORECAST.LINEAR($D22,$G$14:G21,$D$14:D21)</f>
        <v>912.60032639999997</v>
      </c>
      <c r="H22" s="38">
        <f>_xlfn.FORECAST.LINEAR($D22,$H$14:H21,$D$14:D21)</f>
        <v>1292.9030511999999</v>
      </c>
      <c r="I22" s="78"/>
    </row>
    <row r="23" spans="4:9" x14ac:dyDescent="0.3">
      <c r="D23" s="37">
        <v>10</v>
      </c>
      <c r="E23" s="38">
        <f>_xlfn.FORECAST.LINEAR($D23,$E$14:E22,$D$14:D22)</f>
        <v>741.08625000000006</v>
      </c>
      <c r="F23" s="38">
        <f>_xlfn.FORECAST.LINEAR($D23,$F$14:F22,$D$14:D22)</f>
        <v>966.32990719999998</v>
      </c>
      <c r="G23" s="38">
        <f>_xlfn.FORECAST.LINEAR($D23,$G$14:G22,$D$14:D22)</f>
        <v>951.95852159999993</v>
      </c>
      <c r="H23" s="38">
        <f>_xlfn.FORECAST.LINEAR($D23,$H$14:H22,$D$14:D22)</f>
        <v>1355.0338528</v>
      </c>
      <c r="I23" s="78"/>
    </row>
  </sheetData>
  <sheetProtection algorithmName="SHA-512" hashValue="jcIj1bZB1LO/z4SpL8wlXzVRJv2tInqyFoM6NVMHeMG2xMdpIFhSLMarF9RSjvhfmdMxysu5pwdPiqKYOkkDcg==" saltValue="4lKnpL1yX6C8JBel0voCAg==" spinCount="100000" sheet="1" objects="1" scenarios="1"/>
  <mergeCells count="2">
    <mergeCell ref="D12:H12"/>
    <mergeCell ref="I19:I2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3798-4545-4277-B2AF-552C9DE26DE7}">
  <dimension ref="A1:Y36"/>
  <sheetViews>
    <sheetView workbookViewId="0"/>
  </sheetViews>
  <sheetFormatPr defaultRowHeight="14.4" x14ac:dyDescent="0.3"/>
  <cols>
    <col min="4" max="4" width="17.21875" bestFit="1" customWidth="1"/>
    <col min="5" max="5" width="9.33203125" bestFit="1" customWidth="1"/>
    <col min="6" max="6" width="9.21875" bestFit="1" customWidth="1"/>
    <col min="13" max="13" width="12.77734375" bestFit="1" customWidth="1"/>
    <col min="15" max="15" width="10.5546875" bestFit="1" customWidth="1"/>
  </cols>
  <sheetData>
    <row r="1" spans="1:16" x14ac:dyDescent="0.3">
      <c r="A1" s="86"/>
    </row>
    <row r="4" spans="1:16" x14ac:dyDescent="0.3">
      <c r="E4" s="34" t="s">
        <v>2</v>
      </c>
      <c r="F4" s="34" t="s">
        <v>3</v>
      </c>
    </row>
    <row r="5" spans="1:16" x14ac:dyDescent="0.3">
      <c r="D5" s="2" t="s">
        <v>76</v>
      </c>
      <c r="E5" s="15">
        <v>40</v>
      </c>
      <c r="F5" s="15">
        <v>20</v>
      </c>
      <c r="G5" t="s">
        <v>77</v>
      </c>
    </row>
    <row r="6" spans="1:16" x14ac:dyDescent="0.3">
      <c r="E6" s="14"/>
      <c r="F6" s="14"/>
    </row>
    <row r="7" spans="1:16" x14ac:dyDescent="0.3">
      <c r="D7" t="s">
        <v>78</v>
      </c>
      <c r="E7" s="14"/>
      <c r="F7" s="14"/>
      <c r="K7" s="2"/>
      <c r="L7" s="2" t="s">
        <v>79</v>
      </c>
      <c r="M7" s="2" t="s">
        <v>80</v>
      </c>
      <c r="N7" s="3"/>
      <c r="O7" s="3" t="s">
        <v>15</v>
      </c>
      <c r="P7" s="2" t="s">
        <v>81</v>
      </c>
    </row>
    <row r="8" spans="1:16" x14ac:dyDescent="0.3">
      <c r="D8" s="63" t="s">
        <v>82</v>
      </c>
      <c r="E8" s="14">
        <v>2</v>
      </c>
      <c r="F8" s="14">
        <v>1</v>
      </c>
      <c r="G8" s="64">
        <f>SUMPRODUCT(E8:F8,$E$5:$F$5)*L8</f>
        <v>1000</v>
      </c>
      <c r="K8" s="2" t="s">
        <v>83</v>
      </c>
      <c r="L8" s="2">
        <v>10</v>
      </c>
      <c r="M8" s="2" t="s">
        <v>84</v>
      </c>
      <c r="N8" s="3" t="s">
        <v>2</v>
      </c>
      <c r="O8" s="3">
        <v>80</v>
      </c>
      <c r="P8" s="2"/>
    </row>
    <row r="9" spans="1:16" x14ac:dyDescent="0.3">
      <c r="D9" s="63" t="s">
        <v>85</v>
      </c>
      <c r="E9" s="14">
        <v>1</v>
      </c>
      <c r="F9" s="14">
        <v>2</v>
      </c>
      <c r="G9" s="64">
        <f>SUMPRODUCT(E9:F9,$E$5:$F$5)*L9</f>
        <v>800</v>
      </c>
      <c r="K9" s="2" t="s">
        <v>86</v>
      </c>
      <c r="L9" s="2">
        <v>10</v>
      </c>
      <c r="M9" s="2" t="s">
        <v>84</v>
      </c>
      <c r="N9" s="3" t="s">
        <v>3</v>
      </c>
      <c r="O9" s="3">
        <v>60</v>
      </c>
      <c r="P9" s="2"/>
    </row>
    <row r="10" spans="1:16" x14ac:dyDescent="0.3">
      <c r="E10" s="14"/>
      <c r="F10" s="14"/>
      <c r="G10" s="64"/>
    </row>
    <row r="11" spans="1:16" x14ac:dyDescent="0.3">
      <c r="D11" t="s">
        <v>87</v>
      </c>
      <c r="E11" s="14">
        <f>E5*O8</f>
        <v>3200</v>
      </c>
      <c r="F11" s="14">
        <f>F5*O9</f>
        <v>1200</v>
      </c>
      <c r="G11" s="64">
        <f>SUM(E11:F11)</f>
        <v>4400</v>
      </c>
    </row>
    <row r="12" spans="1:16" x14ac:dyDescent="0.3">
      <c r="E12" s="14"/>
      <c r="F12" s="14"/>
      <c r="G12" s="64"/>
    </row>
    <row r="13" spans="1:16" x14ac:dyDescent="0.3">
      <c r="D13" s="18" t="s">
        <v>88</v>
      </c>
      <c r="E13" s="14"/>
      <c r="F13" s="14"/>
      <c r="G13" s="65">
        <f>G11-G9-G8</f>
        <v>2600</v>
      </c>
      <c r="H13" t="s">
        <v>73</v>
      </c>
    </row>
    <row r="14" spans="1:16" x14ac:dyDescent="0.3">
      <c r="N14" t="s">
        <v>89</v>
      </c>
    </row>
    <row r="15" spans="1:16" x14ac:dyDescent="0.3">
      <c r="N15" t="s">
        <v>90</v>
      </c>
    </row>
    <row r="16" spans="1:16" x14ac:dyDescent="0.3">
      <c r="D16" s="34" t="s">
        <v>91</v>
      </c>
      <c r="E16" s="2"/>
      <c r="F16" s="2"/>
      <c r="G16" s="2" t="s">
        <v>40</v>
      </c>
      <c r="H16" s="2" t="s">
        <v>61</v>
      </c>
      <c r="I16" s="2" t="s">
        <v>41</v>
      </c>
      <c r="N16" t="s">
        <v>92</v>
      </c>
    </row>
    <row r="17" spans="4:25" x14ac:dyDescent="0.3">
      <c r="D17" s="2" t="s">
        <v>93</v>
      </c>
      <c r="E17" s="2">
        <v>2</v>
      </c>
      <c r="F17" s="2">
        <v>1</v>
      </c>
      <c r="G17" s="2">
        <f>SUMPRODUCT(E17:F17,E5:F5)</f>
        <v>100</v>
      </c>
      <c r="H17" s="2" t="s">
        <v>42</v>
      </c>
      <c r="I17" s="2">
        <v>100</v>
      </c>
    </row>
    <row r="18" spans="4:25" x14ac:dyDescent="0.3">
      <c r="D18" s="2" t="s">
        <v>94</v>
      </c>
      <c r="E18" s="2">
        <v>1</v>
      </c>
      <c r="F18" s="2">
        <v>2</v>
      </c>
      <c r="G18" s="2">
        <f>SUMPRODUCT(E18:F18,E5:F5)</f>
        <v>80</v>
      </c>
      <c r="H18" s="2" t="s">
        <v>42</v>
      </c>
      <c r="I18" s="2">
        <v>80</v>
      </c>
    </row>
    <row r="19" spans="4:25" x14ac:dyDescent="0.3">
      <c r="D19" s="2" t="s">
        <v>95</v>
      </c>
      <c r="E19" s="2">
        <v>1</v>
      </c>
      <c r="F19" s="2"/>
      <c r="G19" s="2">
        <f>SUMPRODUCT(E19:F19,E5:F5)</f>
        <v>40</v>
      </c>
      <c r="H19" s="2" t="s">
        <v>70</v>
      </c>
      <c r="I19" s="2">
        <v>10</v>
      </c>
    </row>
    <row r="20" spans="4:25" x14ac:dyDescent="0.3">
      <c r="D20" s="2" t="s">
        <v>96</v>
      </c>
      <c r="E20" s="2"/>
      <c r="F20" s="2">
        <v>1</v>
      </c>
      <c r="G20" s="2">
        <f>SUMPRODUCT(E20:F20,E5:F5)</f>
        <v>20</v>
      </c>
      <c r="H20" s="2" t="s">
        <v>70</v>
      </c>
      <c r="I20" s="2">
        <v>20</v>
      </c>
    </row>
    <row r="24" spans="4:25" x14ac:dyDescent="0.3">
      <c r="D24" s="82" t="s">
        <v>97</v>
      </c>
      <c r="E24" s="82"/>
      <c r="F24" s="82"/>
      <c r="G24" s="82"/>
      <c r="H24" s="82"/>
      <c r="I24" s="82"/>
      <c r="J24" s="82"/>
      <c r="K24" s="82"/>
      <c r="L24" s="82"/>
      <c r="M24" s="82"/>
      <c r="N24" s="82"/>
      <c r="O24" s="82"/>
      <c r="P24" s="82"/>
      <c r="Q24" s="82"/>
      <c r="R24" s="82"/>
      <c r="S24" s="82"/>
      <c r="T24" s="82"/>
      <c r="U24" s="82"/>
      <c r="V24" s="82"/>
      <c r="W24" s="82"/>
      <c r="X24" s="82"/>
      <c r="Y24" s="82"/>
    </row>
    <row r="26" spans="4:25" ht="33.6" customHeight="1" x14ac:dyDescent="0.3">
      <c r="D26" s="83" t="s">
        <v>98</v>
      </c>
      <c r="E26" s="83"/>
      <c r="F26" s="83"/>
      <c r="G26" s="83"/>
      <c r="H26" s="83"/>
      <c r="I26" s="83"/>
      <c r="J26" s="83"/>
      <c r="K26" s="83"/>
      <c r="L26" s="83"/>
      <c r="M26" s="83"/>
      <c r="N26" s="83"/>
      <c r="O26" s="83"/>
      <c r="P26" s="83"/>
      <c r="Q26" s="83"/>
      <c r="R26" s="83"/>
      <c r="S26" s="83"/>
      <c r="T26" s="83"/>
      <c r="U26" s="83"/>
      <c r="V26" s="83"/>
      <c r="W26" s="83"/>
      <c r="X26" s="83"/>
      <c r="Y26" s="83"/>
    </row>
    <row r="28" spans="4:25" x14ac:dyDescent="0.3">
      <c r="D28" s="68" t="s">
        <v>99</v>
      </c>
    </row>
    <row r="30" spans="4:25" x14ac:dyDescent="0.3">
      <c r="D30" s="66" t="s">
        <v>100</v>
      </c>
      <c r="F30" s="84" t="s">
        <v>101</v>
      </c>
      <c r="G30" s="84"/>
      <c r="H30" s="84"/>
      <c r="J30" s="84" t="s">
        <v>102</v>
      </c>
      <c r="K30" s="84"/>
      <c r="M30" s="84" t="s">
        <v>103</v>
      </c>
      <c r="N30" s="84"/>
    </row>
    <row r="31" spans="4:25" x14ac:dyDescent="0.3">
      <c r="D31" s="67" t="s">
        <v>104</v>
      </c>
      <c r="F31" s="81" t="s">
        <v>105</v>
      </c>
      <c r="G31" s="81"/>
      <c r="J31" s="80" t="s">
        <v>106</v>
      </c>
      <c r="K31" s="80"/>
      <c r="M31" s="80" t="s">
        <v>107</v>
      </c>
      <c r="N31" s="80"/>
      <c r="O31" s="80"/>
      <c r="P31" s="80"/>
    </row>
    <row r="32" spans="4:25" x14ac:dyDescent="0.3">
      <c r="D32" s="67" t="s">
        <v>108</v>
      </c>
      <c r="F32" s="79" t="s">
        <v>109</v>
      </c>
      <c r="G32" s="79"/>
      <c r="J32" s="80" t="s">
        <v>110</v>
      </c>
      <c r="K32" s="80"/>
      <c r="M32" s="80" t="s">
        <v>111</v>
      </c>
      <c r="N32" s="80"/>
      <c r="O32" s="80"/>
      <c r="P32" s="80"/>
    </row>
    <row r="33" spans="6:7" x14ac:dyDescent="0.3">
      <c r="F33" s="79" t="s">
        <v>112</v>
      </c>
      <c r="G33" s="79"/>
    </row>
    <row r="34" spans="6:7" x14ac:dyDescent="0.3">
      <c r="F34" s="81" t="s">
        <v>113</v>
      </c>
      <c r="G34" s="81"/>
    </row>
    <row r="35" spans="6:7" x14ac:dyDescent="0.3">
      <c r="F35" s="79" t="s">
        <v>114</v>
      </c>
      <c r="G35" s="79"/>
    </row>
    <row r="36" spans="6:7" x14ac:dyDescent="0.3">
      <c r="F36" s="79" t="s">
        <v>115</v>
      </c>
      <c r="G36" s="79"/>
    </row>
  </sheetData>
  <sheetProtection algorithmName="SHA-512" hashValue="LxZO72CE4yKfEtBmF5ymL8yY/kySzC5yKruT6GhGp4hc0n7abdHRw4gO+XlXCMQTBKzL3TVXtdgUyAdzJjWlfA==" saltValue="5RPecJ2Hm6Morxgys14OnA==" spinCount="100000" sheet="1" objects="1" scenarios="1"/>
  <mergeCells count="15">
    <mergeCell ref="F31:G31"/>
    <mergeCell ref="J31:K31"/>
    <mergeCell ref="M31:P31"/>
    <mergeCell ref="D24:Y24"/>
    <mergeCell ref="D26:Y26"/>
    <mergeCell ref="F30:H30"/>
    <mergeCell ref="J30:K30"/>
    <mergeCell ref="M30:N30"/>
    <mergeCell ref="F36:G36"/>
    <mergeCell ref="F32:G32"/>
    <mergeCell ref="J32:K32"/>
    <mergeCell ref="M32:P32"/>
    <mergeCell ref="F33:G33"/>
    <mergeCell ref="F34:G34"/>
    <mergeCell ref="F35:G3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E15E7-1750-4D08-9ADA-FBE0FD1BD3A0}">
  <dimension ref="A1:Q53"/>
  <sheetViews>
    <sheetView workbookViewId="0"/>
  </sheetViews>
  <sheetFormatPr defaultRowHeight="14.4" x14ac:dyDescent="0.3"/>
  <cols>
    <col min="4" max="4" width="12.6640625" bestFit="1" customWidth="1"/>
    <col min="5" max="8" width="6.88671875" bestFit="1" customWidth="1"/>
    <col min="9" max="9" width="14.109375" bestFit="1" customWidth="1"/>
    <col min="10" max="11" width="14" bestFit="1" customWidth="1"/>
    <col min="12" max="12" width="14.109375" bestFit="1" customWidth="1"/>
    <col min="13" max="13" width="10.77734375" customWidth="1"/>
    <col min="14" max="17" width="6.88671875" bestFit="1" customWidth="1"/>
    <col min="18" max="18" width="13.88671875" bestFit="1" customWidth="1"/>
    <col min="19" max="19" width="10.44140625" customWidth="1"/>
  </cols>
  <sheetData>
    <row r="1" spans="1:17" x14ac:dyDescent="0.3">
      <c r="A1" s="86"/>
    </row>
    <row r="4" spans="1:17" x14ac:dyDescent="0.3">
      <c r="D4" s="21" t="s">
        <v>59</v>
      </c>
      <c r="E4" s="21" t="s">
        <v>47</v>
      </c>
      <c r="F4" s="21" t="s">
        <v>48</v>
      </c>
      <c r="G4" s="21" t="s">
        <v>50</v>
      </c>
      <c r="H4" s="21" t="s">
        <v>49</v>
      </c>
      <c r="I4" s="42" t="s">
        <v>51</v>
      </c>
      <c r="J4" s="44" t="s">
        <v>56</v>
      </c>
      <c r="K4" s="46" t="s">
        <v>57</v>
      </c>
      <c r="L4" s="47" t="s">
        <v>58</v>
      </c>
    </row>
    <row r="5" spans="1:17" x14ac:dyDescent="0.3">
      <c r="D5" s="21" t="s">
        <v>43</v>
      </c>
      <c r="E5" s="41">
        <v>52</v>
      </c>
      <c r="F5" s="41">
        <v>93</v>
      </c>
      <c r="G5" s="41">
        <v>15</v>
      </c>
      <c r="H5" s="41">
        <v>72</v>
      </c>
      <c r="I5" s="43">
        <v>100</v>
      </c>
      <c r="J5" s="45">
        <v>200</v>
      </c>
      <c r="K5" s="37">
        <v>120</v>
      </c>
      <c r="L5" s="48">
        <v>230</v>
      </c>
    </row>
    <row r="6" spans="1:17" x14ac:dyDescent="0.3">
      <c r="D6" s="21" t="s">
        <v>44</v>
      </c>
      <c r="E6" s="41">
        <v>61</v>
      </c>
      <c r="F6" s="41">
        <v>21</v>
      </c>
      <c r="G6" s="41">
        <v>83</v>
      </c>
      <c r="H6" s="41">
        <v>87</v>
      </c>
      <c r="I6" s="43">
        <v>180</v>
      </c>
      <c r="J6" s="45">
        <v>150</v>
      </c>
      <c r="K6" s="37">
        <v>130</v>
      </c>
      <c r="L6" s="48">
        <v>180</v>
      </c>
    </row>
    <row r="7" spans="1:17" x14ac:dyDescent="0.3">
      <c r="D7" s="21" t="s">
        <v>45</v>
      </c>
      <c r="E7" s="41">
        <v>75</v>
      </c>
      <c r="F7" s="41">
        <v>75</v>
      </c>
      <c r="G7" s="41">
        <v>88</v>
      </c>
      <c r="H7" s="41">
        <v>100</v>
      </c>
      <c r="I7" s="43">
        <v>90</v>
      </c>
      <c r="J7" s="45">
        <v>210</v>
      </c>
      <c r="K7" s="37">
        <v>170</v>
      </c>
      <c r="L7" s="48">
        <v>190</v>
      </c>
    </row>
    <row r="8" spans="1:17" x14ac:dyDescent="0.3">
      <c r="D8" s="21" t="s">
        <v>46</v>
      </c>
      <c r="E8" s="41">
        <v>24</v>
      </c>
      <c r="F8" s="41">
        <v>3</v>
      </c>
      <c r="G8" s="41">
        <v>22</v>
      </c>
      <c r="H8" s="41">
        <v>53</v>
      </c>
      <c r="I8" s="43">
        <v>130</v>
      </c>
      <c r="J8" s="45">
        <v>140</v>
      </c>
      <c r="K8" s="37">
        <v>180</v>
      </c>
      <c r="L8" s="48">
        <v>200</v>
      </c>
    </row>
    <row r="9" spans="1:17" x14ac:dyDescent="0.3">
      <c r="D9" s="42" t="s">
        <v>52</v>
      </c>
      <c r="E9" s="43">
        <v>150</v>
      </c>
      <c r="F9" s="43">
        <v>100</v>
      </c>
      <c r="G9" s="43">
        <v>200</v>
      </c>
      <c r="H9" s="43">
        <v>50</v>
      </c>
      <c r="I9" s="52"/>
      <c r="J9" s="51"/>
      <c r="K9" s="50"/>
      <c r="L9" s="49"/>
    </row>
    <row r="10" spans="1:17" x14ac:dyDescent="0.3">
      <c r="D10" s="44" t="s">
        <v>53</v>
      </c>
      <c r="E10" s="45">
        <v>170</v>
      </c>
      <c r="F10" s="45">
        <v>140</v>
      </c>
      <c r="G10" s="45">
        <v>130</v>
      </c>
      <c r="H10" s="45">
        <v>260</v>
      </c>
      <c r="I10" s="51"/>
      <c r="J10" s="51"/>
      <c r="K10" s="50"/>
      <c r="L10" s="49"/>
    </row>
    <row r="11" spans="1:17" x14ac:dyDescent="0.3">
      <c r="D11" s="46" t="s">
        <v>54</v>
      </c>
      <c r="E11" s="37">
        <v>190</v>
      </c>
      <c r="F11" s="37">
        <v>160</v>
      </c>
      <c r="G11" s="37">
        <v>110</v>
      </c>
      <c r="H11" s="37">
        <v>140</v>
      </c>
      <c r="I11" s="50"/>
      <c r="J11" s="50"/>
      <c r="K11" s="50"/>
      <c r="L11" s="49"/>
    </row>
    <row r="12" spans="1:17" x14ac:dyDescent="0.3">
      <c r="D12" s="47" t="s">
        <v>55</v>
      </c>
      <c r="E12" s="48">
        <v>160</v>
      </c>
      <c r="F12" s="48">
        <v>210</v>
      </c>
      <c r="G12" s="48">
        <v>190</v>
      </c>
      <c r="H12" s="48">
        <v>240</v>
      </c>
      <c r="I12" s="49"/>
      <c r="J12" s="49"/>
      <c r="K12" s="49"/>
      <c r="L12" s="49"/>
    </row>
    <row r="16" spans="1:17" x14ac:dyDescent="0.3">
      <c r="D16" s="54"/>
      <c r="E16" s="42" t="s">
        <v>47</v>
      </c>
      <c r="F16" s="42" t="s">
        <v>48</v>
      </c>
      <c r="G16" s="42" t="s">
        <v>50</v>
      </c>
      <c r="H16" s="42" t="s">
        <v>49</v>
      </c>
      <c r="I16" s="12" t="s">
        <v>65</v>
      </c>
      <c r="J16" s="12" t="s">
        <v>61</v>
      </c>
      <c r="K16" s="12" t="s">
        <v>39</v>
      </c>
      <c r="M16" s="54" t="s">
        <v>64</v>
      </c>
      <c r="N16" s="42" t="s">
        <v>47</v>
      </c>
      <c r="O16" s="42" t="s">
        <v>48</v>
      </c>
      <c r="P16" s="42" t="s">
        <v>50</v>
      </c>
      <c r="Q16" s="42" t="s">
        <v>49</v>
      </c>
    </row>
    <row r="17" spans="4:17" x14ac:dyDescent="0.3">
      <c r="D17" s="42" t="s">
        <v>43</v>
      </c>
      <c r="E17" s="53">
        <v>0</v>
      </c>
      <c r="F17" s="53">
        <v>0</v>
      </c>
      <c r="G17" s="53">
        <v>100</v>
      </c>
      <c r="H17" s="53">
        <v>0</v>
      </c>
      <c r="I17" s="3">
        <f>SUM(E17:H17)</f>
        <v>100</v>
      </c>
      <c r="J17" s="3" t="s">
        <v>62</v>
      </c>
      <c r="K17" s="3">
        <v>100</v>
      </c>
      <c r="M17" s="42" t="s">
        <v>43</v>
      </c>
      <c r="N17" s="53">
        <f t="shared" ref="N17:Q20" si="0">IF(E17,E5,0)</f>
        <v>0</v>
      </c>
      <c r="O17" s="53">
        <f t="shared" si="0"/>
        <v>0</v>
      </c>
      <c r="P17" s="53">
        <f t="shared" si="0"/>
        <v>15</v>
      </c>
      <c r="Q17" s="53">
        <f t="shared" si="0"/>
        <v>0</v>
      </c>
    </row>
    <row r="18" spans="4:17" x14ac:dyDescent="0.3">
      <c r="D18" s="42" t="s">
        <v>44</v>
      </c>
      <c r="E18" s="53">
        <v>80</v>
      </c>
      <c r="F18" s="53">
        <v>100</v>
      </c>
      <c r="G18" s="53">
        <v>0</v>
      </c>
      <c r="H18" s="53">
        <v>0</v>
      </c>
      <c r="I18" s="3">
        <f>SUM(E18:H18)</f>
        <v>180</v>
      </c>
      <c r="J18" s="3" t="s">
        <v>62</v>
      </c>
      <c r="K18" s="3">
        <v>180</v>
      </c>
      <c r="M18" s="42" t="s">
        <v>44</v>
      </c>
      <c r="N18" s="53">
        <f t="shared" si="0"/>
        <v>61</v>
      </c>
      <c r="O18" s="53">
        <f t="shared" si="0"/>
        <v>21</v>
      </c>
      <c r="P18" s="53">
        <f t="shared" si="0"/>
        <v>0</v>
      </c>
      <c r="Q18" s="53">
        <f t="shared" si="0"/>
        <v>0</v>
      </c>
    </row>
    <row r="19" spans="4:17" x14ac:dyDescent="0.3">
      <c r="D19" s="42" t="s">
        <v>45</v>
      </c>
      <c r="E19" s="53">
        <v>40</v>
      </c>
      <c r="F19" s="53">
        <v>0</v>
      </c>
      <c r="G19" s="53">
        <v>0</v>
      </c>
      <c r="H19" s="53">
        <v>50</v>
      </c>
      <c r="I19" s="3">
        <f>SUM(E19:H19)</f>
        <v>90</v>
      </c>
      <c r="J19" s="3" t="s">
        <v>62</v>
      </c>
      <c r="K19" s="3">
        <v>90</v>
      </c>
      <c r="M19" s="42" t="s">
        <v>45</v>
      </c>
      <c r="N19" s="53">
        <f t="shared" si="0"/>
        <v>75</v>
      </c>
      <c r="O19" s="53">
        <f t="shared" si="0"/>
        <v>0</v>
      </c>
      <c r="P19" s="53">
        <f t="shared" si="0"/>
        <v>0</v>
      </c>
      <c r="Q19" s="53">
        <f t="shared" si="0"/>
        <v>100</v>
      </c>
    </row>
    <row r="20" spans="4:17" x14ac:dyDescent="0.3">
      <c r="D20" s="42" t="s">
        <v>46</v>
      </c>
      <c r="E20" s="53">
        <v>30</v>
      </c>
      <c r="F20" s="53">
        <v>0</v>
      </c>
      <c r="G20" s="53">
        <v>100</v>
      </c>
      <c r="H20" s="53">
        <v>0</v>
      </c>
      <c r="I20" s="3">
        <f>SUM(E20:H20)</f>
        <v>130</v>
      </c>
      <c r="J20" s="3" t="s">
        <v>62</v>
      </c>
      <c r="K20" s="3">
        <v>130</v>
      </c>
      <c r="M20" s="42" t="s">
        <v>46</v>
      </c>
      <c r="N20" s="53">
        <f t="shared" si="0"/>
        <v>24</v>
      </c>
      <c r="O20" s="53">
        <f t="shared" si="0"/>
        <v>0</v>
      </c>
      <c r="P20" s="53">
        <f t="shared" si="0"/>
        <v>22</v>
      </c>
      <c r="Q20" s="53">
        <f t="shared" si="0"/>
        <v>0</v>
      </c>
    </row>
    <row r="21" spans="4:17" x14ac:dyDescent="0.3">
      <c r="D21" s="12" t="s">
        <v>66</v>
      </c>
      <c r="E21" s="3">
        <f>SUM(E17:E20)</f>
        <v>150</v>
      </c>
      <c r="F21" s="3">
        <f>SUM(F17:F20)</f>
        <v>100</v>
      </c>
      <c r="G21" s="3">
        <f>SUM(G17:G20)</f>
        <v>200</v>
      </c>
      <c r="H21" s="3">
        <f>SUM(H17:H20)</f>
        <v>50</v>
      </c>
      <c r="I21" s="14"/>
      <c r="J21" s="14"/>
      <c r="K21" s="14"/>
      <c r="Q21" t="str">
        <f>IF(Q17,H5,"")</f>
        <v/>
      </c>
    </row>
    <row r="22" spans="4:17" x14ac:dyDescent="0.3">
      <c r="D22" s="12" t="s">
        <v>61</v>
      </c>
      <c r="E22" s="3" t="s">
        <v>62</v>
      </c>
      <c r="F22" s="3" t="s">
        <v>62</v>
      </c>
      <c r="G22" s="3" t="s">
        <v>62</v>
      </c>
      <c r="H22" s="3" t="s">
        <v>62</v>
      </c>
      <c r="I22" s="39" t="s">
        <v>63</v>
      </c>
      <c r="J22" s="7">
        <f>SUM(N17:Q20)</f>
        <v>318</v>
      </c>
      <c r="K22" s="14"/>
    </row>
    <row r="23" spans="4:17" x14ac:dyDescent="0.3">
      <c r="D23" s="12" t="s">
        <v>39</v>
      </c>
      <c r="E23" s="3">
        <v>150</v>
      </c>
      <c r="F23" s="3">
        <v>100</v>
      </c>
      <c r="G23" s="3">
        <v>200</v>
      </c>
      <c r="H23" s="3">
        <v>50</v>
      </c>
      <c r="I23" s="14"/>
      <c r="J23" s="14"/>
      <c r="K23" s="14"/>
    </row>
    <row r="26" spans="4:17" x14ac:dyDescent="0.3">
      <c r="D26" s="55" t="s">
        <v>3</v>
      </c>
      <c r="E26" s="44" t="s">
        <v>47</v>
      </c>
      <c r="F26" s="44" t="s">
        <v>48</v>
      </c>
      <c r="G26" s="44" t="s">
        <v>50</v>
      </c>
      <c r="H26" s="44" t="s">
        <v>49</v>
      </c>
      <c r="I26" s="12" t="s">
        <v>60</v>
      </c>
      <c r="J26" s="12" t="s">
        <v>61</v>
      </c>
      <c r="K26" s="12" t="s">
        <v>39</v>
      </c>
      <c r="M26" s="55" t="s">
        <v>67</v>
      </c>
      <c r="N26" s="44" t="s">
        <v>47</v>
      </c>
      <c r="O26" s="44" t="s">
        <v>48</v>
      </c>
      <c r="P26" s="44" t="s">
        <v>50</v>
      </c>
      <c r="Q26" s="44" t="s">
        <v>49</v>
      </c>
    </row>
    <row r="27" spans="4:17" x14ac:dyDescent="0.3">
      <c r="D27" s="44" t="s">
        <v>43</v>
      </c>
      <c r="E27" s="56">
        <v>0</v>
      </c>
      <c r="F27" s="56">
        <v>0</v>
      </c>
      <c r="G27" s="56">
        <v>130</v>
      </c>
      <c r="H27" s="56">
        <v>70</v>
      </c>
      <c r="I27" s="3">
        <f>SUM(E27:H27)</f>
        <v>200</v>
      </c>
      <c r="J27" s="3" t="s">
        <v>62</v>
      </c>
      <c r="K27" s="3">
        <v>200</v>
      </c>
      <c r="M27" s="44" t="s">
        <v>43</v>
      </c>
      <c r="N27" s="56">
        <f t="shared" ref="N27:Q30" si="1">IF(E27,E5,0)</f>
        <v>0</v>
      </c>
      <c r="O27" s="56">
        <f t="shared" si="1"/>
        <v>0</v>
      </c>
      <c r="P27" s="56">
        <f t="shared" si="1"/>
        <v>15</v>
      </c>
      <c r="Q27" s="56">
        <f t="shared" si="1"/>
        <v>72</v>
      </c>
    </row>
    <row r="28" spans="4:17" x14ac:dyDescent="0.3">
      <c r="D28" s="44" t="s">
        <v>44</v>
      </c>
      <c r="E28" s="56">
        <v>10</v>
      </c>
      <c r="F28" s="56">
        <v>140</v>
      </c>
      <c r="G28" s="56">
        <v>0</v>
      </c>
      <c r="H28" s="56">
        <v>0</v>
      </c>
      <c r="I28" s="3">
        <f>SUM(E28:H28)</f>
        <v>150</v>
      </c>
      <c r="J28" s="3" t="s">
        <v>62</v>
      </c>
      <c r="K28" s="3">
        <v>150</v>
      </c>
      <c r="M28" s="44" t="s">
        <v>44</v>
      </c>
      <c r="N28" s="56">
        <f t="shared" si="1"/>
        <v>61</v>
      </c>
      <c r="O28" s="56">
        <f t="shared" si="1"/>
        <v>21</v>
      </c>
      <c r="P28" s="56">
        <f t="shared" si="1"/>
        <v>0</v>
      </c>
      <c r="Q28" s="56">
        <f t="shared" si="1"/>
        <v>0</v>
      </c>
    </row>
    <row r="29" spans="4:17" x14ac:dyDescent="0.3">
      <c r="D29" s="44" t="s">
        <v>45</v>
      </c>
      <c r="E29" s="56">
        <v>20</v>
      </c>
      <c r="F29" s="56">
        <v>0</v>
      </c>
      <c r="G29" s="56">
        <v>0</v>
      </c>
      <c r="H29" s="56">
        <v>190</v>
      </c>
      <c r="I29" s="3">
        <f>SUM(E29:H29)</f>
        <v>210</v>
      </c>
      <c r="J29" s="3" t="s">
        <v>62</v>
      </c>
      <c r="K29" s="3">
        <v>210</v>
      </c>
      <c r="M29" s="44" t="s">
        <v>45</v>
      </c>
      <c r="N29" s="56">
        <f t="shared" si="1"/>
        <v>75</v>
      </c>
      <c r="O29" s="56">
        <f t="shared" si="1"/>
        <v>0</v>
      </c>
      <c r="P29" s="56">
        <f t="shared" si="1"/>
        <v>0</v>
      </c>
      <c r="Q29" s="56">
        <f t="shared" si="1"/>
        <v>100</v>
      </c>
    </row>
    <row r="30" spans="4:17" x14ac:dyDescent="0.3">
      <c r="D30" s="44" t="s">
        <v>46</v>
      </c>
      <c r="E30" s="56">
        <v>140</v>
      </c>
      <c r="F30" s="56">
        <v>0</v>
      </c>
      <c r="G30" s="56">
        <v>0</v>
      </c>
      <c r="H30" s="56">
        <v>0</v>
      </c>
      <c r="I30" s="3">
        <f>SUM(E30:H30)</f>
        <v>140</v>
      </c>
      <c r="J30" s="3" t="s">
        <v>62</v>
      </c>
      <c r="K30" s="3">
        <v>140</v>
      </c>
      <c r="M30" s="44" t="s">
        <v>46</v>
      </c>
      <c r="N30" s="56">
        <f t="shared" si="1"/>
        <v>24</v>
      </c>
      <c r="O30" s="56">
        <f t="shared" si="1"/>
        <v>0</v>
      </c>
      <c r="P30" s="56">
        <f t="shared" si="1"/>
        <v>0</v>
      </c>
      <c r="Q30" s="56">
        <f t="shared" si="1"/>
        <v>0</v>
      </c>
    </row>
    <row r="31" spans="4:17" x14ac:dyDescent="0.3">
      <c r="D31" s="12" t="s">
        <v>60</v>
      </c>
      <c r="E31" s="3">
        <f>SUM(E27:E30)</f>
        <v>170</v>
      </c>
      <c r="F31" s="3">
        <f>SUM(F27:F30)</f>
        <v>140</v>
      </c>
      <c r="G31" s="3">
        <f>SUM(G27:G30)</f>
        <v>130</v>
      </c>
      <c r="H31" s="3">
        <f>SUM(H27:H30)</f>
        <v>260</v>
      </c>
      <c r="I31" s="14"/>
      <c r="J31" s="14"/>
      <c r="K31" s="14"/>
    </row>
    <row r="32" spans="4:17" x14ac:dyDescent="0.3">
      <c r="D32" s="12" t="s">
        <v>61</v>
      </c>
      <c r="E32" s="3" t="s">
        <v>62</v>
      </c>
      <c r="F32" s="3" t="s">
        <v>62</v>
      </c>
      <c r="G32" s="3" t="s">
        <v>62</v>
      </c>
      <c r="H32" s="3" t="s">
        <v>62</v>
      </c>
      <c r="I32" s="39" t="s">
        <v>63</v>
      </c>
      <c r="J32" s="7">
        <f>SUM(N27:Q30)</f>
        <v>368</v>
      </c>
      <c r="K32" s="14"/>
    </row>
    <row r="33" spans="4:17" x14ac:dyDescent="0.3">
      <c r="D33" s="12" t="s">
        <v>39</v>
      </c>
      <c r="E33" s="3">
        <f>170</f>
        <v>170</v>
      </c>
      <c r="F33" s="3">
        <v>140</v>
      </c>
      <c r="G33" s="3">
        <v>130</v>
      </c>
      <c r="H33" s="3">
        <v>260</v>
      </c>
      <c r="I33" s="14"/>
      <c r="J33" s="14"/>
      <c r="K33" s="14"/>
    </row>
    <row r="36" spans="4:17" x14ac:dyDescent="0.3">
      <c r="D36" s="57" t="s">
        <v>4</v>
      </c>
      <c r="E36" s="46" t="s">
        <v>47</v>
      </c>
      <c r="F36" s="46" t="s">
        <v>48</v>
      </c>
      <c r="G36" s="46" t="s">
        <v>50</v>
      </c>
      <c r="H36" s="46" t="s">
        <v>49</v>
      </c>
      <c r="I36" s="12" t="s">
        <v>60</v>
      </c>
      <c r="J36" s="12" t="s">
        <v>61</v>
      </c>
      <c r="K36" s="12" t="s">
        <v>39</v>
      </c>
      <c r="M36" s="57" t="s">
        <v>68</v>
      </c>
      <c r="N36" s="46" t="s">
        <v>47</v>
      </c>
      <c r="O36" s="46" t="s">
        <v>48</v>
      </c>
      <c r="P36" s="46" t="s">
        <v>50</v>
      </c>
      <c r="Q36" s="46" t="s">
        <v>49</v>
      </c>
    </row>
    <row r="37" spans="4:17" x14ac:dyDescent="0.3">
      <c r="D37" s="46" t="s">
        <v>43</v>
      </c>
      <c r="E37" s="58">
        <v>0</v>
      </c>
      <c r="F37" s="58">
        <v>0</v>
      </c>
      <c r="G37" s="58">
        <v>110</v>
      </c>
      <c r="H37" s="58">
        <v>10</v>
      </c>
      <c r="I37" s="3">
        <f>SUM(E37:H37)</f>
        <v>120</v>
      </c>
      <c r="J37" s="3" t="s">
        <v>62</v>
      </c>
      <c r="K37" s="3">
        <v>120</v>
      </c>
      <c r="M37" s="46" t="s">
        <v>43</v>
      </c>
      <c r="N37" s="58">
        <f t="shared" ref="N37:Q40" si="2">IF(E37,E5,0)</f>
        <v>0</v>
      </c>
      <c r="O37" s="58">
        <f t="shared" si="2"/>
        <v>0</v>
      </c>
      <c r="P37" s="58">
        <f t="shared" si="2"/>
        <v>15</v>
      </c>
      <c r="Q37" s="58">
        <f t="shared" si="2"/>
        <v>72</v>
      </c>
    </row>
    <row r="38" spans="4:17" x14ac:dyDescent="0.3">
      <c r="D38" s="46" t="s">
        <v>44</v>
      </c>
      <c r="E38" s="58">
        <v>0</v>
      </c>
      <c r="F38" s="58">
        <v>130</v>
      </c>
      <c r="G38" s="58">
        <v>0</v>
      </c>
      <c r="H38" s="58">
        <v>0</v>
      </c>
      <c r="I38" s="3">
        <f>SUM(E38:H38)</f>
        <v>130</v>
      </c>
      <c r="J38" s="3" t="s">
        <v>62</v>
      </c>
      <c r="K38" s="3">
        <v>130</v>
      </c>
      <c r="M38" s="46" t="s">
        <v>44</v>
      </c>
      <c r="N38" s="58">
        <f t="shared" si="2"/>
        <v>0</v>
      </c>
      <c r="O38" s="58">
        <f t="shared" si="2"/>
        <v>21</v>
      </c>
      <c r="P38" s="58">
        <f t="shared" si="2"/>
        <v>0</v>
      </c>
      <c r="Q38" s="58">
        <f t="shared" si="2"/>
        <v>0</v>
      </c>
    </row>
    <row r="39" spans="4:17" x14ac:dyDescent="0.3">
      <c r="D39" s="46" t="s">
        <v>45</v>
      </c>
      <c r="E39" s="58">
        <v>40</v>
      </c>
      <c r="F39" s="58">
        <v>0</v>
      </c>
      <c r="G39" s="58">
        <v>0</v>
      </c>
      <c r="H39" s="58">
        <v>130</v>
      </c>
      <c r="I39" s="3">
        <f>SUM(E39:H39)</f>
        <v>170</v>
      </c>
      <c r="J39" s="3" t="s">
        <v>62</v>
      </c>
      <c r="K39" s="3">
        <v>170</v>
      </c>
      <c r="M39" s="46" t="s">
        <v>45</v>
      </c>
      <c r="N39" s="58">
        <f t="shared" si="2"/>
        <v>75</v>
      </c>
      <c r="O39" s="58">
        <f t="shared" si="2"/>
        <v>0</v>
      </c>
      <c r="P39" s="58">
        <f t="shared" si="2"/>
        <v>0</v>
      </c>
      <c r="Q39" s="58">
        <f t="shared" si="2"/>
        <v>100</v>
      </c>
    </row>
    <row r="40" spans="4:17" x14ac:dyDescent="0.3">
      <c r="D40" s="46" t="s">
        <v>46</v>
      </c>
      <c r="E40" s="58">
        <v>150</v>
      </c>
      <c r="F40" s="58">
        <v>30</v>
      </c>
      <c r="G40" s="58">
        <v>0</v>
      </c>
      <c r="H40" s="58">
        <v>0</v>
      </c>
      <c r="I40" s="3">
        <f>SUM(E40:H40)</f>
        <v>180</v>
      </c>
      <c r="J40" s="3" t="s">
        <v>62</v>
      </c>
      <c r="K40" s="3">
        <v>180</v>
      </c>
      <c r="M40" s="46" t="s">
        <v>46</v>
      </c>
      <c r="N40" s="58">
        <f t="shared" si="2"/>
        <v>24</v>
      </c>
      <c r="O40" s="58">
        <f t="shared" si="2"/>
        <v>3</v>
      </c>
      <c r="P40" s="58">
        <f t="shared" si="2"/>
        <v>0</v>
      </c>
      <c r="Q40" s="58">
        <f t="shared" si="2"/>
        <v>0</v>
      </c>
    </row>
    <row r="41" spans="4:17" x14ac:dyDescent="0.3">
      <c r="D41" s="12" t="s">
        <v>60</v>
      </c>
      <c r="E41" s="3">
        <f>SUM(E37:E40)</f>
        <v>190</v>
      </c>
      <c r="F41" s="3">
        <f>SUM(F37:F40)</f>
        <v>160</v>
      </c>
      <c r="G41" s="3">
        <f>SUM(G37:G40)</f>
        <v>110</v>
      </c>
      <c r="H41" s="3">
        <f>SUM(H37:H40)</f>
        <v>140</v>
      </c>
      <c r="I41" s="14"/>
      <c r="J41" s="14"/>
      <c r="K41" s="14"/>
    </row>
    <row r="42" spans="4:17" x14ac:dyDescent="0.3">
      <c r="D42" s="12" t="s">
        <v>61</v>
      </c>
      <c r="E42" s="3" t="s">
        <v>62</v>
      </c>
      <c r="F42" s="3" t="s">
        <v>62</v>
      </c>
      <c r="G42" s="3" t="s">
        <v>62</v>
      </c>
      <c r="H42" s="3" t="s">
        <v>62</v>
      </c>
      <c r="I42" s="39" t="s">
        <v>63</v>
      </c>
      <c r="J42" s="7">
        <f>SUM(N37:Q40)</f>
        <v>310</v>
      </c>
      <c r="K42" s="14"/>
    </row>
    <row r="43" spans="4:17" x14ac:dyDescent="0.3">
      <c r="D43" s="12" t="s">
        <v>39</v>
      </c>
      <c r="E43" s="3">
        <v>190</v>
      </c>
      <c r="F43" s="3">
        <v>160</v>
      </c>
      <c r="G43" s="3">
        <v>110</v>
      </c>
      <c r="H43" s="3">
        <v>140</v>
      </c>
      <c r="I43" s="14"/>
      <c r="J43" s="14"/>
      <c r="K43" s="14"/>
    </row>
    <row r="46" spans="4:17" x14ac:dyDescent="0.3">
      <c r="D46" s="59" t="s">
        <v>5</v>
      </c>
      <c r="E46" s="47" t="s">
        <v>47</v>
      </c>
      <c r="F46" s="47" t="s">
        <v>48</v>
      </c>
      <c r="G46" s="47" t="s">
        <v>50</v>
      </c>
      <c r="H46" s="47" t="s">
        <v>49</v>
      </c>
      <c r="I46" s="12" t="s">
        <v>60</v>
      </c>
      <c r="J46" s="12" t="s">
        <v>61</v>
      </c>
      <c r="K46" s="12" t="s">
        <v>39</v>
      </c>
      <c r="M46" s="59" t="s">
        <v>69</v>
      </c>
      <c r="N46" s="47" t="s">
        <v>47</v>
      </c>
      <c r="O46" s="47" t="s">
        <v>48</v>
      </c>
      <c r="P46" s="47" t="s">
        <v>50</v>
      </c>
      <c r="Q46" s="47" t="s">
        <v>49</v>
      </c>
    </row>
    <row r="47" spans="4:17" x14ac:dyDescent="0.3">
      <c r="D47" s="47" t="s">
        <v>43</v>
      </c>
      <c r="E47" s="60">
        <v>0</v>
      </c>
      <c r="F47" s="60">
        <v>0</v>
      </c>
      <c r="G47" s="60">
        <v>190</v>
      </c>
      <c r="H47" s="60">
        <v>40</v>
      </c>
      <c r="I47" s="3">
        <f>SUM(E47:H47)</f>
        <v>230</v>
      </c>
      <c r="J47" s="3" t="s">
        <v>62</v>
      </c>
      <c r="K47" s="3">
        <v>230</v>
      </c>
      <c r="M47" s="47" t="s">
        <v>43</v>
      </c>
      <c r="N47" s="60">
        <f t="shared" ref="N47:Q50" si="3">IF(E47,E5,0)</f>
        <v>0</v>
      </c>
      <c r="O47" s="60">
        <f t="shared" si="3"/>
        <v>0</v>
      </c>
      <c r="P47" s="60">
        <f t="shared" si="3"/>
        <v>15</v>
      </c>
      <c r="Q47" s="60">
        <f t="shared" si="3"/>
        <v>72</v>
      </c>
    </row>
    <row r="48" spans="4:17" x14ac:dyDescent="0.3">
      <c r="D48" s="47" t="s">
        <v>44</v>
      </c>
      <c r="E48" s="60">
        <v>0</v>
      </c>
      <c r="F48" s="60">
        <v>180</v>
      </c>
      <c r="G48" s="60">
        <v>0</v>
      </c>
      <c r="H48" s="60">
        <v>0</v>
      </c>
      <c r="I48" s="3">
        <f>SUM(E48:H48)</f>
        <v>180</v>
      </c>
      <c r="J48" s="3" t="s">
        <v>62</v>
      </c>
      <c r="K48" s="3">
        <v>180</v>
      </c>
      <c r="M48" s="47" t="s">
        <v>44</v>
      </c>
      <c r="N48" s="60">
        <f t="shared" si="3"/>
        <v>0</v>
      </c>
      <c r="O48" s="60">
        <f t="shared" si="3"/>
        <v>21</v>
      </c>
      <c r="P48" s="60">
        <f t="shared" si="3"/>
        <v>0</v>
      </c>
      <c r="Q48" s="60">
        <f t="shared" si="3"/>
        <v>0</v>
      </c>
    </row>
    <row r="49" spans="4:17" x14ac:dyDescent="0.3">
      <c r="D49" s="47" t="s">
        <v>45</v>
      </c>
      <c r="E49" s="60">
        <v>0</v>
      </c>
      <c r="F49" s="60">
        <v>0</v>
      </c>
      <c r="G49" s="60">
        <v>0</v>
      </c>
      <c r="H49" s="60">
        <v>190</v>
      </c>
      <c r="I49" s="3">
        <f>SUM(E49:H49)</f>
        <v>190</v>
      </c>
      <c r="J49" s="3" t="s">
        <v>62</v>
      </c>
      <c r="K49" s="3">
        <v>190</v>
      </c>
      <c r="M49" s="47" t="s">
        <v>45</v>
      </c>
      <c r="N49" s="60">
        <f t="shared" si="3"/>
        <v>0</v>
      </c>
      <c r="O49" s="60">
        <f t="shared" si="3"/>
        <v>0</v>
      </c>
      <c r="P49" s="60">
        <f t="shared" si="3"/>
        <v>0</v>
      </c>
      <c r="Q49" s="60">
        <f t="shared" si="3"/>
        <v>100</v>
      </c>
    </row>
    <row r="50" spans="4:17" x14ac:dyDescent="0.3">
      <c r="D50" s="47" t="s">
        <v>46</v>
      </c>
      <c r="E50" s="60">
        <v>160</v>
      </c>
      <c r="F50" s="60">
        <v>30</v>
      </c>
      <c r="G50" s="60">
        <v>0</v>
      </c>
      <c r="H50" s="60">
        <v>10</v>
      </c>
      <c r="I50" s="3">
        <f>SUM(E50:H50)</f>
        <v>200</v>
      </c>
      <c r="J50" s="3" t="s">
        <v>62</v>
      </c>
      <c r="K50" s="3">
        <v>200</v>
      </c>
      <c r="M50" s="47" t="s">
        <v>46</v>
      </c>
      <c r="N50" s="60">
        <f t="shared" si="3"/>
        <v>24</v>
      </c>
      <c r="O50" s="60">
        <f t="shared" si="3"/>
        <v>3</v>
      </c>
      <c r="P50" s="60">
        <f t="shared" si="3"/>
        <v>0</v>
      </c>
      <c r="Q50" s="60">
        <f t="shared" si="3"/>
        <v>53</v>
      </c>
    </row>
    <row r="51" spans="4:17" x14ac:dyDescent="0.3">
      <c r="D51" s="12" t="s">
        <v>60</v>
      </c>
      <c r="E51" s="3">
        <f>SUM(E47:E50)</f>
        <v>160</v>
      </c>
      <c r="F51" s="3">
        <f>SUM(F47:F50)</f>
        <v>210</v>
      </c>
      <c r="G51" s="3">
        <f>SUM(G47:G50)</f>
        <v>190</v>
      </c>
      <c r="H51" s="3">
        <f>SUM(H47:H50)</f>
        <v>240</v>
      </c>
      <c r="I51" s="14"/>
      <c r="J51" s="14"/>
      <c r="K51" s="14"/>
    </row>
    <row r="52" spans="4:17" x14ac:dyDescent="0.3">
      <c r="D52" s="12" t="s">
        <v>61</v>
      </c>
      <c r="E52" s="3" t="s">
        <v>62</v>
      </c>
      <c r="F52" s="3" t="s">
        <v>62</v>
      </c>
      <c r="G52" s="3" t="s">
        <v>62</v>
      </c>
      <c r="H52" s="3" t="s">
        <v>62</v>
      </c>
      <c r="I52" s="39" t="s">
        <v>63</v>
      </c>
      <c r="J52" s="7">
        <f>SUM(N47:Q50)</f>
        <v>288</v>
      </c>
      <c r="K52" s="14"/>
    </row>
    <row r="53" spans="4:17" x14ac:dyDescent="0.3">
      <c r="D53" s="12" t="s">
        <v>39</v>
      </c>
      <c r="E53" s="3">
        <v>160</v>
      </c>
      <c r="F53" s="3">
        <v>210</v>
      </c>
      <c r="G53" s="3">
        <v>190</v>
      </c>
      <c r="H53" s="3">
        <v>240</v>
      </c>
      <c r="I53" s="14"/>
      <c r="J53" s="14"/>
      <c r="K53" s="14"/>
    </row>
  </sheetData>
  <sheetProtection algorithmName="SHA-512" hashValue="8dBWnTVNFzEDAMxfTEfZjMFF5XBCV+Uh4DcOpJjv8Q0qayZqEzn9i+hbMVBMwUYxqrTvCz2zVVStfss5fMv5kw==" saltValue="WH1oU6KE6mJId3G0HtTLvg==" spinCount="100000" sheet="1" objects="1" scenarios="1"/>
  <conditionalFormatting sqref="E17:H20 N17:Q20 E27:H30 N27:Q30 E37:H40 N37:Q40 E47:H50 N47:Q50">
    <cfRule type="cellIs" dxfId="0" priority="1"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MAIN</vt:lpstr>
      <vt:lpstr>HOME</vt:lpstr>
      <vt:lpstr>Comparison@1</vt:lpstr>
      <vt:lpstr>B-E P @3</vt:lpstr>
      <vt:lpstr>NPV@4</vt:lpstr>
      <vt:lpstr>Forecasting@5</vt:lpstr>
      <vt:lpstr>Transportation@7</vt:lpstr>
      <vt:lpstr>Solutions</vt:lpstr>
      <vt:lpstr>About Company</vt:lpstr>
      <vt:lpstr>Data</vt:lpstr>
      <vt:lpstr>One-way data table-1</vt:lpstr>
      <vt:lpstr>Two-way data table-2</vt:lpstr>
      <vt:lpstr>Break-even Analysis-3</vt:lpstr>
      <vt:lpstr>NPV-4</vt:lpstr>
      <vt:lpstr>Forecasting-5</vt:lpstr>
      <vt:lpstr>Liner Programming-6</vt:lpstr>
      <vt:lpstr>Transportation-7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Budheliya</dc:creator>
  <cp:lastModifiedBy>Mohit Budheliya</cp:lastModifiedBy>
  <dcterms:created xsi:type="dcterms:W3CDTF">2025-01-03T14:54:44Z</dcterms:created>
  <dcterms:modified xsi:type="dcterms:W3CDTF">2025-01-07T05:34:21Z</dcterms:modified>
</cp:coreProperties>
</file>