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jaray\MOME_git\premome_ratio\results\"/>
    </mc:Choice>
  </mc:AlternateContent>
  <xr:revisionPtr revIDLastSave="0" documentId="13_ncr:1_{6B8AD09A-ACD2-4A9F-928D-56B547A245F0}" xr6:coauthVersionLast="47" xr6:coauthVersionMax="47" xr10:uidLastSave="{00000000-0000-0000-0000-000000000000}"/>
  <bookViews>
    <workbookView xWindow="-108" yWindow="-108" windowWidth="23256" windowHeight="12576" firstSheet="3" activeTab="5" xr2:uid="{00000000-000D-0000-FFFF-FFFF00000000}"/>
  </bookViews>
  <sheets>
    <sheet name="teljes" sheetId="1" r:id="rId1"/>
    <sheet name="kurzus típusa" sheetId="4" r:id="rId2"/>
    <sheet name="kurzus azonosító" sheetId="3" r:id="rId3"/>
    <sheet name="hallgató képzése" sheetId="2" r:id="rId4"/>
    <sheet name="honnan hova (harmonizált)" sheetId="5" r:id="rId5"/>
    <sheet name="honnan hova (teljes)" sheetId="6" r:id="rId6"/>
  </sheets>
  <definedNames>
    <definedName name="_xlnm._FilterDatabase" localSheetId="4" hidden="1">'honnan hova (harmonizált)'!$A$2:$N$14</definedName>
    <definedName name="_xlnm._FilterDatabase" localSheetId="5" hidden="1">'honnan hova (teljes)'!$A$2:$N$2</definedName>
    <definedName name="_xlnm._FilterDatabase" localSheetId="2" hidden="1">'kurzus azonosító'!$A$1:$F$64</definedName>
    <definedName name="_xlnm._FilterDatabase" localSheetId="1" hidden="1">'kurzus típusa'!$A$1:$F$21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4" l="1"/>
  <c r="D22" i="4"/>
  <c r="D5" i="1"/>
  <c r="I21" i="6"/>
  <c r="I26" i="6"/>
  <c r="K26" i="6" s="1"/>
  <c r="M26" i="6" s="1"/>
  <c r="I3" i="6"/>
  <c r="I28" i="6"/>
  <c r="K28" i="6" s="1"/>
  <c r="M28" i="6" s="1"/>
  <c r="I12" i="6"/>
  <c r="K12" i="6" s="1"/>
  <c r="I16" i="6"/>
  <c r="K16" i="6" s="1"/>
  <c r="I23" i="6"/>
  <c r="K23" i="6" s="1"/>
  <c r="M23" i="6" s="1"/>
  <c r="I22" i="6"/>
  <c r="K22" i="6" s="1"/>
  <c r="M22" i="6" s="1"/>
  <c r="I18" i="6"/>
  <c r="I8" i="6"/>
  <c r="K8" i="6" s="1"/>
  <c r="M8" i="6" s="1"/>
  <c r="I20" i="6"/>
  <c r="I17" i="6"/>
  <c r="I13" i="6"/>
  <c r="K13" i="6" s="1"/>
  <c r="I25" i="6"/>
  <c r="K25" i="6" s="1"/>
  <c r="I27" i="6"/>
  <c r="K27" i="6" s="1"/>
  <c r="M27" i="6" s="1"/>
  <c r="I4" i="6"/>
  <c r="K4" i="6" s="1"/>
  <c r="M4" i="6" s="1"/>
  <c r="I5" i="6"/>
  <c r="I14" i="6"/>
  <c r="K14" i="6" s="1"/>
  <c r="M14" i="6" s="1"/>
  <c r="I29" i="6"/>
  <c r="I15" i="6"/>
  <c r="I7" i="6"/>
  <c r="K7" i="6" s="1"/>
  <c r="I11" i="6"/>
  <c r="K11" i="6" s="1"/>
  <c r="I30" i="6"/>
  <c r="I6" i="6"/>
  <c r="K6" i="6" s="1"/>
  <c r="M6" i="6" s="1"/>
  <c r="I9" i="6"/>
  <c r="I10" i="6"/>
  <c r="K10" i="6" s="1"/>
  <c r="M10" i="6" s="1"/>
  <c r="I24" i="6"/>
  <c r="I19" i="6"/>
  <c r="K19" i="6" s="1"/>
  <c r="M19" i="6" s="1"/>
  <c r="K21" i="6"/>
  <c r="M21" i="6" s="1"/>
  <c r="K3" i="6"/>
  <c r="M3" i="6" s="1"/>
  <c r="K18" i="6"/>
  <c r="N18" i="6" s="1"/>
  <c r="K20" i="6"/>
  <c r="M20" i="6" s="1"/>
  <c r="K17" i="6"/>
  <c r="M17" i="6" s="1"/>
  <c r="K5" i="6"/>
  <c r="M5" i="6" s="1"/>
  <c r="K29" i="6"/>
  <c r="M29" i="6" s="1"/>
  <c r="K15" i="6"/>
  <c r="M15" i="6" s="1"/>
  <c r="K30" i="6"/>
  <c r="M30" i="6" s="1"/>
  <c r="K9" i="6"/>
  <c r="M9" i="6" s="1"/>
  <c r="K24" i="6"/>
  <c r="K3" i="5"/>
  <c r="M3" i="5" s="1"/>
  <c r="I13" i="5"/>
  <c r="K13" i="5" s="1"/>
  <c r="I3" i="5"/>
  <c r="I5" i="5"/>
  <c r="K5" i="5" s="1"/>
  <c r="N5" i="5" s="1"/>
  <c r="I4" i="5"/>
  <c r="K4" i="5" s="1"/>
  <c r="I8" i="5"/>
  <c r="K8" i="5" s="1"/>
  <c r="I11" i="5"/>
  <c r="K11" i="5" s="1"/>
  <c r="I10" i="5"/>
  <c r="K10" i="5" s="1"/>
  <c r="I7" i="5"/>
  <c r="K7" i="5" s="1"/>
  <c r="M7" i="5" s="1"/>
  <c r="I9" i="5"/>
  <c r="K9" i="5" s="1"/>
  <c r="I6" i="5"/>
  <c r="K6" i="5" s="1"/>
  <c r="M6" i="5" s="1"/>
  <c r="I14" i="5"/>
  <c r="K14" i="5" s="1"/>
  <c r="N14" i="5" s="1"/>
  <c r="I12" i="5"/>
  <c r="K12" i="5" s="1"/>
  <c r="C22" i="4"/>
  <c r="C23" i="4"/>
  <c r="E24" i="4"/>
  <c r="D24" i="4"/>
  <c r="D6" i="1"/>
  <c r="C6" i="1"/>
  <c r="B6" i="1"/>
  <c r="C5" i="1"/>
  <c r="B5" i="1"/>
  <c r="D3" i="1"/>
  <c r="D4" i="1"/>
  <c r="D2" i="1"/>
  <c r="N10" i="5" l="1"/>
  <c r="M10" i="5"/>
  <c r="N8" i="5"/>
  <c r="M8" i="5"/>
  <c r="N12" i="5"/>
  <c r="N4" i="5"/>
  <c r="M4" i="5"/>
  <c r="M9" i="5"/>
  <c r="N9" i="5"/>
  <c r="N11" i="5"/>
  <c r="M11" i="5"/>
  <c r="M13" i="5"/>
  <c r="N13" i="5"/>
  <c r="N6" i="5"/>
  <c r="N3" i="5"/>
  <c r="N7" i="5"/>
  <c r="M14" i="5"/>
  <c r="M5" i="5"/>
  <c r="M18" i="6"/>
  <c r="N5" i="6"/>
  <c r="N9" i="6"/>
  <c r="N21" i="6"/>
  <c r="M12" i="6"/>
  <c r="N12" i="6"/>
  <c r="M13" i="6"/>
  <c r="N13" i="6"/>
  <c r="M7" i="6"/>
  <c r="N7" i="6"/>
  <c r="M11" i="6"/>
  <c r="N11" i="6"/>
  <c r="M16" i="6"/>
  <c r="N16" i="6"/>
  <c r="M25" i="6"/>
  <c r="N25" i="6"/>
  <c r="N10" i="6"/>
  <c r="N14" i="6"/>
  <c r="N8" i="6"/>
  <c r="N26" i="6"/>
  <c r="N6" i="6"/>
  <c r="N15" i="6"/>
  <c r="N4" i="6"/>
  <c r="N17" i="6"/>
  <c r="N22" i="6"/>
  <c r="N28" i="6"/>
  <c r="N24" i="6"/>
  <c r="N30" i="6"/>
  <c r="N29" i="6"/>
  <c r="N27" i="6"/>
  <c r="N20" i="6"/>
  <c r="N23" i="6"/>
  <c r="N3" i="6"/>
  <c r="N19" i="6"/>
  <c r="C24" i="4"/>
  <c r="F2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tc={0BB24980-8091-4F7F-A06E-266BF14B08F7}</author>
  </authors>
  <commentList>
    <comment ref="A22" authorId="0" shapeId="0" xr:uid="{0BB24980-8091-4F7F-A06E-266BF14B08F7}">
      <text>
        <t>[Témakörökbe rendezett megjegyzés]
Ebben az Excel-verzióban olvasni tudja ezt a témakörökbe rendezett megjegyzést, ha viszont újabb Excel-verzióban nyitja meg a fájlt, eltávolítjuk a módosításait a megjegyzésből. További információ: https://go.microsoft.com/fwlink/?linkid=870924
Megjegyzés:
    Ezesetben a kurzushallgatás az egység, tehát hány olyan kurzushallgatás volt, ami sikeres/sikertelen felvételiben végződött.
Válasz:
    Ebből következően eltér, hogy milyen arányban voltak olyan kurzushallgatások a premomésok köreiben, amelyek esetében a résztvevő bejutott (32%), illetve, hogy milyen arányban jutottak be a premomésok, ha jelentkeztek (26%).</t>
      </text>
    </comment>
  </commentList>
</comments>
</file>

<file path=xl/sharedStrings.xml><?xml version="1.0" encoding="utf-8"?>
<sst xmlns="http://schemas.openxmlformats.org/spreadsheetml/2006/main" count="219" uniqueCount="64">
  <si>
    <t>felvételi kategória</t>
  </si>
  <si>
    <t>nem premomés</t>
  </si>
  <si>
    <t>premomés</t>
  </si>
  <si>
    <t>felvett</t>
  </si>
  <si>
    <t>nem felvett</t>
  </si>
  <si>
    <t>nem jelentkezett</t>
  </si>
  <si>
    <t>Összesen</t>
  </si>
  <si>
    <t>Felvételi arányszám</t>
  </si>
  <si>
    <t>hallgató képzése</t>
  </si>
  <si>
    <t>animáció</t>
  </si>
  <si>
    <t>designkultúra</t>
  </si>
  <si>
    <t>formatervezés</t>
  </si>
  <si>
    <t>fotográfia</t>
  </si>
  <si>
    <t>média design</t>
  </si>
  <si>
    <t>tervezőgrafika</t>
  </si>
  <si>
    <t>textiltervezés</t>
  </si>
  <si>
    <t>tárgyalkotás</t>
  </si>
  <si>
    <t>építőművészet</t>
  </si>
  <si>
    <t>kurzus neve</t>
  </si>
  <si>
    <t>teljes létszám</t>
  </si>
  <si>
    <t>felvételi ráta</t>
  </si>
  <si>
    <t>SPARK Sprint</t>
  </si>
  <si>
    <t>felvételiző létszám</t>
  </si>
  <si>
    <t>nem járt</t>
  </si>
  <si>
    <t>formatervezés szakirány</t>
  </si>
  <si>
    <t>rajz</t>
  </si>
  <si>
    <t>építészet</t>
  </si>
  <si>
    <t>felvételi arány</t>
  </si>
  <si>
    <t>kurzus azonosító</t>
  </si>
  <si>
    <t>7_alkalmas_őszi_2022, 7 alkalmas textil</t>
  </si>
  <si>
    <t>7_alkalmas_őszi_2022, 7 alklamas rajz</t>
  </si>
  <si>
    <t>előkészítő_2022, animáció</t>
  </si>
  <si>
    <t>előkészítő_2022, designkultúra</t>
  </si>
  <si>
    <t>előkészítő_2022, délelőtti rajz</t>
  </si>
  <si>
    <t>előkészítő_2022, formatervezés</t>
  </si>
  <si>
    <t>előkészítő_2022, fotográfia</t>
  </si>
  <si>
    <t>előkészítő_2022, média design</t>
  </si>
  <si>
    <t xml:space="preserve">előkészítő_2022, rajzbérlet 10 alkalmas </t>
  </si>
  <si>
    <t xml:space="preserve">előkészítő_2022, rajzbérlet 19 alkalmas </t>
  </si>
  <si>
    <t>előkészítő_2022, tervezőgrafika - haladó</t>
  </si>
  <si>
    <t>előkészítő_2022, tervezőgrafika - kezdő</t>
  </si>
  <si>
    <t>előkészítő_2022, textiltervezés</t>
  </si>
  <si>
    <t>előkészítő_2022, tárgyalkotás</t>
  </si>
  <si>
    <t>előkészítő_2022, építészet</t>
  </si>
  <si>
    <t>intenzív 2022, animáció szakirány</t>
  </si>
  <si>
    <t>intenzív 2022, formatervezés szakirány</t>
  </si>
  <si>
    <t>intenzív 2022, fotográfia szakirány</t>
  </si>
  <si>
    <t>intenzív 2022, rajz</t>
  </si>
  <si>
    <t>intenzív 2022, tervezőgrafika szakirány</t>
  </si>
  <si>
    <t>intenzív 2022, textil szakirány</t>
  </si>
  <si>
    <t>intenzív 2023, formatervezés</t>
  </si>
  <si>
    <t>intenzív 2023, média design</t>
  </si>
  <si>
    <t>intenzív 2023, rajz</t>
  </si>
  <si>
    <t>intenzív 2023, tervezőgrafika</t>
  </si>
  <si>
    <t>intenzív 2023, textiltervezés</t>
  </si>
  <si>
    <t>intenzív 2023, tárgyalkotás</t>
  </si>
  <si>
    <t>létszám</t>
  </si>
  <si>
    <t>Összesen a premomésokra</t>
  </si>
  <si>
    <t>összesen</t>
  </si>
  <si>
    <t>Premome kurzus neve</t>
  </si>
  <si>
    <t>Egyetemi képzés neve</t>
  </si>
  <si>
    <t>spark sprint 2023, spark sprint</t>
  </si>
  <si>
    <t>jelentkezett</t>
  </si>
  <si>
    <t>jelentkezési ráta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</si>
</sst>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ck">
        <color auto="1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indexed="64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indexed="64"/>
      </left>
      <right style="thin">
        <color auto="1"/>
      </right>
      <top style="thick">
        <color indexed="64"/>
      </top>
      <bottom style="hair">
        <color auto="1"/>
      </bottom>
      <diagonal/>
    </border>
    <border>
      <left/>
      <right/>
      <top style="thick">
        <color indexed="64"/>
      </top>
      <bottom style="hair">
        <color auto="1"/>
      </bottom>
      <diagonal/>
    </border>
    <border>
      <left/>
      <right style="thick">
        <color indexed="64"/>
      </right>
      <top style="thick">
        <color indexed="64"/>
      </top>
      <bottom style="hair">
        <color auto="1"/>
      </bottom>
      <diagonal/>
    </border>
    <border>
      <left style="thick">
        <color indexed="64"/>
      </left>
      <right style="thin">
        <color auto="1"/>
      </right>
      <top style="hair">
        <color auto="1"/>
      </top>
      <bottom style="thick">
        <color indexed="64"/>
      </bottom>
      <diagonal/>
    </border>
    <border>
      <left/>
      <right/>
      <top style="hair">
        <color auto="1"/>
      </top>
      <bottom style="thick">
        <color indexed="64"/>
      </bottom>
      <diagonal/>
    </border>
    <border>
      <left/>
      <right style="thick">
        <color indexed="64"/>
      </right>
      <top style="hair">
        <color auto="1"/>
      </top>
      <bottom style="thick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2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9" fontId="0" fillId="0" borderId="5" xfId="1" applyFont="1" applyBorder="1" applyAlignment="1">
      <alignment vertical="center"/>
    </xf>
    <xf numFmtId="9" fontId="0" fillId="0" borderId="0" xfId="1" applyFont="1" applyAlignment="1">
      <alignment vertical="center"/>
    </xf>
    <xf numFmtId="9" fontId="0" fillId="0" borderId="0" xfId="1" applyFont="1" applyAlignment="1">
      <alignment horizontal="right" vertical="center"/>
    </xf>
    <xf numFmtId="0" fontId="1" fillId="0" borderId="5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9" fontId="0" fillId="0" borderId="0" xfId="1" applyFont="1" applyAlignment="1">
      <alignment horizontal="right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vertical="center"/>
    </xf>
    <xf numFmtId="9" fontId="0" fillId="0" borderId="9" xfId="1" applyFont="1" applyBorder="1" applyAlignment="1">
      <alignment vertical="center"/>
    </xf>
    <xf numFmtId="0" fontId="0" fillId="0" borderId="6" xfId="0" applyBorder="1"/>
    <xf numFmtId="0" fontId="0" fillId="0" borderId="10" xfId="0" applyBorder="1" applyAlignment="1">
      <alignment vertical="center"/>
    </xf>
    <xf numFmtId="9" fontId="0" fillId="0" borderId="10" xfId="1" applyFont="1" applyBorder="1" applyAlignment="1">
      <alignment vertical="center"/>
    </xf>
    <xf numFmtId="0" fontId="0" fillId="0" borderId="10" xfId="0" applyBorder="1" applyAlignment="1">
      <alignment vertical="center"/>
    </xf>
    <xf numFmtId="9" fontId="0" fillId="0" borderId="10" xfId="1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top"/>
    </xf>
    <xf numFmtId="0" fontId="0" fillId="0" borderId="17" xfId="0" applyBorder="1"/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12" xfId="0" applyBorder="1"/>
    <xf numFmtId="0" fontId="0" fillId="0" borderId="18" xfId="0" applyBorder="1"/>
    <xf numFmtId="0" fontId="0" fillId="0" borderId="5" xfId="0" applyBorder="1"/>
    <xf numFmtId="0" fontId="0" fillId="0" borderId="11" xfId="0" applyBorder="1"/>
    <xf numFmtId="0" fontId="0" fillId="0" borderId="9" xfId="0" applyBorder="1"/>
    <xf numFmtId="0" fontId="0" fillId="0" borderId="0" xfId="0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9" fontId="0" fillId="0" borderId="0" xfId="1" applyNumberFormat="1" applyFont="1" applyAlignment="1">
      <alignment wrapText="1"/>
    </xf>
    <xf numFmtId="0" fontId="1" fillId="0" borderId="7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1" fillId="0" borderId="20" xfId="0" applyFont="1" applyBorder="1" applyAlignment="1">
      <alignment horizontal="center" vertical="top"/>
    </xf>
    <xf numFmtId="0" fontId="0" fillId="0" borderId="21" xfId="0" applyBorder="1"/>
    <xf numFmtId="9" fontId="0" fillId="0" borderId="21" xfId="1" applyFont="1" applyBorder="1" applyAlignment="1">
      <alignment horizontal="right" vertical="center"/>
    </xf>
    <xf numFmtId="0" fontId="1" fillId="0" borderId="22" xfId="0" applyFont="1" applyBorder="1" applyAlignment="1">
      <alignment horizontal="center" vertical="top"/>
    </xf>
    <xf numFmtId="0" fontId="0" fillId="0" borderId="23" xfId="0" applyBorder="1"/>
    <xf numFmtId="9" fontId="0" fillId="0" borderId="23" xfId="1" applyFont="1" applyBorder="1" applyAlignment="1">
      <alignment horizontal="right" vertical="center"/>
    </xf>
    <xf numFmtId="0" fontId="1" fillId="0" borderId="24" xfId="0" applyFont="1" applyFill="1" applyBorder="1" applyAlignment="1">
      <alignment horizontal="center" vertical="top"/>
    </xf>
    <xf numFmtId="0" fontId="0" fillId="0" borderId="25" xfId="0" applyBorder="1"/>
    <xf numFmtId="0" fontId="0" fillId="0" borderId="26" xfId="0" applyBorder="1"/>
    <xf numFmtId="0" fontId="1" fillId="0" borderId="27" xfId="0" applyFont="1" applyFill="1" applyBorder="1" applyAlignment="1">
      <alignment horizontal="center" vertical="top"/>
    </xf>
    <xf numFmtId="164" fontId="0" fillId="0" borderId="28" xfId="1" applyNumberFormat="1" applyFont="1" applyBorder="1"/>
    <xf numFmtId="164" fontId="0" fillId="0" borderId="29" xfId="1" applyNumberFormat="1" applyFont="1" applyBorder="1"/>
    <xf numFmtId="0" fontId="1" fillId="0" borderId="3" xfId="0" applyFont="1" applyBorder="1" applyAlignment="1">
      <alignment vertical="center"/>
    </xf>
    <xf numFmtId="0" fontId="1" fillId="0" borderId="30" xfId="0" applyFont="1" applyBorder="1" applyAlignment="1">
      <alignment horizontal="center" vertical="top"/>
    </xf>
    <xf numFmtId="0" fontId="0" fillId="0" borderId="31" xfId="0" applyBorder="1"/>
    <xf numFmtId="0" fontId="0" fillId="0" borderId="13" xfId="0" applyBorder="1" applyAlignment="1">
      <alignment vertical="center"/>
    </xf>
    <xf numFmtId="9" fontId="0" fillId="0" borderId="14" xfId="1" applyFont="1" applyBorder="1" applyAlignment="1">
      <alignment vertical="center"/>
    </xf>
    <xf numFmtId="0" fontId="1" fillId="0" borderId="15" xfId="0" applyFont="1" applyBorder="1" applyAlignment="1">
      <alignment horizontal="center" vertical="top"/>
    </xf>
    <xf numFmtId="0" fontId="0" fillId="0" borderId="32" xfId="0" applyBorder="1"/>
    <xf numFmtId="0" fontId="0" fillId="0" borderId="33" xfId="0" applyBorder="1" applyAlignment="1">
      <alignment vertical="center"/>
    </xf>
    <xf numFmtId="9" fontId="0" fillId="0" borderId="34" xfId="1" applyFont="1" applyBorder="1" applyAlignment="1">
      <alignment vertical="center"/>
    </xf>
  </cellXfs>
  <cellStyles count="2">
    <cellStyle name="Normál" xfId="0" builtinId="0"/>
    <cellStyle name="Százalék" xfId="1" builtinId="5"/>
  </cellStyles>
  <dxfs count="1">
    <dxf>
      <fill>
        <patternFill>
          <bgColor theme="6" tint="0.39994506668294322"/>
        </patternFill>
      </fill>
    </dxf>
  </dxfs>
  <tableStyles count="0" defaultTableStyle="TableStyleMedium9" defaultPivotStyle="PivotStyleLight16"/>
  <colors>
    <mruColors>
      <color rgb="FFFF95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</xdr:colOff>
      <xdr:row>0</xdr:row>
      <xdr:rowOff>0</xdr:rowOff>
    </xdr:from>
    <xdr:to>
      <xdr:col>17</xdr:col>
      <xdr:colOff>121920</xdr:colOff>
      <xdr:row>22</xdr:row>
      <xdr:rowOff>70485</xdr:rowOff>
    </xdr:to>
    <xdr:pic>
      <xdr:nvPicPr>
        <xdr:cNvPr id="2" name="Kép 1">
          <a:extLst>
            <a:ext uri="{FF2B5EF4-FFF2-40B4-BE49-F238E27FC236}">
              <a16:creationId xmlns:a16="http://schemas.microsoft.com/office/drawing/2014/main" id="{4DE5174D-ADB5-84CD-8CBB-3B999B742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0" y="0"/>
          <a:ext cx="6819900" cy="4124325"/>
        </a:xfrm>
        <a:prstGeom prst="rect">
          <a:avLst/>
        </a:prstGeom>
      </xdr:spPr>
    </xdr:pic>
    <xdr:clientData/>
  </xdr:twoCellAnchor>
  <xdr:twoCellAnchor editAs="oneCell">
    <xdr:from>
      <xdr:col>6</xdr:col>
      <xdr:colOff>7620</xdr:colOff>
      <xdr:row>0</xdr:row>
      <xdr:rowOff>0</xdr:rowOff>
    </xdr:from>
    <xdr:to>
      <xdr:col>17</xdr:col>
      <xdr:colOff>121920</xdr:colOff>
      <xdr:row>22</xdr:row>
      <xdr:rowOff>80010</xdr:rowOff>
    </xdr:to>
    <xdr:pic>
      <xdr:nvPicPr>
        <xdr:cNvPr id="3" name="Kép 2">
          <a:extLst>
            <a:ext uri="{FF2B5EF4-FFF2-40B4-BE49-F238E27FC236}">
              <a16:creationId xmlns:a16="http://schemas.microsoft.com/office/drawing/2014/main" id="{AFAE0354-87FC-6C5B-BFEE-362732827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48500" y="0"/>
          <a:ext cx="6819900" cy="413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19</xdr:col>
      <xdr:colOff>352425</xdr:colOff>
      <xdr:row>22</xdr:row>
      <xdr:rowOff>80010</xdr:rowOff>
    </xdr:to>
    <xdr:pic>
      <xdr:nvPicPr>
        <xdr:cNvPr id="12" name="Kép 11">
          <a:extLst>
            <a:ext uri="{FF2B5EF4-FFF2-40B4-BE49-F238E27FC236}">
              <a16:creationId xmlns:a16="http://schemas.microsoft.com/office/drawing/2014/main" id="{02AF557F-642D-7307-1612-9B4D60E0A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85760" y="0"/>
          <a:ext cx="7667625" cy="41338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áray István" id="{B429A678-C976-4FCD-ACCE-E8806ED388EB}" userId="S::jaray@mome.hu::36d1640d-af9c-4198-9cd1-18d881080f0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2" dT="2023-09-14T12:21:36.70" personId="{B429A678-C976-4FCD-ACCE-E8806ED388EB}" id="{0BB24980-8091-4F7F-A06E-266BF14B08F7}">
    <text>Ezesetben a kurzushallgatás az egység, tehát hány olyan kurzushallgatás volt, ami sikeres/sikertelen felvételiben végződött.</text>
  </threadedComment>
  <threadedComment ref="A22" dT="2023-09-14T14:44:50.57" personId="{B429A678-C976-4FCD-ACCE-E8806ED388EB}" id="{D3BE70CB-53A5-4B60-8F5E-CC73BABCD851}" parentId="{0BB24980-8091-4F7F-A06E-266BF14B08F7}">
    <text>Ebből következően eltér, hogy milyen arányban voltak olyan kurzushallgatások a premomésok köreiben, amelyek esetében a résztvevő bejutott (32%), illetve, hogy milyen arányban jutottak be a premomésok, ha jelentkeztek (26%).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zoomScale="235" zoomScaleNormal="235" workbookViewId="0">
      <selection activeCell="B8" sqref="B8"/>
    </sheetView>
  </sheetViews>
  <sheetFormatPr defaultRowHeight="14.4" x14ac:dyDescent="0.3"/>
  <cols>
    <col min="1" max="1" width="22.109375" customWidth="1"/>
    <col min="2" max="2" width="14.6640625" bestFit="1" customWidth="1"/>
    <col min="3" max="3" width="10.21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38" t="s">
        <v>6</v>
      </c>
    </row>
    <row r="2" spans="1:4" x14ac:dyDescent="0.3">
      <c r="A2" s="9" t="s">
        <v>3</v>
      </c>
      <c r="B2">
        <v>151</v>
      </c>
      <c r="C2">
        <v>28</v>
      </c>
      <c r="D2">
        <f>SUM(B2:C2)</f>
        <v>179</v>
      </c>
    </row>
    <row r="3" spans="1:4" x14ac:dyDescent="0.3">
      <c r="A3" s="1" t="s">
        <v>4</v>
      </c>
      <c r="B3">
        <v>1883</v>
      </c>
      <c r="C3">
        <v>77</v>
      </c>
      <c r="D3">
        <f t="shared" ref="D3:D4" si="0">SUM(B3:C3)</f>
        <v>1960</v>
      </c>
    </row>
    <row r="4" spans="1:4" ht="15" thickBot="1" x14ac:dyDescent="0.35">
      <c r="A4" s="8" t="s">
        <v>5</v>
      </c>
      <c r="B4" s="2"/>
      <c r="C4">
        <v>108</v>
      </c>
      <c r="D4">
        <f t="shared" si="0"/>
        <v>108</v>
      </c>
    </row>
    <row r="5" spans="1:4" ht="15" thickTop="1" x14ac:dyDescent="0.3">
      <c r="A5" s="57" t="s">
        <v>6</v>
      </c>
      <c r="B5" s="58">
        <f>SUM(B2:B4)</f>
        <v>2034</v>
      </c>
      <c r="C5" s="58">
        <f>SUM(C2:C4)</f>
        <v>213</v>
      </c>
      <c r="D5" s="59">
        <f>SUM(D2:D4)</f>
        <v>2247</v>
      </c>
    </row>
    <row r="6" spans="1:4" ht="15" thickBot="1" x14ac:dyDescent="0.35">
      <c r="A6" s="60" t="s">
        <v>7</v>
      </c>
      <c r="B6" s="61">
        <f>B2/(B2+B3)</f>
        <v>7.4237954768928222E-2</v>
      </c>
      <c r="C6" s="61">
        <f>C2/(C2+C3)</f>
        <v>0.26666666666666666</v>
      </c>
      <c r="D6" s="62">
        <f>D2/(D2+D3)</f>
        <v>8.3683964469378216E-2</v>
      </c>
    </row>
    <row r="7" spans="1:4" ht="15" thickTop="1" x14ac:dyDescent="0.3"/>
  </sheetData>
  <conditionalFormatting sqref="B6:D6">
    <cfRule type="colorScale" priority="1">
      <colorScale>
        <cfvo type="min"/>
        <cfvo type="percent" val="50"/>
        <cfvo type="max"/>
        <color rgb="FFFF9515"/>
        <color rgb="FFFFEB84"/>
        <color rgb="FF00B05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B4CD2-1F7C-49AF-B045-96C399E94EB1}">
  <dimension ref="A1:F24"/>
  <sheetViews>
    <sheetView workbookViewId="0">
      <selection activeCell="F27" sqref="F27"/>
    </sheetView>
  </sheetViews>
  <sheetFormatPr defaultRowHeight="14.4" x14ac:dyDescent="0.3"/>
  <cols>
    <col min="1" max="1" width="23.5546875" bestFit="1" customWidth="1"/>
    <col min="2" max="2" width="16.109375" bestFit="1" customWidth="1"/>
    <col min="3" max="3" width="10" bestFit="1" customWidth="1"/>
    <col min="4" max="4" width="16.44140625" style="20" bestFit="1" customWidth="1"/>
    <col min="5" max="5" width="12.21875" style="20" bestFit="1" customWidth="1"/>
    <col min="6" max="6" width="12" bestFit="1" customWidth="1"/>
  </cols>
  <sheetData>
    <row r="1" spans="1:6" ht="15" thickBot="1" x14ac:dyDescent="0.35">
      <c r="A1" s="8" t="s">
        <v>18</v>
      </c>
      <c r="B1" s="8" t="s">
        <v>0</v>
      </c>
      <c r="C1" s="8" t="s">
        <v>56</v>
      </c>
      <c r="D1" s="63" t="s">
        <v>22</v>
      </c>
      <c r="E1" s="63" t="s">
        <v>19</v>
      </c>
      <c r="F1" s="8" t="s">
        <v>27</v>
      </c>
    </row>
    <row r="2" spans="1:6" ht="15" thickTop="1" x14ac:dyDescent="0.3">
      <c r="A2" s="64" t="s">
        <v>23</v>
      </c>
      <c r="B2" s="51" t="s">
        <v>3</v>
      </c>
      <c r="C2" s="65">
        <v>151</v>
      </c>
      <c r="D2" s="66">
        <v>2034</v>
      </c>
      <c r="E2" s="66">
        <v>2034</v>
      </c>
      <c r="F2" s="67">
        <v>7.4237954768928222E-2</v>
      </c>
    </row>
    <row r="3" spans="1:6" ht="15" thickBot="1" x14ac:dyDescent="0.35">
      <c r="A3" s="68"/>
      <c r="B3" s="34" t="s">
        <v>4</v>
      </c>
      <c r="C3" s="69">
        <v>1883</v>
      </c>
      <c r="D3" s="70"/>
      <c r="E3" s="70"/>
      <c r="F3" s="71"/>
    </row>
    <row r="4" spans="1:6" ht="15" thickTop="1" x14ac:dyDescent="0.3">
      <c r="A4" s="9" t="s">
        <v>9</v>
      </c>
      <c r="B4" s="9" t="s">
        <v>4</v>
      </c>
      <c r="C4" s="24">
        <v>16</v>
      </c>
      <c r="D4" s="25">
        <v>16</v>
      </c>
      <c r="E4" s="25">
        <v>21</v>
      </c>
      <c r="F4" s="26">
        <v>0</v>
      </c>
    </row>
    <row r="5" spans="1:6" x14ac:dyDescent="0.3">
      <c r="A5" s="1" t="s">
        <v>10</v>
      </c>
      <c r="B5" s="1" t="s">
        <v>3</v>
      </c>
      <c r="C5" s="27">
        <v>3</v>
      </c>
      <c r="D5" s="30">
        <v>3</v>
      </c>
      <c r="E5" s="30">
        <v>4</v>
      </c>
      <c r="F5" s="31">
        <v>1</v>
      </c>
    </row>
    <row r="6" spans="1:6" x14ac:dyDescent="0.3">
      <c r="A6" s="4" t="s">
        <v>11</v>
      </c>
      <c r="B6" s="1" t="s">
        <v>3</v>
      </c>
      <c r="C6" s="27">
        <v>11</v>
      </c>
      <c r="D6" s="28">
        <v>18</v>
      </c>
      <c r="E6" s="28">
        <v>20</v>
      </c>
      <c r="F6" s="29">
        <v>0.61111111111111116</v>
      </c>
    </row>
    <row r="7" spans="1:6" x14ac:dyDescent="0.3">
      <c r="A7" s="4"/>
      <c r="B7" s="1" t="s">
        <v>4</v>
      </c>
      <c r="C7" s="27">
        <v>7</v>
      </c>
      <c r="D7" s="28"/>
      <c r="E7" s="28"/>
      <c r="F7" s="29"/>
    </row>
    <row r="8" spans="1:6" x14ac:dyDescent="0.3">
      <c r="A8" s="1" t="s">
        <v>24</v>
      </c>
      <c r="B8" s="1" t="s">
        <v>3</v>
      </c>
      <c r="C8" s="27">
        <v>1</v>
      </c>
      <c r="D8" s="30">
        <v>1</v>
      </c>
      <c r="E8" s="30">
        <v>4</v>
      </c>
      <c r="F8" s="31">
        <v>1</v>
      </c>
    </row>
    <row r="9" spans="1:6" x14ac:dyDescent="0.3">
      <c r="A9" s="4" t="s">
        <v>12</v>
      </c>
      <c r="B9" s="1" t="s">
        <v>3</v>
      </c>
      <c r="C9" s="27">
        <v>3</v>
      </c>
      <c r="D9" s="28">
        <v>6</v>
      </c>
      <c r="E9" s="28">
        <v>12</v>
      </c>
      <c r="F9" s="29">
        <v>0.5</v>
      </c>
    </row>
    <row r="10" spans="1:6" x14ac:dyDescent="0.3">
      <c r="A10" s="4"/>
      <c r="B10" s="1" t="s">
        <v>4</v>
      </c>
      <c r="C10" s="27">
        <v>3</v>
      </c>
      <c r="D10" s="28"/>
      <c r="E10" s="28"/>
      <c r="F10" s="29"/>
    </row>
    <row r="11" spans="1:6" x14ac:dyDescent="0.3">
      <c r="A11" s="4" t="s">
        <v>13</v>
      </c>
      <c r="B11" s="1" t="s">
        <v>3</v>
      </c>
      <c r="C11" s="27">
        <v>3</v>
      </c>
      <c r="D11" s="28">
        <v>16</v>
      </c>
      <c r="E11" s="28">
        <v>17</v>
      </c>
      <c r="F11" s="29">
        <v>0.1875</v>
      </c>
    </row>
    <row r="12" spans="1:6" x14ac:dyDescent="0.3">
      <c r="A12" s="4"/>
      <c r="B12" s="1" t="s">
        <v>4</v>
      </c>
      <c r="C12" s="27">
        <v>13</v>
      </c>
      <c r="D12" s="28"/>
      <c r="E12" s="28"/>
      <c r="F12" s="29"/>
    </row>
    <row r="13" spans="1:6" x14ac:dyDescent="0.3">
      <c r="A13" s="4" t="s">
        <v>25</v>
      </c>
      <c r="B13" s="1" t="s">
        <v>3</v>
      </c>
      <c r="C13" s="27">
        <v>7</v>
      </c>
      <c r="D13" s="28">
        <v>44</v>
      </c>
      <c r="E13" s="28">
        <v>94</v>
      </c>
      <c r="F13" s="29">
        <v>0.15909090909090909</v>
      </c>
    </row>
    <row r="14" spans="1:6" x14ac:dyDescent="0.3">
      <c r="A14" s="4"/>
      <c r="B14" s="1" t="s">
        <v>4</v>
      </c>
      <c r="C14" s="27">
        <v>37</v>
      </c>
      <c r="D14" s="28"/>
      <c r="E14" s="28"/>
      <c r="F14" s="29"/>
    </row>
    <row r="15" spans="1:6" x14ac:dyDescent="0.3">
      <c r="A15" s="4" t="s">
        <v>14</v>
      </c>
      <c r="B15" s="1" t="s">
        <v>3</v>
      </c>
      <c r="C15" s="27">
        <v>13</v>
      </c>
      <c r="D15" s="28">
        <v>22</v>
      </c>
      <c r="E15" s="28">
        <v>38</v>
      </c>
      <c r="F15" s="29">
        <v>0.59090909090909094</v>
      </c>
    </row>
    <row r="16" spans="1:6" x14ac:dyDescent="0.3">
      <c r="A16" s="4"/>
      <c r="B16" s="1" t="s">
        <v>4</v>
      </c>
      <c r="C16" s="27">
        <v>9</v>
      </c>
      <c r="D16" s="28"/>
      <c r="E16" s="28"/>
      <c r="F16" s="29"/>
    </row>
    <row r="17" spans="1:6" x14ac:dyDescent="0.3">
      <c r="A17" s="4" t="s">
        <v>15</v>
      </c>
      <c r="B17" s="1" t="s">
        <v>3</v>
      </c>
      <c r="C17" s="27">
        <v>7</v>
      </c>
      <c r="D17" s="28">
        <v>22</v>
      </c>
      <c r="E17" s="28">
        <v>44</v>
      </c>
      <c r="F17" s="29">
        <v>0.31818181818181818</v>
      </c>
    </row>
    <row r="18" spans="1:6" x14ac:dyDescent="0.3">
      <c r="A18" s="4"/>
      <c r="B18" s="1" t="s">
        <v>4</v>
      </c>
      <c r="C18" s="27">
        <v>15</v>
      </c>
      <c r="D18" s="28"/>
      <c r="E18" s="28"/>
      <c r="F18" s="29"/>
    </row>
    <row r="19" spans="1:6" x14ac:dyDescent="0.3">
      <c r="A19" s="4" t="s">
        <v>16</v>
      </c>
      <c r="B19" s="1" t="s">
        <v>3</v>
      </c>
      <c r="C19" s="27">
        <v>4</v>
      </c>
      <c r="D19" s="28">
        <v>7</v>
      </c>
      <c r="E19" s="28">
        <v>9</v>
      </c>
      <c r="F19" s="29">
        <v>0.5714285714285714</v>
      </c>
    </row>
    <row r="20" spans="1:6" x14ac:dyDescent="0.3">
      <c r="A20" s="4"/>
      <c r="B20" s="1" t="s">
        <v>4</v>
      </c>
      <c r="C20" s="27">
        <v>3</v>
      </c>
      <c r="D20" s="28"/>
      <c r="E20" s="28"/>
      <c r="F20" s="29"/>
    </row>
    <row r="21" spans="1:6" x14ac:dyDescent="0.3">
      <c r="A21" s="1" t="s">
        <v>26</v>
      </c>
      <c r="B21" s="1" t="s">
        <v>4</v>
      </c>
      <c r="C21" s="27">
        <v>10</v>
      </c>
      <c r="D21" s="30">
        <v>10</v>
      </c>
      <c r="E21" s="30">
        <v>13</v>
      </c>
      <c r="F21" s="31">
        <v>0</v>
      </c>
    </row>
    <row r="22" spans="1:6" x14ac:dyDescent="0.3">
      <c r="A22" s="32" t="s">
        <v>57</v>
      </c>
      <c r="B22" s="3" t="s">
        <v>3</v>
      </c>
      <c r="C22">
        <f>SUMIF($B$4:$B$21,"felvett",$C$4:$C$21)</f>
        <v>52</v>
      </c>
      <c r="D22" s="21">
        <f>SUM(D4:D21)</f>
        <v>165</v>
      </c>
      <c r="E22" s="21">
        <f>SUM(E4:E21)</f>
        <v>276</v>
      </c>
      <c r="F22" s="10">
        <f>C22/C24</f>
        <v>0.31515151515151513</v>
      </c>
    </row>
    <row r="23" spans="1:6" x14ac:dyDescent="0.3">
      <c r="A23" s="33"/>
      <c r="B23" s="3" t="s">
        <v>4</v>
      </c>
      <c r="C23">
        <f>SUMIF($B$4:$B$21,"nem felvett",$C$4:$C$21)</f>
        <v>113</v>
      </c>
      <c r="D23" s="22"/>
      <c r="E23" s="22"/>
      <c r="F23" s="11"/>
    </row>
    <row r="24" spans="1:6" x14ac:dyDescent="0.3">
      <c r="A24" s="33"/>
      <c r="B24" s="3" t="s">
        <v>58</v>
      </c>
      <c r="C24">
        <f>SUM(C22:C23)</f>
        <v>165</v>
      </c>
      <c r="D24" s="20">
        <f>SUM(D2:D21)</f>
        <v>2199</v>
      </c>
      <c r="E24" s="20">
        <f>SUM(E2:E21)</f>
        <v>2310</v>
      </c>
      <c r="F24" s="11"/>
    </row>
  </sheetData>
  <autoFilter ref="A1:F21" xr:uid="{7AEB4CD2-1F7C-49AF-B045-96C399E94EB1}"/>
  <mergeCells count="36">
    <mergeCell ref="E19:E20"/>
    <mergeCell ref="A22:A24"/>
    <mergeCell ref="E22:E23"/>
    <mergeCell ref="D22:D23"/>
    <mergeCell ref="F22:F24"/>
    <mergeCell ref="D17:D18"/>
    <mergeCell ref="D19:D20"/>
    <mergeCell ref="E2:E3"/>
    <mergeCell ref="E6:E7"/>
    <mergeCell ref="E9:E10"/>
    <mergeCell ref="E11:E12"/>
    <mergeCell ref="E13:E14"/>
    <mergeCell ref="E15:E16"/>
    <mergeCell ref="E17:E18"/>
    <mergeCell ref="D2:D3"/>
    <mergeCell ref="D6:D7"/>
    <mergeCell ref="D9:D10"/>
    <mergeCell ref="D11:D12"/>
    <mergeCell ref="D13:D14"/>
    <mergeCell ref="D15:D16"/>
    <mergeCell ref="A17:A18"/>
    <mergeCell ref="A19:A20"/>
    <mergeCell ref="F2:F3"/>
    <mergeCell ref="F6:F7"/>
    <mergeCell ref="F11:F12"/>
    <mergeCell ref="F13:F14"/>
    <mergeCell ref="F15:F16"/>
    <mergeCell ref="F17:F18"/>
    <mergeCell ref="F19:F20"/>
    <mergeCell ref="F9:F10"/>
    <mergeCell ref="A2:A3"/>
    <mergeCell ref="A6:A7"/>
    <mergeCell ref="A9:A10"/>
    <mergeCell ref="A11:A12"/>
    <mergeCell ref="A13:A14"/>
    <mergeCell ref="A15:A16"/>
  </mergeCells>
  <conditionalFormatting sqref="F2:F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FB4BB-0676-4C59-A720-6E5A7017FFC5}">
  <dimension ref="A1:G64"/>
  <sheetViews>
    <sheetView workbookViewId="0">
      <selection activeCell="E9" sqref="E9"/>
    </sheetView>
  </sheetViews>
  <sheetFormatPr defaultRowHeight="14.4" x14ac:dyDescent="0.3"/>
  <cols>
    <col min="1" max="1" width="35.33203125" style="17" bestFit="1" customWidth="1"/>
    <col min="2" max="2" width="16.109375" style="17" bestFit="1" customWidth="1"/>
    <col min="3" max="3" width="14.33203125" bestFit="1" customWidth="1"/>
    <col min="4" max="4" width="10" bestFit="1" customWidth="1"/>
    <col min="5" max="5" width="12.21875" bestFit="1" customWidth="1"/>
    <col min="6" max="6" width="16.44140625" bestFit="1" customWidth="1"/>
    <col min="7" max="7" width="12" bestFit="1" customWidth="1"/>
  </cols>
  <sheetData>
    <row r="1" spans="1:7" ht="15" thickBot="1" x14ac:dyDescent="0.35">
      <c r="A1" s="8" t="s">
        <v>28</v>
      </c>
      <c r="B1" s="8" t="s">
        <v>0</v>
      </c>
      <c r="C1" s="8" t="s">
        <v>1</v>
      </c>
      <c r="D1" s="8" t="s">
        <v>2</v>
      </c>
      <c r="E1" s="8" t="s">
        <v>19</v>
      </c>
      <c r="F1" s="8" t="s">
        <v>22</v>
      </c>
      <c r="G1" s="8" t="s">
        <v>27</v>
      </c>
    </row>
    <row r="2" spans="1:7" ht="15" thickTop="1" x14ac:dyDescent="0.3">
      <c r="A2" s="50" t="s">
        <v>23</v>
      </c>
      <c r="B2" s="51" t="s">
        <v>3</v>
      </c>
      <c r="C2" s="52">
        <v>151</v>
      </c>
      <c r="D2" s="52">
        <v>0</v>
      </c>
      <c r="E2" s="52">
        <v>2034</v>
      </c>
      <c r="F2" s="52">
        <v>2034</v>
      </c>
      <c r="G2" s="53">
        <v>7.4237954768928222E-2</v>
      </c>
    </row>
    <row r="3" spans="1:7" ht="15" thickBot="1" x14ac:dyDescent="0.35">
      <c r="A3" s="54"/>
      <c r="B3" s="34" t="s">
        <v>4</v>
      </c>
      <c r="C3" s="55">
        <v>1883</v>
      </c>
      <c r="D3" s="55">
        <v>0</v>
      </c>
      <c r="E3" s="55">
        <v>2034</v>
      </c>
      <c r="F3" s="55">
        <v>2034</v>
      </c>
      <c r="G3" s="56"/>
    </row>
    <row r="4" spans="1:7" ht="15" thickTop="1" x14ac:dyDescent="0.3">
      <c r="A4" s="7" t="s">
        <v>29</v>
      </c>
      <c r="B4" s="9" t="s">
        <v>3</v>
      </c>
      <c r="C4">
        <v>0</v>
      </c>
      <c r="D4">
        <v>2</v>
      </c>
      <c r="E4">
        <v>21</v>
      </c>
      <c r="F4">
        <v>9</v>
      </c>
      <c r="G4" s="12">
        <v>0.22222222222222221</v>
      </c>
    </row>
    <row r="5" spans="1:7" x14ac:dyDescent="0.3">
      <c r="A5" s="6"/>
      <c r="B5" s="1" t="s">
        <v>4</v>
      </c>
      <c r="C5">
        <v>0</v>
      </c>
      <c r="D5">
        <v>7</v>
      </c>
      <c r="E5">
        <v>21</v>
      </c>
      <c r="F5">
        <v>9</v>
      </c>
      <c r="G5" s="12"/>
    </row>
    <row r="6" spans="1:7" ht="14.4" customHeight="1" x14ac:dyDescent="0.3">
      <c r="A6" s="5" t="s">
        <v>30</v>
      </c>
      <c r="B6" s="1" t="s">
        <v>3</v>
      </c>
      <c r="C6">
        <v>0</v>
      </c>
      <c r="D6">
        <v>2</v>
      </c>
      <c r="E6">
        <v>34</v>
      </c>
      <c r="F6">
        <v>14</v>
      </c>
      <c r="G6" s="12">
        <v>0.14285714285714279</v>
      </c>
    </row>
    <row r="7" spans="1:7" x14ac:dyDescent="0.3">
      <c r="A7" s="6"/>
      <c r="B7" s="1" t="s">
        <v>4</v>
      </c>
      <c r="C7">
        <v>0</v>
      </c>
      <c r="D7">
        <v>12</v>
      </c>
      <c r="E7">
        <v>34</v>
      </c>
      <c r="F7">
        <v>14</v>
      </c>
      <c r="G7" s="12"/>
    </row>
    <row r="8" spans="1:7" x14ac:dyDescent="0.3">
      <c r="A8" s="1" t="s">
        <v>31</v>
      </c>
      <c r="B8" s="1" t="s">
        <v>4</v>
      </c>
      <c r="C8">
        <v>0</v>
      </c>
      <c r="D8">
        <v>14</v>
      </c>
      <c r="E8">
        <v>18</v>
      </c>
      <c r="F8">
        <v>14</v>
      </c>
      <c r="G8" s="18">
        <v>0</v>
      </c>
    </row>
    <row r="9" spans="1:7" ht="14.4" customHeight="1" x14ac:dyDescent="0.3">
      <c r="A9" s="1" t="s">
        <v>32</v>
      </c>
      <c r="B9" s="1" t="s">
        <v>3</v>
      </c>
      <c r="C9">
        <v>0</v>
      </c>
      <c r="D9">
        <v>3</v>
      </c>
      <c r="E9">
        <v>4</v>
      </c>
      <c r="F9">
        <v>3</v>
      </c>
      <c r="G9" s="12">
        <v>1</v>
      </c>
    </row>
    <row r="10" spans="1:7" x14ac:dyDescent="0.3">
      <c r="A10" s="1" t="s">
        <v>33</v>
      </c>
      <c r="B10" s="1" t="s">
        <v>4</v>
      </c>
      <c r="C10">
        <v>0</v>
      </c>
      <c r="D10">
        <v>4</v>
      </c>
      <c r="E10">
        <v>15</v>
      </c>
      <c r="F10">
        <v>4</v>
      </c>
      <c r="G10" s="12"/>
    </row>
    <row r="11" spans="1:7" ht="14.4" customHeight="1" x14ac:dyDescent="0.3">
      <c r="A11" s="5" t="s">
        <v>34</v>
      </c>
      <c r="B11" s="1" t="s">
        <v>3</v>
      </c>
      <c r="C11">
        <v>0</v>
      </c>
      <c r="D11">
        <v>5</v>
      </c>
      <c r="E11">
        <v>12</v>
      </c>
      <c r="F11">
        <v>10</v>
      </c>
      <c r="G11" s="12">
        <v>0.5</v>
      </c>
    </row>
    <row r="12" spans="1:7" x14ac:dyDescent="0.3">
      <c r="A12" s="6"/>
      <c r="B12" s="1" t="s">
        <v>4</v>
      </c>
      <c r="C12">
        <v>0</v>
      </c>
      <c r="D12">
        <v>5</v>
      </c>
      <c r="E12">
        <v>12</v>
      </c>
      <c r="F12">
        <v>10</v>
      </c>
      <c r="G12" s="12"/>
    </row>
    <row r="13" spans="1:7" ht="14.4" customHeight="1" x14ac:dyDescent="0.3">
      <c r="A13" s="5" t="s">
        <v>35</v>
      </c>
      <c r="B13" s="1" t="s">
        <v>3</v>
      </c>
      <c r="C13">
        <v>0</v>
      </c>
      <c r="D13">
        <v>2</v>
      </c>
      <c r="E13">
        <v>7</v>
      </c>
      <c r="F13">
        <v>5</v>
      </c>
      <c r="G13" s="12">
        <v>0.4</v>
      </c>
    </row>
    <row r="14" spans="1:7" x14ac:dyDescent="0.3">
      <c r="A14" s="6"/>
      <c r="B14" s="1" t="s">
        <v>4</v>
      </c>
      <c r="C14">
        <v>0</v>
      </c>
      <c r="D14">
        <v>3</v>
      </c>
      <c r="E14">
        <v>7</v>
      </c>
      <c r="F14">
        <v>5</v>
      </c>
      <c r="G14" s="12"/>
    </row>
    <row r="15" spans="1:7" ht="14.4" customHeight="1" x14ac:dyDescent="0.3">
      <c r="A15" s="5" t="s">
        <v>36</v>
      </c>
      <c r="B15" s="1" t="s">
        <v>3</v>
      </c>
      <c r="C15">
        <v>0</v>
      </c>
      <c r="D15">
        <v>1</v>
      </c>
      <c r="E15">
        <v>13</v>
      </c>
      <c r="F15">
        <v>12</v>
      </c>
      <c r="G15" s="12">
        <v>8.3333333333333329E-2</v>
      </c>
    </row>
    <row r="16" spans="1:7" x14ac:dyDescent="0.3">
      <c r="A16" s="6"/>
      <c r="B16" s="1" t="s">
        <v>4</v>
      </c>
      <c r="C16">
        <v>0</v>
      </c>
      <c r="D16">
        <v>11</v>
      </c>
      <c r="E16">
        <v>13</v>
      </c>
      <c r="F16">
        <v>12</v>
      </c>
      <c r="G16" s="12"/>
    </row>
    <row r="17" spans="1:7" ht="14.4" customHeight="1" x14ac:dyDescent="0.3">
      <c r="A17" s="5" t="s">
        <v>37</v>
      </c>
      <c r="B17" s="1" t="s">
        <v>3</v>
      </c>
      <c r="C17">
        <v>0</v>
      </c>
      <c r="D17">
        <v>1</v>
      </c>
      <c r="E17">
        <v>11</v>
      </c>
      <c r="F17">
        <v>10</v>
      </c>
      <c r="G17" s="12">
        <v>0.1</v>
      </c>
    </row>
    <row r="18" spans="1:7" x14ac:dyDescent="0.3">
      <c r="A18" s="6"/>
      <c r="B18" s="1" t="s">
        <v>4</v>
      </c>
      <c r="C18">
        <v>0</v>
      </c>
      <c r="D18">
        <v>9</v>
      </c>
      <c r="E18">
        <v>11</v>
      </c>
      <c r="F18">
        <v>10</v>
      </c>
      <c r="G18" s="12"/>
    </row>
    <row r="19" spans="1:7" x14ac:dyDescent="0.3">
      <c r="A19" s="5" t="s">
        <v>38</v>
      </c>
      <c r="B19" s="1" t="s">
        <v>3</v>
      </c>
      <c r="C19">
        <v>0</v>
      </c>
      <c r="D19">
        <v>3</v>
      </c>
      <c r="E19">
        <v>19</v>
      </c>
      <c r="F19">
        <v>13</v>
      </c>
      <c r="G19" s="12">
        <v>0.23076923076923081</v>
      </c>
    </row>
    <row r="20" spans="1:7" ht="14.4" customHeight="1" x14ac:dyDescent="0.3">
      <c r="A20" s="6"/>
      <c r="B20" s="1" t="s">
        <v>4</v>
      </c>
      <c r="C20">
        <v>0</v>
      </c>
      <c r="D20">
        <v>10</v>
      </c>
      <c r="E20">
        <v>19</v>
      </c>
      <c r="F20">
        <v>13</v>
      </c>
      <c r="G20" s="12"/>
    </row>
    <row r="21" spans="1:7" x14ac:dyDescent="0.3">
      <c r="A21" s="5" t="s">
        <v>39</v>
      </c>
      <c r="B21" s="1" t="s">
        <v>3</v>
      </c>
      <c r="C21">
        <v>0</v>
      </c>
      <c r="D21">
        <v>6</v>
      </c>
      <c r="E21">
        <v>9</v>
      </c>
      <c r="F21">
        <v>8</v>
      </c>
      <c r="G21" s="12">
        <v>0.75</v>
      </c>
    </row>
    <row r="22" spans="1:7" ht="14.4" customHeight="1" x14ac:dyDescent="0.3">
      <c r="A22" s="6"/>
      <c r="B22" s="1" t="s">
        <v>4</v>
      </c>
      <c r="C22">
        <v>0</v>
      </c>
      <c r="D22">
        <v>2</v>
      </c>
      <c r="E22">
        <v>9</v>
      </c>
      <c r="F22">
        <v>8</v>
      </c>
      <c r="G22" s="12"/>
    </row>
    <row r="23" spans="1:7" x14ac:dyDescent="0.3">
      <c r="A23" s="5" t="s">
        <v>40</v>
      </c>
      <c r="B23" s="1" t="s">
        <v>3</v>
      </c>
      <c r="C23">
        <v>0</v>
      </c>
      <c r="D23">
        <v>1</v>
      </c>
      <c r="E23">
        <v>15</v>
      </c>
      <c r="F23">
        <v>6</v>
      </c>
      <c r="G23" s="12">
        <v>0.16666666666666671</v>
      </c>
    </row>
    <row r="24" spans="1:7" x14ac:dyDescent="0.3">
      <c r="A24" s="6"/>
      <c r="B24" s="1" t="s">
        <v>4</v>
      </c>
      <c r="C24">
        <v>0</v>
      </c>
      <c r="D24">
        <v>5</v>
      </c>
      <c r="E24">
        <v>15</v>
      </c>
      <c r="F24">
        <v>6</v>
      </c>
      <c r="G24" s="12"/>
    </row>
    <row r="25" spans="1:7" ht="14.4" customHeight="1" x14ac:dyDescent="0.3">
      <c r="A25" s="5" t="s">
        <v>41</v>
      </c>
      <c r="B25" s="1" t="s">
        <v>3</v>
      </c>
      <c r="C25">
        <v>0</v>
      </c>
      <c r="D25">
        <v>2</v>
      </c>
      <c r="E25">
        <v>12</v>
      </c>
      <c r="F25">
        <v>8</v>
      </c>
      <c r="G25" s="12">
        <v>0.25</v>
      </c>
    </row>
    <row r="26" spans="1:7" x14ac:dyDescent="0.3">
      <c r="A26" s="6"/>
      <c r="B26" s="1" t="s">
        <v>4</v>
      </c>
      <c r="C26">
        <v>0</v>
      </c>
      <c r="D26">
        <v>6</v>
      </c>
      <c r="E26">
        <v>12</v>
      </c>
      <c r="F26">
        <v>8</v>
      </c>
      <c r="G26" s="12"/>
    </row>
    <row r="27" spans="1:7" ht="14.4" customHeight="1" x14ac:dyDescent="0.3">
      <c r="A27" s="5" t="s">
        <v>42</v>
      </c>
      <c r="B27" s="1" t="s">
        <v>3</v>
      </c>
      <c r="C27">
        <v>0</v>
      </c>
      <c r="D27">
        <v>2</v>
      </c>
      <c r="E27">
        <v>5</v>
      </c>
      <c r="F27">
        <v>4</v>
      </c>
      <c r="G27" s="12">
        <v>0.5</v>
      </c>
    </row>
    <row r="28" spans="1:7" x14ac:dyDescent="0.3">
      <c r="A28" s="6"/>
      <c r="B28" s="1" t="s">
        <v>4</v>
      </c>
      <c r="C28">
        <v>0</v>
      </c>
      <c r="D28">
        <v>2</v>
      </c>
      <c r="E28">
        <v>5</v>
      </c>
      <c r="F28">
        <v>4</v>
      </c>
      <c r="G28" s="12"/>
    </row>
    <row r="29" spans="1:7" x14ac:dyDescent="0.3">
      <c r="A29" s="1" t="s">
        <v>43</v>
      </c>
      <c r="B29" s="1" t="s">
        <v>4</v>
      </c>
      <c r="C29">
        <v>0</v>
      </c>
      <c r="D29">
        <v>10</v>
      </c>
      <c r="E29">
        <v>13</v>
      </c>
      <c r="F29">
        <v>10</v>
      </c>
      <c r="G29" s="18">
        <v>0</v>
      </c>
    </row>
    <row r="30" spans="1:7" ht="14.4" customHeight="1" x14ac:dyDescent="0.3">
      <c r="A30" s="1" t="s">
        <v>44</v>
      </c>
      <c r="B30" s="1" t="s">
        <v>4</v>
      </c>
      <c r="C30">
        <v>0</v>
      </c>
      <c r="D30">
        <v>2</v>
      </c>
      <c r="E30">
        <v>3</v>
      </c>
      <c r="F30">
        <v>2</v>
      </c>
      <c r="G30" s="18">
        <v>0</v>
      </c>
    </row>
    <row r="31" spans="1:7" x14ac:dyDescent="0.3">
      <c r="A31" s="1" t="s">
        <v>45</v>
      </c>
      <c r="B31" s="1" t="s">
        <v>3</v>
      </c>
      <c r="C31">
        <v>0</v>
      </c>
      <c r="D31">
        <v>1</v>
      </c>
      <c r="E31">
        <v>4</v>
      </c>
      <c r="F31">
        <v>1</v>
      </c>
      <c r="G31" s="18">
        <v>1</v>
      </c>
    </row>
    <row r="32" spans="1:7" x14ac:dyDescent="0.3">
      <c r="A32" s="1" t="s">
        <v>46</v>
      </c>
      <c r="B32" s="1" t="s">
        <v>3</v>
      </c>
      <c r="C32">
        <v>0</v>
      </c>
      <c r="D32">
        <v>1</v>
      </c>
      <c r="E32">
        <v>5</v>
      </c>
      <c r="F32">
        <v>1</v>
      </c>
      <c r="G32" s="18">
        <v>1</v>
      </c>
    </row>
    <row r="33" spans="1:7" x14ac:dyDescent="0.3">
      <c r="A33" s="5" t="s">
        <v>47</v>
      </c>
      <c r="B33" s="1" t="s">
        <v>3</v>
      </c>
      <c r="C33">
        <v>0</v>
      </c>
      <c r="D33">
        <v>1</v>
      </c>
      <c r="E33">
        <v>6</v>
      </c>
      <c r="F33">
        <v>2</v>
      </c>
      <c r="G33" s="12">
        <v>0.5</v>
      </c>
    </row>
    <row r="34" spans="1:7" x14ac:dyDescent="0.3">
      <c r="A34" s="6"/>
      <c r="B34" s="1" t="s">
        <v>4</v>
      </c>
      <c r="C34">
        <v>0</v>
      </c>
      <c r="D34">
        <v>1</v>
      </c>
      <c r="E34">
        <v>6</v>
      </c>
      <c r="F34">
        <v>2</v>
      </c>
      <c r="G34" s="12"/>
    </row>
    <row r="35" spans="1:7" ht="14.4" customHeight="1" x14ac:dyDescent="0.3">
      <c r="A35" s="1" t="s">
        <v>48</v>
      </c>
      <c r="B35" s="1" t="s">
        <v>4</v>
      </c>
      <c r="C35">
        <v>0</v>
      </c>
      <c r="D35">
        <v>1</v>
      </c>
      <c r="E35">
        <v>6</v>
      </c>
      <c r="F35">
        <v>1</v>
      </c>
      <c r="G35" s="18"/>
    </row>
    <row r="36" spans="1:7" x14ac:dyDescent="0.3">
      <c r="A36" s="5" t="s">
        <v>49</v>
      </c>
      <c r="B36" s="1" t="s">
        <v>3</v>
      </c>
      <c r="C36">
        <v>0</v>
      </c>
      <c r="D36">
        <v>1</v>
      </c>
      <c r="E36">
        <v>8</v>
      </c>
      <c r="F36">
        <v>2</v>
      </c>
      <c r="G36" s="12">
        <v>0.5</v>
      </c>
    </row>
    <row r="37" spans="1:7" x14ac:dyDescent="0.3">
      <c r="A37" s="6"/>
      <c r="B37" s="1" t="s">
        <v>4</v>
      </c>
      <c r="C37">
        <v>0</v>
      </c>
      <c r="D37">
        <v>1</v>
      </c>
      <c r="E37">
        <v>8</v>
      </c>
      <c r="F37">
        <v>2</v>
      </c>
      <c r="G37" s="12"/>
    </row>
    <row r="38" spans="1:7" ht="14.4" customHeight="1" x14ac:dyDescent="0.3">
      <c r="A38" s="5" t="s">
        <v>50</v>
      </c>
      <c r="B38" s="1" t="s">
        <v>3</v>
      </c>
      <c r="C38">
        <v>0</v>
      </c>
      <c r="D38">
        <v>6</v>
      </c>
      <c r="E38">
        <v>8</v>
      </c>
      <c r="F38">
        <v>8</v>
      </c>
      <c r="G38" s="12">
        <v>0.75</v>
      </c>
    </row>
    <row r="39" spans="1:7" x14ac:dyDescent="0.3">
      <c r="A39" s="6"/>
      <c r="B39" s="1" t="s">
        <v>4</v>
      </c>
      <c r="C39">
        <v>0</v>
      </c>
      <c r="D39">
        <v>2</v>
      </c>
      <c r="E39">
        <v>8</v>
      </c>
      <c r="F39">
        <v>8</v>
      </c>
      <c r="G39" s="12"/>
    </row>
    <row r="40" spans="1:7" x14ac:dyDescent="0.3">
      <c r="A40" s="5" t="s">
        <v>51</v>
      </c>
      <c r="B40" s="1" t="s">
        <v>3</v>
      </c>
      <c r="C40">
        <v>0</v>
      </c>
      <c r="D40">
        <v>2</v>
      </c>
      <c r="E40">
        <v>4</v>
      </c>
      <c r="F40">
        <v>4</v>
      </c>
      <c r="G40" s="12">
        <v>0.5</v>
      </c>
    </row>
    <row r="41" spans="1:7" ht="14.4" customHeight="1" x14ac:dyDescent="0.3">
      <c r="A41" s="6"/>
      <c r="B41" s="1" t="s">
        <v>4</v>
      </c>
      <c r="C41">
        <v>0</v>
      </c>
      <c r="D41">
        <v>2</v>
      </c>
      <c r="E41">
        <v>4</v>
      </c>
      <c r="F41">
        <v>4</v>
      </c>
      <c r="G41" s="12"/>
    </row>
    <row r="42" spans="1:7" ht="14.4" customHeight="1" x14ac:dyDescent="0.3">
      <c r="A42" s="1" t="s">
        <v>52</v>
      </c>
      <c r="B42" s="1" t="s">
        <v>4</v>
      </c>
      <c r="C42">
        <v>0</v>
      </c>
      <c r="D42">
        <v>1</v>
      </c>
      <c r="E42">
        <v>9</v>
      </c>
      <c r="F42">
        <v>1</v>
      </c>
      <c r="G42" s="18">
        <v>0</v>
      </c>
    </row>
    <row r="43" spans="1:7" x14ac:dyDescent="0.3">
      <c r="A43" s="5" t="s">
        <v>53</v>
      </c>
      <c r="B43" s="1" t="s">
        <v>3</v>
      </c>
      <c r="C43">
        <v>0</v>
      </c>
      <c r="D43">
        <v>6</v>
      </c>
      <c r="E43">
        <v>8</v>
      </c>
      <c r="F43">
        <v>7</v>
      </c>
      <c r="G43" s="12">
        <v>0.8571428571428571</v>
      </c>
    </row>
    <row r="44" spans="1:7" x14ac:dyDescent="0.3">
      <c r="A44" s="6"/>
      <c r="B44" s="1" t="s">
        <v>4</v>
      </c>
      <c r="C44">
        <v>0</v>
      </c>
      <c r="D44">
        <v>1</v>
      </c>
      <c r="E44">
        <v>8</v>
      </c>
      <c r="F44">
        <v>7</v>
      </c>
      <c r="G44" s="12"/>
    </row>
    <row r="45" spans="1:7" ht="14.4" customHeight="1" x14ac:dyDescent="0.3">
      <c r="A45" s="5" t="s">
        <v>54</v>
      </c>
      <c r="B45" s="1" t="s">
        <v>3</v>
      </c>
      <c r="C45">
        <v>0</v>
      </c>
      <c r="D45">
        <v>2</v>
      </c>
      <c r="E45">
        <v>3</v>
      </c>
      <c r="F45">
        <v>3</v>
      </c>
      <c r="G45" s="12">
        <v>0.66666666666666663</v>
      </c>
    </row>
    <row r="46" spans="1:7" x14ac:dyDescent="0.3">
      <c r="A46" s="6"/>
      <c r="B46" s="1" t="s">
        <v>4</v>
      </c>
      <c r="C46">
        <v>0</v>
      </c>
      <c r="D46">
        <v>1</v>
      </c>
      <c r="E46">
        <v>3</v>
      </c>
      <c r="F46">
        <v>3</v>
      </c>
      <c r="G46" s="12"/>
    </row>
    <row r="47" spans="1:7" x14ac:dyDescent="0.3">
      <c r="A47" s="5" t="s">
        <v>55</v>
      </c>
      <c r="B47" s="1" t="s">
        <v>3</v>
      </c>
      <c r="C47">
        <v>0</v>
      </c>
      <c r="D47">
        <v>2</v>
      </c>
      <c r="E47">
        <v>4</v>
      </c>
      <c r="F47">
        <v>3</v>
      </c>
      <c r="G47" s="12">
        <v>0.66666666666666663</v>
      </c>
    </row>
    <row r="48" spans="1:7" ht="14.4" customHeight="1" x14ac:dyDescent="0.3">
      <c r="A48" s="6"/>
      <c r="B48" s="1" t="s">
        <v>4</v>
      </c>
      <c r="C48">
        <v>0</v>
      </c>
      <c r="D48">
        <v>1</v>
      </c>
      <c r="E48">
        <v>4</v>
      </c>
      <c r="F48">
        <v>3</v>
      </c>
      <c r="G48" s="12"/>
    </row>
    <row r="49" spans="1:2" x14ac:dyDescent="0.3">
      <c r="A49" s="13"/>
      <c r="B49" s="14"/>
    </row>
    <row r="50" spans="1:2" x14ac:dyDescent="0.3">
      <c r="A50" s="15"/>
      <c r="B50" s="16"/>
    </row>
    <row r="51" spans="1:2" ht="14.4" customHeight="1" x14ac:dyDescent="0.3">
      <c r="A51" s="15"/>
      <c r="B51" s="16"/>
    </row>
    <row r="52" spans="1:2" x14ac:dyDescent="0.3">
      <c r="A52" s="15"/>
      <c r="B52" s="16"/>
    </row>
    <row r="53" spans="1:2" ht="14.4" customHeight="1" x14ac:dyDescent="0.3">
      <c r="A53" s="15"/>
      <c r="B53" s="16"/>
    </row>
    <row r="54" spans="1:2" x14ac:dyDescent="0.3">
      <c r="A54" s="15"/>
      <c r="B54" s="16"/>
    </row>
    <row r="55" spans="1:2" x14ac:dyDescent="0.3">
      <c r="A55" s="15"/>
      <c r="B55" s="16"/>
    </row>
    <row r="56" spans="1:2" ht="14.4" customHeight="1" x14ac:dyDescent="0.3">
      <c r="A56" s="15"/>
      <c r="B56" s="16"/>
    </row>
    <row r="57" spans="1:2" x14ac:dyDescent="0.3">
      <c r="A57" s="15"/>
      <c r="B57" s="16"/>
    </row>
    <row r="58" spans="1:2" x14ac:dyDescent="0.3">
      <c r="A58" s="15"/>
      <c r="B58" s="16"/>
    </row>
    <row r="59" spans="1:2" ht="14.4" customHeight="1" x14ac:dyDescent="0.3">
      <c r="A59" s="15"/>
      <c r="B59" s="16"/>
    </row>
    <row r="60" spans="1:2" x14ac:dyDescent="0.3">
      <c r="A60" s="15"/>
      <c r="B60" s="16"/>
    </row>
    <row r="61" spans="1:2" x14ac:dyDescent="0.3">
      <c r="A61" s="15"/>
      <c r="B61" s="16"/>
    </row>
    <row r="62" spans="1:2" ht="14.4" customHeight="1" x14ac:dyDescent="0.3">
      <c r="A62" s="15"/>
      <c r="B62" s="16"/>
    </row>
    <row r="63" spans="1:2" x14ac:dyDescent="0.3">
      <c r="A63" s="15"/>
      <c r="B63" s="16"/>
    </row>
    <row r="64" spans="1:2" ht="14.4" customHeight="1" x14ac:dyDescent="0.3">
      <c r="A64" s="15"/>
      <c r="B64" s="16"/>
    </row>
  </sheetData>
  <mergeCells count="45">
    <mergeCell ref="G36:G37"/>
    <mergeCell ref="G38:G39"/>
    <mergeCell ref="G40:G41"/>
    <mergeCell ref="G43:G44"/>
    <mergeCell ref="G45:G46"/>
    <mergeCell ref="G47:G48"/>
    <mergeCell ref="G21:G22"/>
    <mergeCell ref="G23:G24"/>
    <mergeCell ref="G25:G26"/>
    <mergeCell ref="G27:G28"/>
    <mergeCell ref="G33:G34"/>
    <mergeCell ref="G6:G7"/>
    <mergeCell ref="A47:A48"/>
    <mergeCell ref="G2:G3"/>
    <mergeCell ref="G4:G5"/>
    <mergeCell ref="G9:G10"/>
    <mergeCell ref="G11:G12"/>
    <mergeCell ref="G13:G14"/>
    <mergeCell ref="G15:G16"/>
    <mergeCell ref="G17:G18"/>
    <mergeCell ref="G19:G20"/>
    <mergeCell ref="A17:A18"/>
    <mergeCell ref="A19:A20"/>
    <mergeCell ref="A23:A24"/>
    <mergeCell ref="A25:A26"/>
    <mergeCell ref="A27:A28"/>
    <mergeCell ref="A33:A34"/>
    <mergeCell ref="A36:A37"/>
    <mergeCell ref="A38:A39"/>
    <mergeCell ref="A49:A51"/>
    <mergeCell ref="A52:A53"/>
    <mergeCell ref="A54:A56"/>
    <mergeCell ref="A57:A59"/>
    <mergeCell ref="A60:A62"/>
    <mergeCell ref="A63:A64"/>
    <mergeCell ref="A40:A41"/>
    <mergeCell ref="A43:A44"/>
    <mergeCell ref="A45:A46"/>
    <mergeCell ref="A21:A22"/>
    <mergeCell ref="A15:A16"/>
    <mergeCell ref="A2:A3"/>
    <mergeCell ref="A4:A5"/>
    <mergeCell ref="A6:A7"/>
    <mergeCell ref="A11:A12"/>
    <mergeCell ref="A13:A14"/>
  </mergeCells>
  <conditionalFormatting sqref="G2:G4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B883F-0A3D-42CB-BA37-C2F28F307F48}">
  <dimension ref="A1:D12"/>
  <sheetViews>
    <sheetView workbookViewId="0">
      <selection activeCell="C2" sqref="A1:D12"/>
    </sheetView>
  </sheetViews>
  <sheetFormatPr defaultRowHeight="14.4" x14ac:dyDescent="0.3"/>
  <cols>
    <col min="1" max="1" width="17.109375" bestFit="1" customWidth="1"/>
    <col min="2" max="2" width="15.5546875" bestFit="1" customWidth="1"/>
    <col min="3" max="3" width="14.6640625" bestFit="1" customWidth="1"/>
    <col min="4" max="4" width="10.21875" bestFit="1" customWidth="1"/>
  </cols>
  <sheetData>
    <row r="1" spans="1:4" x14ac:dyDescent="0.3">
      <c r="A1" s="1" t="s">
        <v>0</v>
      </c>
      <c r="B1" s="1" t="s">
        <v>8</v>
      </c>
      <c r="C1" s="1" t="s">
        <v>1</v>
      </c>
      <c r="D1" s="1" t="s">
        <v>2</v>
      </c>
    </row>
    <row r="2" spans="1:4" x14ac:dyDescent="0.3">
      <c r="A2" s="4" t="s">
        <v>3</v>
      </c>
      <c r="B2" s="1" t="s">
        <v>9</v>
      </c>
      <c r="C2">
        <v>15</v>
      </c>
    </row>
    <row r="3" spans="1:4" x14ac:dyDescent="0.3">
      <c r="A3" s="4"/>
      <c r="B3" s="1" t="s">
        <v>10</v>
      </c>
      <c r="C3">
        <v>13</v>
      </c>
      <c r="D3">
        <v>4</v>
      </c>
    </row>
    <row r="4" spans="1:4" x14ac:dyDescent="0.3">
      <c r="A4" s="4"/>
      <c r="B4" s="1" t="s">
        <v>11</v>
      </c>
      <c r="C4">
        <v>11</v>
      </c>
      <c r="D4">
        <v>6</v>
      </c>
    </row>
    <row r="5" spans="1:4" x14ac:dyDescent="0.3">
      <c r="A5" s="4"/>
      <c r="B5" s="1" t="s">
        <v>12</v>
      </c>
      <c r="C5">
        <v>13</v>
      </c>
      <c r="D5">
        <v>2</v>
      </c>
    </row>
    <row r="6" spans="1:4" x14ac:dyDescent="0.3">
      <c r="A6" s="4"/>
      <c r="B6" s="1" t="s">
        <v>13</v>
      </c>
      <c r="C6">
        <v>13</v>
      </c>
      <c r="D6">
        <v>2</v>
      </c>
    </row>
    <row r="7" spans="1:4" x14ac:dyDescent="0.3">
      <c r="A7" s="4"/>
      <c r="B7" s="1" t="s">
        <v>14</v>
      </c>
      <c r="C7">
        <v>21</v>
      </c>
      <c r="D7">
        <v>6</v>
      </c>
    </row>
    <row r="8" spans="1:4" x14ac:dyDescent="0.3">
      <c r="A8" s="4"/>
      <c r="B8" s="1" t="s">
        <v>15</v>
      </c>
      <c r="C8">
        <v>19</v>
      </c>
      <c r="D8">
        <v>6</v>
      </c>
    </row>
    <row r="9" spans="1:4" x14ac:dyDescent="0.3">
      <c r="A9" s="4"/>
      <c r="B9" s="1" t="s">
        <v>16</v>
      </c>
      <c r="C9">
        <v>22</v>
      </c>
      <c r="D9">
        <v>2</v>
      </c>
    </row>
    <row r="10" spans="1:4" x14ac:dyDescent="0.3">
      <c r="A10" s="4"/>
      <c r="B10" s="1" t="s">
        <v>17</v>
      </c>
      <c r="C10">
        <v>24</v>
      </c>
    </row>
    <row r="11" spans="1:4" x14ac:dyDescent="0.3">
      <c r="A11" s="1" t="s">
        <v>4</v>
      </c>
      <c r="B11" s="1"/>
      <c r="C11">
        <v>1883</v>
      </c>
      <c r="D11">
        <v>77</v>
      </c>
    </row>
    <row r="12" spans="1:4" x14ac:dyDescent="0.3">
      <c r="A12" s="1" t="s">
        <v>5</v>
      </c>
      <c r="B12" s="1"/>
      <c r="D12">
        <v>108</v>
      </c>
    </row>
  </sheetData>
  <mergeCells count="1">
    <mergeCell ref="A2:A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E4F83-AA2E-4E75-B134-70A53C855141}">
  <dimension ref="A1:N14"/>
  <sheetViews>
    <sheetView workbookViewId="0">
      <selection activeCell="N18" sqref="N18"/>
    </sheetView>
  </sheetViews>
  <sheetFormatPr defaultRowHeight="14.4" x14ac:dyDescent="0.3"/>
  <cols>
    <col min="1" max="1" width="23.33203125" customWidth="1"/>
    <col min="2" max="2" width="12.44140625" bestFit="1" customWidth="1"/>
    <col min="3" max="3" width="13.109375" bestFit="1" customWidth="1"/>
    <col min="4" max="4" width="9.33203125" bestFit="1" customWidth="1"/>
    <col min="5" max="5" width="6.44140625" bestFit="1" customWidth="1"/>
    <col min="6" max="6" width="13.109375" bestFit="1" customWidth="1"/>
    <col min="7" max="7" width="12" bestFit="1" customWidth="1"/>
    <col min="8" max="8" width="11.33203125" bestFit="1" customWidth="1"/>
    <col min="9" max="10" width="6.44140625" style="45" bestFit="1" customWidth="1"/>
    <col min="11" max="12" width="10.88671875" style="45" bestFit="1" customWidth="1"/>
    <col min="13" max="13" width="10.33203125" style="45" customWidth="1"/>
    <col min="14" max="14" width="10.77734375" style="45" bestFit="1" customWidth="1"/>
  </cols>
  <sheetData>
    <row r="1" spans="1:14" x14ac:dyDescent="0.3">
      <c r="B1" s="49" t="s">
        <v>60</v>
      </c>
      <c r="C1" s="15"/>
      <c r="D1" s="15"/>
      <c r="E1" s="15"/>
      <c r="F1" s="15"/>
      <c r="G1" s="15"/>
      <c r="H1" s="15"/>
      <c r="I1" s="15"/>
      <c r="J1" s="15"/>
      <c r="K1" s="44"/>
    </row>
    <row r="2" spans="1:14" ht="28.8" x14ac:dyDescent="0.3">
      <c r="A2" s="19" t="s">
        <v>59</v>
      </c>
      <c r="B2" s="46" t="s">
        <v>10</v>
      </c>
      <c r="C2" s="46" t="s">
        <v>11</v>
      </c>
      <c r="D2" s="46" t="s">
        <v>12</v>
      </c>
      <c r="E2" s="46" t="s">
        <v>13</v>
      </c>
      <c r="F2" s="46" t="s">
        <v>14</v>
      </c>
      <c r="G2" s="46" t="s">
        <v>15</v>
      </c>
      <c r="H2" s="46" t="s">
        <v>16</v>
      </c>
      <c r="I2" s="47" t="s">
        <v>3</v>
      </c>
      <c r="J2" s="46" t="s">
        <v>4</v>
      </c>
      <c r="K2" s="47" t="s">
        <v>62</v>
      </c>
      <c r="L2" s="46" t="s">
        <v>5</v>
      </c>
      <c r="M2" s="47" t="s">
        <v>20</v>
      </c>
      <c r="N2" s="47" t="s">
        <v>63</v>
      </c>
    </row>
    <row r="3" spans="1:14" x14ac:dyDescent="0.3">
      <c r="A3" s="1" t="s">
        <v>10</v>
      </c>
      <c r="B3" s="23">
        <v>3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39">
        <v>0</v>
      </c>
      <c r="I3" s="45">
        <f>SUM(B3:H3)</f>
        <v>3</v>
      </c>
      <c r="J3" s="45">
        <v>0</v>
      </c>
      <c r="K3" s="45">
        <f>SUM(I3:J3)</f>
        <v>3</v>
      </c>
      <c r="L3" s="45">
        <v>1</v>
      </c>
      <c r="M3" s="48">
        <f>IF(K3&lt;&gt;0, I3/K3,"")</f>
        <v>1</v>
      </c>
      <c r="N3" s="48">
        <f>K3/(K3+L3)</f>
        <v>0.75</v>
      </c>
    </row>
    <row r="4" spans="1:14" x14ac:dyDescent="0.3">
      <c r="A4" s="1" t="s">
        <v>24</v>
      </c>
      <c r="B4" s="23">
        <v>0</v>
      </c>
      <c r="C4" s="17">
        <v>1</v>
      </c>
      <c r="D4" s="17">
        <v>0</v>
      </c>
      <c r="E4" s="17">
        <v>0</v>
      </c>
      <c r="F4" s="17">
        <v>0</v>
      </c>
      <c r="G4" s="17">
        <v>0</v>
      </c>
      <c r="H4" s="39">
        <v>0</v>
      </c>
      <c r="I4" s="45">
        <f>SUM(B4:H4)</f>
        <v>1</v>
      </c>
      <c r="J4" s="45">
        <v>0</v>
      </c>
      <c r="K4" s="45">
        <f>SUM(I4:J4)</f>
        <v>1</v>
      </c>
      <c r="L4" s="45">
        <v>3</v>
      </c>
      <c r="M4" s="48">
        <f>IF(K4&lt;&gt;0, I4/K4,"")</f>
        <v>1</v>
      </c>
      <c r="N4" s="48">
        <f>K4/(K4+L4)</f>
        <v>0.25</v>
      </c>
    </row>
    <row r="5" spans="1:14" x14ac:dyDescent="0.3">
      <c r="A5" s="1" t="s">
        <v>11</v>
      </c>
      <c r="B5" s="23">
        <v>0</v>
      </c>
      <c r="C5" s="17">
        <v>6</v>
      </c>
      <c r="D5" s="17">
        <v>0</v>
      </c>
      <c r="E5" s="17">
        <v>0</v>
      </c>
      <c r="F5" s="17">
        <v>0</v>
      </c>
      <c r="G5" s="17">
        <v>0</v>
      </c>
      <c r="H5" s="39">
        <v>0</v>
      </c>
      <c r="I5" s="45">
        <f>SUM(B5:H5)</f>
        <v>6</v>
      </c>
      <c r="J5" s="45">
        <v>5</v>
      </c>
      <c r="K5" s="45">
        <f>SUM(I5:J5)</f>
        <v>11</v>
      </c>
      <c r="L5" s="45">
        <v>2</v>
      </c>
      <c r="M5" s="48">
        <f>IF(K5&lt;&gt;0, I5/K5,"")</f>
        <v>0.54545454545454541</v>
      </c>
      <c r="N5" s="48">
        <f>K5/(K5+L5)</f>
        <v>0.84615384615384615</v>
      </c>
    </row>
    <row r="6" spans="1:14" x14ac:dyDescent="0.3">
      <c r="A6" s="1" t="s">
        <v>16</v>
      </c>
      <c r="B6" s="23">
        <v>0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39">
        <v>2</v>
      </c>
      <c r="I6" s="45">
        <f>SUM(B6:H6)</f>
        <v>2</v>
      </c>
      <c r="J6" s="45">
        <v>2</v>
      </c>
      <c r="K6" s="45">
        <f>SUM(I6:J6)</f>
        <v>4</v>
      </c>
      <c r="L6" s="45">
        <v>2</v>
      </c>
      <c r="M6" s="48">
        <f>IF(K6&lt;&gt;0, I6/K6,"")</f>
        <v>0.5</v>
      </c>
      <c r="N6" s="48">
        <f>K6/(K6+L6)</f>
        <v>0.66666666666666663</v>
      </c>
    </row>
    <row r="7" spans="1:14" x14ac:dyDescent="0.3">
      <c r="A7" s="1" t="s">
        <v>14</v>
      </c>
      <c r="B7" s="23">
        <v>1</v>
      </c>
      <c r="C7" s="17">
        <v>0</v>
      </c>
      <c r="D7" s="17">
        <v>0</v>
      </c>
      <c r="E7" s="17">
        <v>0</v>
      </c>
      <c r="F7" s="17">
        <v>6</v>
      </c>
      <c r="G7" s="17">
        <v>0</v>
      </c>
      <c r="H7" s="39">
        <v>0</v>
      </c>
      <c r="I7" s="45">
        <f>SUM(B7:H7)</f>
        <v>7</v>
      </c>
      <c r="J7" s="45">
        <v>9</v>
      </c>
      <c r="K7" s="45">
        <f>SUM(I7:J7)</f>
        <v>16</v>
      </c>
      <c r="L7" s="45">
        <v>16</v>
      </c>
      <c r="M7" s="48">
        <f>IF(K7&lt;&gt;0, I7/K7,"")</f>
        <v>0.4375</v>
      </c>
      <c r="N7" s="48">
        <f>K7/(K7+L7)</f>
        <v>0.5</v>
      </c>
    </row>
    <row r="8" spans="1:14" x14ac:dyDescent="0.3">
      <c r="A8" s="1" t="s">
        <v>12</v>
      </c>
      <c r="B8" s="23">
        <v>0</v>
      </c>
      <c r="C8" s="17">
        <v>0</v>
      </c>
      <c r="D8" s="17">
        <v>2</v>
      </c>
      <c r="E8" s="17">
        <v>0</v>
      </c>
      <c r="F8" s="17">
        <v>0</v>
      </c>
      <c r="G8" s="17">
        <v>0</v>
      </c>
      <c r="H8" s="39">
        <v>0</v>
      </c>
      <c r="I8" s="45">
        <f>SUM(B8:H8)</f>
        <v>2</v>
      </c>
      <c r="J8" s="45">
        <v>3</v>
      </c>
      <c r="K8" s="45">
        <f>SUM(I8:J8)</f>
        <v>5</v>
      </c>
      <c r="L8" s="45">
        <v>6</v>
      </c>
      <c r="M8" s="48">
        <f>IF(K8&lt;&gt;0, I8/K8,"")</f>
        <v>0.4</v>
      </c>
      <c r="N8" s="48">
        <f>K8/(K8+L8)</f>
        <v>0.45454545454545453</v>
      </c>
    </row>
    <row r="9" spans="1:14" x14ac:dyDescent="0.3">
      <c r="A9" s="1" t="s">
        <v>15</v>
      </c>
      <c r="B9" s="23">
        <v>0</v>
      </c>
      <c r="C9" s="17">
        <v>0</v>
      </c>
      <c r="D9" s="17">
        <v>0</v>
      </c>
      <c r="E9" s="17">
        <v>0</v>
      </c>
      <c r="F9" s="17">
        <v>0</v>
      </c>
      <c r="G9" s="17">
        <v>6</v>
      </c>
      <c r="H9" s="39">
        <v>0</v>
      </c>
      <c r="I9" s="45">
        <f>SUM(B9:H9)</f>
        <v>6</v>
      </c>
      <c r="J9" s="45">
        <v>13</v>
      </c>
      <c r="K9" s="45">
        <f>SUM(I9:J9)</f>
        <v>19</v>
      </c>
      <c r="L9" s="45">
        <v>22</v>
      </c>
      <c r="M9" s="48">
        <f>IF(K9&lt;&gt;0, I9/K9,"")</f>
        <v>0.31578947368421051</v>
      </c>
      <c r="N9" s="48">
        <f>K9/(K9+L9)</f>
        <v>0.46341463414634149</v>
      </c>
    </row>
    <row r="10" spans="1:14" x14ac:dyDescent="0.3">
      <c r="A10" s="1" t="s">
        <v>25</v>
      </c>
      <c r="B10" s="23">
        <v>1</v>
      </c>
      <c r="C10" s="17">
        <v>2</v>
      </c>
      <c r="D10" s="17">
        <v>1</v>
      </c>
      <c r="E10" s="17">
        <v>0</v>
      </c>
      <c r="F10" s="17">
        <v>0</v>
      </c>
      <c r="G10" s="17">
        <v>1</v>
      </c>
      <c r="H10" s="39">
        <v>1</v>
      </c>
      <c r="I10" s="45">
        <f>SUM(B10:H10)</f>
        <v>6</v>
      </c>
      <c r="J10" s="45">
        <v>30</v>
      </c>
      <c r="K10" s="45">
        <f>SUM(I10:J10)</f>
        <v>36</v>
      </c>
      <c r="L10" s="45">
        <v>44</v>
      </c>
      <c r="M10" s="48">
        <f>IF(K10&lt;&gt;0, I10/K10,"")</f>
        <v>0.16666666666666666</v>
      </c>
      <c r="N10" s="48">
        <f>K10/(K10+L10)</f>
        <v>0.45</v>
      </c>
    </row>
    <row r="11" spans="1:14" x14ac:dyDescent="0.3">
      <c r="A11" s="1" t="s">
        <v>13</v>
      </c>
      <c r="B11" s="23">
        <v>0</v>
      </c>
      <c r="C11" s="17">
        <v>0</v>
      </c>
      <c r="D11" s="17">
        <v>0</v>
      </c>
      <c r="E11" s="17">
        <v>2</v>
      </c>
      <c r="F11" s="17">
        <v>0</v>
      </c>
      <c r="G11" s="17">
        <v>0</v>
      </c>
      <c r="H11" s="39">
        <v>0</v>
      </c>
      <c r="I11" s="45">
        <f>SUM(B11:H11)</f>
        <v>2</v>
      </c>
      <c r="J11" s="45">
        <v>11</v>
      </c>
      <c r="K11" s="45">
        <f>SUM(I11:J11)</f>
        <v>13</v>
      </c>
      <c r="L11" s="45">
        <v>1</v>
      </c>
      <c r="M11" s="48">
        <f>IF(K11&lt;&gt;0, I11/K11,"")</f>
        <v>0.15384615384615385</v>
      </c>
      <c r="N11" s="48">
        <f>K11/(K11+L11)</f>
        <v>0.9285714285714286</v>
      </c>
    </row>
    <row r="12" spans="1:14" x14ac:dyDescent="0.3">
      <c r="A12" s="1" t="s">
        <v>21</v>
      </c>
      <c r="B12" s="23">
        <v>0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39">
        <v>0</v>
      </c>
      <c r="I12" s="45">
        <f>SUM(B12:H12)</f>
        <v>0</v>
      </c>
      <c r="J12" s="45">
        <v>0</v>
      </c>
      <c r="K12" s="45">
        <f>SUM(I12:J12)</f>
        <v>0</v>
      </c>
      <c r="L12" s="45">
        <v>19</v>
      </c>
      <c r="M12" s="48">
        <v>0</v>
      </c>
      <c r="N12" s="48">
        <f>K12/(K12+L12)</f>
        <v>0</v>
      </c>
    </row>
    <row r="13" spans="1:14" x14ac:dyDescent="0.3">
      <c r="A13" s="1" t="s">
        <v>9</v>
      </c>
      <c r="B13" s="23">
        <v>0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39">
        <v>0</v>
      </c>
      <c r="I13" s="45">
        <f>SUM(B13:H13)</f>
        <v>0</v>
      </c>
      <c r="J13" s="45">
        <v>15</v>
      </c>
      <c r="K13" s="45">
        <f>SUM(I13:J13)</f>
        <v>15</v>
      </c>
      <c r="L13" s="45">
        <v>5</v>
      </c>
      <c r="M13" s="48">
        <f>IF(K13&lt;&gt;0, I13/K13,"")</f>
        <v>0</v>
      </c>
      <c r="N13" s="48">
        <f>K13/(K13+L13)</f>
        <v>0.75</v>
      </c>
    </row>
    <row r="14" spans="1:14" x14ac:dyDescent="0.3">
      <c r="A14" s="1" t="s">
        <v>26</v>
      </c>
      <c r="B14" s="23">
        <v>0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39">
        <v>0</v>
      </c>
      <c r="I14" s="45">
        <f>SUM(B14:H14)</f>
        <v>0</v>
      </c>
      <c r="J14" s="45">
        <v>10</v>
      </c>
      <c r="K14" s="45">
        <f>SUM(I14:J14)</f>
        <v>10</v>
      </c>
      <c r="L14" s="45">
        <v>3</v>
      </c>
      <c r="M14" s="48">
        <f>IF(K14&lt;&gt;0, I14/K14,"")</f>
        <v>0</v>
      </c>
      <c r="N14" s="48">
        <f>K14/(K14+L14)</f>
        <v>0.76923076923076927</v>
      </c>
    </row>
  </sheetData>
  <autoFilter ref="A2:N14" xr:uid="{152E4F83-AA2E-4E75-B134-70A53C855141}">
    <sortState xmlns:xlrd2="http://schemas.microsoft.com/office/spreadsheetml/2017/richdata2" ref="A3:N14">
      <sortCondition descending="1" ref="M2"/>
    </sortState>
  </autoFilter>
  <sortState xmlns:xlrd2="http://schemas.microsoft.com/office/spreadsheetml/2017/richdata2" ref="M3:N14">
    <sortCondition descending="1" ref="M2:M14"/>
  </sortState>
  <mergeCells count="1">
    <mergeCell ref="B1:J1"/>
  </mergeCells>
  <conditionalFormatting sqref="B3:H14">
    <cfRule type="colorScale" priority="9">
      <colorScale>
        <cfvo type="min"/>
        <cfvo type="max"/>
        <color rgb="FFFCFCFF"/>
        <color rgb="FF63BE7B"/>
      </colorScale>
    </cfRule>
  </conditionalFormatting>
  <conditionalFormatting sqref="I3:I14">
    <cfRule type="colorScale" priority="8">
      <colorScale>
        <cfvo type="min"/>
        <cfvo type="max"/>
        <color rgb="FFFCFCFF"/>
        <color rgb="FF63BE7B"/>
      </colorScale>
    </cfRule>
  </conditionalFormatting>
  <conditionalFormatting sqref="J3:J14">
    <cfRule type="colorScale" priority="7">
      <colorScale>
        <cfvo type="min"/>
        <cfvo type="max"/>
        <color rgb="FFFCFCFF"/>
        <color rgb="FFF8696B"/>
      </colorScale>
    </cfRule>
  </conditionalFormatting>
  <conditionalFormatting sqref="K3:K14">
    <cfRule type="colorScale" priority="6">
      <colorScale>
        <cfvo type="min"/>
        <cfvo type="max"/>
        <color rgb="FFFCFCFF"/>
        <color rgb="FF63BE7B"/>
      </colorScale>
    </cfRule>
  </conditionalFormatting>
  <conditionalFormatting sqref="L3:L14">
    <cfRule type="colorScale" priority="5">
      <colorScale>
        <cfvo type="min"/>
        <cfvo type="max"/>
        <color rgb="FFFCFCFF"/>
        <color rgb="FFF8696B"/>
      </colorScale>
    </cfRule>
  </conditionalFormatting>
  <conditionalFormatting sqref="M3:M14">
    <cfRule type="colorScale" priority="2">
      <colorScale>
        <cfvo type="min"/>
        <cfvo type="max"/>
        <color rgb="FFFCFCFF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:N1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FB141-84D8-4100-AD06-01774B85471B}">
  <dimension ref="A1:N30"/>
  <sheetViews>
    <sheetView tabSelected="1" workbookViewId="0">
      <selection activeCell="M4" sqref="M4"/>
    </sheetView>
  </sheetViews>
  <sheetFormatPr defaultRowHeight="14.4" x14ac:dyDescent="0.3"/>
  <cols>
    <col min="1" max="1" width="35.33203125" bestFit="1" customWidth="1"/>
    <col min="2" max="2" width="12.44140625" bestFit="1" customWidth="1"/>
    <col min="3" max="3" width="13.109375" bestFit="1" customWidth="1"/>
    <col min="4" max="4" width="9.33203125" bestFit="1" customWidth="1"/>
    <col min="5" max="5" width="6.44140625" bestFit="1" customWidth="1"/>
    <col min="6" max="6" width="13.109375" bestFit="1" customWidth="1"/>
    <col min="7" max="7" width="12" bestFit="1" customWidth="1"/>
    <col min="8" max="8" width="11.33203125" bestFit="1" customWidth="1"/>
    <col min="9" max="10" width="6.44140625" bestFit="1" customWidth="1"/>
    <col min="11" max="12" width="10.88671875" bestFit="1" customWidth="1"/>
    <col min="13" max="13" width="10.33203125" customWidth="1"/>
    <col min="14" max="14" width="10.77734375" bestFit="1" customWidth="1"/>
  </cols>
  <sheetData>
    <row r="1" spans="1:14" x14ac:dyDescent="0.3">
      <c r="B1" s="36" t="s">
        <v>60</v>
      </c>
      <c r="C1" s="37"/>
      <c r="D1" s="37"/>
      <c r="E1" s="37"/>
      <c r="F1" s="37"/>
      <c r="G1" s="37"/>
      <c r="H1" s="37"/>
      <c r="I1" s="37"/>
      <c r="J1" s="37"/>
    </row>
    <row r="2" spans="1:14" ht="28.8" x14ac:dyDescent="0.3">
      <c r="A2" s="19" t="s">
        <v>59</v>
      </c>
      <c r="B2" s="46" t="s">
        <v>10</v>
      </c>
      <c r="C2" s="46" t="s">
        <v>11</v>
      </c>
      <c r="D2" s="46" t="s">
        <v>12</v>
      </c>
      <c r="E2" s="46" t="s">
        <v>13</v>
      </c>
      <c r="F2" s="46" t="s">
        <v>14</v>
      </c>
      <c r="G2" s="46" t="s">
        <v>15</v>
      </c>
      <c r="H2" s="46" t="s">
        <v>16</v>
      </c>
      <c r="I2" s="47" t="s">
        <v>3</v>
      </c>
      <c r="J2" s="46" t="s">
        <v>4</v>
      </c>
      <c r="K2" s="47" t="s">
        <v>62</v>
      </c>
      <c r="L2" s="46" t="s">
        <v>5</v>
      </c>
      <c r="M2" s="47" t="s">
        <v>20</v>
      </c>
      <c r="N2" s="47" t="s">
        <v>63</v>
      </c>
    </row>
    <row r="3" spans="1:14" x14ac:dyDescent="0.3">
      <c r="A3" s="1" t="s">
        <v>32</v>
      </c>
      <c r="B3" s="40">
        <v>3</v>
      </c>
      <c r="C3" s="41">
        <v>0</v>
      </c>
      <c r="D3" s="41">
        <v>0</v>
      </c>
      <c r="E3" s="41">
        <v>0</v>
      </c>
      <c r="F3" s="41">
        <v>0</v>
      </c>
      <c r="G3" s="41">
        <v>0</v>
      </c>
      <c r="H3" s="42">
        <v>0</v>
      </c>
      <c r="I3" s="45">
        <f>SUM(B3:H3)</f>
        <v>3</v>
      </c>
      <c r="J3">
        <v>0</v>
      </c>
      <c r="K3" s="45">
        <f>SUM(I3:J3)</f>
        <v>3</v>
      </c>
      <c r="L3">
        <v>1</v>
      </c>
      <c r="M3" s="48">
        <f>IF(K3&lt;&gt;0, I3/K3,"")</f>
        <v>1</v>
      </c>
      <c r="N3" s="48">
        <f>K3/(K3+L3)</f>
        <v>0.75</v>
      </c>
    </row>
    <row r="4" spans="1:14" x14ac:dyDescent="0.3">
      <c r="A4" s="1" t="s">
        <v>45</v>
      </c>
      <c r="B4" s="23">
        <v>0</v>
      </c>
      <c r="C4" s="17">
        <v>1</v>
      </c>
      <c r="D4" s="17">
        <v>0</v>
      </c>
      <c r="E4" s="17">
        <v>0</v>
      </c>
      <c r="F4" s="17">
        <v>0</v>
      </c>
      <c r="G4" s="17">
        <v>0</v>
      </c>
      <c r="H4" s="39">
        <v>0</v>
      </c>
      <c r="I4" s="45">
        <f>SUM(B4:H4)</f>
        <v>1</v>
      </c>
      <c r="J4">
        <v>0</v>
      </c>
      <c r="K4" s="45">
        <f>SUM(I4:J4)</f>
        <v>1</v>
      </c>
      <c r="L4">
        <v>3</v>
      </c>
      <c r="M4" s="48">
        <f>IF(K4&lt;&gt;0, I4/K4,"")</f>
        <v>1</v>
      </c>
      <c r="N4" s="48">
        <f>K4/(K4+L4)</f>
        <v>0.25</v>
      </c>
    </row>
    <row r="5" spans="1:14" x14ac:dyDescent="0.3">
      <c r="A5" s="1" t="s">
        <v>46</v>
      </c>
      <c r="B5" s="23">
        <v>0</v>
      </c>
      <c r="C5" s="17">
        <v>0</v>
      </c>
      <c r="D5" s="17">
        <v>1</v>
      </c>
      <c r="E5" s="17">
        <v>0</v>
      </c>
      <c r="F5" s="17">
        <v>0</v>
      </c>
      <c r="G5" s="17">
        <v>0</v>
      </c>
      <c r="H5" s="39">
        <v>0</v>
      </c>
      <c r="I5" s="45">
        <f>SUM(B5:H5)</f>
        <v>1</v>
      </c>
      <c r="J5">
        <v>0</v>
      </c>
      <c r="K5" s="45">
        <f>SUM(I5:J5)</f>
        <v>1</v>
      </c>
      <c r="L5">
        <v>4</v>
      </c>
      <c r="M5" s="48">
        <f>IF(K5&lt;&gt;0, I5/K5,"")</f>
        <v>1</v>
      </c>
      <c r="N5" s="48">
        <f>K5/(K5+L5)</f>
        <v>0.2</v>
      </c>
    </row>
    <row r="6" spans="1:14" x14ac:dyDescent="0.3">
      <c r="A6" s="1" t="s">
        <v>53</v>
      </c>
      <c r="B6" s="23">
        <v>0</v>
      </c>
      <c r="C6" s="17">
        <v>0</v>
      </c>
      <c r="D6" s="17">
        <v>0</v>
      </c>
      <c r="E6" s="17">
        <v>0</v>
      </c>
      <c r="F6" s="17">
        <v>6</v>
      </c>
      <c r="G6" s="17">
        <v>0</v>
      </c>
      <c r="H6" s="39">
        <v>0</v>
      </c>
      <c r="I6" s="45">
        <f>SUM(B6:H6)</f>
        <v>6</v>
      </c>
      <c r="J6">
        <v>1</v>
      </c>
      <c r="K6" s="45">
        <f>SUM(I6:J6)</f>
        <v>7</v>
      </c>
      <c r="L6">
        <v>1</v>
      </c>
      <c r="M6" s="48">
        <f>IF(K6&lt;&gt;0, I6/K6,"")</f>
        <v>0.8571428571428571</v>
      </c>
      <c r="N6" s="48">
        <f>K6/(K6+L6)</f>
        <v>0.875</v>
      </c>
    </row>
    <row r="7" spans="1:14" x14ac:dyDescent="0.3">
      <c r="A7" s="1" t="s">
        <v>50</v>
      </c>
      <c r="B7" s="23">
        <v>0</v>
      </c>
      <c r="C7" s="17">
        <v>6</v>
      </c>
      <c r="D7" s="17">
        <v>0</v>
      </c>
      <c r="E7" s="17">
        <v>0</v>
      </c>
      <c r="F7" s="17">
        <v>0</v>
      </c>
      <c r="G7" s="17">
        <v>0</v>
      </c>
      <c r="H7" s="39">
        <v>0</v>
      </c>
      <c r="I7" s="45">
        <f>SUM(B7:H7)</f>
        <v>6</v>
      </c>
      <c r="J7">
        <v>2</v>
      </c>
      <c r="K7" s="45">
        <f>SUM(I7:J7)</f>
        <v>8</v>
      </c>
      <c r="L7">
        <v>0</v>
      </c>
      <c r="M7" s="48">
        <f>IF(K7&lt;&gt;0, I7/K7,"")</f>
        <v>0.75</v>
      </c>
      <c r="N7" s="48">
        <f>K7/(K7+L7)</f>
        <v>1</v>
      </c>
    </row>
    <row r="8" spans="1:14" x14ac:dyDescent="0.3">
      <c r="A8" s="1" t="s">
        <v>39</v>
      </c>
      <c r="B8" s="23">
        <v>0</v>
      </c>
      <c r="C8" s="17">
        <v>0</v>
      </c>
      <c r="D8" s="17">
        <v>0</v>
      </c>
      <c r="E8" s="17">
        <v>0</v>
      </c>
      <c r="F8" s="17">
        <v>6</v>
      </c>
      <c r="G8" s="17">
        <v>0</v>
      </c>
      <c r="H8" s="39">
        <v>0</v>
      </c>
      <c r="I8" s="45">
        <f>SUM(B8:H8)</f>
        <v>6</v>
      </c>
      <c r="J8">
        <v>2</v>
      </c>
      <c r="K8" s="45">
        <f>SUM(I8:J8)</f>
        <v>8</v>
      </c>
      <c r="L8">
        <v>1</v>
      </c>
      <c r="M8" s="48">
        <f>IF(K8&lt;&gt;0, I8/K8,"")</f>
        <v>0.75</v>
      </c>
      <c r="N8" s="48">
        <f>K8/(K8+L8)</f>
        <v>0.88888888888888884</v>
      </c>
    </row>
    <row r="9" spans="1:14" x14ac:dyDescent="0.3">
      <c r="A9" s="1" t="s">
        <v>54</v>
      </c>
      <c r="B9" s="23">
        <v>0</v>
      </c>
      <c r="C9" s="17">
        <v>0</v>
      </c>
      <c r="D9" s="17">
        <v>0</v>
      </c>
      <c r="E9" s="17">
        <v>0</v>
      </c>
      <c r="F9" s="17">
        <v>0</v>
      </c>
      <c r="G9" s="17">
        <v>2</v>
      </c>
      <c r="H9" s="39">
        <v>0</v>
      </c>
      <c r="I9" s="45">
        <f>SUM(B9:H9)</f>
        <v>2</v>
      </c>
      <c r="J9">
        <v>1</v>
      </c>
      <c r="K9" s="45">
        <f>SUM(I9:J9)</f>
        <v>3</v>
      </c>
      <c r="L9">
        <v>0</v>
      </c>
      <c r="M9" s="48">
        <f>IF(K9&lt;&gt;0, I9/K9,"")</f>
        <v>0.66666666666666663</v>
      </c>
      <c r="N9" s="48">
        <f>K9/(K9+L9)</f>
        <v>1</v>
      </c>
    </row>
    <row r="10" spans="1:14" x14ac:dyDescent="0.3">
      <c r="A10" s="1" t="s">
        <v>55</v>
      </c>
      <c r="B10" s="23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39">
        <v>2</v>
      </c>
      <c r="I10" s="45">
        <f>SUM(B10:H10)</f>
        <v>2</v>
      </c>
      <c r="J10">
        <v>1</v>
      </c>
      <c r="K10" s="45">
        <f>SUM(I10:J10)</f>
        <v>3</v>
      </c>
      <c r="L10">
        <v>1</v>
      </c>
      <c r="M10" s="48">
        <f>IF(K10&lt;&gt;0, I10/K10,"")</f>
        <v>0.66666666666666663</v>
      </c>
      <c r="N10" s="48">
        <f>K10/(K10+L10)</f>
        <v>0.75</v>
      </c>
    </row>
    <row r="11" spans="1:14" x14ac:dyDescent="0.3">
      <c r="A11" s="1" t="s">
        <v>51</v>
      </c>
      <c r="B11" s="23">
        <v>0</v>
      </c>
      <c r="C11" s="17">
        <v>0</v>
      </c>
      <c r="D11" s="17">
        <v>0</v>
      </c>
      <c r="E11" s="17">
        <v>2</v>
      </c>
      <c r="F11" s="17">
        <v>0</v>
      </c>
      <c r="G11" s="17">
        <v>0</v>
      </c>
      <c r="H11" s="39">
        <v>0</v>
      </c>
      <c r="I11" s="45">
        <f>SUM(B11:H11)</f>
        <v>2</v>
      </c>
      <c r="J11">
        <v>2</v>
      </c>
      <c r="K11" s="45">
        <f>SUM(I11:J11)</f>
        <v>4</v>
      </c>
      <c r="L11">
        <v>0</v>
      </c>
      <c r="M11" s="48">
        <f>IF(K11&lt;&gt;0, I11/K11,"")</f>
        <v>0.5</v>
      </c>
      <c r="N11" s="48">
        <f>K11/(K11+L11)</f>
        <v>1</v>
      </c>
    </row>
    <row r="12" spans="1:14" x14ac:dyDescent="0.3">
      <c r="A12" s="1" t="s">
        <v>34</v>
      </c>
      <c r="B12" s="23">
        <v>0</v>
      </c>
      <c r="C12" s="17">
        <v>5</v>
      </c>
      <c r="D12" s="17">
        <v>0</v>
      </c>
      <c r="E12" s="17">
        <v>0</v>
      </c>
      <c r="F12" s="17">
        <v>0</v>
      </c>
      <c r="G12" s="17">
        <v>0</v>
      </c>
      <c r="H12" s="39">
        <v>0</v>
      </c>
      <c r="I12" s="45">
        <f>SUM(B12:H12)</f>
        <v>5</v>
      </c>
      <c r="J12">
        <v>5</v>
      </c>
      <c r="K12" s="45">
        <f>SUM(I12:J12)</f>
        <v>10</v>
      </c>
      <c r="L12">
        <v>2</v>
      </c>
      <c r="M12" s="48">
        <f>IF(K12&lt;&gt;0, I12/K12,"")</f>
        <v>0.5</v>
      </c>
      <c r="N12" s="48">
        <f>K12/(K12+L12)</f>
        <v>0.83333333333333337</v>
      </c>
    </row>
    <row r="13" spans="1:14" x14ac:dyDescent="0.3">
      <c r="A13" s="1" t="s">
        <v>42</v>
      </c>
      <c r="B13" s="23">
        <v>0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39">
        <v>2</v>
      </c>
      <c r="I13" s="45">
        <f>SUM(B13:H13)</f>
        <v>2</v>
      </c>
      <c r="J13">
        <v>2</v>
      </c>
      <c r="K13" s="45">
        <f>SUM(I13:J13)</f>
        <v>4</v>
      </c>
      <c r="L13">
        <v>1</v>
      </c>
      <c r="M13" s="48">
        <f>IF(K13&lt;&gt;0, I13/K13,"")</f>
        <v>0.5</v>
      </c>
      <c r="N13" s="48">
        <f>K13/(K13+L13)</f>
        <v>0.8</v>
      </c>
    </row>
    <row r="14" spans="1:14" x14ac:dyDescent="0.3">
      <c r="A14" s="1" t="s">
        <v>47</v>
      </c>
      <c r="B14" s="23">
        <v>1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39">
        <v>0</v>
      </c>
      <c r="I14" s="45">
        <f>SUM(B14:H14)</f>
        <v>1</v>
      </c>
      <c r="J14">
        <v>1</v>
      </c>
      <c r="K14" s="45">
        <f>SUM(I14:J14)</f>
        <v>2</v>
      </c>
      <c r="L14">
        <v>4</v>
      </c>
      <c r="M14" s="48">
        <f>IF(K14&lt;&gt;0, I14/K14,"")</f>
        <v>0.5</v>
      </c>
      <c r="N14" s="48">
        <f>K14/(K14+L14)</f>
        <v>0.33333333333333331</v>
      </c>
    </row>
    <row r="15" spans="1:14" x14ac:dyDescent="0.3">
      <c r="A15" s="1" t="s">
        <v>49</v>
      </c>
      <c r="B15" s="23">
        <v>0</v>
      </c>
      <c r="C15" s="17">
        <v>0</v>
      </c>
      <c r="D15" s="17">
        <v>0</v>
      </c>
      <c r="E15" s="17">
        <v>0</v>
      </c>
      <c r="F15" s="17">
        <v>0</v>
      </c>
      <c r="G15" s="17">
        <v>1</v>
      </c>
      <c r="H15" s="39">
        <v>0</v>
      </c>
      <c r="I15" s="45">
        <f>SUM(B15:H15)</f>
        <v>1</v>
      </c>
      <c r="J15">
        <v>1</v>
      </c>
      <c r="K15" s="45">
        <f>SUM(I15:J15)</f>
        <v>2</v>
      </c>
      <c r="L15">
        <v>6</v>
      </c>
      <c r="M15" s="48">
        <f>IF(K15&lt;&gt;0, I15/K15,"")</f>
        <v>0.5</v>
      </c>
      <c r="N15" s="48">
        <f>K15/(K15+L15)</f>
        <v>0.25</v>
      </c>
    </row>
    <row r="16" spans="1:14" x14ac:dyDescent="0.3">
      <c r="A16" s="1" t="s">
        <v>35</v>
      </c>
      <c r="B16" s="23">
        <v>0</v>
      </c>
      <c r="C16" s="17">
        <v>0</v>
      </c>
      <c r="D16" s="17">
        <v>2</v>
      </c>
      <c r="E16" s="17">
        <v>0</v>
      </c>
      <c r="F16" s="17">
        <v>0</v>
      </c>
      <c r="G16" s="17">
        <v>0</v>
      </c>
      <c r="H16" s="39">
        <v>0</v>
      </c>
      <c r="I16" s="45">
        <f>SUM(B16:H16)</f>
        <v>2</v>
      </c>
      <c r="J16">
        <v>3</v>
      </c>
      <c r="K16" s="45">
        <f>SUM(I16:J16)</f>
        <v>5</v>
      </c>
      <c r="L16">
        <v>2</v>
      </c>
      <c r="M16" s="48">
        <f>IF(K16&lt;&gt;0, I16/K16,"")</f>
        <v>0.4</v>
      </c>
      <c r="N16" s="48">
        <f>K16/(K16+L16)</f>
        <v>0.7142857142857143</v>
      </c>
    </row>
    <row r="17" spans="1:14" x14ac:dyDescent="0.3">
      <c r="A17" s="1" t="s">
        <v>41</v>
      </c>
      <c r="B17" s="23">
        <v>0</v>
      </c>
      <c r="C17" s="17">
        <v>0</v>
      </c>
      <c r="D17" s="17">
        <v>0</v>
      </c>
      <c r="E17" s="17">
        <v>0</v>
      </c>
      <c r="F17" s="17">
        <v>0</v>
      </c>
      <c r="G17" s="17">
        <v>2</v>
      </c>
      <c r="H17" s="39">
        <v>0</v>
      </c>
      <c r="I17" s="45">
        <f>SUM(B17:H17)</f>
        <v>2</v>
      </c>
      <c r="J17">
        <v>6</v>
      </c>
      <c r="K17" s="45">
        <f>SUM(I17:J17)</f>
        <v>8</v>
      </c>
      <c r="L17">
        <v>4</v>
      </c>
      <c r="M17" s="48">
        <f>IF(K17&lt;&gt;0, I17/K17,"")</f>
        <v>0.25</v>
      </c>
      <c r="N17" s="48">
        <f>K17/(K17+L17)</f>
        <v>0.66666666666666663</v>
      </c>
    </row>
    <row r="18" spans="1:14" x14ac:dyDescent="0.3">
      <c r="A18" s="1" t="s">
        <v>38</v>
      </c>
      <c r="B18" s="23">
        <v>0</v>
      </c>
      <c r="C18" s="17">
        <v>2</v>
      </c>
      <c r="D18" s="17">
        <v>0</v>
      </c>
      <c r="E18" s="17">
        <v>0</v>
      </c>
      <c r="F18" s="17">
        <v>0</v>
      </c>
      <c r="G18" s="17">
        <v>0</v>
      </c>
      <c r="H18" s="39">
        <v>1</v>
      </c>
      <c r="I18" s="45">
        <f>SUM(B18:H18)</f>
        <v>3</v>
      </c>
      <c r="J18">
        <v>10</v>
      </c>
      <c r="K18" s="45">
        <f>SUM(I18:J18)</f>
        <v>13</v>
      </c>
      <c r="L18">
        <v>6</v>
      </c>
      <c r="M18" s="48">
        <f>IF(K18&lt;&gt;0, I18/K18,"")</f>
        <v>0.23076923076923078</v>
      </c>
      <c r="N18" s="48">
        <f>K18/(K18+L18)</f>
        <v>0.68421052631578949</v>
      </c>
    </row>
    <row r="19" spans="1:14" x14ac:dyDescent="0.3">
      <c r="A19" s="1" t="s">
        <v>29</v>
      </c>
      <c r="B19" s="23">
        <v>0</v>
      </c>
      <c r="C19" s="17">
        <v>0</v>
      </c>
      <c r="D19" s="17">
        <v>0</v>
      </c>
      <c r="E19" s="17">
        <v>0</v>
      </c>
      <c r="F19" s="17">
        <v>0</v>
      </c>
      <c r="G19" s="17">
        <v>2</v>
      </c>
      <c r="H19" s="39">
        <v>0</v>
      </c>
      <c r="I19" s="45">
        <f>SUM(B19:H19)</f>
        <v>2</v>
      </c>
      <c r="J19">
        <v>7</v>
      </c>
      <c r="K19" s="45">
        <f>SUM(I19:J19)</f>
        <v>9</v>
      </c>
      <c r="L19">
        <v>12</v>
      </c>
      <c r="M19" s="48">
        <f>IF(K19&lt;&gt;0, I19/K19,"")</f>
        <v>0.22222222222222221</v>
      </c>
      <c r="N19" s="48">
        <f>K19/(K19+L19)</f>
        <v>0.42857142857142855</v>
      </c>
    </row>
    <row r="20" spans="1:14" x14ac:dyDescent="0.3">
      <c r="A20" s="1" t="s">
        <v>40</v>
      </c>
      <c r="B20" s="23">
        <v>1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39">
        <v>0</v>
      </c>
      <c r="I20" s="45">
        <f>SUM(B20:H20)</f>
        <v>1</v>
      </c>
      <c r="J20">
        <v>5</v>
      </c>
      <c r="K20" s="45">
        <f>SUM(I20:J20)</f>
        <v>6</v>
      </c>
      <c r="L20">
        <v>9</v>
      </c>
      <c r="M20" s="48">
        <f>IF(K20&lt;&gt;0, I20/K20,"")</f>
        <v>0.16666666666666666</v>
      </c>
      <c r="N20" s="48">
        <f>K20/(K20+L20)</f>
        <v>0.4</v>
      </c>
    </row>
    <row r="21" spans="1:14" x14ac:dyDescent="0.3">
      <c r="A21" s="1" t="s">
        <v>30</v>
      </c>
      <c r="B21" s="23">
        <v>0</v>
      </c>
      <c r="C21" s="17">
        <v>1</v>
      </c>
      <c r="D21" s="17">
        <v>0</v>
      </c>
      <c r="E21" s="17">
        <v>0</v>
      </c>
      <c r="F21" s="17">
        <v>0</v>
      </c>
      <c r="G21" s="17">
        <v>1</v>
      </c>
      <c r="H21" s="39">
        <v>0</v>
      </c>
      <c r="I21" s="45">
        <f>SUM(B21:H21)</f>
        <v>2</v>
      </c>
      <c r="J21">
        <v>12</v>
      </c>
      <c r="K21" s="45">
        <f>SUM(I21:J21)</f>
        <v>14</v>
      </c>
      <c r="L21">
        <v>20</v>
      </c>
      <c r="M21" s="48">
        <f>IF(K21&lt;&gt;0, I21/K21,"")</f>
        <v>0.14285714285714285</v>
      </c>
      <c r="N21" s="48">
        <f>K21/(K21+L21)</f>
        <v>0.41176470588235292</v>
      </c>
    </row>
    <row r="22" spans="1:14" x14ac:dyDescent="0.3">
      <c r="A22" s="1" t="s">
        <v>37</v>
      </c>
      <c r="B22" s="23">
        <v>0</v>
      </c>
      <c r="C22" s="17">
        <v>0</v>
      </c>
      <c r="D22" s="17">
        <v>1</v>
      </c>
      <c r="E22" s="17">
        <v>0</v>
      </c>
      <c r="F22" s="17">
        <v>0</v>
      </c>
      <c r="G22" s="17">
        <v>0</v>
      </c>
      <c r="H22" s="39">
        <v>0</v>
      </c>
      <c r="I22" s="45">
        <f>SUM(B22:H22)</f>
        <v>1</v>
      </c>
      <c r="J22">
        <v>9</v>
      </c>
      <c r="K22" s="45">
        <f>SUM(I22:J22)</f>
        <v>10</v>
      </c>
      <c r="L22">
        <v>1</v>
      </c>
      <c r="M22" s="48">
        <f>IF(K22&lt;&gt;0, I22/K22,"")</f>
        <v>0.1</v>
      </c>
      <c r="N22" s="48">
        <f>K22/(K22+L22)</f>
        <v>0.90909090909090906</v>
      </c>
    </row>
    <row r="23" spans="1:14" x14ac:dyDescent="0.3">
      <c r="A23" s="1" t="s">
        <v>36</v>
      </c>
      <c r="B23" s="23">
        <v>0</v>
      </c>
      <c r="C23" s="17">
        <v>0</v>
      </c>
      <c r="D23" s="17">
        <v>0</v>
      </c>
      <c r="E23" s="17">
        <v>1</v>
      </c>
      <c r="F23" s="17">
        <v>0</v>
      </c>
      <c r="G23" s="17">
        <v>0</v>
      </c>
      <c r="H23" s="39">
        <v>0</v>
      </c>
      <c r="I23" s="45">
        <f>SUM(B23:H23)</f>
        <v>1</v>
      </c>
      <c r="J23">
        <v>11</v>
      </c>
      <c r="K23" s="45">
        <f>SUM(I23:J23)</f>
        <v>12</v>
      </c>
      <c r="L23">
        <v>1</v>
      </c>
      <c r="M23" s="48">
        <f>IF(K23&lt;&gt;0, I23/K23,"")</f>
        <v>8.3333333333333329E-2</v>
      </c>
      <c r="N23" s="48">
        <f>K23/(K23+L23)</f>
        <v>0.92307692307692313</v>
      </c>
    </row>
    <row r="24" spans="1:14" x14ac:dyDescent="0.3">
      <c r="A24" s="1" t="s">
        <v>61</v>
      </c>
      <c r="B24" s="23">
        <v>0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39">
        <v>0</v>
      </c>
      <c r="I24" s="45">
        <f>SUM(B24:H24)</f>
        <v>0</v>
      </c>
      <c r="J24">
        <v>0</v>
      </c>
      <c r="K24" s="45">
        <f>SUM(I24:J24)</f>
        <v>0</v>
      </c>
      <c r="L24">
        <v>19</v>
      </c>
      <c r="M24" s="48">
        <v>0</v>
      </c>
      <c r="N24" s="48">
        <f>K24/(K24+L24)</f>
        <v>0</v>
      </c>
    </row>
    <row r="25" spans="1:14" x14ac:dyDescent="0.3">
      <c r="A25" s="1" t="s">
        <v>43</v>
      </c>
      <c r="B25" s="23">
        <v>0</v>
      </c>
      <c r="C25" s="17">
        <v>0</v>
      </c>
      <c r="D25" s="17">
        <v>0</v>
      </c>
      <c r="E25" s="17">
        <v>0</v>
      </c>
      <c r="F25" s="17">
        <v>0</v>
      </c>
      <c r="G25" s="17">
        <v>0</v>
      </c>
      <c r="H25" s="39">
        <v>0</v>
      </c>
      <c r="I25" s="45">
        <f>SUM(B25:H25)</f>
        <v>0</v>
      </c>
      <c r="J25">
        <v>10</v>
      </c>
      <c r="K25" s="45">
        <f>SUM(I25:J25)</f>
        <v>10</v>
      </c>
      <c r="L25">
        <v>3</v>
      </c>
      <c r="M25" s="48">
        <f>IF(K25&lt;&gt;0, I25/K25,"")</f>
        <v>0</v>
      </c>
      <c r="N25" s="48">
        <f>K25/(K25+L25)</f>
        <v>0.76923076923076927</v>
      </c>
    </row>
    <row r="26" spans="1:14" x14ac:dyDescent="0.3">
      <c r="A26" s="1" t="s">
        <v>31</v>
      </c>
      <c r="B26" s="23">
        <v>0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39">
        <v>0</v>
      </c>
      <c r="I26" s="45">
        <f>SUM(B26:H26)</f>
        <v>0</v>
      </c>
      <c r="J26">
        <v>13</v>
      </c>
      <c r="K26" s="45">
        <f>SUM(I26:J26)</f>
        <v>13</v>
      </c>
      <c r="L26">
        <v>4</v>
      </c>
      <c r="M26" s="48">
        <f>IF(K26&lt;&gt;0, I26/K26,"")</f>
        <v>0</v>
      </c>
      <c r="N26" s="48">
        <f>K26/(K26+L26)</f>
        <v>0.76470588235294112</v>
      </c>
    </row>
    <row r="27" spans="1:14" x14ac:dyDescent="0.3">
      <c r="A27" s="1" t="s">
        <v>44</v>
      </c>
      <c r="B27" s="23">
        <v>0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39">
        <v>0</v>
      </c>
      <c r="I27" s="45">
        <f>SUM(B27:H27)</f>
        <v>0</v>
      </c>
      <c r="J27">
        <v>2</v>
      </c>
      <c r="K27" s="45">
        <f>SUM(I27:J27)</f>
        <v>2</v>
      </c>
      <c r="L27">
        <v>1</v>
      </c>
      <c r="M27" s="48">
        <f>IF(K27&lt;&gt;0, I27/K27,"")</f>
        <v>0</v>
      </c>
      <c r="N27" s="48">
        <f>K27/(K27+L27)</f>
        <v>0.66666666666666663</v>
      </c>
    </row>
    <row r="28" spans="1:14" x14ac:dyDescent="0.3">
      <c r="A28" s="1" t="s">
        <v>33</v>
      </c>
      <c r="B28" s="23">
        <v>0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39">
        <v>0</v>
      </c>
      <c r="I28" s="45">
        <f>SUM(B28:H28)</f>
        <v>0</v>
      </c>
      <c r="J28">
        <v>4</v>
      </c>
      <c r="K28" s="45">
        <f>SUM(I28:J28)</f>
        <v>4</v>
      </c>
      <c r="L28">
        <v>11</v>
      </c>
      <c r="M28" s="48">
        <f>IF(K28&lt;&gt;0, I28/K28,"")</f>
        <v>0</v>
      </c>
      <c r="N28" s="48">
        <f>K28/(K28+L28)</f>
        <v>0.26666666666666666</v>
      </c>
    </row>
    <row r="29" spans="1:14" x14ac:dyDescent="0.3">
      <c r="A29" s="1" t="s">
        <v>48</v>
      </c>
      <c r="B29" s="23">
        <v>0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39">
        <v>0</v>
      </c>
      <c r="I29" s="45">
        <f>SUM(B29:H29)</f>
        <v>0</v>
      </c>
      <c r="J29">
        <v>1</v>
      </c>
      <c r="K29" s="45">
        <f>SUM(I29:J29)</f>
        <v>1</v>
      </c>
      <c r="L29">
        <v>5</v>
      </c>
      <c r="M29" s="48">
        <f>IF(K29&lt;&gt;0, I29/K29,"")</f>
        <v>0</v>
      </c>
      <c r="N29" s="48">
        <f>K29/(K29+L29)</f>
        <v>0.16666666666666666</v>
      </c>
    </row>
    <row r="30" spans="1:14" x14ac:dyDescent="0.3">
      <c r="A30" s="1" t="s">
        <v>52</v>
      </c>
      <c r="B30" s="24">
        <v>0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35">
        <v>0</v>
      </c>
      <c r="I30" s="45">
        <f>SUM(B30:H30)</f>
        <v>0</v>
      </c>
      <c r="J30">
        <v>1</v>
      </c>
      <c r="K30" s="45">
        <f>SUM(I30:J30)</f>
        <v>1</v>
      </c>
      <c r="L30">
        <v>8</v>
      </c>
      <c r="M30" s="48">
        <f>IF(K30&lt;&gt;0, I30/K30,"")</f>
        <v>0</v>
      </c>
      <c r="N30" s="48">
        <f>K30/(K30+L30)</f>
        <v>0.1111111111111111</v>
      </c>
    </row>
  </sheetData>
  <autoFilter ref="A2:N2" xr:uid="{4FCFB141-84D8-4100-AD06-01774B85471B}">
    <sortState xmlns:xlrd2="http://schemas.microsoft.com/office/spreadsheetml/2017/richdata2" ref="A3:N30">
      <sortCondition descending="1" ref="M2"/>
    </sortState>
  </autoFilter>
  <mergeCells count="1">
    <mergeCell ref="B1:J1"/>
  </mergeCells>
  <conditionalFormatting sqref="B3:H30">
    <cfRule type="colorScale" priority="9">
      <colorScale>
        <cfvo type="min"/>
        <cfvo type="max"/>
        <color rgb="FFFCFCFF"/>
        <color rgb="FF63BE7B"/>
      </colorScale>
    </cfRule>
  </conditionalFormatting>
  <conditionalFormatting sqref="K3:K30">
    <cfRule type="colorScale" priority="8">
      <colorScale>
        <cfvo type="min"/>
        <cfvo type="max"/>
        <color rgb="FFFCFCFF"/>
        <color rgb="FF63BE7B"/>
      </colorScale>
    </cfRule>
  </conditionalFormatting>
  <conditionalFormatting sqref="M3:M30">
    <cfRule type="colorScale" priority="6">
      <colorScale>
        <cfvo type="min"/>
        <cfvo type="max"/>
        <color rgb="FFFCFCFF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:N30">
    <cfRule type="colorScale" priority="5">
      <colorScale>
        <cfvo type="min"/>
        <cfvo type="max"/>
        <color rgb="FFFCFCFF"/>
        <color rgb="FF63BE7B"/>
      </colorScale>
    </cfRule>
  </conditionalFormatting>
  <conditionalFormatting sqref="I3:I30">
    <cfRule type="colorScale" priority="4">
      <colorScale>
        <cfvo type="min"/>
        <cfvo type="max"/>
        <color rgb="FFFCFCFF"/>
        <color rgb="FF63BE7B"/>
      </colorScale>
    </cfRule>
  </conditionalFormatting>
  <conditionalFormatting sqref="J3">
    <cfRule type="colorScale" priority="3">
      <colorScale>
        <cfvo type="min"/>
        <cfvo type="max"/>
        <color rgb="FFF8696B"/>
        <color rgb="FFFCFCFF"/>
      </colorScale>
    </cfRule>
  </conditionalFormatting>
  <conditionalFormatting sqref="J3:J30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teljes</vt:lpstr>
      <vt:lpstr>kurzus típusa</vt:lpstr>
      <vt:lpstr>kurzus azonosító</vt:lpstr>
      <vt:lpstr>hallgató képzése</vt:lpstr>
      <vt:lpstr>honnan hova (harmonizált)</vt:lpstr>
      <vt:lpstr>honnan hova (teljes)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Járay István</cp:lastModifiedBy>
  <dcterms:created xsi:type="dcterms:W3CDTF">2023-09-13T13:25:11Z</dcterms:created>
  <dcterms:modified xsi:type="dcterms:W3CDTF">2023-09-14T14:48:26Z</dcterms:modified>
</cp:coreProperties>
</file>