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d.docs.live.net/88f97b9a1a95f8c8/Documents/TX/2022 - 2023/Ebay/"/>
    </mc:Choice>
  </mc:AlternateContent>
  <xr:revisionPtr revIDLastSave="1355" documentId="11_F25DC773A252ABDACC104893B9DD58D85BDE58E8" xr6:coauthVersionLast="47" xr6:coauthVersionMax="47" xr10:uidLastSave="{30D7A9C3-C22E-4427-91A6-F213E622FF1F}"/>
  <bookViews>
    <workbookView xWindow="-96" yWindow="-96" windowWidth="23232" windowHeight="12432" xr2:uid="{00000000-000D-0000-FFFF-FFFF00000000}"/>
  </bookViews>
  <sheets>
    <sheet name="Sheet1" sheetId="1" r:id="rId1"/>
    <sheet name="Notes"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7" i="1" l="1"/>
  <c r="F116" i="1"/>
  <c r="F115" i="1"/>
  <c r="F114" i="1"/>
  <c r="F105" i="1"/>
  <c r="F104" i="1"/>
  <c r="D92" i="1"/>
  <c r="D93" i="1"/>
  <c r="D94" i="1"/>
  <c r="D91" i="1"/>
  <c r="F92" i="1"/>
  <c r="F93" i="1"/>
  <c r="F94" i="1"/>
  <c r="F91" i="1"/>
  <c r="F95" i="1"/>
  <c r="F88" i="1"/>
  <c r="F87" i="1"/>
  <c r="D87" i="1"/>
  <c r="D88" i="1"/>
  <c r="D95" i="1"/>
  <c r="F78" i="1"/>
  <c r="F74" i="1"/>
  <c r="D78" i="1"/>
  <c r="D74" i="1"/>
  <c r="F58" i="1"/>
  <c r="D58" i="1"/>
  <c r="D64" i="1"/>
  <c r="D65" i="1"/>
  <c r="D63" i="1"/>
  <c r="D62" i="1"/>
  <c r="F61" i="1"/>
  <c r="F62" i="1"/>
  <c r="F60" i="1"/>
  <c r="D61" i="1"/>
  <c r="D60" i="1"/>
  <c r="F15" i="1"/>
  <c r="F16" i="1"/>
  <c r="F17" i="1"/>
  <c r="F18" i="1"/>
  <c r="F19" i="1"/>
  <c r="F20" i="1"/>
  <c r="F21" i="1"/>
  <c r="F22" i="1"/>
  <c r="F23" i="1"/>
  <c r="F14" i="1"/>
  <c r="F59" i="1"/>
  <c r="F57" i="1"/>
  <c r="F56" i="1"/>
  <c r="F50" i="1"/>
  <c r="F51" i="1"/>
  <c r="F52" i="1"/>
  <c r="F53" i="1"/>
  <c r="F54" i="1"/>
  <c r="F55" i="1"/>
  <c r="F49" i="1"/>
  <c r="D59" i="1"/>
  <c r="D57" i="1"/>
  <c r="D56" i="1"/>
  <c r="F8" i="1"/>
  <c r="F7" i="1"/>
  <c r="D50" i="1"/>
  <c r="D51" i="1"/>
  <c r="D49" i="1"/>
  <c r="F5" i="1"/>
  <c r="F4" i="1"/>
  <c r="F3" i="1"/>
</calcChain>
</file>

<file path=xl/sharedStrings.xml><?xml version="1.0" encoding="utf-8"?>
<sst xmlns="http://schemas.openxmlformats.org/spreadsheetml/2006/main" count="686" uniqueCount="442">
  <si>
    <t>item Number</t>
  </si>
  <si>
    <t>Price Calculation Method</t>
  </si>
  <si>
    <t>gen0001</t>
  </si>
  <si>
    <t>NoOfPhotos</t>
  </si>
  <si>
    <t>Description</t>
  </si>
  <si>
    <t>Expense Record</t>
  </si>
  <si>
    <t>Newer Photography Lights</t>
  </si>
  <si>
    <t>gen0002</t>
  </si>
  <si>
    <t>gen0003</t>
  </si>
  <si>
    <t>gen0004</t>
  </si>
  <si>
    <t>gen0005</t>
  </si>
  <si>
    <t>gen0006</t>
  </si>
  <si>
    <t>gen0007</t>
  </si>
  <si>
    <t>gen0008</t>
  </si>
  <si>
    <t>gen0009</t>
  </si>
  <si>
    <t>gen0010</t>
  </si>
  <si>
    <t>direct</t>
  </si>
  <si>
    <t>calculation methods</t>
  </si>
  <si>
    <t>meaning</t>
  </si>
  <si>
    <t>1 to 1 mapping</t>
  </si>
  <si>
    <t>weight based</t>
  </si>
  <si>
    <t>value based</t>
  </si>
  <si>
    <t>proportionate of to relative weight</t>
  </si>
  <si>
    <t>6.3, 80, 35, 25</t>
  </si>
  <si>
    <t>Really Useful Boxes x2. some minor signs of usage but good verall cond with no scratches.</t>
  </si>
  <si>
    <t>Listing Type</t>
  </si>
  <si>
    <t>normal</t>
  </si>
  <si>
    <t>exp0024</t>
  </si>
  <si>
    <t>*these apply to milage aswell</t>
  </si>
  <si>
    <t>value percentage</t>
  </si>
  <si>
    <t>exp0021</t>
  </si>
  <si>
    <t>exp0019</t>
  </si>
  <si>
    <t>sousvide 20L container with polycarbonate lid</t>
  </si>
  <si>
    <t>2.9, 53, 37, 24</t>
  </si>
  <si>
    <t>proportionate to relative market value or what the actual price of the individual item was</t>
  </si>
  <si>
    <t>50L Weathertight iris ohyama boxes x4. never used but lids are broken.The damage is on the lips and so the boxes still close properly and seem to be airtight. They also stack very well. Cost £30 each. You could leave it outside in the rain and contents would not get wet</t>
  </si>
  <si>
    <t>7.9, 50, 40, 60</t>
  </si>
  <si>
    <t>normal BIN</t>
  </si>
  <si>
    <t>Cost Notes</t>
  </si>
  <si>
    <t>na</t>
  </si>
  <si>
    <t>personal item</t>
  </si>
  <si>
    <t>ignore from profit calculations</t>
  </si>
  <si>
    <t>6.3, 73, 45, 49</t>
  </si>
  <si>
    <t>exp0029</t>
  </si>
  <si>
    <t>2.9, 30, 18, 55</t>
  </si>
  <si>
    <t>Really useful 0.9l 11 drawer cabinet. Tiny crack on top but makes no difference to usage and has not gone right the way through. Rare discontinued? RRP for 8 drawer is 26 something?</t>
  </si>
  <si>
    <t>1.1, 20, 25, 19</t>
  </si>
  <si>
    <t>lego storage box with compartment</t>
  </si>
  <si>
    <t>came from larger set. Cost price is estimation and real price possibly lower</t>
  </si>
  <si>
    <t>lego storage box with compartment. Latch is damaged and won't stay in place</t>
  </si>
  <si>
    <t>exp0001</t>
  </si>
  <si>
    <t>1.4, 20, 25, 30</t>
  </si>
  <si>
    <t xml:space="preserve">Enchantimals and animals bundle </t>
  </si>
  <si>
    <t>exp0004</t>
  </si>
  <si>
    <t>exp0012</t>
  </si>
  <si>
    <t>Hatchimals set Chell</t>
  </si>
  <si>
    <t>little tikes post office track school set</t>
  </si>
  <si>
    <t>exp0027</t>
  </si>
  <si>
    <t>gen0011</t>
  </si>
  <si>
    <t>gen0012</t>
  </si>
  <si>
    <t>gen0013</t>
  </si>
  <si>
    <t>gen0014</t>
  </si>
  <si>
    <t>gen0015</t>
  </si>
  <si>
    <t>gen0016</t>
  </si>
  <si>
    <t>gen0017</t>
  </si>
  <si>
    <t>gen0018</t>
  </si>
  <si>
    <t>gen0019</t>
  </si>
  <si>
    <t>gen0020</t>
  </si>
  <si>
    <t>gen0021</t>
  </si>
  <si>
    <t>gen0022</t>
  </si>
  <si>
    <t>gen0023</t>
  </si>
  <si>
    <t>gen0024</t>
  </si>
  <si>
    <t>gen0025</t>
  </si>
  <si>
    <t>Syl families ghost house complete set (slight discoloured)</t>
  </si>
  <si>
    <t>Cost Price after applying percentage</t>
  </si>
  <si>
    <t>syl fmilies dolls</t>
  </si>
  <si>
    <t>exp0005</t>
  </si>
  <si>
    <t>divide</t>
  </si>
  <si>
    <t>devide total cost by the number of items</t>
  </si>
  <si>
    <t>purple train track</t>
  </si>
  <si>
    <t>light brown train track</t>
  </si>
  <si>
    <t>red train</t>
  </si>
  <si>
    <t>blue train</t>
  </si>
  <si>
    <t>passanget bus train</t>
  </si>
  <si>
    <t>green train carriages</t>
  </si>
  <si>
    <t>figures/animals</t>
  </si>
  <si>
    <t>Weight/Size (with packaging)</t>
  </si>
  <si>
    <t>weight (without packaging</t>
  </si>
  <si>
    <t>1.45, 40, 23, 31</t>
  </si>
  <si>
    <t>0.39, 19, 19, 10</t>
  </si>
  <si>
    <t>0.39, 20, 10, 15</t>
  </si>
  <si>
    <t>happyland dark brown train track</t>
  </si>
  <si>
    <t>1.15, 30, 25, 19</t>
  </si>
  <si>
    <t>1.05, 30, 29, 13</t>
  </si>
  <si>
    <t>2.35, 35, 47, 20</t>
  </si>
  <si>
    <t>0.6, 20, 20, 10</t>
  </si>
  <si>
    <t>0.4, 20, 20, 10</t>
  </si>
  <si>
    <t>1.85, 36, 28, 40</t>
  </si>
  <si>
    <t>buildings, 1 has door missing</t>
  </si>
  <si>
    <t>boxes/mats (1 has some marks on it, other has minor marks)</t>
  </si>
  <si>
    <t>2.4, 40, 49, 8</t>
  </si>
  <si>
    <t>0.38, 10, 10, 18</t>
  </si>
  <si>
    <t>2.9, 39, 33, 49</t>
  </si>
  <si>
    <t xml:space="preserve">75 wrestling figures. Some mechanisms may not work. Ekectronic one untested. Varying condition but mostly good considering age. </t>
  </si>
  <si>
    <t>no record so estimated cost</t>
  </si>
  <si>
    <t>exp0035</t>
  </si>
  <si>
    <t>9.9, 50, 40, 37</t>
  </si>
  <si>
    <t>exp0034</t>
  </si>
  <si>
    <t>4.9, 55, 45, 34</t>
  </si>
  <si>
    <t>Multi BIN LEGO Boxes</t>
  </si>
  <si>
    <t>gen0026</t>
  </si>
  <si>
    <t>gen0027</t>
  </si>
  <si>
    <t>gen0028</t>
  </si>
  <si>
    <t>gen0029</t>
  </si>
  <si>
    <t>gen0030</t>
  </si>
  <si>
    <t>gen0031</t>
  </si>
  <si>
    <t>gen0032</t>
  </si>
  <si>
    <t>gen0033</t>
  </si>
  <si>
    <t>gen0034</t>
  </si>
  <si>
    <t>gen0035</t>
  </si>
  <si>
    <t>gen0036</t>
  </si>
  <si>
    <t>gen0037</t>
  </si>
  <si>
    <t>gen0038</t>
  </si>
  <si>
    <t>gen0039</t>
  </si>
  <si>
    <t>gen0040</t>
  </si>
  <si>
    <t>gen0041</t>
  </si>
  <si>
    <t>gen0042</t>
  </si>
  <si>
    <t>gen0043</t>
  </si>
  <si>
    <t>gen0044</t>
  </si>
  <si>
    <t>gen0045</t>
  </si>
  <si>
    <t>gen0046</t>
  </si>
  <si>
    <t>gen0047</t>
  </si>
  <si>
    <t>gen0048</t>
  </si>
  <si>
    <t>gen0049</t>
  </si>
  <si>
    <t>gen0050</t>
  </si>
  <si>
    <t>gen0051</t>
  </si>
  <si>
    <t>gen0052</t>
  </si>
  <si>
    <t>gen0053</t>
  </si>
  <si>
    <t>gen0054</t>
  </si>
  <si>
    <t>gen0055</t>
  </si>
  <si>
    <t>gen0057</t>
  </si>
  <si>
    <t>gen0058</t>
  </si>
  <si>
    <t>gen0059</t>
  </si>
  <si>
    <t>gen0060</t>
  </si>
  <si>
    <t>gen0061</t>
  </si>
  <si>
    <t>gen0062</t>
  </si>
  <si>
    <t>gen0063</t>
  </si>
  <si>
    <t>gen0064</t>
  </si>
  <si>
    <t>gen0065</t>
  </si>
  <si>
    <t>gen0066</t>
  </si>
  <si>
    <t>gen0067</t>
  </si>
  <si>
    <t>gen0068</t>
  </si>
  <si>
    <t>gen0069</t>
  </si>
  <si>
    <t>gen0070</t>
  </si>
  <si>
    <t>gen0071</t>
  </si>
  <si>
    <t>gen0072</t>
  </si>
  <si>
    <t>gen0073</t>
  </si>
  <si>
    <t>gen0074</t>
  </si>
  <si>
    <t>gen0075</t>
  </si>
  <si>
    <t>gen0076</t>
  </si>
  <si>
    <t>gen0077</t>
  </si>
  <si>
    <t>gen0078</t>
  </si>
  <si>
    <t>gen0079</t>
  </si>
  <si>
    <t>gen0080</t>
  </si>
  <si>
    <t>gen0081</t>
  </si>
  <si>
    <t>gen0082</t>
  </si>
  <si>
    <t>gen0083</t>
  </si>
  <si>
    <t>gen0084</t>
  </si>
  <si>
    <t>gen0085</t>
  </si>
  <si>
    <t>gen0086</t>
  </si>
  <si>
    <t>gen0087</t>
  </si>
  <si>
    <t>gen0088</t>
  </si>
  <si>
    <t>gen0089</t>
  </si>
  <si>
    <t>gen0090</t>
  </si>
  <si>
    <t>gen0091</t>
  </si>
  <si>
    <t>gen0092</t>
  </si>
  <si>
    <t>gen0093</t>
  </si>
  <si>
    <t>gen0094</t>
  </si>
  <si>
    <t>gen0095</t>
  </si>
  <si>
    <t>gen0096</t>
  </si>
  <si>
    <t>gen0097</t>
  </si>
  <si>
    <t>gen0098</t>
  </si>
  <si>
    <t>pool with excel sheet (milage included in sheet)</t>
  </si>
  <si>
    <t>pool</t>
  </si>
  <si>
    <t>Quantity</t>
  </si>
  <si>
    <t>how to price up seperately sold items from pool (use same pool?). Yes reference the same pool. You can have multiple products from same pool</t>
  </si>
  <si>
    <t>2x4 light blue</t>
  </si>
  <si>
    <t>2x4 red</t>
  </si>
  <si>
    <t>2x4 dark pink</t>
  </si>
  <si>
    <t>2x4 yellow</t>
  </si>
  <si>
    <t>2x4 orange</t>
  </si>
  <si>
    <t>2x4 blue</t>
  </si>
  <si>
    <t>2.5, 52, 26, 20</t>
  </si>
  <si>
    <t>2x2 black</t>
  </si>
  <si>
    <t>2x2 white</t>
  </si>
  <si>
    <t>2x2 blue</t>
  </si>
  <si>
    <t>2x2 red</t>
  </si>
  <si>
    <t>2x2 dark pink</t>
  </si>
  <si>
    <t>1x2 blue</t>
  </si>
  <si>
    <t>1x2 red</t>
  </si>
  <si>
    <t>1x1 red</t>
  </si>
  <si>
    <t>1x1 yellow</t>
  </si>
  <si>
    <t>1x1 pink</t>
  </si>
  <si>
    <t>1.4, 26, 26, 20</t>
  </si>
  <si>
    <t>0.6, 13, 13, 20</t>
  </si>
  <si>
    <t>0.9, 13, 26 20</t>
  </si>
  <si>
    <t>2., 52, 26, 20</t>
  </si>
  <si>
    <t>2x4 grade b blue</t>
  </si>
  <si>
    <t>2x2 grade b blue</t>
  </si>
  <si>
    <t>2x2 grade b red</t>
  </si>
  <si>
    <t>2x2 grade b pink</t>
  </si>
  <si>
    <t xml:space="preserve">Lego stackable 2x4 storage brick with chipped corner </t>
  </si>
  <si>
    <t>Lego stackable storage bricks. Have signes of usage such as scratches and light stress marks but no chips/damage. Abrasive polishing would restore. Effort has been made to show true condition and highlight condition in photo. Imperfections can mainly only be seen from a distance. The grade B items have slightly more wear than others.</t>
  </si>
  <si>
    <t>pj masks large truck mobile hq. electronic talking figures. Some signes of use and slight crack on hinge but usage not affected at all</t>
  </si>
  <si>
    <t>5.5, 95, 20, 30</t>
  </si>
  <si>
    <t>milage (percentage applied)</t>
  </si>
  <si>
    <t>milage costs included</t>
  </si>
  <si>
    <t>0.8, 35 20 7</t>
  </si>
  <si>
    <t>1.7, 70, 30, 15</t>
  </si>
  <si>
    <t>0.6, 30, 25, 7</t>
  </si>
  <si>
    <t>0.6, 30, 25, 10</t>
  </si>
  <si>
    <t>0.8, 49, 25, 10</t>
  </si>
  <si>
    <t>x shot crusher zuru blaster minigun. Tested and working.  Comptible bullets included</t>
  </si>
  <si>
    <t>nerf n strike elite accustrike falconfire pistol. Paint marks.  Comptible bullets included</t>
  </si>
  <si>
    <t>nerf strongarm.  Comptible bullets included</t>
  </si>
  <si>
    <t>nerf laser ops pro alphapoint pistol. Tested and working.</t>
  </si>
  <si>
    <t>exp0041</t>
  </si>
  <si>
    <t>exp0042</t>
  </si>
  <si>
    <t>nerf fortnite bazooka</t>
  </si>
  <si>
    <t>nerf alpha strike wolf lr-1</t>
  </si>
  <si>
    <t>XSHOT 36350 X-Shot Excel Turbo Foam Slam Fire</t>
  </si>
  <si>
    <t>x-shot zuru excel reflex</t>
  </si>
  <si>
    <t>1.4, 77, 30, 10</t>
  </si>
  <si>
    <t>0.8, 70, 20, 8</t>
  </si>
  <si>
    <t>0.9, 58, 22, 15</t>
  </si>
  <si>
    <t>0.45, 25, 20, 15</t>
  </si>
  <si>
    <t>exp0003</t>
  </si>
  <si>
    <t>nerf mega magnus</t>
  </si>
  <si>
    <t>nerf zombie strike x bow</t>
  </si>
  <si>
    <t>1.250, 27, 59, 11</t>
  </si>
  <si>
    <t>0.46, 35, 21, 7</t>
  </si>
  <si>
    <t>0.475, 41, 41, 19</t>
  </si>
  <si>
    <t>exp0050</t>
  </si>
  <si>
    <t>nerf vulcan tested and working with bulets.</t>
  </si>
  <si>
    <t>2 nerf compatible guns. One has low quality bullets which can be replaced</t>
  </si>
  <si>
    <t>Nerf switch Shot EX 3</t>
  </si>
  <si>
    <t>3.5, 78, 34, 19</t>
  </si>
  <si>
    <t>2.7, 65, 25, 30</t>
  </si>
  <si>
    <t>0.5, 25, 20, 7</t>
  </si>
  <si>
    <t>exp0039</t>
  </si>
  <si>
    <t>exp0007</t>
  </si>
  <si>
    <t>power rangers SCG PR Bandai figures Goldar Blue Red 20Inch Etc Set Joblot</t>
  </si>
  <si>
    <t>4.9, 65, 39, 31</t>
  </si>
  <si>
    <t>exp0008</t>
  </si>
  <si>
    <t>exp0009</t>
  </si>
  <si>
    <t>exp0010</t>
  </si>
  <si>
    <t>exp0011</t>
  </si>
  <si>
    <t>power rangers SCG PR Bandai figures small red blue green yellow white</t>
  </si>
  <si>
    <t>syl failies pizza</t>
  </si>
  <si>
    <t>enchantimals bundle with 1 brand new Set</t>
  </si>
  <si>
    <t>little pets birds bundle</t>
  </si>
  <si>
    <t>0.9, 20, 20, 10</t>
  </si>
  <si>
    <t>1.95, 30, 30, 25</t>
  </si>
  <si>
    <t>0.750, 30, 20, 25</t>
  </si>
  <si>
    <t>0.400, 10, 20, 15</t>
  </si>
  <si>
    <t>0.7, 30, 20, 15</t>
  </si>
  <si>
    <t>rc car with remote, takes 2 AA and 4 AAA batteries</t>
  </si>
  <si>
    <t>exp0055</t>
  </si>
  <si>
    <t>exp0006</t>
  </si>
  <si>
    <t>lego white skull head 16 cm approx</t>
  </si>
  <si>
    <t>lego yellow head 23 cm approx</t>
  </si>
  <si>
    <t>0.7, 23, 23, 30</t>
  </si>
  <si>
    <t>0.35, 16, 16, 25</t>
  </si>
  <si>
    <t>Nerf Fortnite HC-E Mega Dart Blaster. Comp bullets included</t>
  </si>
  <si>
    <t xml:space="preserve">batman and joker imaginext sets with vehicles figures etc. </t>
  </si>
  <si>
    <t>18.33(x3)</t>
  </si>
  <si>
    <t>nerf n strike elite stryfe. Tested and working. Hs some marks/nicks/usage signs. Comptible bullets included but are used. New ones would be better</t>
  </si>
  <si>
    <t>nerf hyperfire tested and working</t>
  </si>
  <si>
    <t>hot wheels crate. Looks complete but see for yourself</t>
  </si>
  <si>
    <t>Thomas Trackmaster superstation and other sets with carriages/trains</t>
  </si>
  <si>
    <t>gen0099</t>
  </si>
  <si>
    <t>hot wheels track builder set. Can see 1 missing part, could be mpre, aso could have extra parts. Electrics tested and working</t>
  </si>
  <si>
    <t>hot wheels cars. Some bent axles but no visible damage overall. A few bent axles but can be fixed.</t>
  </si>
  <si>
    <t>thomas tank engine minis</t>
  </si>
  <si>
    <t>9, 100, 100, 100</t>
  </si>
  <si>
    <t>happyland buildings</t>
  </si>
  <si>
    <t>0.4, 20, 10, 15</t>
  </si>
  <si>
    <t>3.5, 30, 30, 40</t>
  </si>
  <si>
    <t>2.9, 40, 25, 30</t>
  </si>
  <si>
    <t>5.5, 30, 40, 45</t>
  </si>
  <si>
    <t>5.5, 70, 50, 40</t>
  </si>
  <si>
    <t>nerf fortnite SP-L elite blaster. Doesn’t fire as far as others.  Compatible bullets included</t>
  </si>
  <si>
    <t>exp0061</t>
  </si>
  <si>
    <t xml:space="preserve">430 candwich boxes (deep fill?). Some have marks from food crumbs, disinfect before usage. </t>
  </si>
  <si>
    <t>300 suace tubs 2oz 60ml new</t>
  </si>
  <si>
    <t>400 sauce tub lids 6 7 cm (arts crafts etc)</t>
  </si>
  <si>
    <t>small lego desktop boxes</t>
  </si>
  <si>
    <t>thomas tank engine trains mattel</t>
  </si>
  <si>
    <t>thomas tank engine wooden trains (brio?</t>
  </si>
  <si>
    <t>3.4, 76, 42, 10</t>
  </si>
  <si>
    <t>1.2, 28, 36, 7</t>
  </si>
  <si>
    <t>photography softbox and background set</t>
  </si>
  <si>
    <t>6.9, 35, 35, 80</t>
  </si>
  <si>
    <t>snap circuits light. Opened but neevr been used</t>
  </si>
  <si>
    <t>dickie toys garage NEW</t>
  </si>
  <si>
    <t>Brick By Brick Hedgehog Blocks (minor wear on box) NEW</t>
  </si>
  <si>
    <t>childrens microscope. Minor parts missing but fully function and can be played with a lot</t>
  </si>
  <si>
    <t>1.7, 35, 52, 7</t>
  </si>
  <si>
    <t>1.9, 39, 38, 10</t>
  </si>
  <si>
    <t>insulating tape new</t>
  </si>
  <si>
    <t>plug connector waterproof housing new</t>
  </si>
  <si>
    <t>hooks new</t>
  </si>
  <si>
    <t>hose connectors new</t>
  </si>
  <si>
    <t>1.5, 20, 20, 20</t>
  </si>
  <si>
    <t>0.6, 10, 20, 15</t>
  </si>
  <si>
    <t>1.5, 23, 23, 20</t>
  </si>
  <si>
    <t>2.4, 30, 20, 40</t>
  </si>
  <si>
    <t>Jeep Wrangler Rc truck (box has some wear) new</t>
  </si>
  <si>
    <t>lego pink sliding drawer box</t>
  </si>
  <si>
    <t>cocmelon scribble pillow (box opened but never used)</t>
  </si>
  <si>
    <t>1.8, 48, 23,26</t>
  </si>
  <si>
    <t>2.9, 55, 35, 20</t>
  </si>
  <si>
    <t>0.9, 50, 34, 6</t>
  </si>
  <si>
    <t>avengers brand new figures set</t>
  </si>
  <si>
    <t>1.7, 59, 32, 8</t>
  </si>
  <si>
    <t>teamsters turbo multi loop 100% complete</t>
  </si>
  <si>
    <t>1.8, 59, 12, 35</t>
  </si>
  <si>
    <t>fortnite omega victory series brand new figure (sticky on box)</t>
  </si>
  <si>
    <t>0.9, 30, 30, 12</t>
  </si>
  <si>
    <t>paw patrol don’t dop chate 100% complete</t>
  </si>
  <si>
    <t>14 in 1 educational solar robot (looks 100%)</t>
  </si>
  <si>
    <t>science club 4x4 off roader 100% complete</t>
  </si>
  <si>
    <t>wooden train set brand new</t>
  </si>
  <si>
    <t>3 brand new toys jig saw dominoes animal cards learning toys</t>
  </si>
  <si>
    <t>1.8, 30, 30, 12</t>
  </si>
  <si>
    <t>2.9, 32, 32, 32</t>
  </si>
  <si>
    <t>wickes 15m 2.7mm barbed wire</t>
  </si>
  <si>
    <t>3/3 90 pound toys</t>
  </si>
  <si>
    <t>2/3 90 pound toys</t>
  </si>
  <si>
    <t>1/3 90 pound toys</t>
  </si>
  <si>
    <t>exp066</t>
  </si>
  <si>
    <t>car boot</t>
  </si>
  <si>
    <t>estimated price (car boot)</t>
  </si>
  <si>
    <t>gen0100</t>
  </si>
  <si>
    <t>gen0101</t>
  </si>
  <si>
    <t>gen0102</t>
  </si>
  <si>
    <t>gen0103</t>
  </si>
  <si>
    <t>gen0104</t>
  </si>
  <si>
    <t>gen0105</t>
  </si>
  <si>
    <t>gen0106</t>
  </si>
  <si>
    <t>gen0107</t>
  </si>
  <si>
    <t>gen0108</t>
  </si>
  <si>
    <t>gen0109</t>
  </si>
  <si>
    <t>gen0110</t>
  </si>
  <si>
    <t>gen0111</t>
  </si>
  <si>
    <t>gen0112</t>
  </si>
  <si>
    <t>gen0113</t>
  </si>
  <si>
    <t>gen0114</t>
  </si>
  <si>
    <t>gen0115</t>
  </si>
  <si>
    <t>gen0116</t>
  </si>
  <si>
    <t>gen0117</t>
  </si>
  <si>
    <t>gen0118</t>
  </si>
  <si>
    <t>gen0119</t>
  </si>
  <si>
    <t>gen0120</t>
  </si>
  <si>
    <t>gen0121</t>
  </si>
  <si>
    <t>gen0122</t>
  </si>
  <si>
    <t>gen0123</t>
  </si>
  <si>
    <t>gen0124</t>
  </si>
  <si>
    <t>gen0125</t>
  </si>
  <si>
    <t>gen0126</t>
  </si>
  <si>
    <t>gen0127</t>
  </si>
  <si>
    <t>gen0128</t>
  </si>
  <si>
    <t>gen0129</t>
  </si>
  <si>
    <t>gen0130</t>
  </si>
  <si>
    <t>gen0131</t>
  </si>
  <si>
    <t>gen0132</t>
  </si>
  <si>
    <t>gen0133</t>
  </si>
  <si>
    <t>gen0134</t>
  </si>
  <si>
    <t>gen0135</t>
  </si>
  <si>
    <t>gen0136</t>
  </si>
  <si>
    <t>gen0137</t>
  </si>
  <si>
    <t>gen0138</t>
  </si>
  <si>
    <t>gen0139</t>
  </si>
  <si>
    <t>gen0140</t>
  </si>
  <si>
    <t>gen0141</t>
  </si>
  <si>
    <t>gen0142</t>
  </si>
  <si>
    <t>gen0143</t>
  </si>
  <si>
    <t>gen0144</t>
  </si>
  <si>
    <t>gen0145</t>
  </si>
  <si>
    <t>gen0146</t>
  </si>
  <si>
    <t>gen0147</t>
  </si>
  <si>
    <t>gen0148</t>
  </si>
  <si>
    <t>gen0149</t>
  </si>
  <si>
    <t>gen0150</t>
  </si>
  <si>
    <t>gen0151</t>
  </si>
  <si>
    <t>gen0152</t>
  </si>
  <si>
    <t>gen0153</t>
  </si>
  <si>
    <t>gen0154</t>
  </si>
  <si>
    <t>gen0155</t>
  </si>
  <si>
    <t>gen0156</t>
  </si>
  <si>
    <t>gen0157</t>
  </si>
  <si>
    <t>gen0158</t>
  </si>
  <si>
    <t>gen0159</t>
  </si>
  <si>
    <t>gen0160</t>
  </si>
  <si>
    <t>gen0161</t>
  </si>
  <si>
    <t>gen0162</t>
  </si>
  <si>
    <t>gen0163</t>
  </si>
  <si>
    <t>gen0164</t>
  </si>
  <si>
    <t>gen0165</t>
  </si>
  <si>
    <t>gen0166</t>
  </si>
  <si>
    <t>gen0167</t>
  </si>
  <si>
    <t>gen0168</t>
  </si>
  <si>
    <t>estimated price (gumtree)</t>
  </si>
  <si>
    <t>exp096</t>
  </si>
  <si>
    <t>exp074</t>
  </si>
  <si>
    <t>exp072</t>
  </si>
  <si>
    <t>exp073</t>
  </si>
  <si>
    <t>cat fountain</t>
  </si>
  <si>
    <t xml:space="preserve">OO Gauge over 300pcs trix twin track. Needs restoring. All contacts ive seen look intact. Rust remover such as vinegar should work. </t>
  </si>
  <si>
    <t>lego 24cm storage head</t>
  </si>
  <si>
    <t>14.9, 46, 46, 28</t>
  </si>
  <si>
    <t>0.6, 30, 30 30</t>
  </si>
  <si>
    <t>pull my finger game complete tested and working boxed</t>
  </si>
  <si>
    <t>speedy bin game complete tested and working boxed needs batteries</t>
  </si>
  <si>
    <t>furious challenge 100% complete boxed</t>
  </si>
  <si>
    <t>2.9, 40, 66, 10</t>
  </si>
  <si>
    <t>HolografX game 100% complete</t>
  </si>
  <si>
    <t>1.9, 30, 45, 10</t>
  </si>
  <si>
    <t>hover arcade. Tested working needs batteries. Complete but mybe missing spare parts which are not necessary</t>
  </si>
  <si>
    <t xml:space="preserve">MarioKArt. Missing only a cardboard piece and a clip which holds the two  loop together. Replacement can easily be improvised. Otherwise 00% complete boxed and working. </t>
  </si>
  <si>
    <t>1.9, 50, 40, 20</t>
  </si>
  <si>
    <t>3.3, 60, 50, 15</t>
  </si>
  <si>
    <t>paw patrol super airoplane and mission cruiser (plane has missing top)</t>
  </si>
  <si>
    <t>Lego box with some bricks</t>
  </si>
  <si>
    <t>0.8, 20, 35, 12</t>
  </si>
  <si>
    <t>3.1, 40, 50, 50</t>
  </si>
  <si>
    <t>pie face game. Brand new but opened (sealed packs inside)</t>
  </si>
  <si>
    <t>1.4, 40, 40, 20</t>
  </si>
  <si>
    <t>4.8, 45, 45, 55</t>
  </si>
  <si>
    <t>teamsters garage with brand new cars (never played with fantastic condition)</t>
  </si>
  <si>
    <t>exp0062</t>
  </si>
  <si>
    <t>exp0127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</si>
</sst>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8"/>
  <sheetViews>
    <sheetView tabSelected="1" zoomScale="86" zoomScaleNormal="130" workbookViewId="0">
      <pane ySplit="1" topLeftCell="A99" activePane="bottomLeft" state="frozen"/>
      <selection pane="bottomLeft" activeCell="I111" sqref="I111"/>
    </sheetView>
  </sheetViews>
  <sheetFormatPr defaultRowHeight="14.4" x14ac:dyDescent="0.55000000000000004"/>
  <cols>
    <col min="3" max="3" width="14.734375" bestFit="1" customWidth="1"/>
    <col min="4" max="4" width="16.89453125" customWidth="1"/>
    <col min="6" max="6" width="23.578125" bestFit="1" customWidth="1"/>
    <col min="7" max="7" width="13.578125" bestFit="1" customWidth="1"/>
    <col min="9" max="9" width="128.83984375" customWidth="1"/>
    <col min="10" max="11" width="9.9453125" customWidth="1"/>
    <col min="12" max="12" width="24.68359375" bestFit="1" customWidth="1"/>
  </cols>
  <sheetData>
    <row r="1" spans="1:13" s="1" customFormat="1" x14ac:dyDescent="0.55000000000000004">
      <c r="A1" s="1" t="s">
        <v>0</v>
      </c>
      <c r="B1" s="1" t="s">
        <v>25</v>
      </c>
      <c r="C1" s="1" t="s">
        <v>29</v>
      </c>
      <c r="D1" s="1" t="s">
        <v>74</v>
      </c>
      <c r="E1" s="1" t="s">
        <v>38</v>
      </c>
      <c r="F1" s="1" t="s">
        <v>215</v>
      </c>
      <c r="G1" s="1" t="s">
        <v>5</v>
      </c>
      <c r="H1" s="1" t="s">
        <v>1</v>
      </c>
      <c r="I1" s="1" t="s">
        <v>4</v>
      </c>
      <c r="J1" s="1" t="s">
        <v>184</v>
      </c>
      <c r="K1" s="1" t="s">
        <v>87</v>
      </c>
      <c r="L1" s="1" t="s">
        <v>86</v>
      </c>
      <c r="M1" s="1" t="s">
        <v>3</v>
      </c>
    </row>
    <row r="2" spans="1:13" x14ac:dyDescent="0.55000000000000004">
      <c r="A2" t="s">
        <v>2</v>
      </c>
      <c r="B2" t="s">
        <v>37</v>
      </c>
      <c r="C2">
        <v>100</v>
      </c>
      <c r="D2">
        <v>20</v>
      </c>
      <c r="E2" t="s">
        <v>39</v>
      </c>
      <c r="F2">
        <v>15</v>
      </c>
      <c r="G2" t="s">
        <v>27</v>
      </c>
      <c r="H2" t="s">
        <v>16</v>
      </c>
      <c r="I2" t="s">
        <v>6</v>
      </c>
      <c r="L2" t="s">
        <v>23</v>
      </c>
    </row>
    <row r="3" spans="1:13" x14ac:dyDescent="0.55000000000000004">
      <c r="A3" t="s">
        <v>7</v>
      </c>
      <c r="B3" t="s">
        <v>37</v>
      </c>
      <c r="C3">
        <v>60</v>
      </c>
      <c r="D3">
        <v>12</v>
      </c>
      <c r="E3" t="s">
        <v>39</v>
      </c>
      <c r="F3">
        <f>24*0.6</f>
        <v>14.399999999999999</v>
      </c>
      <c r="G3" t="s">
        <v>30</v>
      </c>
      <c r="H3" t="s">
        <v>21</v>
      </c>
      <c r="I3" t="s">
        <v>24</v>
      </c>
      <c r="L3" t="s">
        <v>42</v>
      </c>
    </row>
    <row r="4" spans="1:13" x14ac:dyDescent="0.55000000000000004">
      <c r="A4" t="s">
        <v>8</v>
      </c>
      <c r="B4" t="s">
        <v>37</v>
      </c>
      <c r="C4">
        <v>19.05</v>
      </c>
      <c r="D4">
        <v>4</v>
      </c>
      <c r="E4" t="s">
        <v>39</v>
      </c>
      <c r="F4">
        <f>38*0.1905</f>
        <v>7.2389999999999999</v>
      </c>
      <c r="G4" t="s">
        <v>31</v>
      </c>
      <c r="H4" t="s">
        <v>21</v>
      </c>
      <c r="I4" t="s">
        <v>32</v>
      </c>
      <c r="L4" t="s">
        <v>33</v>
      </c>
    </row>
    <row r="5" spans="1:13" x14ac:dyDescent="0.55000000000000004">
      <c r="A5" t="s">
        <v>9</v>
      </c>
      <c r="B5" t="s">
        <v>37</v>
      </c>
      <c r="C5">
        <v>71.430000000000007</v>
      </c>
      <c r="D5">
        <v>15</v>
      </c>
      <c r="E5" t="s">
        <v>39</v>
      </c>
      <c r="F5">
        <f>38*0.7143</f>
        <v>27.143400000000003</v>
      </c>
      <c r="G5" t="s">
        <v>31</v>
      </c>
      <c r="H5" t="s">
        <v>21</v>
      </c>
      <c r="I5" t="s">
        <v>35</v>
      </c>
      <c r="L5" t="s">
        <v>36</v>
      </c>
    </row>
    <row r="6" spans="1:13" x14ac:dyDescent="0.55000000000000004">
      <c r="A6" t="s">
        <v>10</v>
      </c>
      <c r="B6" t="s">
        <v>37</v>
      </c>
      <c r="C6">
        <v>100</v>
      </c>
      <c r="D6">
        <v>2</v>
      </c>
      <c r="E6" t="s">
        <v>39</v>
      </c>
      <c r="F6" t="s">
        <v>39</v>
      </c>
      <c r="G6" t="s">
        <v>43</v>
      </c>
      <c r="H6" t="s">
        <v>16</v>
      </c>
      <c r="I6" t="s">
        <v>45</v>
      </c>
      <c r="L6" t="s">
        <v>44</v>
      </c>
    </row>
    <row r="7" spans="1:13" x14ac:dyDescent="0.55000000000000004">
      <c r="A7" t="s">
        <v>11</v>
      </c>
      <c r="B7" t="s">
        <v>37</v>
      </c>
      <c r="C7">
        <v>5</v>
      </c>
      <c r="D7">
        <v>9</v>
      </c>
      <c r="E7" t="s">
        <v>48</v>
      </c>
      <c r="F7">
        <f>9*C7/100</f>
        <v>0.45</v>
      </c>
      <c r="G7" t="s">
        <v>50</v>
      </c>
      <c r="H7" t="s">
        <v>21</v>
      </c>
      <c r="I7" t="s">
        <v>47</v>
      </c>
      <c r="L7" t="s">
        <v>46</v>
      </c>
    </row>
    <row r="8" spans="1:13" x14ac:dyDescent="0.55000000000000004">
      <c r="A8" t="s">
        <v>12</v>
      </c>
      <c r="B8" t="s">
        <v>37</v>
      </c>
      <c r="C8">
        <v>5</v>
      </c>
      <c r="D8">
        <v>9</v>
      </c>
      <c r="E8" t="s">
        <v>48</v>
      </c>
      <c r="F8">
        <f>9*C8/100</f>
        <v>0.45</v>
      </c>
      <c r="G8" t="s">
        <v>50</v>
      </c>
      <c r="H8" t="s">
        <v>21</v>
      </c>
      <c r="I8" t="s">
        <v>49</v>
      </c>
      <c r="L8" t="s">
        <v>46</v>
      </c>
    </row>
    <row r="9" spans="1:13" x14ac:dyDescent="0.55000000000000004">
      <c r="A9" t="s">
        <v>13</v>
      </c>
      <c r="B9" t="s">
        <v>37</v>
      </c>
      <c r="C9">
        <v>100</v>
      </c>
      <c r="D9">
        <v>10</v>
      </c>
      <c r="E9" t="s">
        <v>39</v>
      </c>
      <c r="F9">
        <v>20.2</v>
      </c>
      <c r="G9" t="s">
        <v>53</v>
      </c>
      <c r="H9" t="s">
        <v>16</v>
      </c>
      <c r="I9" t="s">
        <v>52</v>
      </c>
      <c r="L9" t="s">
        <v>51</v>
      </c>
    </row>
    <row r="10" spans="1:13" x14ac:dyDescent="0.55000000000000004">
      <c r="A10" t="s">
        <v>14</v>
      </c>
      <c r="B10" t="s">
        <v>37</v>
      </c>
      <c r="C10">
        <v>100</v>
      </c>
      <c r="D10">
        <v>10</v>
      </c>
      <c r="E10" t="s">
        <v>39</v>
      </c>
      <c r="F10">
        <v>8</v>
      </c>
      <c r="G10" t="s">
        <v>54</v>
      </c>
      <c r="H10" t="s">
        <v>16</v>
      </c>
      <c r="I10" t="s">
        <v>55</v>
      </c>
      <c r="K10">
        <v>1.55</v>
      </c>
      <c r="L10" t="s">
        <v>97</v>
      </c>
    </row>
    <row r="11" spans="1:13" x14ac:dyDescent="0.55000000000000004">
      <c r="A11" t="s">
        <v>15</v>
      </c>
      <c r="B11" t="s">
        <v>37</v>
      </c>
      <c r="C11">
        <v>25</v>
      </c>
      <c r="D11">
        <v>2.5</v>
      </c>
      <c r="E11" t="s">
        <v>39</v>
      </c>
      <c r="F11">
        <v>58.5</v>
      </c>
      <c r="G11" t="s">
        <v>57</v>
      </c>
      <c r="H11" t="s">
        <v>21</v>
      </c>
      <c r="I11" t="s">
        <v>56</v>
      </c>
      <c r="L11" t="s">
        <v>88</v>
      </c>
    </row>
    <row r="12" spans="1:13" x14ac:dyDescent="0.55000000000000004">
      <c r="A12" t="s">
        <v>58</v>
      </c>
      <c r="B12" t="s">
        <v>37</v>
      </c>
      <c r="C12">
        <v>35</v>
      </c>
      <c r="D12">
        <v>3.5</v>
      </c>
      <c r="E12" t="s">
        <v>39</v>
      </c>
      <c r="F12">
        <v>58.5</v>
      </c>
      <c r="G12" t="s">
        <v>57</v>
      </c>
      <c r="H12" t="s">
        <v>21</v>
      </c>
      <c r="I12" t="s">
        <v>73</v>
      </c>
      <c r="L12" t="s">
        <v>89</v>
      </c>
    </row>
    <row r="13" spans="1:13" x14ac:dyDescent="0.55000000000000004">
      <c r="A13" t="s">
        <v>59</v>
      </c>
      <c r="B13" t="s">
        <v>37</v>
      </c>
      <c r="C13">
        <v>40</v>
      </c>
      <c r="D13">
        <v>4</v>
      </c>
      <c r="E13" t="s">
        <v>39</v>
      </c>
      <c r="F13">
        <v>58.5</v>
      </c>
      <c r="G13" t="s">
        <v>57</v>
      </c>
      <c r="H13" t="s">
        <v>21</v>
      </c>
      <c r="I13" t="s">
        <v>75</v>
      </c>
      <c r="L13" t="s">
        <v>90</v>
      </c>
    </row>
    <row r="14" spans="1:13" x14ac:dyDescent="0.55000000000000004">
      <c r="A14" t="s">
        <v>60</v>
      </c>
      <c r="B14" t="s">
        <v>37</v>
      </c>
      <c r="C14">
        <v>10</v>
      </c>
      <c r="D14">
        <v>3</v>
      </c>
      <c r="E14" t="s">
        <v>39</v>
      </c>
      <c r="F14">
        <f xml:space="preserve"> 30.3 *C14/100</f>
        <v>3.03</v>
      </c>
      <c r="G14" t="s">
        <v>76</v>
      </c>
      <c r="H14" t="s">
        <v>77</v>
      </c>
      <c r="I14" t="s">
        <v>91</v>
      </c>
      <c r="L14" t="s">
        <v>92</v>
      </c>
    </row>
    <row r="15" spans="1:13" x14ac:dyDescent="0.55000000000000004">
      <c r="A15" t="s">
        <v>61</v>
      </c>
      <c r="B15" t="s">
        <v>37</v>
      </c>
      <c r="C15">
        <v>10</v>
      </c>
      <c r="D15">
        <v>3</v>
      </c>
      <c r="E15" t="s">
        <v>39</v>
      </c>
      <c r="F15">
        <f t="shared" ref="F15:F23" si="0" xml:space="preserve"> 30.3 *C15/100</f>
        <v>3.03</v>
      </c>
      <c r="G15" t="s">
        <v>76</v>
      </c>
      <c r="H15" t="s">
        <v>77</v>
      </c>
      <c r="I15" t="s">
        <v>79</v>
      </c>
      <c r="L15" t="s">
        <v>93</v>
      </c>
    </row>
    <row r="16" spans="1:13" x14ac:dyDescent="0.55000000000000004">
      <c r="A16" t="s">
        <v>62</v>
      </c>
      <c r="B16" t="s">
        <v>37</v>
      </c>
      <c r="C16">
        <v>10</v>
      </c>
      <c r="D16">
        <v>3</v>
      </c>
      <c r="E16" t="s">
        <v>39</v>
      </c>
      <c r="F16">
        <f t="shared" si="0"/>
        <v>3.03</v>
      </c>
      <c r="G16" t="s">
        <v>76</v>
      </c>
      <c r="H16" t="s">
        <v>77</v>
      </c>
      <c r="I16" t="s">
        <v>80</v>
      </c>
      <c r="L16" t="s">
        <v>94</v>
      </c>
    </row>
    <row r="17" spans="1:16" x14ac:dyDescent="0.55000000000000004">
      <c r="A17" t="s">
        <v>63</v>
      </c>
      <c r="B17" t="s">
        <v>37</v>
      </c>
      <c r="C17">
        <v>10</v>
      </c>
      <c r="D17">
        <v>3</v>
      </c>
      <c r="E17" t="s">
        <v>39</v>
      </c>
      <c r="F17">
        <f t="shared" si="0"/>
        <v>3.03</v>
      </c>
      <c r="G17" t="s">
        <v>76</v>
      </c>
      <c r="H17" t="s">
        <v>77</v>
      </c>
      <c r="I17" t="s">
        <v>83</v>
      </c>
      <c r="K17">
        <v>0.57999999999999996</v>
      </c>
      <c r="L17" t="s">
        <v>95</v>
      </c>
    </row>
    <row r="18" spans="1:16" x14ac:dyDescent="0.55000000000000004">
      <c r="A18" t="s">
        <v>64</v>
      </c>
      <c r="B18" t="s">
        <v>37</v>
      </c>
      <c r="C18">
        <v>10</v>
      </c>
      <c r="D18">
        <v>3</v>
      </c>
      <c r="E18" t="s">
        <v>39</v>
      </c>
      <c r="F18">
        <f t="shared" si="0"/>
        <v>3.03</v>
      </c>
      <c r="G18" t="s">
        <v>76</v>
      </c>
      <c r="H18" t="s">
        <v>77</v>
      </c>
      <c r="I18" t="s">
        <v>82</v>
      </c>
      <c r="K18">
        <v>0.45</v>
      </c>
      <c r="L18" t="s">
        <v>95</v>
      </c>
    </row>
    <row r="19" spans="1:16" x14ac:dyDescent="0.55000000000000004">
      <c r="A19" t="s">
        <v>65</v>
      </c>
      <c r="B19" t="s">
        <v>37</v>
      </c>
      <c r="C19">
        <v>10</v>
      </c>
      <c r="D19">
        <v>3</v>
      </c>
      <c r="E19" t="s">
        <v>39</v>
      </c>
      <c r="F19">
        <f t="shared" si="0"/>
        <v>3.03</v>
      </c>
      <c r="G19" t="s">
        <v>76</v>
      </c>
      <c r="H19" t="s">
        <v>77</v>
      </c>
      <c r="I19" t="s">
        <v>81</v>
      </c>
      <c r="K19">
        <v>0.45</v>
      </c>
      <c r="L19" t="s">
        <v>95</v>
      </c>
    </row>
    <row r="20" spans="1:16" x14ac:dyDescent="0.55000000000000004">
      <c r="A20" t="s">
        <v>66</v>
      </c>
      <c r="B20" t="s">
        <v>37</v>
      </c>
      <c r="C20">
        <v>10</v>
      </c>
      <c r="D20">
        <v>3</v>
      </c>
      <c r="E20" t="s">
        <v>39</v>
      </c>
      <c r="F20">
        <f t="shared" si="0"/>
        <v>3.03</v>
      </c>
      <c r="G20" t="s">
        <v>76</v>
      </c>
      <c r="H20" t="s">
        <v>77</v>
      </c>
      <c r="I20" t="s">
        <v>84</v>
      </c>
      <c r="K20">
        <v>0.245</v>
      </c>
      <c r="L20" t="s">
        <v>96</v>
      </c>
    </row>
    <row r="21" spans="1:16" x14ac:dyDescent="0.55000000000000004">
      <c r="A21" t="s">
        <v>67</v>
      </c>
      <c r="B21" t="s">
        <v>37</v>
      </c>
      <c r="C21">
        <v>10</v>
      </c>
      <c r="D21">
        <v>3</v>
      </c>
      <c r="E21" t="s">
        <v>39</v>
      </c>
      <c r="F21">
        <f t="shared" si="0"/>
        <v>3.03</v>
      </c>
      <c r="G21" t="s">
        <v>76</v>
      </c>
      <c r="H21" t="s">
        <v>77</v>
      </c>
      <c r="I21" t="s">
        <v>98</v>
      </c>
      <c r="K21">
        <v>2.3199999999999998</v>
      </c>
      <c r="L21" t="s">
        <v>102</v>
      </c>
    </row>
    <row r="22" spans="1:16" x14ac:dyDescent="0.55000000000000004">
      <c r="A22" t="s">
        <v>68</v>
      </c>
      <c r="B22" t="s">
        <v>37</v>
      </c>
      <c r="C22">
        <v>10</v>
      </c>
      <c r="D22">
        <v>3</v>
      </c>
      <c r="E22" t="s">
        <v>39</v>
      </c>
      <c r="F22">
        <f t="shared" si="0"/>
        <v>3.03</v>
      </c>
      <c r="G22" t="s">
        <v>76</v>
      </c>
      <c r="H22" t="s">
        <v>77</v>
      </c>
      <c r="I22" t="s">
        <v>85</v>
      </c>
      <c r="K22">
        <v>0.25</v>
      </c>
      <c r="L22" t="s">
        <v>101</v>
      </c>
    </row>
    <row r="23" spans="1:16" x14ac:dyDescent="0.55000000000000004">
      <c r="A23" t="s">
        <v>69</v>
      </c>
      <c r="B23" t="s">
        <v>37</v>
      </c>
      <c r="C23">
        <v>10</v>
      </c>
      <c r="D23">
        <v>3</v>
      </c>
      <c r="E23" t="s">
        <v>39</v>
      </c>
      <c r="F23">
        <f t="shared" si="0"/>
        <v>3.03</v>
      </c>
      <c r="G23" t="s">
        <v>76</v>
      </c>
      <c r="H23" t="s">
        <v>77</v>
      </c>
      <c r="I23" t="s">
        <v>99</v>
      </c>
      <c r="K23">
        <v>1.95</v>
      </c>
      <c r="L23" t="s">
        <v>100</v>
      </c>
    </row>
    <row r="24" spans="1:16" x14ac:dyDescent="0.55000000000000004">
      <c r="A24" t="s">
        <v>70</v>
      </c>
      <c r="B24" t="s">
        <v>37</v>
      </c>
      <c r="C24">
        <v>100</v>
      </c>
      <c r="D24">
        <v>60</v>
      </c>
      <c r="E24" t="s">
        <v>104</v>
      </c>
      <c r="F24">
        <v>33</v>
      </c>
      <c r="G24" t="s">
        <v>107</v>
      </c>
      <c r="H24" t="s">
        <v>16</v>
      </c>
      <c r="I24" t="s">
        <v>103</v>
      </c>
      <c r="K24">
        <v>8.6999999999999993</v>
      </c>
      <c r="L24" t="s">
        <v>106</v>
      </c>
    </row>
    <row r="25" spans="1:16" x14ac:dyDescent="0.55000000000000004">
      <c r="A25" t="s">
        <v>71</v>
      </c>
      <c r="B25" t="s">
        <v>37</v>
      </c>
      <c r="C25">
        <v>100</v>
      </c>
      <c r="D25">
        <v>10</v>
      </c>
      <c r="E25" t="s">
        <v>39</v>
      </c>
      <c r="F25">
        <v>38</v>
      </c>
      <c r="G25" t="s">
        <v>105</v>
      </c>
      <c r="H25" t="s">
        <v>16</v>
      </c>
      <c r="I25" t="s">
        <v>274</v>
      </c>
      <c r="K25">
        <v>4.0999999999999996</v>
      </c>
      <c r="L25" t="s">
        <v>108</v>
      </c>
    </row>
    <row r="26" spans="1:16" x14ac:dyDescent="0.55000000000000004">
      <c r="A26" t="s">
        <v>72</v>
      </c>
      <c r="B26" t="s">
        <v>109</v>
      </c>
      <c r="C26">
        <v>100</v>
      </c>
      <c r="D26" t="s">
        <v>39</v>
      </c>
      <c r="E26" t="s">
        <v>182</v>
      </c>
      <c r="F26" t="s">
        <v>39</v>
      </c>
      <c r="G26" t="s">
        <v>39</v>
      </c>
      <c r="H26" t="s">
        <v>183</v>
      </c>
      <c r="I26" t="s">
        <v>212</v>
      </c>
    </row>
    <row r="27" spans="1:16" x14ac:dyDescent="0.55000000000000004">
      <c r="A27" t="s">
        <v>110</v>
      </c>
      <c r="B27" t="s">
        <v>109</v>
      </c>
      <c r="D27">
        <v>11.35</v>
      </c>
      <c r="I27" t="s">
        <v>186</v>
      </c>
      <c r="J27">
        <v>1</v>
      </c>
      <c r="K27">
        <v>2.0099999999999998</v>
      </c>
      <c r="L27" t="s">
        <v>192</v>
      </c>
    </row>
    <row r="28" spans="1:16" x14ac:dyDescent="0.55000000000000004">
      <c r="A28" t="s">
        <v>111</v>
      </c>
      <c r="B28" t="s">
        <v>109</v>
      </c>
      <c r="D28">
        <v>11.35</v>
      </c>
      <c r="I28" t="s">
        <v>187</v>
      </c>
      <c r="J28">
        <v>3</v>
      </c>
      <c r="K28">
        <v>2.0099999999999998</v>
      </c>
      <c r="L28" t="s">
        <v>192</v>
      </c>
    </row>
    <row r="29" spans="1:16" x14ac:dyDescent="0.55000000000000004">
      <c r="A29" t="s">
        <v>112</v>
      </c>
      <c r="B29" t="s">
        <v>109</v>
      </c>
      <c r="D29">
        <v>11.35</v>
      </c>
      <c r="I29" t="s">
        <v>188</v>
      </c>
      <c r="J29">
        <v>4</v>
      </c>
      <c r="K29">
        <v>2.0099999999999998</v>
      </c>
      <c r="L29" t="s">
        <v>192</v>
      </c>
    </row>
    <row r="30" spans="1:16" x14ac:dyDescent="0.55000000000000004">
      <c r="A30" t="s">
        <v>113</v>
      </c>
      <c r="B30" t="s">
        <v>109</v>
      </c>
      <c r="D30">
        <v>11.35</v>
      </c>
      <c r="I30" t="s">
        <v>189</v>
      </c>
      <c r="J30">
        <v>1</v>
      </c>
      <c r="K30">
        <v>2.0099999999999998</v>
      </c>
      <c r="L30" t="s">
        <v>192</v>
      </c>
    </row>
    <row r="31" spans="1:16" x14ac:dyDescent="0.55000000000000004">
      <c r="A31" t="s">
        <v>114</v>
      </c>
      <c r="B31" t="s">
        <v>109</v>
      </c>
      <c r="D31">
        <v>11.35</v>
      </c>
      <c r="I31" t="s">
        <v>190</v>
      </c>
      <c r="J31">
        <v>2</v>
      </c>
      <c r="K31">
        <v>2.0099999999999998</v>
      </c>
      <c r="L31" t="s">
        <v>192</v>
      </c>
      <c r="M31">
        <v>0.315</v>
      </c>
      <c r="N31" t="s">
        <v>204</v>
      </c>
      <c r="P31" t="s">
        <v>185</v>
      </c>
    </row>
    <row r="32" spans="1:16" x14ac:dyDescent="0.55000000000000004">
      <c r="A32" t="s">
        <v>115</v>
      </c>
      <c r="B32" t="s">
        <v>109</v>
      </c>
      <c r="D32">
        <v>11.35</v>
      </c>
      <c r="I32" t="s">
        <v>191</v>
      </c>
      <c r="J32">
        <v>3</v>
      </c>
      <c r="K32">
        <v>2.0099999999999998</v>
      </c>
      <c r="L32" t="s">
        <v>192</v>
      </c>
      <c r="M32">
        <v>0.55000000000000004</v>
      </c>
      <c r="N32" t="s">
        <v>205</v>
      </c>
    </row>
    <row r="33" spans="1:14" x14ac:dyDescent="0.55000000000000004">
      <c r="A33" t="s">
        <v>116</v>
      </c>
      <c r="D33">
        <v>6.96</v>
      </c>
      <c r="I33" t="s">
        <v>193</v>
      </c>
      <c r="J33">
        <v>1</v>
      </c>
      <c r="K33">
        <v>0.93</v>
      </c>
      <c r="L33" t="s">
        <v>203</v>
      </c>
      <c r="M33">
        <v>0.93</v>
      </c>
      <c r="N33" t="s">
        <v>203</v>
      </c>
    </row>
    <row r="34" spans="1:14" x14ac:dyDescent="0.55000000000000004">
      <c r="A34" t="s">
        <v>117</v>
      </c>
      <c r="D34">
        <v>6.96</v>
      </c>
      <c r="I34" t="s">
        <v>194</v>
      </c>
      <c r="J34">
        <v>1</v>
      </c>
      <c r="K34">
        <v>0.93</v>
      </c>
      <c r="L34" t="s">
        <v>203</v>
      </c>
      <c r="M34">
        <v>2.0099999999999998</v>
      </c>
      <c r="N34" t="s">
        <v>206</v>
      </c>
    </row>
    <row r="35" spans="1:14" x14ac:dyDescent="0.55000000000000004">
      <c r="A35" t="s">
        <v>118</v>
      </c>
      <c r="D35">
        <v>6.96</v>
      </c>
      <c r="I35" t="s">
        <v>195</v>
      </c>
      <c r="J35">
        <v>1</v>
      </c>
      <c r="K35">
        <v>0.93</v>
      </c>
      <c r="L35" t="s">
        <v>203</v>
      </c>
    </row>
    <row r="36" spans="1:14" x14ac:dyDescent="0.55000000000000004">
      <c r="A36" t="s">
        <v>119</v>
      </c>
      <c r="D36">
        <v>6.96</v>
      </c>
      <c r="I36" t="s">
        <v>196</v>
      </c>
      <c r="J36">
        <v>1</v>
      </c>
      <c r="K36">
        <v>0.93</v>
      </c>
      <c r="L36" t="s">
        <v>203</v>
      </c>
    </row>
    <row r="37" spans="1:14" x14ac:dyDescent="0.55000000000000004">
      <c r="A37" t="s">
        <v>120</v>
      </c>
      <c r="D37">
        <v>6.96</v>
      </c>
      <c r="I37" t="s">
        <v>197</v>
      </c>
      <c r="J37">
        <v>1</v>
      </c>
      <c r="K37">
        <v>0.93</v>
      </c>
      <c r="L37" t="s">
        <v>203</v>
      </c>
    </row>
    <row r="38" spans="1:14" x14ac:dyDescent="0.55000000000000004">
      <c r="A38" t="s">
        <v>121</v>
      </c>
      <c r="D38">
        <v>4.26</v>
      </c>
      <c r="I38" t="s">
        <v>198</v>
      </c>
      <c r="J38">
        <v>4</v>
      </c>
      <c r="K38">
        <v>0.55000000000000004</v>
      </c>
      <c r="L38" t="s">
        <v>205</v>
      </c>
    </row>
    <row r="39" spans="1:14" x14ac:dyDescent="0.55000000000000004">
      <c r="A39" t="s">
        <v>122</v>
      </c>
      <c r="D39">
        <v>4.26</v>
      </c>
      <c r="I39" t="s">
        <v>199</v>
      </c>
      <c r="J39">
        <v>1</v>
      </c>
      <c r="K39">
        <v>0.55000000000000004</v>
      </c>
      <c r="L39" t="s">
        <v>205</v>
      </c>
    </row>
    <row r="40" spans="1:14" x14ac:dyDescent="0.55000000000000004">
      <c r="A40" t="s">
        <v>123</v>
      </c>
      <c r="D40">
        <v>2.75</v>
      </c>
      <c r="I40" t="s">
        <v>200</v>
      </c>
      <c r="J40">
        <v>1</v>
      </c>
      <c r="K40">
        <v>0.315</v>
      </c>
      <c r="L40" t="s">
        <v>204</v>
      </c>
    </row>
    <row r="41" spans="1:14" x14ac:dyDescent="0.55000000000000004">
      <c r="A41" t="s">
        <v>124</v>
      </c>
      <c r="D41">
        <v>2.75</v>
      </c>
      <c r="I41" t="s">
        <v>201</v>
      </c>
      <c r="J41">
        <v>2</v>
      </c>
      <c r="K41">
        <v>0.315</v>
      </c>
      <c r="L41" t="s">
        <v>204</v>
      </c>
    </row>
    <row r="42" spans="1:14" x14ac:dyDescent="0.55000000000000004">
      <c r="A42" t="s">
        <v>125</v>
      </c>
      <c r="D42">
        <v>2.75</v>
      </c>
      <c r="I42" t="s">
        <v>202</v>
      </c>
      <c r="J42">
        <v>1</v>
      </c>
      <c r="K42">
        <v>0.315</v>
      </c>
      <c r="L42" t="s">
        <v>204</v>
      </c>
    </row>
    <row r="43" spans="1:14" x14ac:dyDescent="0.55000000000000004">
      <c r="A43" t="s">
        <v>126</v>
      </c>
      <c r="D43">
        <v>11.35</v>
      </c>
      <c r="I43" t="s">
        <v>207</v>
      </c>
      <c r="J43">
        <v>3</v>
      </c>
      <c r="K43">
        <v>2.0099999999999998</v>
      </c>
      <c r="L43" t="s">
        <v>192</v>
      </c>
    </row>
    <row r="44" spans="1:14" x14ac:dyDescent="0.55000000000000004">
      <c r="A44" t="s">
        <v>127</v>
      </c>
      <c r="D44">
        <v>6.96</v>
      </c>
      <c r="I44" t="s">
        <v>208</v>
      </c>
      <c r="J44">
        <v>4</v>
      </c>
      <c r="K44">
        <v>0.93</v>
      </c>
      <c r="L44" t="s">
        <v>203</v>
      </c>
    </row>
    <row r="45" spans="1:14" x14ac:dyDescent="0.55000000000000004">
      <c r="A45" t="s">
        <v>128</v>
      </c>
      <c r="D45">
        <v>6.96</v>
      </c>
      <c r="I45" t="s">
        <v>209</v>
      </c>
      <c r="J45">
        <v>2</v>
      </c>
      <c r="K45">
        <v>0.93</v>
      </c>
      <c r="L45" t="s">
        <v>203</v>
      </c>
    </row>
    <row r="46" spans="1:14" x14ac:dyDescent="0.55000000000000004">
      <c r="A46" t="s">
        <v>129</v>
      </c>
      <c r="D46">
        <v>6.96</v>
      </c>
      <c r="I46" t="s">
        <v>210</v>
      </c>
      <c r="J46">
        <v>1</v>
      </c>
      <c r="K46">
        <v>0.93</v>
      </c>
      <c r="L46" t="s">
        <v>203</v>
      </c>
    </row>
    <row r="47" spans="1:14" x14ac:dyDescent="0.55000000000000004">
      <c r="A47" t="s">
        <v>130</v>
      </c>
      <c r="B47" t="s">
        <v>37</v>
      </c>
      <c r="C47" t="s">
        <v>39</v>
      </c>
      <c r="D47">
        <v>6.96</v>
      </c>
      <c r="E47" t="s">
        <v>182</v>
      </c>
      <c r="F47" t="s">
        <v>39</v>
      </c>
      <c r="G47" t="s">
        <v>39</v>
      </c>
      <c r="H47" t="s">
        <v>183</v>
      </c>
      <c r="I47" t="s">
        <v>211</v>
      </c>
      <c r="J47">
        <v>1</v>
      </c>
      <c r="K47">
        <v>0.93</v>
      </c>
      <c r="L47" t="s">
        <v>203</v>
      </c>
    </row>
    <row r="48" spans="1:14" x14ac:dyDescent="0.55000000000000004">
      <c r="A48" t="s">
        <v>131</v>
      </c>
      <c r="B48" t="s">
        <v>37</v>
      </c>
      <c r="C48">
        <v>100</v>
      </c>
      <c r="D48">
        <v>18</v>
      </c>
      <c r="E48" t="s">
        <v>216</v>
      </c>
      <c r="F48" t="s">
        <v>39</v>
      </c>
      <c r="G48" t="s">
        <v>249</v>
      </c>
      <c r="H48" t="s">
        <v>16</v>
      </c>
      <c r="I48" t="s">
        <v>213</v>
      </c>
      <c r="J48">
        <v>1</v>
      </c>
      <c r="K48">
        <v>4.7300000000000004</v>
      </c>
      <c r="L48" t="s">
        <v>214</v>
      </c>
    </row>
    <row r="49" spans="1:12" x14ac:dyDescent="0.55000000000000004">
      <c r="A49" t="s">
        <v>132</v>
      </c>
      <c r="B49" t="s">
        <v>37</v>
      </c>
      <c r="C49">
        <v>25</v>
      </c>
      <c r="D49">
        <f>10*C49/100</f>
        <v>2.5</v>
      </c>
      <c r="E49" t="s">
        <v>39</v>
      </c>
      <c r="F49">
        <f>48.2*C49/100</f>
        <v>12.05</v>
      </c>
      <c r="G49" t="s">
        <v>226</v>
      </c>
      <c r="H49" t="s">
        <v>21</v>
      </c>
      <c r="I49" t="s">
        <v>276</v>
      </c>
      <c r="J49">
        <v>1</v>
      </c>
      <c r="K49">
        <v>0.47499999999999998</v>
      </c>
      <c r="L49" t="s">
        <v>217</v>
      </c>
    </row>
    <row r="50" spans="1:12" x14ac:dyDescent="0.55000000000000004">
      <c r="A50" t="s">
        <v>133</v>
      </c>
      <c r="B50" t="s">
        <v>37</v>
      </c>
      <c r="C50">
        <v>25</v>
      </c>
      <c r="D50">
        <f t="shared" ref="D50:D51" si="1">10*C50/100</f>
        <v>2.5</v>
      </c>
      <c r="E50" t="s">
        <v>39</v>
      </c>
      <c r="F50">
        <f t="shared" ref="F50:F55" si="2">48.2*C50/100</f>
        <v>12.05</v>
      </c>
      <c r="G50" t="s">
        <v>226</v>
      </c>
      <c r="H50" t="s">
        <v>21</v>
      </c>
      <c r="I50" t="s">
        <v>222</v>
      </c>
      <c r="J50">
        <v>1</v>
      </c>
      <c r="K50">
        <v>1.1000000000000001</v>
      </c>
      <c r="L50" t="s">
        <v>218</v>
      </c>
    </row>
    <row r="51" spans="1:12" x14ac:dyDescent="0.55000000000000004">
      <c r="A51" t="s">
        <v>134</v>
      </c>
      <c r="B51" t="s">
        <v>37</v>
      </c>
      <c r="C51">
        <v>15</v>
      </c>
      <c r="D51">
        <f t="shared" si="1"/>
        <v>1.5</v>
      </c>
      <c r="E51" t="s">
        <v>39</v>
      </c>
      <c r="F51">
        <f t="shared" si="2"/>
        <v>7.23</v>
      </c>
      <c r="G51" t="s">
        <v>226</v>
      </c>
      <c r="H51" t="s">
        <v>21</v>
      </c>
      <c r="I51" t="s">
        <v>225</v>
      </c>
      <c r="J51">
        <v>1</v>
      </c>
      <c r="K51">
        <v>0.33500000000000002</v>
      </c>
      <c r="L51" t="s">
        <v>219</v>
      </c>
    </row>
    <row r="52" spans="1:12" x14ac:dyDescent="0.55000000000000004">
      <c r="A52" t="s">
        <v>135</v>
      </c>
      <c r="B52" t="s">
        <v>37</v>
      </c>
      <c r="C52">
        <v>8.75</v>
      </c>
      <c r="D52">
        <v>0.88</v>
      </c>
      <c r="E52" t="s">
        <v>39</v>
      </c>
      <c r="F52">
        <f t="shared" si="2"/>
        <v>4.2175000000000002</v>
      </c>
      <c r="G52" t="s">
        <v>226</v>
      </c>
      <c r="H52" t="s">
        <v>21</v>
      </c>
      <c r="I52" t="s">
        <v>223</v>
      </c>
      <c r="J52">
        <v>1</v>
      </c>
      <c r="K52">
        <v>0.28499999999999998</v>
      </c>
      <c r="L52" t="s">
        <v>219</v>
      </c>
    </row>
    <row r="53" spans="1:12" x14ac:dyDescent="0.55000000000000004">
      <c r="A53" t="s">
        <v>136</v>
      </c>
      <c r="B53" t="s">
        <v>37</v>
      </c>
      <c r="C53">
        <v>8.75</v>
      </c>
      <c r="D53">
        <v>0.88</v>
      </c>
      <c r="E53" t="s">
        <v>39</v>
      </c>
      <c r="F53">
        <f t="shared" si="2"/>
        <v>4.2175000000000002</v>
      </c>
      <c r="G53" t="s">
        <v>226</v>
      </c>
      <c r="H53" t="s">
        <v>21</v>
      </c>
      <c r="I53" t="s">
        <v>224</v>
      </c>
      <c r="J53">
        <v>1</v>
      </c>
      <c r="K53">
        <v>0.37</v>
      </c>
      <c r="L53" t="s">
        <v>220</v>
      </c>
    </row>
    <row r="54" spans="1:12" x14ac:dyDescent="0.55000000000000004">
      <c r="A54" t="s">
        <v>137</v>
      </c>
      <c r="B54" t="s">
        <v>37</v>
      </c>
      <c r="C54">
        <v>8.75</v>
      </c>
      <c r="D54">
        <v>0.88</v>
      </c>
      <c r="E54" t="s">
        <v>39</v>
      </c>
      <c r="F54">
        <f t="shared" si="2"/>
        <v>4.2175000000000002</v>
      </c>
      <c r="G54" t="s">
        <v>226</v>
      </c>
      <c r="H54" t="s">
        <v>21</v>
      </c>
      <c r="I54" t="s">
        <v>291</v>
      </c>
      <c r="J54">
        <v>1</v>
      </c>
      <c r="K54">
        <v>0.44500000000000001</v>
      </c>
      <c r="L54" t="s">
        <v>221</v>
      </c>
    </row>
    <row r="55" spans="1:12" x14ac:dyDescent="0.55000000000000004">
      <c r="A55" t="s">
        <v>138</v>
      </c>
      <c r="B55" t="s">
        <v>37</v>
      </c>
      <c r="C55">
        <v>8.75</v>
      </c>
      <c r="D55">
        <v>0.88</v>
      </c>
      <c r="E55" t="s">
        <v>39</v>
      </c>
      <c r="F55">
        <f t="shared" si="2"/>
        <v>4.2175000000000002</v>
      </c>
      <c r="G55" t="s">
        <v>226</v>
      </c>
      <c r="H55" t="s">
        <v>21</v>
      </c>
      <c r="I55" t="s">
        <v>273</v>
      </c>
      <c r="J55">
        <v>1</v>
      </c>
      <c r="K55">
        <v>0.31</v>
      </c>
      <c r="L55" t="s">
        <v>220</v>
      </c>
    </row>
    <row r="56" spans="1:12" x14ac:dyDescent="0.55000000000000004">
      <c r="A56" t="s">
        <v>139</v>
      </c>
      <c r="B56" t="s">
        <v>37</v>
      </c>
      <c r="C56">
        <v>25</v>
      </c>
      <c r="D56">
        <f>15*C56/100</f>
        <v>3.75</v>
      </c>
      <c r="E56" t="s">
        <v>39</v>
      </c>
      <c r="F56">
        <f>16*C56/100</f>
        <v>4</v>
      </c>
      <c r="G56" t="s">
        <v>227</v>
      </c>
      <c r="H56" t="s">
        <v>21</v>
      </c>
      <c r="I56" t="s">
        <v>228</v>
      </c>
      <c r="J56">
        <v>1</v>
      </c>
      <c r="K56">
        <v>0.90500000000000003</v>
      </c>
      <c r="L56" t="s">
        <v>232</v>
      </c>
    </row>
    <row r="57" spans="1:12" x14ac:dyDescent="0.55000000000000004">
      <c r="A57" t="s">
        <v>140</v>
      </c>
      <c r="B57" t="s">
        <v>37</v>
      </c>
      <c r="C57">
        <v>10</v>
      </c>
      <c r="D57">
        <f t="shared" ref="D57:D59" si="3">15*C57/100</f>
        <v>1.5</v>
      </c>
      <c r="E57" t="s">
        <v>39</v>
      </c>
      <c r="F57">
        <f t="shared" ref="F57" si="4">16*C57/100</f>
        <v>1.6</v>
      </c>
      <c r="G57" t="s">
        <v>227</v>
      </c>
      <c r="H57" t="s">
        <v>21</v>
      </c>
      <c r="I57" t="s">
        <v>229</v>
      </c>
      <c r="J57">
        <v>1</v>
      </c>
      <c r="K57">
        <v>0.44500000000000001</v>
      </c>
      <c r="L57" t="s">
        <v>233</v>
      </c>
    </row>
    <row r="58" spans="1:12" x14ac:dyDescent="0.55000000000000004">
      <c r="A58" t="s">
        <v>141</v>
      </c>
      <c r="B58" t="s">
        <v>37</v>
      </c>
      <c r="C58" t="s">
        <v>275</v>
      </c>
      <c r="D58">
        <f>18.33*15/100</f>
        <v>2.7494999999999998</v>
      </c>
      <c r="E58" t="s">
        <v>39</v>
      </c>
      <c r="F58">
        <f>16*18.33/100</f>
        <v>2.9327999999999999</v>
      </c>
      <c r="G58" t="s">
        <v>227</v>
      </c>
      <c r="H58" t="s">
        <v>21</v>
      </c>
      <c r="I58" t="s">
        <v>230</v>
      </c>
      <c r="J58">
        <v>3</v>
      </c>
      <c r="K58">
        <v>0.57999999999999996</v>
      </c>
      <c r="L58" t="s">
        <v>234</v>
      </c>
    </row>
    <row r="59" spans="1:12" x14ac:dyDescent="0.55000000000000004">
      <c r="A59" t="s">
        <v>142</v>
      </c>
      <c r="B59" t="s">
        <v>37</v>
      </c>
      <c r="C59">
        <v>10</v>
      </c>
      <c r="D59">
        <f t="shared" si="3"/>
        <v>1.5</v>
      </c>
      <c r="E59" t="s">
        <v>39</v>
      </c>
      <c r="F59">
        <f>16*C59/100</f>
        <v>1.6</v>
      </c>
      <c r="G59" t="s">
        <v>227</v>
      </c>
      <c r="H59" t="s">
        <v>21</v>
      </c>
      <c r="I59" t="s">
        <v>231</v>
      </c>
      <c r="J59">
        <v>1</v>
      </c>
      <c r="K59">
        <v>0.23</v>
      </c>
      <c r="L59" t="s">
        <v>235</v>
      </c>
    </row>
    <row r="60" spans="1:12" x14ac:dyDescent="0.55000000000000004">
      <c r="A60" t="s">
        <v>143</v>
      </c>
      <c r="B60" t="s">
        <v>37</v>
      </c>
      <c r="C60">
        <v>70</v>
      </c>
      <c r="D60">
        <f>5*C60/100</f>
        <v>3.5</v>
      </c>
      <c r="E60" t="s">
        <v>39</v>
      </c>
      <c r="F60">
        <f>30.3*C60/100</f>
        <v>21.21</v>
      </c>
      <c r="G60" t="s">
        <v>236</v>
      </c>
      <c r="H60" t="s">
        <v>21</v>
      </c>
      <c r="I60" t="s">
        <v>277</v>
      </c>
      <c r="J60">
        <v>1</v>
      </c>
      <c r="K60">
        <v>1.25</v>
      </c>
      <c r="L60" t="s">
        <v>239</v>
      </c>
    </row>
    <row r="61" spans="1:12" x14ac:dyDescent="0.55000000000000004">
      <c r="A61" t="s">
        <v>144</v>
      </c>
      <c r="B61" t="s">
        <v>37</v>
      </c>
      <c r="C61">
        <v>15</v>
      </c>
      <c r="D61">
        <f t="shared" ref="D61:D62" si="5">5*C61/100</f>
        <v>0.75</v>
      </c>
      <c r="E61" t="s">
        <v>39</v>
      </c>
      <c r="F61">
        <f t="shared" ref="F61:F62" si="6">30.3*C61/100</f>
        <v>4.5449999999999999</v>
      </c>
      <c r="G61" t="s">
        <v>236</v>
      </c>
      <c r="H61" t="s">
        <v>21</v>
      </c>
      <c r="I61" t="s">
        <v>237</v>
      </c>
      <c r="J61">
        <v>1</v>
      </c>
      <c r="K61">
        <v>0.46</v>
      </c>
      <c r="L61" t="s">
        <v>240</v>
      </c>
    </row>
    <row r="62" spans="1:12" x14ac:dyDescent="0.55000000000000004">
      <c r="A62" t="s">
        <v>145</v>
      </c>
      <c r="B62" t="s">
        <v>37</v>
      </c>
      <c r="C62">
        <v>15</v>
      </c>
      <c r="D62">
        <f t="shared" si="5"/>
        <v>0.75</v>
      </c>
      <c r="E62" t="s">
        <v>39</v>
      </c>
      <c r="F62">
        <f t="shared" si="6"/>
        <v>4.5449999999999999</v>
      </c>
      <c r="G62" t="s">
        <v>236</v>
      </c>
      <c r="H62" t="s">
        <v>21</v>
      </c>
      <c r="I62" t="s">
        <v>238</v>
      </c>
      <c r="J62">
        <v>1</v>
      </c>
      <c r="K62">
        <v>0.47499999999999998</v>
      </c>
      <c r="L62" t="s">
        <v>241</v>
      </c>
    </row>
    <row r="63" spans="1:12" x14ac:dyDescent="0.55000000000000004">
      <c r="A63" t="s">
        <v>146</v>
      </c>
      <c r="B63" t="s">
        <v>37</v>
      </c>
      <c r="C63">
        <v>80</v>
      </c>
      <c r="D63">
        <f>10*C63/100</f>
        <v>8</v>
      </c>
      <c r="E63" t="s">
        <v>39</v>
      </c>
      <c r="F63">
        <v>0</v>
      </c>
      <c r="G63" t="s">
        <v>242</v>
      </c>
      <c r="H63" t="s">
        <v>21</v>
      </c>
      <c r="I63" t="s">
        <v>243</v>
      </c>
      <c r="J63">
        <v>1</v>
      </c>
      <c r="K63">
        <v>2.6</v>
      </c>
      <c r="L63" t="s">
        <v>246</v>
      </c>
    </row>
    <row r="64" spans="1:12" x14ac:dyDescent="0.55000000000000004">
      <c r="A64" t="s">
        <v>147</v>
      </c>
      <c r="B64" t="s">
        <v>37</v>
      </c>
      <c r="C64">
        <v>15</v>
      </c>
      <c r="D64">
        <f t="shared" ref="D64:D65" si="7">10*C64/100</f>
        <v>1.5</v>
      </c>
      <c r="E64" t="s">
        <v>39</v>
      </c>
      <c r="F64">
        <v>0</v>
      </c>
      <c r="G64" t="s">
        <v>242</v>
      </c>
      <c r="H64" t="s">
        <v>21</v>
      </c>
      <c r="I64" t="s">
        <v>244</v>
      </c>
      <c r="J64">
        <v>1</v>
      </c>
      <c r="K64">
        <v>1.9</v>
      </c>
      <c r="L64" t="s">
        <v>247</v>
      </c>
    </row>
    <row r="65" spans="1:12" x14ac:dyDescent="0.55000000000000004">
      <c r="A65" t="s">
        <v>148</v>
      </c>
      <c r="B65" t="s">
        <v>37</v>
      </c>
      <c r="C65">
        <v>5</v>
      </c>
      <c r="D65">
        <f t="shared" si="7"/>
        <v>0.5</v>
      </c>
      <c r="E65" t="s">
        <v>39</v>
      </c>
      <c r="F65">
        <v>0</v>
      </c>
      <c r="G65" t="s">
        <v>242</v>
      </c>
      <c r="H65" t="s">
        <v>21</v>
      </c>
      <c r="I65" t="s">
        <v>245</v>
      </c>
      <c r="J65">
        <v>1</v>
      </c>
      <c r="K65">
        <v>0.26</v>
      </c>
      <c r="L65" t="s">
        <v>248</v>
      </c>
    </row>
    <row r="66" spans="1:12" x14ac:dyDescent="0.55000000000000004">
      <c r="A66" t="s">
        <v>149</v>
      </c>
      <c r="B66" t="s">
        <v>37</v>
      </c>
      <c r="C66">
        <v>100</v>
      </c>
      <c r="D66">
        <v>10</v>
      </c>
      <c r="E66" t="s">
        <v>39</v>
      </c>
      <c r="F66">
        <v>21</v>
      </c>
      <c r="G66" t="s">
        <v>250</v>
      </c>
      <c r="H66" t="s">
        <v>21</v>
      </c>
      <c r="I66" t="s">
        <v>251</v>
      </c>
      <c r="J66">
        <v>1</v>
      </c>
      <c r="K66">
        <v>3.8</v>
      </c>
      <c r="L66" t="s">
        <v>252</v>
      </c>
    </row>
    <row r="67" spans="1:12" x14ac:dyDescent="0.55000000000000004">
      <c r="A67" t="s">
        <v>150</v>
      </c>
      <c r="B67" t="s">
        <v>37</v>
      </c>
      <c r="C67">
        <v>100</v>
      </c>
      <c r="D67" s="2">
        <v>3</v>
      </c>
      <c r="E67" t="s">
        <v>39</v>
      </c>
      <c r="F67">
        <v>16</v>
      </c>
      <c r="G67" t="s">
        <v>253</v>
      </c>
      <c r="H67" t="s">
        <v>21</v>
      </c>
      <c r="I67" t="s">
        <v>257</v>
      </c>
      <c r="J67">
        <v>1</v>
      </c>
      <c r="K67">
        <v>0.5</v>
      </c>
      <c r="L67" t="s">
        <v>261</v>
      </c>
    </row>
    <row r="68" spans="1:12" x14ac:dyDescent="0.55000000000000004">
      <c r="A68" t="s">
        <v>151</v>
      </c>
      <c r="B68" t="s">
        <v>37</v>
      </c>
      <c r="C68">
        <v>100</v>
      </c>
      <c r="D68" s="2">
        <v>15</v>
      </c>
      <c r="E68" t="s">
        <v>39</v>
      </c>
      <c r="F68">
        <v>16</v>
      </c>
      <c r="G68" t="s">
        <v>254</v>
      </c>
      <c r="H68" t="s">
        <v>21</v>
      </c>
      <c r="I68" t="s">
        <v>259</v>
      </c>
      <c r="J68">
        <v>1</v>
      </c>
      <c r="K68">
        <v>1.34</v>
      </c>
      <c r="L68" t="s">
        <v>262</v>
      </c>
    </row>
    <row r="69" spans="1:12" x14ac:dyDescent="0.55000000000000004">
      <c r="A69" t="s">
        <v>152</v>
      </c>
      <c r="B69" t="s">
        <v>37</v>
      </c>
      <c r="C69">
        <v>100</v>
      </c>
      <c r="D69" s="2">
        <v>5</v>
      </c>
      <c r="E69" t="s">
        <v>39</v>
      </c>
      <c r="F69">
        <v>16</v>
      </c>
      <c r="G69" t="s">
        <v>255</v>
      </c>
      <c r="H69" t="s">
        <v>21</v>
      </c>
      <c r="I69" t="s">
        <v>260</v>
      </c>
      <c r="J69">
        <v>1</v>
      </c>
      <c r="K69">
        <v>0.53500000000000003</v>
      </c>
      <c r="L69" t="s">
        <v>263</v>
      </c>
    </row>
    <row r="70" spans="1:12" x14ac:dyDescent="0.55000000000000004">
      <c r="A70" t="s">
        <v>153</v>
      </c>
      <c r="B70" t="s">
        <v>37</v>
      </c>
      <c r="C70">
        <v>100</v>
      </c>
      <c r="D70" s="2">
        <v>5</v>
      </c>
      <c r="E70" t="s">
        <v>39</v>
      </c>
      <c r="F70">
        <v>16</v>
      </c>
      <c r="G70" t="s">
        <v>256</v>
      </c>
      <c r="H70" t="s">
        <v>21</v>
      </c>
      <c r="I70" t="s">
        <v>258</v>
      </c>
      <c r="J70">
        <v>1</v>
      </c>
      <c r="K70">
        <v>0.27</v>
      </c>
      <c r="L70" t="s">
        <v>264</v>
      </c>
    </row>
    <row r="71" spans="1:12" x14ac:dyDescent="0.55000000000000004">
      <c r="A71" t="s">
        <v>154</v>
      </c>
      <c r="B71" t="s">
        <v>37</v>
      </c>
      <c r="C71">
        <v>100</v>
      </c>
      <c r="D71" s="2">
        <v>1</v>
      </c>
      <c r="E71" t="s">
        <v>39</v>
      </c>
      <c r="F71">
        <v>0</v>
      </c>
      <c r="G71" t="s">
        <v>267</v>
      </c>
      <c r="H71" t="s">
        <v>21</v>
      </c>
      <c r="I71" t="s">
        <v>266</v>
      </c>
      <c r="J71">
        <v>1</v>
      </c>
      <c r="K71">
        <v>0.48099999999999998</v>
      </c>
      <c r="L71" t="s">
        <v>265</v>
      </c>
    </row>
    <row r="72" spans="1:12" x14ac:dyDescent="0.55000000000000004">
      <c r="A72" t="s">
        <v>155</v>
      </c>
      <c r="B72" t="s">
        <v>37</v>
      </c>
      <c r="C72">
        <v>50</v>
      </c>
      <c r="D72" s="2">
        <v>5</v>
      </c>
      <c r="F72">
        <v>10.5</v>
      </c>
      <c r="G72" t="s">
        <v>268</v>
      </c>
      <c r="H72" t="s">
        <v>21</v>
      </c>
      <c r="I72" t="s">
        <v>270</v>
      </c>
      <c r="J72">
        <v>1</v>
      </c>
      <c r="K72">
        <v>0.52</v>
      </c>
      <c r="L72" t="s">
        <v>271</v>
      </c>
    </row>
    <row r="73" spans="1:12" x14ac:dyDescent="0.55000000000000004">
      <c r="A73" t="s">
        <v>156</v>
      </c>
      <c r="B73" t="s">
        <v>37</v>
      </c>
      <c r="C73">
        <v>50</v>
      </c>
      <c r="D73" s="2">
        <v>5</v>
      </c>
      <c r="F73">
        <v>10.5</v>
      </c>
      <c r="G73" t="s">
        <v>268</v>
      </c>
      <c r="H73" t="s">
        <v>21</v>
      </c>
      <c r="I73" t="s">
        <v>269</v>
      </c>
      <c r="J73">
        <v>1</v>
      </c>
      <c r="K73">
        <v>0.24</v>
      </c>
      <c r="L73" t="s">
        <v>272</v>
      </c>
    </row>
    <row r="74" spans="1:12" x14ac:dyDescent="0.55000000000000004">
      <c r="A74" t="s">
        <v>157</v>
      </c>
      <c r="B74" t="s">
        <v>37</v>
      </c>
      <c r="C74">
        <v>75</v>
      </c>
      <c r="D74" s="2">
        <f>15*C74/100</f>
        <v>11.25</v>
      </c>
      <c r="F74">
        <f>17.6*C74/100</f>
        <v>13.2</v>
      </c>
      <c r="G74" t="s">
        <v>292</v>
      </c>
      <c r="H74" t="s">
        <v>21</v>
      </c>
      <c r="I74" t="s">
        <v>279</v>
      </c>
      <c r="J74">
        <v>1</v>
      </c>
      <c r="K74">
        <v>7</v>
      </c>
      <c r="L74" t="s">
        <v>284</v>
      </c>
    </row>
    <row r="75" spans="1:12" x14ac:dyDescent="0.55000000000000004">
      <c r="A75" t="s">
        <v>158</v>
      </c>
      <c r="D75" s="2"/>
      <c r="I75" t="s">
        <v>278</v>
      </c>
      <c r="J75">
        <v>1</v>
      </c>
      <c r="K75">
        <v>2.8</v>
      </c>
      <c r="L75" t="s">
        <v>287</v>
      </c>
    </row>
    <row r="76" spans="1:12" x14ac:dyDescent="0.55000000000000004">
      <c r="A76" t="s">
        <v>159</v>
      </c>
      <c r="D76" s="2"/>
      <c r="I76" t="s">
        <v>281</v>
      </c>
      <c r="J76">
        <v>1</v>
      </c>
      <c r="K76">
        <v>1.75</v>
      </c>
      <c r="L76" t="s">
        <v>288</v>
      </c>
    </row>
    <row r="77" spans="1:12" x14ac:dyDescent="0.55000000000000004">
      <c r="A77" t="s">
        <v>160</v>
      </c>
      <c r="D77" s="2"/>
      <c r="I77" t="s">
        <v>282</v>
      </c>
      <c r="J77">
        <v>1</v>
      </c>
      <c r="K77">
        <v>4.0999999999999996</v>
      </c>
      <c r="L77" t="s">
        <v>289</v>
      </c>
    </row>
    <row r="78" spans="1:12" x14ac:dyDescent="0.55000000000000004">
      <c r="A78" t="s">
        <v>161</v>
      </c>
      <c r="B78" t="s">
        <v>37</v>
      </c>
      <c r="C78">
        <v>25</v>
      </c>
      <c r="D78" s="2">
        <f t="shared" ref="D78" si="8">15*C78/100</f>
        <v>3.75</v>
      </c>
      <c r="F78">
        <f>17.6*C78/100</f>
        <v>4.4000000000000004</v>
      </c>
      <c r="G78" t="s">
        <v>292</v>
      </c>
      <c r="H78" t="s">
        <v>21</v>
      </c>
      <c r="I78" t="s">
        <v>283</v>
      </c>
      <c r="J78">
        <v>1</v>
      </c>
      <c r="K78">
        <v>0.3</v>
      </c>
      <c r="L78" t="s">
        <v>286</v>
      </c>
    </row>
    <row r="79" spans="1:12" x14ac:dyDescent="0.55000000000000004">
      <c r="A79" t="s">
        <v>162</v>
      </c>
      <c r="I79" t="s">
        <v>285</v>
      </c>
      <c r="J79">
        <v>1</v>
      </c>
      <c r="K79">
        <v>4.8</v>
      </c>
      <c r="L79" t="s">
        <v>290</v>
      </c>
    </row>
    <row r="80" spans="1:12" x14ac:dyDescent="0.55000000000000004">
      <c r="A80" t="s">
        <v>163</v>
      </c>
      <c r="I80" t="s">
        <v>293</v>
      </c>
    </row>
    <row r="81" spans="1:12" x14ac:dyDescent="0.55000000000000004">
      <c r="A81" t="s">
        <v>164</v>
      </c>
      <c r="I81" t="s">
        <v>294</v>
      </c>
    </row>
    <row r="82" spans="1:12" x14ac:dyDescent="0.55000000000000004">
      <c r="A82" t="s">
        <v>165</v>
      </c>
      <c r="I82" t="s">
        <v>295</v>
      </c>
    </row>
    <row r="83" spans="1:12" x14ac:dyDescent="0.55000000000000004">
      <c r="A83" t="s">
        <v>166</v>
      </c>
      <c r="I83" t="s">
        <v>296</v>
      </c>
    </row>
    <row r="84" spans="1:12" x14ac:dyDescent="0.55000000000000004">
      <c r="A84" t="s">
        <v>167</v>
      </c>
      <c r="I84" t="s">
        <v>297</v>
      </c>
    </row>
    <row r="85" spans="1:12" x14ac:dyDescent="0.55000000000000004">
      <c r="A85" t="s">
        <v>168</v>
      </c>
      <c r="I85" t="s">
        <v>298</v>
      </c>
    </row>
    <row r="86" spans="1:12" x14ac:dyDescent="0.55000000000000004">
      <c r="A86" t="s">
        <v>169</v>
      </c>
      <c r="I86" t="s">
        <v>301</v>
      </c>
      <c r="K86">
        <v>5.8</v>
      </c>
      <c r="L86" t="s">
        <v>302</v>
      </c>
    </row>
    <row r="87" spans="1:12" x14ac:dyDescent="0.55000000000000004">
      <c r="A87" t="s">
        <v>170</v>
      </c>
      <c r="C87">
        <v>10</v>
      </c>
      <c r="D87" s="2">
        <f>30*C87/100</f>
        <v>3</v>
      </c>
      <c r="E87" t="s">
        <v>339</v>
      </c>
      <c r="F87">
        <f>8.2*C87/100</f>
        <v>0.82</v>
      </c>
      <c r="G87" t="s">
        <v>340</v>
      </c>
      <c r="I87" t="s">
        <v>305</v>
      </c>
      <c r="K87">
        <v>0.94</v>
      </c>
      <c r="L87" t="s">
        <v>300</v>
      </c>
    </row>
    <row r="88" spans="1:12" x14ac:dyDescent="0.55000000000000004">
      <c r="A88" t="s">
        <v>171</v>
      </c>
      <c r="C88">
        <v>60</v>
      </c>
      <c r="D88" s="2">
        <f>30*C88/100</f>
        <v>18</v>
      </c>
      <c r="E88" t="s">
        <v>338</v>
      </c>
      <c r="F88">
        <f>8.2*C88/100</f>
        <v>4.919999999999999</v>
      </c>
      <c r="G88" t="s">
        <v>340</v>
      </c>
      <c r="I88" t="s">
        <v>304</v>
      </c>
      <c r="K88">
        <v>2.75</v>
      </c>
      <c r="L88" t="s">
        <v>299</v>
      </c>
    </row>
    <row r="89" spans="1:12" x14ac:dyDescent="0.55000000000000004">
      <c r="A89" t="s">
        <v>172</v>
      </c>
      <c r="D89">
        <v>2</v>
      </c>
      <c r="E89" t="s">
        <v>341</v>
      </c>
      <c r="I89" t="s">
        <v>303</v>
      </c>
      <c r="K89">
        <v>1.2</v>
      </c>
      <c r="L89" t="s">
        <v>307</v>
      </c>
    </row>
    <row r="90" spans="1:12" x14ac:dyDescent="0.55000000000000004">
      <c r="A90" t="s">
        <v>173</v>
      </c>
      <c r="D90">
        <v>2</v>
      </c>
      <c r="E90" t="s">
        <v>341</v>
      </c>
      <c r="I90" t="s">
        <v>306</v>
      </c>
      <c r="K90">
        <v>1.55</v>
      </c>
      <c r="L90" t="s">
        <v>308</v>
      </c>
    </row>
    <row r="91" spans="1:12" x14ac:dyDescent="0.55000000000000004">
      <c r="A91" t="s">
        <v>174</v>
      </c>
      <c r="C91">
        <v>20</v>
      </c>
      <c r="D91" s="2">
        <f>25*C91/100</f>
        <v>5</v>
      </c>
      <c r="F91">
        <f>3.7*C91/100</f>
        <v>0.74</v>
      </c>
      <c r="I91" t="s">
        <v>309</v>
      </c>
      <c r="K91">
        <v>1.2</v>
      </c>
      <c r="L91" t="s">
        <v>313</v>
      </c>
    </row>
    <row r="92" spans="1:12" x14ac:dyDescent="0.55000000000000004">
      <c r="A92" t="s">
        <v>175</v>
      </c>
      <c r="C92">
        <v>8</v>
      </c>
      <c r="D92" s="2">
        <f t="shared" ref="D92:D94" si="9">25*C92/100</f>
        <v>2</v>
      </c>
      <c r="F92">
        <f t="shared" ref="F92:F94" si="10">3.7*C92/100</f>
        <v>0.29600000000000004</v>
      </c>
      <c r="I92" t="s">
        <v>310</v>
      </c>
      <c r="K92">
        <v>0.25</v>
      </c>
      <c r="L92" t="s">
        <v>314</v>
      </c>
    </row>
    <row r="93" spans="1:12" x14ac:dyDescent="0.55000000000000004">
      <c r="A93" t="s">
        <v>176</v>
      </c>
      <c r="C93">
        <v>36</v>
      </c>
      <c r="D93" s="2">
        <f t="shared" si="9"/>
        <v>9</v>
      </c>
      <c r="F93">
        <f t="shared" si="10"/>
        <v>1.3320000000000001</v>
      </c>
      <c r="I93" t="s">
        <v>311</v>
      </c>
      <c r="K93">
        <v>1.2</v>
      </c>
      <c r="L93" t="s">
        <v>315</v>
      </c>
    </row>
    <row r="94" spans="1:12" x14ac:dyDescent="0.55000000000000004">
      <c r="A94" t="s">
        <v>177</v>
      </c>
      <c r="C94">
        <v>36</v>
      </c>
      <c r="D94" s="2">
        <f t="shared" si="9"/>
        <v>9</v>
      </c>
      <c r="F94">
        <f t="shared" si="10"/>
        <v>1.3320000000000001</v>
      </c>
      <c r="I94" t="s">
        <v>312</v>
      </c>
      <c r="K94">
        <v>1.65</v>
      </c>
      <c r="L94" t="s">
        <v>316</v>
      </c>
    </row>
    <row r="95" spans="1:12" x14ac:dyDescent="0.55000000000000004">
      <c r="A95" t="s">
        <v>178</v>
      </c>
      <c r="C95">
        <v>30</v>
      </c>
      <c r="D95" s="2">
        <f>30*C95/100</f>
        <v>9</v>
      </c>
      <c r="E95" t="s">
        <v>337</v>
      </c>
      <c r="F95">
        <f>8.2*C95/100</f>
        <v>2.4599999999999995</v>
      </c>
      <c r="G95" t="s">
        <v>340</v>
      </c>
      <c r="I95" t="s">
        <v>317</v>
      </c>
      <c r="K95">
        <v>1.2</v>
      </c>
      <c r="L95" t="s">
        <v>320</v>
      </c>
    </row>
    <row r="96" spans="1:12" x14ac:dyDescent="0.55000000000000004">
      <c r="A96" t="s">
        <v>179</v>
      </c>
      <c r="C96">
        <v>100</v>
      </c>
      <c r="D96">
        <v>15</v>
      </c>
      <c r="F96">
        <v>27</v>
      </c>
      <c r="G96" t="s">
        <v>414</v>
      </c>
      <c r="I96" t="s">
        <v>318</v>
      </c>
      <c r="K96">
        <v>2.2000000000000002</v>
      </c>
      <c r="L96" t="s">
        <v>321</v>
      </c>
    </row>
    <row r="97" spans="1:12" x14ac:dyDescent="0.55000000000000004">
      <c r="A97" t="s">
        <v>180</v>
      </c>
      <c r="C97">
        <v>100</v>
      </c>
      <c r="D97">
        <v>5</v>
      </c>
      <c r="F97">
        <v>9.1999999999999993</v>
      </c>
      <c r="G97" t="s">
        <v>415</v>
      </c>
      <c r="I97" t="s">
        <v>319</v>
      </c>
      <c r="K97">
        <v>0.52</v>
      </c>
      <c r="L97" t="s">
        <v>322</v>
      </c>
    </row>
    <row r="98" spans="1:12" x14ac:dyDescent="0.55000000000000004">
      <c r="A98" t="s">
        <v>181</v>
      </c>
      <c r="C98">
        <v>100</v>
      </c>
      <c r="D98">
        <v>15</v>
      </c>
      <c r="F98">
        <v>4.2</v>
      </c>
      <c r="G98" t="s">
        <v>413</v>
      </c>
      <c r="I98" t="s">
        <v>323</v>
      </c>
      <c r="K98">
        <v>1.23</v>
      </c>
      <c r="L98" t="s">
        <v>324</v>
      </c>
    </row>
    <row r="99" spans="1:12" x14ac:dyDescent="0.55000000000000004">
      <c r="A99" t="s">
        <v>280</v>
      </c>
      <c r="D99">
        <v>2</v>
      </c>
      <c r="E99" t="s">
        <v>342</v>
      </c>
      <c r="I99" t="s">
        <v>325</v>
      </c>
      <c r="K99">
        <v>1.3</v>
      </c>
      <c r="L99" t="s">
        <v>326</v>
      </c>
    </row>
    <row r="100" spans="1:12" x14ac:dyDescent="0.55000000000000004">
      <c r="A100" t="s">
        <v>343</v>
      </c>
      <c r="D100">
        <v>5</v>
      </c>
      <c r="E100" t="s">
        <v>341</v>
      </c>
      <c r="I100" t="s">
        <v>327</v>
      </c>
      <c r="K100">
        <v>0.56999999999999995</v>
      </c>
      <c r="L100" t="s">
        <v>328</v>
      </c>
    </row>
    <row r="101" spans="1:12" x14ac:dyDescent="0.55000000000000004">
      <c r="A101" t="s">
        <v>344</v>
      </c>
      <c r="D101">
        <v>2</v>
      </c>
      <c r="E101" t="s">
        <v>341</v>
      </c>
      <c r="I101" t="s">
        <v>329</v>
      </c>
      <c r="K101">
        <v>0.56999999999999995</v>
      </c>
      <c r="L101" t="s">
        <v>328</v>
      </c>
    </row>
    <row r="102" spans="1:12" x14ac:dyDescent="0.55000000000000004">
      <c r="A102" t="s">
        <v>345</v>
      </c>
      <c r="D102">
        <v>2</v>
      </c>
      <c r="I102" t="s">
        <v>330</v>
      </c>
      <c r="K102">
        <v>0.56999999999999995</v>
      </c>
      <c r="L102" t="s">
        <v>328</v>
      </c>
    </row>
    <row r="103" spans="1:12" x14ac:dyDescent="0.55000000000000004">
      <c r="A103" t="s">
        <v>346</v>
      </c>
      <c r="D103">
        <v>2</v>
      </c>
      <c r="E103" t="s">
        <v>342</v>
      </c>
      <c r="I103" t="s">
        <v>331</v>
      </c>
      <c r="K103">
        <v>0.56999999999999995</v>
      </c>
      <c r="L103" t="s">
        <v>328</v>
      </c>
    </row>
    <row r="104" spans="1:12" x14ac:dyDescent="0.55000000000000004">
      <c r="A104" t="s">
        <v>347</v>
      </c>
      <c r="C104">
        <v>40</v>
      </c>
      <c r="D104">
        <v>4</v>
      </c>
      <c r="F104">
        <f>5.8*C104/100</f>
        <v>2.3199999999999998</v>
      </c>
      <c r="G104" t="s">
        <v>416</v>
      </c>
      <c r="I104" t="s">
        <v>332</v>
      </c>
      <c r="K104">
        <v>1.27</v>
      </c>
      <c r="L104" t="s">
        <v>334</v>
      </c>
    </row>
    <row r="105" spans="1:12" x14ac:dyDescent="0.55000000000000004">
      <c r="A105" t="s">
        <v>348</v>
      </c>
      <c r="C105">
        <v>60</v>
      </c>
      <c r="D105">
        <v>6</v>
      </c>
      <c r="F105">
        <f>5.8*C105/100</f>
        <v>3.48</v>
      </c>
      <c r="G105" t="s">
        <v>416</v>
      </c>
      <c r="I105" t="s">
        <v>333</v>
      </c>
      <c r="K105">
        <v>2.4</v>
      </c>
      <c r="L105" t="s">
        <v>335</v>
      </c>
    </row>
    <row r="106" spans="1:12" x14ac:dyDescent="0.55000000000000004">
      <c r="A106" t="s">
        <v>349</v>
      </c>
      <c r="C106">
        <v>100</v>
      </c>
      <c r="D106">
        <v>3</v>
      </c>
      <c r="E106" t="s">
        <v>412</v>
      </c>
      <c r="I106" t="s">
        <v>417</v>
      </c>
    </row>
    <row r="107" spans="1:12" x14ac:dyDescent="0.55000000000000004">
      <c r="A107" t="s">
        <v>350</v>
      </c>
      <c r="C107">
        <v>100</v>
      </c>
      <c r="D107">
        <v>5</v>
      </c>
      <c r="E107" t="s">
        <v>412</v>
      </c>
      <c r="F107">
        <v>5</v>
      </c>
      <c r="I107" t="s">
        <v>336</v>
      </c>
      <c r="J107">
        <v>2</v>
      </c>
      <c r="K107">
        <v>2.2000000000000002</v>
      </c>
      <c r="L107" t="s">
        <v>335</v>
      </c>
    </row>
    <row r="108" spans="1:12" x14ac:dyDescent="0.55000000000000004">
      <c r="A108" t="s">
        <v>351</v>
      </c>
      <c r="C108">
        <v>100</v>
      </c>
      <c r="D108">
        <v>20</v>
      </c>
      <c r="F108">
        <v>17.600000000000001</v>
      </c>
      <c r="G108" t="s">
        <v>440</v>
      </c>
      <c r="I108" t="s">
        <v>418</v>
      </c>
      <c r="K108">
        <v>14.9</v>
      </c>
      <c r="L108" t="s">
        <v>420</v>
      </c>
    </row>
    <row r="109" spans="1:12" x14ac:dyDescent="0.55000000000000004">
      <c r="A109" t="s">
        <v>352</v>
      </c>
      <c r="C109">
        <v>100</v>
      </c>
      <c r="D109">
        <v>3</v>
      </c>
      <c r="E109" t="s">
        <v>342</v>
      </c>
      <c r="I109" t="s">
        <v>419</v>
      </c>
      <c r="K109">
        <v>0.6</v>
      </c>
      <c r="L109" t="s">
        <v>421</v>
      </c>
    </row>
    <row r="110" spans="1:12" x14ac:dyDescent="0.55000000000000004">
      <c r="A110" t="s">
        <v>353</v>
      </c>
      <c r="C110">
        <v>100</v>
      </c>
      <c r="D110">
        <v>1</v>
      </c>
      <c r="E110" t="s">
        <v>342</v>
      </c>
      <c r="I110" t="s">
        <v>422</v>
      </c>
      <c r="K110">
        <v>0.6</v>
      </c>
      <c r="L110" t="s">
        <v>421</v>
      </c>
    </row>
    <row r="111" spans="1:12" x14ac:dyDescent="0.55000000000000004">
      <c r="A111" t="s">
        <v>354</v>
      </c>
      <c r="C111">
        <v>100</v>
      </c>
      <c r="D111">
        <v>1</v>
      </c>
      <c r="E111" t="s">
        <v>342</v>
      </c>
      <c r="I111" t="s">
        <v>423</v>
      </c>
      <c r="K111">
        <v>0.6</v>
      </c>
      <c r="L111" t="s">
        <v>421</v>
      </c>
    </row>
    <row r="112" spans="1:12" x14ac:dyDescent="0.55000000000000004">
      <c r="A112" t="s">
        <v>355</v>
      </c>
      <c r="C112">
        <v>100</v>
      </c>
      <c r="D112">
        <v>5</v>
      </c>
      <c r="E112" t="s">
        <v>342</v>
      </c>
      <c r="I112" t="s">
        <v>424</v>
      </c>
      <c r="K112">
        <v>2.2999999999999998</v>
      </c>
      <c r="L112" t="s">
        <v>425</v>
      </c>
    </row>
    <row r="113" spans="1:12" x14ac:dyDescent="0.55000000000000004">
      <c r="A113" t="s">
        <v>356</v>
      </c>
      <c r="C113">
        <v>100</v>
      </c>
      <c r="D113">
        <v>1</v>
      </c>
      <c r="E113" t="s">
        <v>341</v>
      </c>
      <c r="I113" t="s">
        <v>426</v>
      </c>
      <c r="K113">
        <v>1.2</v>
      </c>
      <c r="L113" t="s">
        <v>427</v>
      </c>
    </row>
    <row r="114" spans="1:12" x14ac:dyDescent="0.55000000000000004">
      <c r="A114" t="s">
        <v>357</v>
      </c>
      <c r="C114">
        <v>10</v>
      </c>
      <c r="D114">
        <v>1</v>
      </c>
      <c r="F114">
        <f>8*C114/100</f>
        <v>0.8</v>
      </c>
      <c r="G114" t="s">
        <v>441</v>
      </c>
      <c r="I114" t="s">
        <v>428</v>
      </c>
      <c r="K114">
        <v>1.35</v>
      </c>
      <c r="L114" t="s">
        <v>430</v>
      </c>
    </row>
    <row r="115" spans="1:12" x14ac:dyDescent="0.55000000000000004">
      <c r="A115" t="s">
        <v>358</v>
      </c>
      <c r="C115">
        <v>55</v>
      </c>
      <c r="D115">
        <v>5.5</v>
      </c>
      <c r="F115">
        <f>8*C115/100</f>
        <v>4.4000000000000004</v>
      </c>
      <c r="G115" t="s">
        <v>441</v>
      </c>
      <c r="I115" t="s">
        <v>429</v>
      </c>
      <c r="K115">
        <v>2.4500000000000002</v>
      </c>
      <c r="L115" t="s">
        <v>431</v>
      </c>
    </row>
    <row r="116" spans="1:12" x14ac:dyDescent="0.55000000000000004">
      <c r="A116" t="s">
        <v>359</v>
      </c>
      <c r="C116">
        <v>20</v>
      </c>
      <c r="D116">
        <v>2</v>
      </c>
      <c r="F116">
        <f>8*C116/100</f>
        <v>1.6</v>
      </c>
      <c r="G116" t="s">
        <v>441</v>
      </c>
      <c r="I116" t="s">
        <v>432</v>
      </c>
      <c r="K116">
        <v>2.4500000000000002</v>
      </c>
      <c r="L116" t="s">
        <v>435</v>
      </c>
    </row>
    <row r="117" spans="1:12" x14ac:dyDescent="0.55000000000000004">
      <c r="A117" t="s">
        <v>360</v>
      </c>
      <c r="C117">
        <v>15</v>
      </c>
      <c r="D117">
        <v>1.5</v>
      </c>
      <c r="F117">
        <f>8*C117/100</f>
        <v>1.2</v>
      </c>
      <c r="G117" t="s">
        <v>441</v>
      </c>
      <c r="I117" t="s">
        <v>433</v>
      </c>
      <c r="K117">
        <v>0.5</v>
      </c>
      <c r="L117" t="s">
        <v>434</v>
      </c>
    </row>
    <row r="118" spans="1:12" x14ac:dyDescent="0.55000000000000004">
      <c r="A118" t="s">
        <v>361</v>
      </c>
      <c r="C118">
        <v>100</v>
      </c>
      <c r="D118">
        <v>1</v>
      </c>
      <c r="E118" t="s">
        <v>341</v>
      </c>
      <c r="I118" t="s">
        <v>436</v>
      </c>
      <c r="K118">
        <v>1</v>
      </c>
      <c r="L118" t="s">
        <v>437</v>
      </c>
    </row>
    <row r="119" spans="1:12" x14ac:dyDescent="0.55000000000000004">
      <c r="A119" t="s">
        <v>362</v>
      </c>
      <c r="C119">
        <v>100</v>
      </c>
      <c r="D119">
        <v>10</v>
      </c>
      <c r="E119" t="s">
        <v>341</v>
      </c>
      <c r="I119" t="s">
        <v>439</v>
      </c>
      <c r="K119">
        <v>4.0999999999999996</v>
      </c>
      <c r="L119" t="s">
        <v>438</v>
      </c>
    </row>
    <row r="120" spans="1:12" x14ac:dyDescent="0.55000000000000004">
      <c r="A120" t="s">
        <v>363</v>
      </c>
    </row>
    <row r="121" spans="1:12" x14ac:dyDescent="0.55000000000000004">
      <c r="A121" t="s">
        <v>364</v>
      </c>
    </row>
    <row r="122" spans="1:12" x14ac:dyDescent="0.55000000000000004">
      <c r="A122" t="s">
        <v>365</v>
      </c>
    </row>
    <row r="123" spans="1:12" x14ac:dyDescent="0.55000000000000004">
      <c r="A123" t="s">
        <v>366</v>
      </c>
    </row>
    <row r="124" spans="1:12" x14ac:dyDescent="0.55000000000000004">
      <c r="A124" t="s">
        <v>367</v>
      </c>
    </row>
    <row r="125" spans="1:12" x14ac:dyDescent="0.55000000000000004">
      <c r="A125" t="s">
        <v>368</v>
      </c>
    </row>
    <row r="126" spans="1:12" x14ac:dyDescent="0.55000000000000004">
      <c r="A126" t="s">
        <v>369</v>
      </c>
    </row>
    <row r="127" spans="1:12" x14ac:dyDescent="0.55000000000000004">
      <c r="A127" t="s">
        <v>370</v>
      </c>
    </row>
    <row r="128" spans="1:12" x14ac:dyDescent="0.55000000000000004">
      <c r="A128" t="s">
        <v>371</v>
      </c>
    </row>
    <row r="129" spans="1:1" x14ac:dyDescent="0.55000000000000004">
      <c r="A129" t="s">
        <v>372</v>
      </c>
    </row>
    <row r="130" spans="1:1" x14ac:dyDescent="0.55000000000000004">
      <c r="A130" t="s">
        <v>373</v>
      </c>
    </row>
    <row r="131" spans="1:1" x14ac:dyDescent="0.55000000000000004">
      <c r="A131" t="s">
        <v>374</v>
      </c>
    </row>
    <row r="132" spans="1:1" x14ac:dyDescent="0.55000000000000004">
      <c r="A132" t="s">
        <v>375</v>
      </c>
    </row>
    <row r="133" spans="1:1" x14ac:dyDescent="0.55000000000000004">
      <c r="A133" t="s">
        <v>376</v>
      </c>
    </row>
    <row r="134" spans="1:1" x14ac:dyDescent="0.55000000000000004">
      <c r="A134" t="s">
        <v>377</v>
      </c>
    </row>
    <row r="135" spans="1:1" x14ac:dyDescent="0.55000000000000004">
      <c r="A135" t="s">
        <v>378</v>
      </c>
    </row>
    <row r="136" spans="1:1" x14ac:dyDescent="0.55000000000000004">
      <c r="A136" t="s">
        <v>379</v>
      </c>
    </row>
    <row r="137" spans="1:1" x14ac:dyDescent="0.55000000000000004">
      <c r="A137" t="s">
        <v>380</v>
      </c>
    </row>
    <row r="138" spans="1:1" x14ac:dyDescent="0.55000000000000004">
      <c r="A138" t="s">
        <v>381</v>
      </c>
    </row>
    <row r="139" spans="1:1" x14ac:dyDescent="0.55000000000000004">
      <c r="A139" t="s">
        <v>382</v>
      </c>
    </row>
    <row r="140" spans="1:1" x14ac:dyDescent="0.55000000000000004">
      <c r="A140" t="s">
        <v>383</v>
      </c>
    </row>
    <row r="141" spans="1:1" x14ac:dyDescent="0.55000000000000004">
      <c r="A141" t="s">
        <v>384</v>
      </c>
    </row>
    <row r="142" spans="1:1" x14ac:dyDescent="0.55000000000000004">
      <c r="A142" t="s">
        <v>385</v>
      </c>
    </row>
    <row r="143" spans="1:1" x14ac:dyDescent="0.55000000000000004">
      <c r="A143" t="s">
        <v>386</v>
      </c>
    </row>
    <row r="144" spans="1:1" x14ac:dyDescent="0.55000000000000004">
      <c r="A144" t="s">
        <v>387</v>
      </c>
    </row>
    <row r="145" spans="1:1" x14ac:dyDescent="0.55000000000000004">
      <c r="A145" t="s">
        <v>388</v>
      </c>
    </row>
    <row r="146" spans="1:1" x14ac:dyDescent="0.55000000000000004">
      <c r="A146" t="s">
        <v>389</v>
      </c>
    </row>
    <row r="147" spans="1:1" x14ac:dyDescent="0.55000000000000004">
      <c r="A147" t="s">
        <v>390</v>
      </c>
    </row>
    <row r="148" spans="1:1" x14ac:dyDescent="0.55000000000000004">
      <c r="A148" t="s">
        <v>391</v>
      </c>
    </row>
    <row r="149" spans="1:1" x14ac:dyDescent="0.55000000000000004">
      <c r="A149" t="s">
        <v>392</v>
      </c>
    </row>
    <row r="150" spans="1:1" x14ac:dyDescent="0.55000000000000004">
      <c r="A150" t="s">
        <v>393</v>
      </c>
    </row>
    <row r="151" spans="1:1" x14ac:dyDescent="0.55000000000000004">
      <c r="A151" t="s">
        <v>394</v>
      </c>
    </row>
    <row r="152" spans="1:1" x14ac:dyDescent="0.55000000000000004">
      <c r="A152" t="s">
        <v>395</v>
      </c>
    </row>
    <row r="153" spans="1:1" x14ac:dyDescent="0.55000000000000004">
      <c r="A153" t="s">
        <v>396</v>
      </c>
    </row>
    <row r="154" spans="1:1" x14ac:dyDescent="0.55000000000000004">
      <c r="A154" t="s">
        <v>397</v>
      </c>
    </row>
    <row r="155" spans="1:1" x14ac:dyDescent="0.55000000000000004">
      <c r="A155" t="s">
        <v>398</v>
      </c>
    </row>
    <row r="156" spans="1:1" x14ac:dyDescent="0.55000000000000004">
      <c r="A156" t="s">
        <v>399</v>
      </c>
    </row>
    <row r="157" spans="1:1" x14ac:dyDescent="0.55000000000000004">
      <c r="A157" t="s">
        <v>400</v>
      </c>
    </row>
    <row r="158" spans="1:1" x14ac:dyDescent="0.55000000000000004">
      <c r="A158" t="s">
        <v>401</v>
      </c>
    </row>
    <row r="159" spans="1:1" x14ac:dyDescent="0.55000000000000004">
      <c r="A159" t="s">
        <v>402</v>
      </c>
    </row>
    <row r="160" spans="1:1" x14ac:dyDescent="0.55000000000000004">
      <c r="A160" t="s">
        <v>403</v>
      </c>
    </row>
    <row r="161" spans="1:1" x14ac:dyDescent="0.55000000000000004">
      <c r="A161" t="s">
        <v>404</v>
      </c>
    </row>
    <row r="162" spans="1:1" x14ac:dyDescent="0.55000000000000004">
      <c r="A162" t="s">
        <v>405</v>
      </c>
    </row>
    <row r="163" spans="1:1" x14ac:dyDescent="0.55000000000000004">
      <c r="A163" t="s">
        <v>406</v>
      </c>
    </row>
    <row r="164" spans="1:1" x14ac:dyDescent="0.55000000000000004">
      <c r="A164" t="s">
        <v>407</v>
      </c>
    </row>
    <row r="165" spans="1:1" x14ac:dyDescent="0.55000000000000004">
      <c r="A165" t="s">
        <v>408</v>
      </c>
    </row>
    <row r="166" spans="1:1" x14ac:dyDescent="0.55000000000000004">
      <c r="A166" t="s">
        <v>409</v>
      </c>
    </row>
    <row r="167" spans="1:1" x14ac:dyDescent="0.55000000000000004">
      <c r="A167" t="s">
        <v>410</v>
      </c>
    </row>
    <row r="168" spans="1:1" x14ac:dyDescent="0.55000000000000004">
      <c r="A168" t="s">
        <v>411</v>
      </c>
    </row>
  </sheetData>
  <phoneticPr fontId="2"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D7A03-A572-4F27-AB57-90960BA35DB3}">
  <dimension ref="A1:D8"/>
  <sheetViews>
    <sheetView workbookViewId="0">
      <selection activeCell="B6" sqref="B6"/>
    </sheetView>
  </sheetViews>
  <sheetFormatPr defaultRowHeight="14.4" x14ac:dyDescent="0.55000000000000004"/>
  <cols>
    <col min="1" max="1" width="23.734375" bestFit="1" customWidth="1"/>
  </cols>
  <sheetData>
    <row r="1" spans="1:4" x14ac:dyDescent="0.55000000000000004">
      <c r="A1" t="s">
        <v>17</v>
      </c>
      <c r="B1" t="s">
        <v>18</v>
      </c>
      <c r="C1" s="1" t="s">
        <v>38</v>
      </c>
      <c r="D1" t="s">
        <v>18</v>
      </c>
    </row>
    <row r="2" spans="1:4" x14ac:dyDescent="0.55000000000000004">
      <c r="A2" t="s">
        <v>16</v>
      </c>
      <c r="B2" t="s">
        <v>19</v>
      </c>
      <c r="C2" t="s">
        <v>39</v>
      </c>
      <c r="D2" t="s">
        <v>26</v>
      </c>
    </row>
    <row r="3" spans="1:4" x14ac:dyDescent="0.55000000000000004">
      <c r="A3" t="s">
        <v>20</v>
      </c>
      <c r="B3" t="s">
        <v>22</v>
      </c>
      <c r="C3" t="s">
        <v>40</v>
      </c>
      <c r="D3" t="s">
        <v>41</v>
      </c>
    </row>
    <row r="4" spans="1:4" x14ac:dyDescent="0.55000000000000004">
      <c r="A4" t="s">
        <v>21</v>
      </c>
      <c r="B4" t="s">
        <v>34</v>
      </c>
    </row>
    <row r="5" spans="1:4" x14ac:dyDescent="0.55000000000000004">
      <c r="A5" t="s">
        <v>77</v>
      </c>
      <c r="B5" t="s">
        <v>78</v>
      </c>
    </row>
    <row r="8" spans="1:4" x14ac:dyDescent="0.55000000000000004">
      <c r="A8"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wasim ahmed</dc:creator>
  <cp:lastModifiedBy>wasim ahmed</cp:lastModifiedBy>
  <dcterms:created xsi:type="dcterms:W3CDTF">2015-06-05T18:17:20Z</dcterms:created>
  <dcterms:modified xsi:type="dcterms:W3CDTF">2023-08-14T21:09:11Z</dcterms:modified>
</cp:coreProperties>
</file>