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HSAN\KUSHA FARDAD MEHR\"/>
    </mc:Choice>
  </mc:AlternateContent>
  <xr:revisionPtr revIDLastSave="0" documentId="13_ncr:1_{F8DCC627-5E3E-42C1-9CC2-B48F43AE8F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1" l="1"/>
  <c r="AA4" i="1"/>
  <c r="Z4" i="1"/>
  <c r="Y4" i="1"/>
  <c r="X4" i="1"/>
  <c r="W4" i="1"/>
  <c r="S4" i="1"/>
  <c r="P4" i="1"/>
  <c r="Z3" i="1"/>
  <c r="Z2" i="1"/>
  <c r="AB2" i="1"/>
  <c r="AA3" i="1"/>
  <c r="AB3" i="1" s="1"/>
  <c r="AA2" i="1"/>
  <c r="Y3" i="1"/>
  <c r="X3" i="1"/>
  <c r="W3" i="1"/>
  <c r="Y2" i="1"/>
  <c r="X2" i="1"/>
  <c r="W2" i="1"/>
  <c r="P3" i="1"/>
  <c r="P2" i="1"/>
  <c r="S3" i="1"/>
  <c r="S2" i="1"/>
</calcChain>
</file>

<file path=xl/sharedStrings.xml><?xml version="1.0" encoding="utf-8"?>
<sst xmlns="http://schemas.openxmlformats.org/spreadsheetml/2006/main" count="42" uniqueCount="34">
  <si>
    <t>تاریخ صدور</t>
  </si>
  <si>
    <t>شماره کوتاژ</t>
  </si>
  <si>
    <t>کد ثبت سفارش</t>
  </si>
  <si>
    <t>شرح کالا</t>
  </si>
  <si>
    <t>کد کالا</t>
  </si>
  <si>
    <t>تعداد بسته ها</t>
  </si>
  <si>
    <t>نوع بسته</t>
  </si>
  <si>
    <t>مبلغ کل فاکتور</t>
  </si>
  <si>
    <t>نوع ارز</t>
  </si>
  <si>
    <t>نرخ ارز</t>
  </si>
  <si>
    <t>بیمه</t>
  </si>
  <si>
    <t>کرایه</t>
  </si>
  <si>
    <t>تعداد واحد کالا</t>
  </si>
  <si>
    <t>نوع معامله</t>
  </si>
  <si>
    <t>ارز نیما</t>
  </si>
  <si>
    <t>مبلغ بر اساس ارز نیما</t>
  </si>
  <si>
    <t>ارزش گمرکی قلم کالا</t>
  </si>
  <si>
    <t>جمع</t>
  </si>
  <si>
    <t>واریزی گمرکی</t>
  </si>
  <si>
    <t>10درصد</t>
  </si>
  <si>
    <t>جمع مالیات</t>
  </si>
  <si>
    <t>مالیات 2درصد</t>
  </si>
  <si>
    <t xml:space="preserve">ورق فولادی زنگ نزن </t>
  </si>
  <si>
    <t>رول</t>
  </si>
  <si>
    <t>یورو</t>
  </si>
  <si>
    <t>حواله ارزی</t>
  </si>
  <si>
    <t xml:space="preserve"> 2درصد سایر هزینه ها</t>
  </si>
  <si>
    <t>ب ت</t>
  </si>
  <si>
    <t>فی ف</t>
  </si>
  <si>
    <t>فی ک</t>
  </si>
  <si>
    <t>ارزش افزوه</t>
  </si>
  <si>
    <t>فی خرید</t>
  </si>
  <si>
    <t>1403/11/02</t>
  </si>
  <si>
    <t>1403/10/15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</si>
</sst>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2 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3" fontId="0" fillId="0" borderId="2" xfId="0" applyNumberFormat="1" applyFont="1" applyBorder="1" applyAlignment="1">
      <alignment horizontal="center" vertical="center"/>
    </xf>
    <xf numFmtId="3" fontId="0" fillId="0" borderId="3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3" fontId="0" fillId="3" borderId="0" xfId="0" applyNumberFormat="1" applyFont="1" applyFill="1" applyAlignment="1">
      <alignment horizontal="center" vertical="center"/>
    </xf>
    <xf numFmtId="3" fontId="0" fillId="4" borderId="1" xfId="0" applyNumberFormat="1" applyFont="1" applyFill="1" applyBorder="1" applyAlignment="1">
      <alignment horizontal="center" vertical="center"/>
    </xf>
    <xf numFmtId="3" fontId="0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rightToLeft="1" tabSelected="1" topLeftCell="J1" workbookViewId="0">
      <selection activeCell="Y4" sqref="Y4"/>
    </sheetView>
  </sheetViews>
  <sheetFormatPr defaultColWidth="10.75" defaultRowHeight="30" customHeight="1" x14ac:dyDescent="0.2"/>
  <cols>
    <col min="1" max="1" width="10.75" style="3"/>
    <col min="2" max="2" width="11" style="3" bestFit="1" customWidth="1"/>
    <col min="3" max="3" width="10.375" style="3" customWidth="1"/>
    <col min="4" max="4" width="14.875" style="3" customWidth="1"/>
    <col min="5" max="6" width="11" style="3" bestFit="1" customWidth="1"/>
    <col min="7" max="7" width="10.75" style="3"/>
    <col min="8" max="8" width="11" style="3" bestFit="1" customWidth="1"/>
    <col min="9" max="9" width="10.75" style="3"/>
    <col min="10" max="13" width="11" style="3" bestFit="1" customWidth="1"/>
    <col min="14" max="14" width="10.75" style="3"/>
    <col min="15" max="15" width="10.875" style="3" bestFit="1" customWidth="1"/>
    <col min="16" max="16" width="15.5" style="3" customWidth="1"/>
    <col min="17" max="17" width="13.375" style="3" customWidth="1"/>
    <col min="18" max="19" width="12.5" style="3" bestFit="1" customWidth="1"/>
    <col min="20" max="20" width="12.375" style="3" bestFit="1" customWidth="1"/>
    <col min="21" max="22" width="11" style="3" bestFit="1" customWidth="1"/>
    <col min="23" max="23" width="15.375" style="5" bestFit="1" customWidth="1"/>
    <col min="24" max="24" width="13.625" style="5" bestFit="1" customWidth="1"/>
    <col min="25" max="26" width="10.875" style="5" bestFit="1" customWidth="1"/>
    <col min="27" max="27" width="13.625" style="5" bestFit="1" customWidth="1"/>
    <col min="28" max="28" width="12.5" style="5" bestFit="1" customWidth="1"/>
    <col min="29" max="16384" width="10.75" style="3"/>
  </cols>
  <sheetData>
    <row r="1" spans="1:28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26</v>
      </c>
      <c r="X1" s="5" t="s">
        <v>27</v>
      </c>
      <c r="Y1" s="5" t="s">
        <v>31</v>
      </c>
      <c r="Z1" s="5" t="s">
        <v>28</v>
      </c>
      <c r="AA1" s="5" t="s">
        <v>29</v>
      </c>
      <c r="AB1" s="5" t="s">
        <v>30</v>
      </c>
    </row>
    <row r="2" spans="1:28" ht="30" customHeight="1" x14ac:dyDescent="0.2">
      <c r="A2" s="6" t="s">
        <v>32</v>
      </c>
      <c r="B2" s="4">
        <v>35351471</v>
      </c>
      <c r="C2" s="4">
        <v>39895856</v>
      </c>
      <c r="D2" s="4" t="s">
        <v>22</v>
      </c>
      <c r="E2" s="4">
        <v>72193400</v>
      </c>
      <c r="F2" s="4">
        <v>2</v>
      </c>
      <c r="G2" s="4" t="s">
        <v>23</v>
      </c>
      <c r="H2" s="4">
        <v>31050</v>
      </c>
      <c r="I2" s="4" t="s">
        <v>24</v>
      </c>
      <c r="J2" s="4">
        <v>293859</v>
      </c>
      <c r="K2" s="4">
        <v>1000000</v>
      </c>
      <c r="L2" s="4">
        <v>30000000</v>
      </c>
      <c r="M2" s="4">
        <v>14114</v>
      </c>
      <c r="N2" s="4" t="s">
        <v>25</v>
      </c>
      <c r="O2" s="4">
        <v>536029</v>
      </c>
      <c r="P2" s="4">
        <f>O2*H2</f>
        <v>16643700450</v>
      </c>
      <c r="Q2" s="4">
        <v>9155557037</v>
      </c>
      <c r="R2" s="4">
        <v>1322062438</v>
      </c>
      <c r="S2" s="4">
        <f>R2-U2</f>
        <v>369884506</v>
      </c>
      <c r="T2" s="4">
        <v>952177932</v>
      </c>
      <c r="U2" s="4">
        <v>952177932</v>
      </c>
      <c r="V2" s="4">
        <v>280619000</v>
      </c>
      <c r="W2" s="5">
        <f>P2*0.02</f>
        <v>332874009</v>
      </c>
      <c r="X2" s="5">
        <f>W2+S2+P2</f>
        <v>17346458965</v>
      </c>
      <c r="Y2" s="5">
        <f>X2/M2</f>
        <v>1229025.0081479382</v>
      </c>
      <c r="Z2" s="5">
        <f>Y2*1.05</f>
        <v>1290476.2585553352</v>
      </c>
      <c r="AA2" s="5">
        <f>Z2*M2</f>
        <v>18213781913.25</v>
      </c>
      <c r="AB2" s="5">
        <f>AA2*0.1</f>
        <v>1821378191.325</v>
      </c>
    </row>
    <row r="3" spans="1:28" ht="30" customHeight="1" x14ac:dyDescent="0.2">
      <c r="A3" s="7"/>
      <c r="B3" s="4">
        <v>35351471</v>
      </c>
      <c r="C3" s="4">
        <v>39895856</v>
      </c>
      <c r="D3" s="4" t="s">
        <v>22</v>
      </c>
      <c r="E3" s="4">
        <v>72191300</v>
      </c>
      <c r="F3" s="4">
        <v>1</v>
      </c>
      <c r="G3" s="4" t="s">
        <v>23</v>
      </c>
      <c r="H3" s="4">
        <v>14700</v>
      </c>
      <c r="I3" s="4" t="s">
        <v>24</v>
      </c>
      <c r="J3" s="4">
        <v>293859</v>
      </c>
      <c r="K3" s="4">
        <v>1000000</v>
      </c>
      <c r="L3" s="4">
        <v>15000000</v>
      </c>
      <c r="M3" s="4">
        <v>7000</v>
      </c>
      <c r="N3" s="4" t="s">
        <v>25</v>
      </c>
      <c r="O3" s="4">
        <v>536029</v>
      </c>
      <c r="P3" s="4">
        <f>O3*H3</f>
        <v>7879626300</v>
      </c>
      <c r="Q3" s="4">
        <v>4335727300</v>
      </c>
      <c r="R3" s="4">
        <v>626079022</v>
      </c>
      <c r="S3" s="4">
        <f>R3-U3</f>
        <v>175163383</v>
      </c>
      <c r="T3" s="4">
        <v>450915639</v>
      </c>
      <c r="U3" s="4">
        <v>450915639</v>
      </c>
      <c r="V3" s="4">
        <v>280619000</v>
      </c>
      <c r="W3" s="5">
        <f>P3*0.02</f>
        <v>157592526</v>
      </c>
      <c r="X3" s="5">
        <f>W3+S3+P3</f>
        <v>8212382209</v>
      </c>
      <c r="Y3" s="5">
        <f>X3/M3</f>
        <v>1173197.4584285715</v>
      </c>
      <c r="Z3" s="5">
        <f>Y3*1.05</f>
        <v>1231857.3313500001</v>
      </c>
      <c r="AA3" s="5">
        <f>Z3*M3</f>
        <v>8623001319.4500008</v>
      </c>
      <c r="AB3" s="5">
        <f>AA3*0.1</f>
        <v>862300131.94500017</v>
      </c>
    </row>
    <row r="4" spans="1:28" s="18" customFormat="1" ht="30" customHeight="1" x14ac:dyDescent="0.2">
      <c r="A4" s="18" t="s">
        <v>33</v>
      </c>
      <c r="B4" s="18">
        <v>35289305</v>
      </c>
      <c r="C4" s="18">
        <v>39895856</v>
      </c>
      <c r="D4" s="18" t="s">
        <v>22</v>
      </c>
      <c r="E4" s="18">
        <v>72193200</v>
      </c>
      <c r="F4" s="18">
        <v>3</v>
      </c>
      <c r="G4" s="18" t="s">
        <v>23</v>
      </c>
      <c r="H4" s="18">
        <v>44249</v>
      </c>
      <c r="I4" s="18" t="s">
        <v>24</v>
      </c>
      <c r="J4" s="18">
        <v>296071</v>
      </c>
      <c r="K4" s="18">
        <v>500000</v>
      </c>
      <c r="L4" s="18">
        <v>20000000</v>
      </c>
      <c r="M4" s="18">
        <v>20340</v>
      </c>
      <c r="N4" s="18" t="s">
        <v>25</v>
      </c>
      <c r="O4" s="17">
        <v>536029</v>
      </c>
      <c r="P4" s="17">
        <f>O4*H4</f>
        <v>23718747221</v>
      </c>
      <c r="Q4" s="18">
        <v>13121404893</v>
      </c>
      <c r="R4" s="18">
        <v>1894733305</v>
      </c>
      <c r="S4" s="17">
        <f>R4-U4</f>
        <v>1443817666</v>
      </c>
      <c r="T4" s="18">
        <v>1364626109</v>
      </c>
      <c r="U4" s="17">
        <v>450915639</v>
      </c>
      <c r="V4" s="18">
        <v>272926000</v>
      </c>
      <c r="W4" s="18">
        <f>P4*0.02</f>
        <v>474374944.42000002</v>
      </c>
      <c r="X4" s="18">
        <f>W4+S4+P4</f>
        <v>25636939831.419998</v>
      </c>
      <c r="Y4" s="18">
        <f>X4/M4</f>
        <v>1260419.8540521141</v>
      </c>
      <c r="Z4" s="18">
        <f>Y4*1.05</f>
        <v>1323440.8467547197</v>
      </c>
      <c r="AA4" s="18">
        <f>Z4*M4</f>
        <v>26918786822.991001</v>
      </c>
      <c r="AB4" s="18">
        <f>AA4*0.1</f>
        <v>2691878682.2991004</v>
      </c>
    </row>
    <row r="7" spans="1:28" ht="30" customHeight="1" thickBot="1" x14ac:dyDescent="0.25"/>
    <row r="8" spans="1:28" ht="30" customHeight="1" thickBot="1" x14ac:dyDescent="0.25">
      <c r="E8" s="8"/>
      <c r="F8" s="9"/>
      <c r="H8" s="8"/>
      <c r="I8" s="9"/>
    </row>
    <row r="9" spans="1:28" s="14" customFormat="1" ht="30" customHeight="1" thickBot="1" x14ac:dyDescent="0.25">
      <c r="E9" s="10"/>
      <c r="F9" s="11"/>
      <c r="G9" s="15"/>
      <c r="H9" s="10"/>
      <c r="I9" s="11"/>
      <c r="W9" s="16"/>
      <c r="X9" s="16"/>
      <c r="Y9" s="16"/>
      <c r="Z9" s="16"/>
      <c r="AA9" s="16"/>
      <c r="AB9" s="16"/>
    </row>
    <row r="10" spans="1:28" ht="30" customHeight="1" thickBot="1" x14ac:dyDescent="0.25">
      <c r="E10" s="12"/>
      <c r="F10" s="13"/>
      <c r="H10" s="12"/>
      <c r="I10" s="13"/>
    </row>
  </sheetData>
  <mergeCells count="3">
    <mergeCell ref="A2:A3"/>
    <mergeCell ref="H8:I10"/>
    <mergeCell ref="E8:F10"/>
  </mergeCells>
  <pageMargins left="0.7" right="0.7" top="0.75" bottom="0.75" header="0.3" footer="0.3"/>
  <pageSetup paperSize="9" orientation="portrait" horizont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2025-02-24T17:21:43Z</dcterms:modified>
</cp:coreProperties>
</file>