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java\name-matching\matching\out\"/>
    </mc:Choice>
  </mc:AlternateContent>
  <bookViews>
    <workbookView xWindow="0" yWindow="0" windowWidth="15570" windowHeight="3720" tabRatio="760" activeTab="3"/>
  </bookViews>
  <sheets>
    <sheet name="F1 comparison" sheetId="1" r:id="rId1"/>
    <sheet name="consistensy vs aligned tok sim" sheetId="2" r:id="rId2"/>
    <sheet name="blocking number of comparisons" sheetId="5" r:id="rId3"/>
    <sheet name="PON transformation" sheetId="6" r:id="rId4"/>
    <sheet name="phonetic sensitivity" sheetId="3" r:id="rId5"/>
    <sheet name="sort sensivity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6" l="1"/>
  <c r="T5" i="6"/>
  <c r="T3" i="6"/>
  <c r="V4" i="6"/>
  <c r="V3" i="6"/>
  <c r="N4" i="6" l="1"/>
  <c r="O4" i="6"/>
  <c r="P4" i="6"/>
  <c r="O3" i="6"/>
  <c r="P3" i="6"/>
  <c r="K4" i="6"/>
  <c r="L4" i="6"/>
  <c r="M4" i="6"/>
  <c r="K5" i="6"/>
  <c r="L5" i="6"/>
  <c r="M5" i="6"/>
  <c r="L3" i="6"/>
  <c r="M3" i="6"/>
  <c r="K3" i="6"/>
  <c r="N3" i="6"/>
  <c r="D11" i="5" l="1"/>
  <c r="E10" i="5"/>
  <c r="E11" i="5"/>
  <c r="E9" i="5"/>
  <c r="J4" i="5"/>
  <c r="J5" i="5"/>
  <c r="J3" i="5"/>
  <c r="B18" i="2" l="1"/>
  <c r="B23" i="2" l="1"/>
  <c r="B32" i="4" l="1"/>
  <c r="A32" i="4"/>
  <c r="A34" i="4"/>
  <c r="C32" i="4"/>
</calcChain>
</file>

<file path=xl/comments1.xml><?xml version="1.0" encoding="utf-8"?>
<comments xmlns="http://schemas.openxmlformats.org/spreadsheetml/2006/main">
  <authors>
    <author>Windows User</author>
  </authors>
  <commentList>
    <comment ref="C2" authorId="0" shapeId="0">
      <text>
        <r>
          <rPr>
            <sz val="9"/>
            <color indexed="81"/>
            <rFont val="Tahoma"/>
            <family val="2"/>
          </rPr>
          <t>Gong, 2009</t>
        </r>
      </text>
    </comment>
    <comment ref="C3" authorId="0" shapeId="0">
      <text>
        <r>
          <rPr>
            <sz val="9"/>
            <color indexed="81"/>
            <rFont val="Tahoma"/>
            <family val="2"/>
          </rPr>
          <t>Gong, 2009</t>
        </r>
      </text>
    </comment>
    <comment ref="B4" authorId="0" shapeId="0">
      <text>
        <r>
          <rPr>
            <sz val="9"/>
            <color indexed="81"/>
            <rFont val="Tahoma"/>
            <family val="2"/>
          </rPr>
          <t>F1=0.8617276832900931, Precision=1.0, Recall=0.7570487928414654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Gong, 2009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Treeratpituk, 2012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14" authorId="0" shapeId="0">
      <text>
        <r>
          <rPr>
            <sz val="9"/>
            <color indexed="81"/>
            <rFont val="Tahoma"/>
            <family val="2"/>
          </rPr>
          <t>candidateList.stream().filter(e -&gt; !e.getOriginRefV().equals(e.getDestRefV())).count();</t>
        </r>
      </text>
    </comment>
    <comment ref="B17" authorId="0" shapeId="0">
      <text>
        <r>
          <rPr>
            <sz val="9"/>
            <color indexed="81"/>
            <rFont val="Tahoma"/>
            <family val="2"/>
          </rPr>
          <t>strongMap.values().stream().mapToInt(e -&gt; e.size()-1).sum()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strongMap.values().stream().mapToInt(e -&gt; e.size()-1).sum()</t>
        </r>
      </text>
    </comment>
    <comment ref="E4" authorId="0" shapeId="0">
      <text>
        <r>
          <rPr>
            <sz val="9"/>
            <color indexed="81"/>
            <rFont val="Tahoma"/>
            <family val="2"/>
          </rPr>
          <t>candidateList.stream().filter(e -&gt; !e.getOriginRefV().equals(e.getDestRefV())).count();</t>
        </r>
      </text>
    </comment>
  </commentList>
</comments>
</file>

<file path=xl/sharedStrings.xml><?xml version="1.0" encoding="utf-8"?>
<sst xmlns="http://schemas.openxmlformats.org/spreadsheetml/2006/main" count="110" uniqueCount="73">
  <si>
    <t xml:space="preserve">CiteSeer </t>
  </si>
  <si>
    <t xml:space="preserve">Arxiv </t>
  </si>
  <si>
    <t>L2 Jaro-Winkler</t>
  </si>
  <si>
    <t>desc</t>
  </si>
  <si>
    <t>اونایی که اشتباه گفتم، خطایی است که نام را تغییر داده.</t>
  </si>
  <si>
    <t>dataset</t>
  </si>
  <si>
    <t>DBLP_naumann</t>
  </si>
  <si>
    <t>best supervised</t>
  </si>
  <si>
    <t>each ref one cluster</t>
  </si>
  <si>
    <t>شمارش به اندازه تعداد تکرار رفرنس</t>
  </si>
  <si>
    <t>upper bound</t>
  </si>
  <si>
    <t>F1</t>
  </si>
  <si>
    <t>Precision</t>
  </si>
  <si>
    <t>Recall</t>
  </si>
  <si>
    <t>method</t>
  </si>
  <si>
    <t>cluster cnt of giant comp</t>
  </si>
  <si>
    <t>cluster cnt</t>
  </si>
  <si>
    <t>precision</t>
  </si>
  <si>
    <t>recall</t>
  </si>
  <si>
    <t>Soundex</t>
  </si>
  <si>
    <t>Metaphone</t>
  </si>
  <si>
    <t>Oxford name compression algorithm (ONCA)</t>
  </si>
  <si>
    <t>New York State Identification and Intelligence System (NYSIIS)</t>
  </si>
  <si>
    <t>Roger Root Name Coding </t>
  </si>
  <si>
    <t>Statistics Canada Name Coding (StatCan)</t>
  </si>
  <si>
    <t>تعداد گره تنها</t>
  </si>
  <si>
    <t>تعداد گره کل</t>
  </si>
  <si>
    <t>تعداد مقایسه ها با بلاک بندی فقط با یک توکن مشترک</t>
  </si>
  <si>
    <t>تعداد مقایسه ها بدون بلاک بندی</t>
  </si>
  <si>
    <t>تعداد یال کل (بدون جهت)</t>
  </si>
  <si>
    <t>تعداد یال جهت دار (تعداد مقایسه ها)</t>
  </si>
  <si>
    <t>avg</t>
  </si>
  <si>
    <t>std</t>
  </si>
  <si>
    <t>proposed framework</t>
  </si>
  <si>
    <t>DBLP</t>
  </si>
  <si>
    <t>name transformation</t>
  </si>
  <si>
    <t>Infomap</t>
  </si>
  <si>
    <t>Louvian</t>
  </si>
  <si>
    <t>Label propagation</t>
  </si>
  <si>
    <t>Fast greedy</t>
  </si>
  <si>
    <t>Leading eigenvector</t>
  </si>
  <si>
    <t>Connected component</t>
  </si>
  <si>
    <t>Proposed clustering</t>
  </si>
  <si>
    <t>تعداد کل کامپوننت ها</t>
  </si>
  <si>
    <t>تعداد گره های بزرگترین کامپوننت</t>
  </si>
  <si>
    <t>نسبت گره های بزرگترین کامپوننت</t>
  </si>
  <si>
    <t>…</t>
  </si>
  <si>
    <t>The number of comparisons</t>
  </si>
  <si>
    <t>without blocking</t>
  </si>
  <si>
    <t>one common token condition</t>
  </si>
  <si>
    <t>Arxiv</t>
  </si>
  <si>
    <t>CiteSeer</t>
  </si>
  <si>
    <t>both conditions</t>
  </si>
  <si>
    <t>185,106 (15.95%)</t>
  </si>
  <si>
    <t>6,404,812 (07.74%)</t>
  </si>
  <si>
    <t>references count</t>
  </si>
  <si>
    <t>F1 gap</t>
  </si>
  <si>
    <t>32,073 (0.039%)</t>
  </si>
  <si>
    <t>79,640 (0.034%)</t>
  </si>
  <si>
    <t>1,588 (0.137%)</t>
  </si>
  <si>
    <t>5,767,888 (02.48%)</t>
  </si>
  <si>
    <t>Max achievable Performance</t>
  </si>
  <si>
    <t>achieved F1</t>
  </si>
  <si>
    <t>with PON transformation</t>
  </si>
  <si>
    <t>without PON transformation</t>
  </si>
  <si>
    <t>contribution</t>
  </si>
  <si>
    <t>gap to max</t>
  </si>
  <si>
    <t>comparisons count</t>
  </si>
  <si>
    <t>inconsistents count</t>
  </si>
  <si>
    <t>maked consistent</t>
  </si>
  <si>
    <t>true positives count</t>
  </si>
  <si>
    <t>true transformations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</si>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</sst>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0.000000"/>
    <numFmt numFmtId="166" formatCode="0.0%"/>
    <numFmt numFmtId="167" formatCode="0.000%"/>
  </numFmts>
  <fonts count="8" x14ac:knownFonts="1">
    <font>
      <sz val="11"/>
      <color theme="1"/>
      <name val="Arial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sz val="11"/>
      <color theme="0" tint="-4.9989318521683403E-2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0" fillId="2" borderId="0" xfId="0" applyNumberFormat="1" applyFill="1"/>
    <xf numFmtId="164" fontId="0" fillId="3" borderId="0" xfId="0" applyNumberFormat="1" applyFill="1"/>
    <xf numFmtId="164" fontId="4" fillId="0" borderId="0" xfId="0" applyNumberFormat="1" applyFont="1"/>
    <xf numFmtId="0" fontId="0" fillId="2" borderId="0" xfId="0" applyFill="1"/>
    <xf numFmtId="0" fontId="0" fillId="0" borderId="0" xfId="0" applyAlignment="1">
      <alignment horizontal="center"/>
    </xf>
    <xf numFmtId="3" fontId="0" fillId="0" borderId="0" xfId="0" applyNumberFormat="1"/>
    <xf numFmtId="165" fontId="0" fillId="0" borderId="0" xfId="0" applyNumberFormat="1"/>
    <xf numFmtId="0" fontId="5" fillId="0" borderId="0" xfId="0" applyFont="1"/>
    <xf numFmtId="9" fontId="0" fillId="0" borderId="0" xfId="1" applyFont="1"/>
    <xf numFmtId="3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/>
    <xf numFmtId="3" fontId="7" fillId="0" borderId="0" xfId="0" applyNumberFormat="1" applyFont="1"/>
    <xf numFmtId="3" fontId="7" fillId="0" borderId="0" xfId="0" applyNumberFormat="1" applyFont="1" applyAlignment="1">
      <alignment horizontal="right"/>
    </xf>
    <xf numFmtId="166" fontId="7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1"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numFmt numFmtId="165" formatCode="0.000000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alignment horizontal="center" vertical="bottom" textRotation="0" wrapText="0" indent="0" justifyLastLine="0" shrinkToFit="0" readingOrder="0"/>
    </dxf>
    <dxf>
      <numFmt numFmtId="164" formatCode="0.000"/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ucida Console"/>
        <scheme val="none"/>
      </font>
      <numFmt numFmtId="164" formatCode="0.000"/>
      <alignment horizontal="general" vertical="center" textRotation="0" wrapText="0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'F1 comparison'!$B$1</c:f>
              <c:strCache>
                <c:ptCount val="1"/>
                <c:pt idx="0">
                  <c:v>proposed framework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</c:v>
                </c:pt>
              </c:strCache>
            </c:strRef>
          </c:cat>
          <c:val>
            <c:numRef>
              <c:f>'F1 comparison'!$B$2:$B$4</c:f>
              <c:numCache>
                <c:formatCode>0.000</c:formatCode>
                <c:ptCount val="3"/>
                <c:pt idx="0">
                  <c:v>0.96393742381145797</c:v>
                </c:pt>
                <c:pt idx="1">
                  <c:v>0.95215295333208205</c:v>
                </c:pt>
                <c:pt idx="2">
                  <c:v>0.86172768329009297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0-48B6-AD90-6EB1892E2879}"/>
            </c:ext>
          </c:extLst>
        </c:ser>
        <c:ser>
          <c:idx val="1"/>
          <c:order val="1"/>
          <c:tx>
            <c:strRef>
              <c:f>'F1 comparison'!$C$1</c:f>
              <c:strCache>
                <c:ptCount val="1"/>
                <c:pt idx="0">
                  <c:v>name transformation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</c:v>
                </c:pt>
              </c:strCache>
            </c:strRef>
          </c:cat>
          <c:val>
            <c:numRef>
              <c:f>'F1 comparison'!$C$2:$C$4</c:f>
              <c:numCache>
                <c:formatCode>0.000</c:formatCode>
                <c:ptCount val="3"/>
                <c:pt idx="0">
                  <c:v>0.95440000000000003</c:v>
                </c:pt>
                <c:pt idx="1">
                  <c:v>0.86839999999999995</c:v>
                </c:pt>
                <c:pt idx="2">
                  <c:v>0.44840000000000002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0-48B6-AD90-6EB1892E2879}"/>
            </c:ext>
          </c:extLst>
        </c:ser>
        <c:ser>
          <c:idx val="2"/>
          <c:order val="2"/>
          <c:tx>
            <c:strRef>
              <c:f>'F1 comparison'!$E$1</c:f>
              <c:strCache>
                <c:ptCount val="1"/>
                <c:pt idx="0">
                  <c:v>L2 Jaro-Winkler</c:v>
                </c:pt>
              </c:strCache>
            </c:strRef>
          </c:tx>
          <c:spPr>
            <a:pattFill prst="dkHorz">
              <a:fgClr>
                <a:schemeClr val="accent3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'F1 comparison'!$A$2:$A$4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</c:v>
                </c:pt>
              </c:strCache>
            </c:strRef>
          </c:cat>
          <c:val>
            <c:numRef>
              <c:f>'F1 comparison'!$E$2:$E$4</c:f>
              <c:numCache>
                <c:formatCode>0.000</c:formatCode>
                <c:ptCount val="3"/>
                <c:pt idx="0">
                  <c:v>0.85670000000000002</c:v>
                </c:pt>
                <c:pt idx="1">
                  <c:v>0.63519999999999999</c:v>
                </c:pt>
                <c:pt idx="2">
                  <c:v>0.33810000000000001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10-48B6-AD90-6EB1892E2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1548889104"/>
        <c:axId val="1548885360"/>
      </c:barChart>
      <c:catAx>
        <c:axId val="154888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48885360"/>
        <c:crosses val="autoZero"/>
        <c:auto val="1"/>
        <c:lblAlgn val="ctr"/>
        <c:lblOffset val="100"/>
        <c:noMultiLvlLbl val="0"/>
      </c:catAx>
      <c:valAx>
        <c:axId val="1548885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>
            <c:manualLayout>
              <c:xMode val="edge"/>
              <c:yMode val="edge"/>
              <c:x val="8.6419753086419748E-2"/>
              <c:y val="0.4397323221463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548889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community</a:t>
            </a:r>
            <a:r>
              <a:rPr lang="en-US" baseline="0"/>
              <a:t> detection methods with the proposed framework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'consistensy vs aligned tok sim'!$B$1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'consistensy vs aligned tok sim'!$A$2:$A$9</c15:sqref>
                  </c15:fullRef>
                </c:ext>
              </c:extLst>
              <c:f>'consistensy vs aligned tok sim'!$A$3:$A$9</c:f>
              <c:strCache>
                <c:ptCount val="7"/>
                <c:pt idx="0">
                  <c:v>Proposed clustering</c:v>
                </c:pt>
                <c:pt idx="1">
                  <c:v>Label propagation</c:v>
                </c:pt>
                <c:pt idx="2">
                  <c:v>Infomap</c:v>
                </c:pt>
                <c:pt idx="3">
                  <c:v>Louvian</c:v>
                </c:pt>
                <c:pt idx="4">
                  <c:v>Fast greedy</c:v>
                </c:pt>
                <c:pt idx="5">
                  <c:v>Leading eigenvector</c:v>
                </c:pt>
                <c:pt idx="6">
                  <c:v>Connected component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'consistensy vs aligned tok sim'!$B$2:$B$9</c15:sqref>
                  </c15:fullRef>
                </c:ext>
              </c:extLst>
              <c:f>'consistensy vs aligned tok sim'!$B$3:$B$9</c:f>
              <c:numCache>
                <c:formatCode>0.000</c:formatCode>
                <c:ptCount val="7"/>
                <c:pt idx="0">
                  <c:v>0.95231699999999997</c:v>
                </c:pt>
                <c:pt idx="1">
                  <c:v>0.67454999999999998</c:v>
                </c:pt>
                <c:pt idx="2">
                  <c:v>0.57567500000000005</c:v>
                </c:pt>
                <c:pt idx="3">
                  <c:v>8.4047999999999998E-2</c:v>
                </c:pt>
                <c:pt idx="4">
                  <c:v>5.5513E-2</c:v>
                </c:pt>
                <c:pt idx="5">
                  <c:v>7.9459999999999999E-3</c:v>
                </c:pt>
                <c:pt idx="6">
                  <c:v>3.0769999999999999E-3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33-4754-AACB-F8F48E758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72580511"/>
        <c:axId val="57257635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'consistensy vs aligned tok sim'!$C$1</c15:sqref>
                        </c15:formulaRef>
                      </c:ext>
                    </c:extLst>
                    <c:strCache>
                      <c:ptCount val="1"/>
                      <c:pt idx="0">
                        <c:v>Precision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'consistensy vs aligned tok sim'!$A$2:$A$9</c15:sqref>
                        </c15:fullRef>
                        <c15:formulaRef>
                          <c15:sqref>'consistensy vs aligned tok sim'!$A$3:$A$9</c15:sqref>
                        </c15:formulaRef>
                      </c:ext>
                    </c:extLst>
                    <c:strCache>
                      <c:ptCount val="7"/>
                      <c:pt idx="0">
                        <c:v>Proposed clustering</c:v>
                      </c:pt>
                      <c:pt idx="1">
                        <c:v>Label propagation</c:v>
                      </c:pt>
                      <c:pt idx="2">
                        <c:v>Infomap</c:v>
                      </c:pt>
                      <c:pt idx="3">
                        <c:v>Louvian</c:v>
                      </c:pt>
                      <c:pt idx="4">
                        <c:v>Fast greedy</c:v>
                      </c:pt>
                      <c:pt idx="5">
                        <c:v>Leading eigenvector</c:v>
                      </c:pt>
                      <c:pt idx="6">
                        <c:v>Connected component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'consistensy vs aligned tok sim'!$C$2:$C$9</c15:sqref>
                        </c15:fullRef>
                        <c15:formulaRef>
                          <c15:sqref>'consistensy vs aligned tok sim'!$C$3:$C$9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0.97979799999999995</c:v>
                      </c:pt>
                      <c:pt idx="1">
                        <c:v>0.53150500000000001</c:v>
                      </c:pt>
                      <c:pt idx="2">
                        <c:v>0.41647000000000001</c:v>
                      </c:pt>
                      <c:pt idx="3">
                        <c:v>4.3989E-2</c:v>
                      </c:pt>
                      <c:pt idx="4">
                        <c:v>2.86E-2</c:v>
                      </c:pt>
                      <c:pt idx="5">
                        <c:v>3.9899999999999996E-3</c:v>
                      </c:pt>
                      <c:pt idx="6">
                        <c:v>1.5410000000000001E-3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833-4754-AACB-F8F48E758A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'consistensy vs aligned tok sim'!$D$1</c15:sqref>
                        </c15:formulaRef>
                      </c:ext>
                    </c:extLst>
                    <c:strCache>
                      <c:ptCount val="1"/>
                      <c:pt idx="0">
                        <c:v>Recall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sim'!$A$2:$A$9</c15:sqref>
                        </c15:fullRef>
                        <c15:formulaRef>
                          <c15:sqref>'consistensy vs aligned tok sim'!$A$3:$A$9</c15:sqref>
                        </c15:formulaRef>
                      </c:ext>
                    </c:extLst>
                    <c:strCache>
                      <c:ptCount val="7"/>
                      <c:pt idx="0">
                        <c:v>Proposed clustering</c:v>
                      </c:pt>
                      <c:pt idx="1">
                        <c:v>Label propagation</c:v>
                      </c:pt>
                      <c:pt idx="2">
                        <c:v>Infomap</c:v>
                      </c:pt>
                      <c:pt idx="3">
                        <c:v>Louvian</c:v>
                      </c:pt>
                      <c:pt idx="4">
                        <c:v>Fast greedy</c:v>
                      </c:pt>
                      <c:pt idx="5">
                        <c:v>Leading eigenvector</c:v>
                      </c:pt>
                      <c:pt idx="6">
                        <c:v>Connected component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sim'!$D$2:$D$9</c15:sqref>
                        </c15:fullRef>
                        <c15:formulaRef>
                          <c15:sqref>'consistensy vs aligned tok sim'!$D$3:$D$9</c15:sqref>
                        </c15:formulaRef>
                      </c:ext>
                    </c:extLst>
                    <c:numCache>
                      <c:formatCode>0.000</c:formatCode>
                      <c:ptCount val="7"/>
                      <c:pt idx="0">
                        <c:v>0.92633600000000005</c:v>
                      </c:pt>
                      <c:pt idx="1">
                        <c:v>0.92294399999999999</c:v>
                      </c:pt>
                      <c:pt idx="2">
                        <c:v>0.93192299999999995</c:v>
                      </c:pt>
                      <c:pt idx="3">
                        <c:v>0.94051700000000005</c:v>
                      </c:pt>
                      <c:pt idx="4">
                        <c:v>0.94151600000000002</c:v>
                      </c:pt>
                      <c:pt idx="5">
                        <c:v>0.933867</c:v>
                      </c:pt>
                      <c:pt idx="6">
                        <c:v>0.94198700000000002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33-4754-AACB-F8F48E758A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'consistensy vs aligned tok sim'!$E$1</c15:sqref>
                        </c15:formulaRef>
                      </c:ext>
                    </c:extLst>
                    <c:strCache>
                      <c:ptCount val="1"/>
                      <c:pt idx="0">
                        <c:v>cluster cnt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sim'!$A$2:$A$9</c15:sqref>
                        </c15:fullRef>
                        <c15:formulaRef>
                          <c15:sqref>'consistensy vs aligned tok sim'!$A$3:$A$9</c15:sqref>
                        </c15:formulaRef>
                      </c:ext>
                    </c:extLst>
                    <c:strCache>
                      <c:ptCount val="7"/>
                      <c:pt idx="0">
                        <c:v>Proposed clustering</c:v>
                      </c:pt>
                      <c:pt idx="1">
                        <c:v>Label propagation</c:v>
                      </c:pt>
                      <c:pt idx="2">
                        <c:v>Infomap</c:v>
                      </c:pt>
                      <c:pt idx="3">
                        <c:v>Louvian</c:v>
                      </c:pt>
                      <c:pt idx="4">
                        <c:v>Fast greedy</c:v>
                      </c:pt>
                      <c:pt idx="5">
                        <c:v>Leading eigenvector</c:v>
                      </c:pt>
                      <c:pt idx="6">
                        <c:v>Connected component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sim'!$E$2:$E$9</c15:sqref>
                        </c15:fullRef>
                        <c15:formulaRef>
                          <c15:sqref>'consistensy vs aligned tok sim'!$E$3:$E$9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8895</c:v>
                      </c:pt>
                      <c:pt idx="1">
                        <c:v>3168</c:v>
                      </c:pt>
                      <c:pt idx="2">
                        <c:v>2722</c:v>
                      </c:pt>
                      <c:pt idx="3">
                        <c:v>1930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BC4-4FFC-8899-1E4E740F73B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'consistensy vs aligned tok sim'!$F$1</c15:sqref>
                        </c15:formulaRef>
                      </c:ext>
                    </c:extLst>
                    <c:strCache>
                      <c:ptCount val="1"/>
                      <c:pt idx="0">
                        <c:v>cluster cnt of giant comp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sim'!$A$2:$A$9</c15:sqref>
                        </c15:fullRef>
                        <c15:formulaRef>
                          <c15:sqref>'consistensy vs aligned tok sim'!$A$3:$A$9</c15:sqref>
                        </c15:formulaRef>
                      </c:ext>
                    </c:extLst>
                    <c:strCache>
                      <c:ptCount val="7"/>
                      <c:pt idx="0">
                        <c:v>Proposed clustering</c:v>
                      </c:pt>
                      <c:pt idx="1">
                        <c:v>Label propagation</c:v>
                      </c:pt>
                      <c:pt idx="2">
                        <c:v>Infomap</c:v>
                      </c:pt>
                      <c:pt idx="3">
                        <c:v>Louvian</c:v>
                      </c:pt>
                      <c:pt idx="4">
                        <c:v>Fast greedy</c:v>
                      </c:pt>
                      <c:pt idx="5">
                        <c:v>Leading eigenvector</c:v>
                      </c:pt>
                      <c:pt idx="6">
                        <c:v>Connected component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'consistensy vs aligned tok sim'!$F$2:$F$9</c15:sqref>
                        </c15:fullRef>
                        <c15:formulaRef>
                          <c15:sqref>'consistensy vs aligned tok sim'!$F$3:$F$9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2831</c:v>
                      </c:pt>
                      <c:pt idx="1">
                        <c:v>1100</c:v>
                      </c:pt>
                      <c:pt idx="2">
                        <c:v>802</c:v>
                      </c:pt>
                      <c:pt idx="3">
                        <c:v>70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BC4-4FFC-8899-1E4E740F73BF}"/>
                  </c:ext>
                </c:extLst>
              </c15:ser>
            </c15:filteredBarSeries>
          </c:ext>
        </c:extLst>
      </c:barChart>
      <c:catAx>
        <c:axId val="572580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2576351"/>
        <c:crosses val="autoZero"/>
        <c:auto val="1"/>
        <c:lblAlgn val="ctr"/>
        <c:lblOffset val="100"/>
        <c:noMultiLvlLbl val="0"/>
      </c:catAx>
      <c:valAx>
        <c:axId val="5725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25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'PON transformation'!$K$2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'PON transformation'!$A$3:$A$5</c:f>
              <c:strCache>
                <c:ptCount val="3"/>
                <c:pt idx="0">
                  <c:v>CiteSeer </c:v>
                </c:pt>
                <c:pt idx="1">
                  <c:v>Arxiv </c:v>
                </c:pt>
                <c:pt idx="2">
                  <c:v>DBLP</c:v>
                </c:pt>
              </c:strCache>
            </c:strRef>
          </c:cat>
          <c:val>
            <c:numRef>
              <c:f>'PON transformation'!$K$3:$K$5</c:f>
              <c:numCache>
                <c:formatCode>0.000</c:formatCode>
                <c:ptCount val="3"/>
                <c:pt idx="0">
                  <c:v>3.7586347013409682E-3</c:v>
                </c:pt>
                <c:pt idx="1">
                  <c:v>9.7706247003204183E-4</c:v>
                </c:pt>
                <c:pt idx="2">
                  <c:v>1.6239325189973952E-2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4-4110-97E4-B40103EC1C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8575888"/>
        <c:axId val="1218574640"/>
      </c:barChart>
      <c:catAx>
        <c:axId val="12185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8574640"/>
        <c:crosses val="autoZero"/>
        <c:auto val="1"/>
        <c:lblAlgn val="ctr"/>
        <c:lblOffset val="100"/>
        <c:noMultiLvlLbl val="0"/>
      </c:catAx>
      <c:valAx>
        <c:axId val="12185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a-I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21857588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95251</xdr:colOff>
      <xdr:row>5</xdr:row>
      <xdr:rowOff>76199</xdr:rowOff>
    </xdr:from>
    <xdr:to>
      <xdr:col>10</xdr:col>
      <xdr:colOff>76201</xdr:colOff>
      <xdr:row>29</xdr:row>
      <xdr:rowOff>127634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127747</xdr:colOff>
      <xdr:row>1</xdr:row>
      <xdr:rowOff>30255</xdr:rowOff>
    </xdr:from>
    <xdr:to>
      <xdr:col>18</xdr:col>
      <xdr:colOff>6163</xdr:colOff>
      <xdr:row>20</xdr:row>
      <xdr:rowOff>125505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7</xdr:row>
      <xdr:rowOff>19050</xdr:rowOff>
    </xdr:from>
    <xdr:to>
      <xdr:col>12</xdr:col>
      <xdr:colOff>304800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5" totalsRowShown="0">
  <autoFilter ref="A1:G5"/>
  <tableColumns count="7">
    <tableColumn id="1" name="dataset"/>
    <tableColumn id="2" name="proposed framework" dataDxfId="20"/>
    <tableColumn id="3" name="name transformation" dataDxfId="19"/>
    <tableColumn id="7" name="best supervised" dataDxfId="18"/>
    <tableColumn id="4" name="L2 Jaro-Winkler" dataDxfId="17"/>
    <tableColumn id="5" name="each ref one cluster" dataDxfId="16"/>
    <tableColumn id="6" name="desc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F9" totalsRowShown="0">
  <autoFilter ref="A1:F9"/>
  <sortState ref="A2:D9">
    <sortCondition descending="1" ref="B1:B9"/>
  </sortState>
  <tableColumns count="6">
    <tableColumn id="1" name="method"/>
    <tableColumn id="2" name="F1" dataDxfId="14"/>
    <tableColumn id="3" name="Precision" dataDxfId="13"/>
    <tableColumn id="4" name="Recall" dataDxfId="12"/>
    <tableColumn id="5" name="cluster cnt"/>
    <tableColumn id="6" name="cluster cnt of giant comp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D7" totalsRowShown="0" headerRowDxfId="11">
  <autoFilter ref="A1:D7"/>
  <tableColumns count="4">
    <tableColumn id="1" name="method"/>
    <tableColumn id="2" name="F1" dataDxfId="10"/>
    <tableColumn id="3" name="precision" dataDxfId="9"/>
    <tableColumn id="4" name="recall" dataDxfId="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C32" totalsRowCount="1" headerRowDxfId="7" dataDxfId="6">
  <autoFilter ref="A1:C31"/>
  <tableColumns count="3">
    <tableColumn id="1" name="F1" totalsRowFunction="stdDev" dataDxfId="5" totalsRowDxfId="4"/>
    <tableColumn id="2" name="precision" totalsRowFunction="stdDev" dataDxfId="3" totalsRowDxfId="2"/>
    <tableColumn id="3" name="recall" totalsRowFunction="stdDev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topLeftCell="A7" workbookViewId="0">
      <selection sqref="A1:B4"/>
    </sheetView>
  </sheetViews>
  <sheetFormatPr defaultRowHeight="14.25" x14ac:dyDescent="0.2"/>
  <cols>
    <col min="1" max="1" width="13.875" bestFit="1" customWidth="1"/>
    <col min="2" max="2" width="12.5" customWidth="1"/>
    <col min="3" max="3" width="11.625" customWidth="1"/>
    <col min="4" max="4" width="12.5" customWidth="1"/>
    <col min="5" max="5" width="10.25" customWidth="1"/>
    <col min="6" max="6" width="12.5" hidden="1" customWidth="1"/>
    <col min="7" max="7" width="36.875" customWidth="1"/>
    <col min="8" max="8" width="24.875" customWidth="1"/>
  </cols>
  <sheetData>
    <row r="1" spans="1:7" x14ac:dyDescent="0.2">
      <c r="A1" t="s">
        <v>5</v>
      </c>
      <c r="B1" t="s">
        <v>33</v>
      </c>
      <c r="C1" t="s">
        <v>35</v>
      </c>
      <c r="D1" t="s">
        <v>7</v>
      </c>
      <c r="E1" t="s">
        <v>2</v>
      </c>
      <c r="F1" t="s">
        <v>8</v>
      </c>
      <c r="G1" t="s">
        <v>3</v>
      </c>
    </row>
    <row r="2" spans="1:7" x14ac:dyDescent="0.2">
      <c r="A2" t="s">
        <v>0</v>
      </c>
      <c r="B2" s="1">
        <v>0.96393742381145797</v>
      </c>
      <c r="C2" s="3">
        <v>0.95440000000000003</v>
      </c>
      <c r="D2" s="1"/>
      <c r="E2" s="1">
        <v>0.85670000000000002</v>
      </c>
      <c r="F2" s="1">
        <v>0.50193246541903902</v>
      </c>
      <c r="G2" s="2" t="s">
        <v>4</v>
      </c>
    </row>
    <row r="3" spans="1:7" x14ac:dyDescent="0.2">
      <c r="A3" t="s">
        <v>1</v>
      </c>
      <c r="B3" s="1">
        <v>0.95215295333208205</v>
      </c>
      <c r="C3" s="3">
        <v>0.86839999999999995</v>
      </c>
      <c r="D3" s="3">
        <v>0.88619999999999999</v>
      </c>
      <c r="E3" s="1">
        <v>0.63519999999999999</v>
      </c>
      <c r="F3" s="1">
        <v>0.65461650535799398</v>
      </c>
      <c r="G3" s="1"/>
    </row>
    <row r="4" spans="1:7" x14ac:dyDescent="0.2">
      <c r="A4" t="s">
        <v>34</v>
      </c>
      <c r="B4" s="1">
        <v>0.86172768329009297</v>
      </c>
      <c r="C4" s="3">
        <v>0.44840000000000002</v>
      </c>
      <c r="D4" s="3">
        <v>0.65959999999999996</v>
      </c>
      <c r="E4" s="1">
        <v>0.33810000000000001</v>
      </c>
      <c r="F4" s="1">
        <v>0.513598577926491</v>
      </c>
      <c r="G4" s="2" t="s">
        <v>9</v>
      </c>
    </row>
    <row r="5" spans="1:7" x14ac:dyDescent="0.2">
      <c r="A5" t="s">
        <v>6</v>
      </c>
      <c r="B5" s="5"/>
      <c r="C5" s="1"/>
      <c r="D5" s="4">
        <v>0.94</v>
      </c>
      <c r="E5" s="1">
        <v>0.8</v>
      </c>
      <c r="F5" s="1"/>
      <c r="G5" s="1"/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zoomScale="85" zoomScaleNormal="85" workbookViewId="0">
      <selection activeCell="B17" sqref="B17"/>
    </sheetView>
  </sheetViews>
  <sheetFormatPr defaultRowHeight="14.25" x14ac:dyDescent="0.2"/>
  <cols>
    <col min="1" max="1" width="22.625" customWidth="1"/>
    <col min="2" max="2" width="10.875" bestFit="1" customWidth="1"/>
    <col min="3" max="3" width="10.375" customWidth="1"/>
    <col min="5" max="6" width="15.375" customWidth="1"/>
  </cols>
  <sheetData>
    <row r="1" spans="1:6" x14ac:dyDescent="0.2">
      <c r="A1" t="s">
        <v>14</v>
      </c>
      <c r="B1" t="s">
        <v>11</v>
      </c>
      <c r="C1" t="s">
        <v>12</v>
      </c>
      <c r="D1" t="s">
        <v>13</v>
      </c>
      <c r="E1" t="s">
        <v>16</v>
      </c>
      <c r="F1" t="s">
        <v>15</v>
      </c>
    </row>
    <row r="2" spans="1:6" x14ac:dyDescent="0.2">
      <c r="A2" t="s">
        <v>10</v>
      </c>
      <c r="B2" s="1">
        <v>0.99387800000000004</v>
      </c>
      <c r="C2" s="1">
        <v>0.99459399999999998</v>
      </c>
      <c r="D2" s="1">
        <v>0.99316400000000005</v>
      </c>
    </row>
    <row r="3" spans="1:6" x14ac:dyDescent="0.2">
      <c r="A3" s="6" t="s">
        <v>42</v>
      </c>
      <c r="B3" s="1">
        <v>0.95231699999999997</v>
      </c>
      <c r="C3" s="1">
        <v>0.97979799999999995</v>
      </c>
      <c r="D3" s="1">
        <v>0.92633600000000005</v>
      </c>
      <c r="E3">
        <v>8895</v>
      </c>
      <c r="F3">
        <v>2831</v>
      </c>
    </row>
    <row r="4" spans="1:6" x14ac:dyDescent="0.2">
      <c r="A4" s="6" t="s">
        <v>38</v>
      </c>
      <c r="B4" s="1">
        <v>0.67454999999999998</v>
      </c>
      <c r="C4" s="1">
        <v>0.53150500000000001</v>
      </c>
      <c r="D4" s="1">
        <v>0.92294399999999999</v>
      </c>
      <c r="E4">
        <v>3168</v>
      </c>
      <c r="F4">
        <v>1100</v>
      </c>
    </row>
    <row r="5" spans="1:6" x14ac:dyDescent="0.2">
      <c r="A5" s="6" t="s">
        <v>36</v>
      </c>
      <c r="B5" s="1">
        <v>0.57567500000000005</v>
      </c>
      <c r="C5" s="1">
        <v>0.41647000000000001</v>
      </c>
      <c r="D5" s="1">
        <v>0.93192299999999995</v>
      </c>
      <c r="E5">
        <v>2722</v>
      </c>
      <c r="F5">
        <v>802</v>
      </c>
    </row>
    <row r="6" spans="1:6" x14ac:dyDescent="0.2">
      <c r="A6" s="6" t="s">
        <v>37</v>
      </c>
      <c r="B6" s="1">
        <v>8.4047999999999998E-2</v>
      </c>
      <c r="C6" s="1">
        <v>4.3989E-2</v>
      </c>
      <c r="D6" s="1">
        <v>0.94051700000000005</v>
      </c>
      <c r="E6">
        <v>1930</v>
      </c>
      <c r="F6">
        <v>70</v>
      </c>
    </row>
    <row r="7" spans="1:6" x14ac:dyDescent="0.2">
      <c r="A7" t="s">
        <v>39</v>
      </c>
      <c r="B7" s="1">
        <v>5.5513E-2</v>
      </c>
      <c r="C7" s="1">
        <v>2.86E-2</v>
      </c>
      <c r="D7" s="1">
        <v>0.94151600000000002</v>
      </c>
    </row>
    <row r="8" spans="1:6" x14ac:dyDescent="0.2">
      <c r="A8" t="s">
        <v>40</v>
      </c>
      <c r="B8" s="1">
        <v>7.9459999999999999E-3</v>
      </c>
      <c r="C8" s="1">
        <v>3.9899999999999996E-3</v>
      </c>
      <c r="D8" s="1">
        <v>0.933867</v>
      </c>
    </row>
    <row r="9" spans="1:6" x14ac:dyDescent="0.2">
      <c r="A9" t="s">
        <v>41</v>
      </c>
      <c r="B9" s="1">
        <v>3.0769999999999999E-3</v>
      </c>
      <c r="C9" s="1">
        <v>1.5410000000000001E-3</v>
      </c>
      <c r="D9" s="1">
        <v>0.94198700000000002</v>
      </c>
    </row>
    <row r="12" spans="1:6" x14ac:dyDescent="0.2">
      <c r="A12" t="s">
        <v>26</v>
      </c>
      <c r="B12" s="8">
        <v>12863</v>
      </c>
    </row>
    <row r="13" spans="1:6" x14ac:dyDescent="0.2">
      <c r="A13" t="s">
        <v>29</v>
      </c>
      <c r="B13" s="8">
        <v>17425</v>
      </c>
    </row>
    <row r="14" spans="1:6" x14ac:dyDescent="0.2">
      <c r="A14" t="s">
        <v>30</v>
      </c>
      <c r="B14" s="8">
        <v>23778</v>
      </c>
    </row>
    <row r="15" spans="1:6" x14ac:dyDescent="0.2">
      <c r="A15" t="s">
        <v>25</v>
      </c>
      <c r="B15" s="8">
        <v>3199</v>
      </c>
    </row>
    <row r="16" spans="1:6" x14ac:dyDescent="0.2">
      <c r="B16" s="8"/>
    </row>
    <row r="17" spans="1:6" x14ac:dyDescent="0.2">
      <c r="A17" t="s">
        <v>27</v>
      </c>
      <c r="B17" s="8">
        <v>6404812</v>
      </c>
    </row>
    <row r="18" spans="1:6" x14ac:dyDescent="0.2">
      <c r="A18" t="s">
        <v>28</v>
      </c>
      <c r="B18" s="8">
        <f>B12*(B12-1)/2</f>
        <v>82721953</v>
      </c>
    </row>
    <row r="21" spans="1:6" x14ac:dyDescent="0.2">
      <c r="A21" t="s">
        <v>43</v>
      </c>
      <c r="B21">
        <v>1854</v>
      </c>
    </row>
    <row r="22" spans="1:6" x14ac:dyDescent="0.2">
      <c r="A22" t="s">
        <v>44</v>
      </c>
      <c r="B22">
        <v>4372</v>
      </c>
    </row>
    <row r="23" spans="1:6" x14ac:dyDescent="0.2">
      <c r="A23" t="s">
        <v>45</v>
      </c>
      <c r="B23" s="11">
        <f>B22/B12</f>
        <v>0.33988960584622563</v>
      </c>
    </row>
    <row r="24" spans="1:6" x14ac:dyDescent="0.2">
      <c r="F24">
        <v>0</v>
      </c>
    </row>
    <row r="25" spans="1:6" x14ac:dyDescent="0.2">
      <c r="F25" t="s">
        <v>46</v>
      </c>
    </row>
  </sheetData>
  <conditionalFormatting sqref="B2:B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{6109B871-47C4-4DA0-8497-2413FA94C70F}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09B871-47C4-4DA0-8497-2413FA94C7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selection activeCell="F1" sqref="F1:H5"/>
    </sheetView>
  </sheetViews>
  <sheetFormatPr defaultRowHeight="14.25" x14ac:dyDescent="0.2"/>
  <cols>
    <col min="2" max="2" width="10.875" customWidth="1"/>
    <col min="3" max="5" width="17.25" customWidth="1"/>
    <col min="6" max="8" width="9" customWidth="1"/>
    <col min="9" max="9" width="11" customWidth="1"/>
  </cols>
  <sheetData>
    <row r="1" spans="1:13" ht="15" customHeight="1" x14ac:dyDescent="0.2">
      <c r="A1" s="25"/>
      <c r="B1" s="24" t="s">
        <v>55</v>
      </c>
      <c r="C1" s="23" t="s">
        <v>47</v>
      </c>
      <c r="D1" s="23"/>
      <c r="E1" s="23"/>
      <c r="F1" s="23" t="s">
        <v>61</v>
      </c>
      <c r="G1" s="23"/>
      <c r="H1" s="23"/>
      <c r="I1" s="26" t="s">
        <v>62</v>
      </c>
      <c r="J1" s="23" t="s">
        <v>56</v>
      </c>
    </row>
    <row r="2" spans="1:13" ht="15" x14ac:dyDescent="0.2">
      <c r="A2" s="25"/>
      <c r="B2" s="24"/>
      <c r="C2" s="13" t="s">
        <v>48</v>
      </c>
      <c r="D2" s="13" t="s">
        <v>49</v>
      </c>
      <c r="E2" s="15" t="s">
        <v>52</v>
      </c>
      <c r="F2" s="14" t="s">
        <v>11</v>
      </c>
      <c r="G2" s="14" t="s">
        <v>12</v>
      </c>
      <c r="H2" s="14" t="s">
        <v>13</v>
      </c>
      <c r="I2" s="26"/>
      <c r="J2" s="23"/>
    </row>
    <row r="3" spans="1:13" ht="15" x14ac:dyDescent="0.25">
      <c r="A3" s="16" t="s">
        <v>51</v>
      </c>
      <c r="B3" s="8">
        <v>1524</v>
      </c>
      <c r="C3" s="17">
        <v>1160526</v>
      </c>
      <c r="D3" s="12" t="s">
        <v>53</v>
      </c>
      <c r="E3" s="18" t="s">
        <v>59</v>
      </c>
      <c r="F3" s="1">
        <v>0.98301810046776406</v>
      </c>
      <c r="G3" s="1">
        <v>1</v>
      </c>
      <c r="H3" s="1">
        <v>0.96737716401481</v>
      </c>
      <c r="I3" s="1">
        <v>0.96393742381145797</v>
      </c>
      <c r="J3" s="19">
        <f>F3-I3</f>
        <v>1.9080676656306084E-2</v>
      </c>
      <c r="K3" s="8"/>
      <c r="L3" s="8"/>
      <c r="M3" s="8"/>
    </row>
    <row r="4" spans="1:13" ht="15" x14ac:dyDescent="0.25">
      <c r="A4" s="16" t="s">
        <v>50</v>
      </c>
      <c r="B4" s="8">
        <v>12863</v>
      </c>
      <c r="C4" s="17">
        <v>82721953</v>
      </c>
      <c r="D4" s="12" t="s">
        <v>54</v>
      </c>
      <c r="E4" s="18" t="s">
        <v>57</v>
      </c>
      <c r="F4" s="1">
        <v>0.96948341630568302</v>
      </c>
      <c r="G4" s="1">
        <v>1</v>
      </c>
      <c r="H4" s="1">
        <v>0.94077420164376602</v>
      </c>
      <c r="I4" s="1">
        <v>0.95215295333208205</v>
      </c>
      <c r="J4" s="19">
        <f>F4-I4</f>
        <v>1.7330462973600969E-2</v>
      </c>
    </row>
    <row r="5" spans="1:13" ht="15" x14ac:dyDescent="0.25">
      <c r="A5" s="16" t="s">
        <v>34</v>
      </c>
      <c r="B5" s="8">
        <v>21550</v>
      </c>
      <c r="C5" s="17">
        <v>232190475</v>
      </c>
      <c r="D5" s="12" t="s">
        <v>60</v>
      </c>
      <c r="E5" s="18" t="s">
        <v>58</v>
      </c>
      <c r="F5" s="1">
        <v>0.94673629242819801</v>
      </c>
      <c r="G5" s="1">
        <v>1</v>
      </c>
      <c r="H5" s="1">
        <v>0.89885969261279097</v>
      </c>
      <c r="I5" s="1">
        <v>0.86172768329009297</v>
      </c>
      <c r="J5" s="19">
        <f>F5-I5</f>
        <v>8.500860913810504E-2</v>
      </c>
    </row>
    <row r="9" spans="1:13" x14ac:dyDescent="0.2">
      <c r="E9" s="20">
        <f>1588/C3</f>
        <v>1.3683450435406014E-3</v>
      </c>
    </row>
    <row r="10" spans="1:13" x14ac:dyDescent="0.2">
      <c r="E10" s="20">
        <f>32073/C4</f>
        <v>3.8772053653036938E-4</v>
      </c>
    </row>
    <row r="11" spans="1:13" x14ac:dyDescent="0.2">
      <c r="D11" s="20">
        <f>5767888/C5</f>
        <v>2.4841191267643517E-2</v>
      </c>
      <c r="E11" s="20">
        <f>79640/C5</f>
        <v>3.4299425934677122E-4</v>
      </c>
    </row>
  </sheetData>
  <mergeCells count="6">
    <mergeCell ref="J1:J2"/>
    <mergeCell ref="B1:B2"/>
    <mergeCell ref="A1:A2"/>
    <mergeCell ref="C1:E1"/>
    <mergeCell ref="F1:H1"/>
    <mergeCell ref="I1:I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topLeftCell="I1" zoomScale="130" zoomScaleNormal="130" workbookViewId="0">
      <selection activeCell="P12" sqref="P12"/>
    </sheetView>
  </sheetViews>
  <sheetFormatPr defaultRowHeight="14.25" x14ac:dyDescent="0.2"/>
  <cols>
    <col min="2" max="10" width="8.625" customWidth="1"/>
  </cols>
  <sheetData>
    <row r="1" spans="1:22" ht="15" x14ac:dyDescent="0.2">
      <c r="B1" s="23" t="s">
        <v>61</v>
      </c>
      <c r="C1" s="23"/>
      <c r="D1" s="23"/>
      <c r="E1" s="25" t="s">
        <v>63</v>
      </c>
      <c r="F1" s="25"/>
      <c r="G1" s="25"/>
      <c r="H1" s="25" t="s">
        <v>64</v>
      </c>
      <c r="I1" s="25"/>
      <c r="J1" s="25"/>
      <c r="K1" s="25" t="s">
        <v>65</v>
      </c>
      <c r="L1" s="25"/>
      <c r="M1" s="25"/>
      <c r="N1" s="25" t="s">
        <v>66</v>
      </c>
      <c r="O1" s="25"/>
      <c r="P1" s="25"/>
    </row>
    <row r="2" spans="1:22" x14ac:dyDescent="0.2">
      <c r="A2" s="13" t="s">
        <v>5</v>
      </c>
      <c r="B2" s="14" t="s">
        <v>11</v>
      </c>
      <c r="C2" s="14" t="s">
        <v>12</v>
      </c>
      <c r="D2" s="14" t="s">
        <v>13</v>
      </c>
      <c r="E2" s="21" t="s">
        <v>11</v>
      </c>
      <c r="F2" s="21" t="s">
        <v>12</v>
      </c>
      <c r="G2" s="21" t="s">
        <v>13</v>
      </c>
      <c r="H2" s="21" t="s">
        <v>11</v>
      </c>
      <c r="I2" s="21" t="s">
        <v>12</v>
      </c>
      <c r="J2" s="21" t="s">
        <v>13</v>
      </c>
      <c r="K2" s="21" t="s">
        <v>11</v>
      </c>
      <c r="L2" s="21" t="s">
        <v>12</v>
      </c>
      <c r="M2" s="21" t="s">
        <v>13</v>
      </c>
      <c r="N2" s="21" t="s">
        <v>11</v>
      </c>
      <c r="O2" s="21" t="s">
        <v>12</v>
      </c>
      <c r="P2" s="21" t="s">
        <v>13</v>
      </c>
      <c r="Q2" s="22" t="s">
        <v>67</v>
      </c>
      <c r="R2" s="22" t="s">
        <v>68</v>
      </c>
      <c r="S2" s="22" t="s">
        <v>69</v>
      </c>
      <c r="T2" s="22" t="s">
        <v>72</v>
      </c>
      <c r="U2" s="22" t="s">
        <v>70</v>
      </c>
      <c r="V2" s="22" t="s">
        <v>71</v>
      </c>
    </row>
    <row r="3" spans="1:22" x14ac:dyDescent="0.2">
      <c r="A3" t="s">
        <v>0</v>
      </c>
      <c r="B3" s="1">
        <v>0.96393742381145797</v>
      </c>
      <c r="C3" s="1">
        <v>0.99705789639592302</v>
      </c>
      <c r="D3" s="1">
        <v>0.93294661291908298</v>
      </c>
      <c r="E3" s="1">
        <v>0.96393742381145797</v>
      </c>
      <c r="F3" s="1">
        <v>0.99705789639592302</v>
      </c>
      <c r="G3" s="1">
        <v>0.93294661291908298</v>
      </c>
      <c r="H3" s="1">
        <v>0.960178789110117</v>
      </c>
      <c r="I3" s="1">
        <v>0.99704641350210899</v>
      </c>
      <c r="J3" s="1">
        <v>0.92594043887147304</v>
      </c>
      <c r="K3" s="1">
        <f>E3-H3</f>
        <v>3.7586347013409682E-3</v>
      </c>
      <c r="L3" s="1">
        <f t="shared" ref="L3:M3" si="0">F3-I3</f>
        <v>1.1482893814029893E-5</v>
      </c>
      <c r="M3" s="1">
        <f t="shared" si="0"/>
        <v>7.0061740476099477E-3</v>
      </c>
      <c r="N3" s="1">
        <f>B3-H3</f>
        <v>3.7586347013409682E-3</v>
      </c>
      <c r="O3" s="1">
        <f t="shared" ref="O3:P3" si="1">C3-I3</f>
        <v>1.1482893814029893E-5</v>
      </c>
      <c r="P3" s="1">
        <f t="shared" si="1"/>
        <v>7.0061740476099477E-3</v>
      </c>
      <c r="Q3">
        <v>629</v>
      </c>
      <c r="R3">
        <v>287</v>
      </c>
      <c r="S3">
        <v>3</v>
      </c>
      <c r="T3" s="20">
        <f>S3/R3</f>
        <v>1.0452961672473868E-2</v>
      </c>
      <c r="U3">
        <v>3</v>
      </c>
      <c r="V3" s="11">
        <f>U3/S3</f>
        <v>1</v>
      </c>
    </row>
    <row r="4" spans="1:22" x14ac:dyDescent="0.2">
      <c r="A4" t="s">
        <v>1</v>
      </c>
      <c r="B4" s="1">
        <v>0.95357892868762695</v>
      </c>
      <c r="C4" s="1">
        <v>0.96671909131934697</v>
      </c>
      <c r="D4" s="1">
        <v>0.94079119192379002</v>
      </c>
      <c r="E4" s="1">
        <v>0.95216635252991699</v>
      </c>
      <c r="F4" s="1">
        <v>0.97977495384945301</v>
      </c>
      <c r="G4" s="1">
        <v>0.92607104743784097</v>
      </c>
      <c r="H4" s="1">
        <v>0.95118929005988495</v>
      </c>
      <c r="I4" s="1">
        <v>0.98044263505557805</v>
      </c>
      <c r="J4" s="1">
        <v>0.92363102598031699</v>
      </c>
      <c r="K4" s="1">
        <f>E4-H4</f>
        <v>9.7706247003204183E-4</v>
      </c>
      <c r="L4" s="1">
        <f t="shared" ref="L4:L5" si="2">F4-I4</f>
        <v>-6.6768120612503701E-4</v>
      </c>
      <c r="M4" s="1">
        <f t="shared" ref="M4:M5" si="3">G4-J4</f>
        <v>2.4400214575239776E-3</v>
      </c>
      <c r="N4" s="1">
        <f t="shared" ref="N4" si="4">B4-H4</f>
        <v>2.3896386277419968E-3</v>
      </c>
      <c r="O4" s="1">
        <f t="shared" ref="O4" si="5">C4-I4</f>
        <v>-1.3723543736231081E-2</v>
      </c>
      <c r="P4" s="1">
        <f t="shared" ref="P4" si="6">D4-J4</f>
        <v>1.7160165943473027E-2</v>
      </c>
      <c r="Q4">
        <v>16428</v>
      </c>
      <c r="R4">
        <v>12525</v>
      </c>
      <c r="S4">
        <v>66</v>
      </c>
      <c r="T4" s="20">
        <f t="shared" ref="T4:T5" si="7">S4/R4</f>
        <v>5.2694610778443113E-3</v>
      </c>
      <c r="U4">
        <v>42</v>
      </c>
      <c r="V4" s="11">
        <f>U4/S4</f>
        <v>0.63636363636363635</v>
      </c>
    </row>
    <row r="5" spans="1:22" x14ac:dyDescent="0.2">
      <c r="A5" t="s">
        <v>34</v>
      </c>
      <c r="B5" s="1"/>
      <c r="C5" s="1"/>
      <c r="D5" s="1"/>
      <c r="E5" s="1">
        <v>0.86152712594704495</v>
      </c>
      <c r="F5" s="1">
        <v>1</v>
      </c>
      <c r="G5" s="1">
        <v>0.75673926501209898</v>
      </c>
      <c r="H5" s="1">
        <v>0.845287800757071</v>
      </c>
      <c r="I5" s="1">
        <v>1</v>
      </c>
      <c r="J5" s="1">
        <v>0.73203331644999703</v>
      </c>
      <c r="K5" s="1">
        <f t="shared" ref="K5" si="8">E5-H5</f>
        <v>1.6239325189973952E-2</v>
      </c>
      <c r="L5" s="1">
        <f t="shared" si="2"/>
        <v>0</v>
      </c>
      <c r="M5" s="1">
        <f t="shared" si="3"/>
        <v>2.4705948562101954E-2</v>
      </c>
      <c r="N5" s="1"/>
      <c r="O5" s="1"/>
      <c r="P5" s="1"/>
      <c r="Q5">
        <v>66707</v>
      </c>
      <c r="R5">
        <v>64824</v>
      </c>
      <c r="S5">
        <v>262</v>
      </c>
      <c r="T5" s="20">
        <f t="shared" si="7"/>
        <v>4.0417129458225351E-3</v>
      </c>
    </row>
    <row r="24" spans="1:5" x14ac:dyDescent="0.2">
      <c r="A24" s="13" t="s">
        <v>5</v>
      </c>
      <c r="B24" s="22" t="s">
        <v>11</v>
      </c>
      <c r="C24" s="22" t="s">
        <v>68</v>
      </c>
      <c r="D24" s="22" t="s">
        <v>69</v>
      </c>
      <c r="E24" s="22" t="s">
        <v>71</v>
      </c>
    </row>
    <row r="25" spans="1:5" x14ac:dyDescent="0.2">
      <c r="A25" t="s">
        <v>0</v>
      </c>
      <c r="B25" s="1">
        <v>3.7586347013409682E-3</v>
      </c>
      <c r="C25">
        <v>287</v>
      </c>
      <c r="D25">
        <v>3</v>
      </c>
      <c r="E25" s="11">
        <v>1</v>
      </c>
    </row>
    <row r="26" spans="1:5" x14ac:dyDescent="0.2">
      <c r="A26" t="s">
        <v>1</v>
      </c>
      <c r="B26" s="1">
        <v>9.7706247003204183E-4</v>
      </c>
      <c r="C26">
        <v>12525</v>
      </c>
      <c r="D26">
        <v>66</v>
      </c>
      <c r="E26" s="11">
        <v>0.63636363636363635</v>
      </c>
    </row>
    <row r="27" spans="1:5" x14ac:dyDescent="0.2">
      <c r="A27" t="s">
        <v>34</v>
      </c>
      <c r="B27" s="1">
        <v>1.6239325189973952E-2</v>
      </c>
      <c r="C27">
        <v>64824</v>
      </c>
      <c r="D27">
        <v>262</v>
      </c>
    </row>
  </sheetData>
  <mergeCells count="5">
    <mergeCell ref="E1:G1"/>
    <mergeCell ref="H1:J1"/>
    <mergeCell ref="N1:P1"/>
    <mergeCell ref="B1:D1"/>
    <mergeCell ref="K1:M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8" sqref="I18"/>
    </sheetView>
  </sheetViews>
  <sheetFormatPr defaultRowHeight="14.25" x14ac:dyDescent="0.2"/>
  <cols>
    <col min="1" max="1" width="15.125" customWidth="1"/>
    <col min="3" max="3" width="10.125" customWidth="1"/>
  </cols>
  <sheetData>
    <row r="1" spans="1:4" s="7" customFormat="1" x14ac:dyDescent="0.2">
      <c r="A1" s="7" t="s">
        <v>14</v>
      </c>
      <c r="B1" s="7" t="s">
        <v>11</v>
      </c>
      <c r="C1" s="7" t="s">
        <v>17</v>
      </c>
      <c r="D1" s="7" t="s">
        <v>18</v>
      </c>
    </row>
    <row r="2" spans="1:4" x14ac:dyDescent="0.2">
      <c r="A2" t="s">
        <v>19</v>
      </c>
      <c r="B2" s="1">
        <v>0.95200234694242203</v>
      </c>
      <c r="C2" s="1">
        <v>0.98027733181219401</v>
      </c>
      <c r="D2" s="1">
        <v>0.92531275284745096</v>
      </c>
    </row>
    <row r="3" spans="1:4" x14ac:dyDescent="0.2">
      <c r="A3" t="s">
        <v>20</v>
      </c>
      <c r="B3" s="1">
        <v>0.89919279003883801</v>
      </c>
      <c r="C3" s="1">
        <v>0.98405389202972204</v>
      </c>
      <c r="D3" s="1">
        <v>0.82780592439301504</v>
      </c>
    </row>
    <row r="4" spans="1:4" x14ac:dyDescent="0.2">
      <c r="A4" t="s">
        <v>22</v>
      </c>
      <c r="B4" s="1">
        <v>0.95017063526303402</v>
      </c>
      <c r="C4" s="1">
        <v>0.97821189263697905</v>
      </c>
      <c r="D4" s="1">
        <v>0.92369222937452899</v>
      </c>
    </row>
    <row r="5" spans="1:4" x14ac:dyDescent="0.2">
      <c r="A5" t="s">
        <v>21</v>
      </c>
      <c r="B5" s="1">
        <v>0.95030402888460197</v>
      </c>
      <c r="C5" s="1">
        <v>0.97740071517498495</v>
      </c>
      <c r="D5" s="1">
        <v>0.92466922872124901</v>
      </c>
    </row>
    <row r="6" spans="1:4" x14ac:dyDescent="0.2">
      <c r="A6" t="s">
        <v>24</v>
      </c>
      <c r="B6" s="1">
        <v>0.95066818374495199</v>
      </c>
      <c r="C6" s="1">
        <v>0.9777759080931</v>
      </c>
      <c r="D6" s="1">
        <v>0.92502297444951698</v>
      </c>
    </row>
    <row r="7" spans="1:4" x14ac:dyDescent="0.2">
      <c r="A7" t="s">
        <v>23</v>
      </c>
      <c r="B7" s="1">
        <v>0.91944836164565802</v>
      </c>
      <c r="C7" s="1">
        <v>0.923542486888556</v>
      </c>
      <c r="D7" s="1">
        <v>0.91539037525559397</v>
      </c>
    </row>
  </sheetData>
  <conditionalFormatting sqref="B2:B7">
    <cfRule type="colorScale" priority="3">
      <colorScale>
        <cfvo type="num" val="0.88"/>
        <cfvo type="num" val="0.98"/>
        <color rgb="FFFCFCFF"/>
        <color rgb="FFF8696B"/>
      </colorScale>
    </cfRule>
  </conditionalFormatting>
  <conditionalFormatting sqref="C2:C7">
    <cfRule type="colorScale" priority="2">
      <colorScale>
        <cfvo type="num" val="0.88"/>
        <cfvo type="num" val="0.98"/>
        <color rgb="FFFCFCFF"/>
        <color rgb="FFF8696B"/>
      </colorScale>
    </cfRule>
  </conditionalFormatting>
  <conditionalFormatting sqref="D2:D7">
    <cfRule type="colorScale" priority="1">
      <colorScale>
        <cfvo type="num" val="0.88"/>
        <cfvo type="num" val="0.98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4" workbookViewId="0">
      <selection activeCell="F26" sqref="F26"/>
    </sheetView>
  </sheetViews>
  <sheetFormatPr defaultRowHeight="14.25" x14ac:dyDescent="0.2"/>
  <cols>
    <col min="1" max="1" width="12.25" bestFit="1" customWidth="1"/>
    <col min="2" max="2" width="10.125" customWidth="1"/>
  </cols>
  <sheetData>
    <row r="1" spans="1:3" x14ac:dyDescent="0.2">
      <c r="A1" s="7" t="s">
        <v>11</v>
      </c>
      <c r="B1" s="7" t="s">
        <v>17</v>
      </c>
      <c r="C1" s="7" t="s">
        <v>18</v>
      </c>
    </row>
    <row r="2" spans="1:3" s="9" customFormat="1" x14ac:dyDescent="0.2">
      <c r="A2" s="9">
        <v>0.95208213300460998</v>
      </c>
      <c r="B2" s="9">
        <v>0.97974644758512297</v>
      </c>
      <c r="C2" s="9">
        <v>0.92593718734480301</v>
      </c>
    </row>
    <row r="3" spans="1:3" s="9" customFormat="1" x14ac:dyDescent="0.2">
      <c r="A3" s="9">
        <v>0.95175042945735</v>
      </c>
      <c r="B3" s="9">
        <v>0.97948094166453403</v>
      </c>
      <c r="C3" s="9">
        <v>0.92554686832745303</v>
      </c>
    </row>
    <row r="4" spans="1:3" s="9" customFormat="1" x14ac:dyDescent="0.2">
      <c r="A4" s="9">
        <v>0.95184632744139996</v>
      </c>
      <c r="B4" s="9">
        <v>0.97951861860205702</v>
      </c>
      <c r="C4" s="9">
        <v>0.92569461334445102</v>
      </c>
    </row>
    <row r="5" spans="1:3" s="9" customFormat="1" x14ac:dyDescent="0.2">
      <c r="A5" s="9">
        <v>0.95222221064213397</v>
      </c>
      <c r="B5" s="9">
        <v>0.97986827046381098</v>
      </c>
      <c r="C5" s="9">
        <v>0.92609335926243896</v>
      </c>
    </row>
    <row r="6" spans="1:3" s="9" customFormat="1" x14ac:dyDescent="0.2">
      <c r="A6" s="9">
        <v>0.95154749676209105</v>
      </c>
      <c r="B6" s="9">
        <v>0.97961932991152201</v>
      </c>
      <c r="C6" s="9">
        <v>0.92503969006293896</v>
      </c>
    </row>
    <row r="7" spans="1:3" s="9" customFormat="1" x14ac:dyDescent="0.2">
      <c r="A7" s="9">
        <v>0.95181427752677605</v>
      </c>
      <c r="B7" s="9">
        <v>0.97955062858683595</v>
      </c>
      <c r="C7" s="9">
        <v>0.92560540609401598</v>
      </c>
    </row>
    <row r="8" spans="1:3" s="9" customFormat="1" x14ac:dyDescent="0.2">
      <c r="A8" s="9">
        <v>0.95224824066588898</v>
      </c>
      <c r="B8" s="9">
        <v>0.97971424720312705</v>
      </c>
      <c r="C8" s="9">
        <v>0.92628024108878004</v>
      </c>
    </row>
    <row r="9" spans="1:3" s="9" customFormat="1" x14ac:dyDescent="0.2">
      <c r="A9" s="9">
        <v>0.95244673218278197</v>
      </c>
      <c r="B9" s="9">
        <v>0.97944813355498594</v>
      </c>
      <c r="C9" s="9">
        <v>0.92689413802994003</v>
      </c>
    </row>
    <row r="10" spans="1:3" s="9" customFormat="1" x14ac:dyDescent="0.2">
      <c r="A10" s="9">
        <v>0.95261631846456496</v>
      </c>
      <c r="B10" s="9">
        <v>0.98033443114368901</v>
      </c>
      <c r="C10" s="9">
        <v>0.92642251872964199</v>
      </c>
    </row>
    <row r="11" spans="1:3" s="9" customFormat="1" x14ac:dyDescent="0.2">
      <c r="A11" s="9">
        <v>0.95199593874774002</v>
      </c>
      <c r="B11" s="9">
        <v>0.97967628516932603</v>
      </c>
      <c r="C11" s="9">
        <v>0.92583680448477101</v>
      </c>
    </row>
    <row r="12" spans="1:3" s="9" customFormat="1" x14ac:dyDescent="0.2">
      <c r="A12" s="9">
        <v>0.95204228235381705</v>
      </c>
      <c r="B12" s="9">
        <v>0.97979318196095599</v>
      </c>
      <c r="C12" s="9">
        <v>0.92582007502544506</v>
      </c>
    </row>
    <row r="13" spans="1:3" s="9" customFormat="1" x14ac:dyDescent="0.2">
      <c r="A13" s="9">
        <v>0.95223072181709301</v>
      </c>
      <c r="B13" s="9">
        <v>0.97982385319976495</v>
      </c>
      <c r="C13" s="9">
        <v>0.92614914108554902</v>
      </c>
    </row>
    <row r="14" spans="1:3" s="9" customFormat="1" x14ac:dyDescent="0.2">
      <c r="A14" s="9">
        <v>0.95175663828121304</v>
      </c>
      <c r="B14" s="9">
        <v>0.97934739989217201</v>
      </c>
      <c r="C14" s="9">
        <v>0.92567788635541004</v>
      </c>
    </row>
    <row r="15" spans="1:3" s="9" customFormat="1" x14ac:dyDescent="0.2">
      <c r="A15" s="9">
        <v>0.95225671564444703</v>
      </c>
      <c r="B15" s="9">
        <v>0.98023189507698105</v>
      </c>
      <c r="C15" s="9">
        <v>0.92583401622136496</v>
      </c>
    </row>
    <row r="16" spans="1:3" s="9" customFormat="1" x14ac:dyDescent="0.2">
      <c r="A16" s="9">
        <v>0.95188969673151202</v>
      </c>
      <c r="B16" s="9">
        <v>0.97957301566875599</v>
      </c>
      <c r="C16" s="9">
        <v>0.92572806819432096</v>
      </c>
    </row>
    <row r="17" spans="1:4" s="9" customFormat="1" x14ac:dyDescent="0.2">
      <c r="A17" s="9">
        <v>0.95176597565968202</v>
      </c>
      <c r="B17" s="9">
        <v>0.97963877520061604</v>
      </c>
      <c r="C17" s="9">
        <v>0.92543537766506401</v>
      </c>
    </row>
    <row r="18" spans="1:4" s="9" customFormat="1" x14ac:dyDescent="0.2">
      <c r="A18" s="9">
        <v>0.95243284606440604</v>
      </c>
      <c r="B18" s="9">
        <v>0.97971809934517196</v>
      </c>
      <c r="C18" s="9">
        <v>0.92662620761576397</v>
      </c>
    </row>
    <row r="19" spans="1:4" s="9" customFormat="1" x14ac:dyDescent="0.2">
      <c r="A19" s="9">
        <v>0.95209539831177104</v>
      </c>
      <c r="B19" s="9">
        <v>0.97969025260803599</v>
      </c>
      <c r="C19" s="9">
        <v>0.92601248135760095</v>
      </c>
    </row>
    <row r="20" spans="1:4" s="9" customFormat="1" x14ac:dyDescent="0.2">
      <c r="A20" s="9">
        <v>0.95233012368174996</v>
      </c>
      <c r="B20" s="9">
        <v>0.97965356231115597</v>
      </c>
      <c r="C20" s="9">
        <v>0.92648948018636801</v>
      </c>
    </row>
    <row r="21" spans="1:4" s="9" customFormat="1" x14ac:dyDescent="0.2">
      <c r="A21" s="9">
        <v>0.95198199324746702</v>
      </c>
      <c r="B21" s="9">
        <v>0.97957495565433905</v>
      </c>
      <c r="C21" s="9">
        <v>0.92590093677153995</v>
      </c>
    </row>
    <row r="22" spans="1:4" s="9" customFormat="1" x14ac:dyDescent="0.2">
      <c r="A22" s="9">
        <v>0.95245973656582406</v>
      </c>
      <c r="B22" s="9">
        <v>0.98027768794667502</v>
      </c>
      <c r="C22" s="9">
        <v>0.92617703320875</v>
      </c>
    </row>
    <row r="23" spans="1:4" s="9" customFormat="1" x14ac:dyDescent="0.2">
      <c r="A23" s="9">
        <v>0.95218810903844697</v>
      </c>
      <c r="B23" s="9">
        <v>0.97986161756684698</v>
      </c>
      <c r="C23" s="9">
        <v>0.92603479182533999</v>
      </c>
    </row>
    <row r="24" spans="1:4" s="9" customFormat="1" x14ac:dyDescent="0.2">
      <c r="A24" s="9">
        <v>0.951606227798802</v>
      </c>
      <c r="B24" s="9">
        <v>0.97971570722196799</v>
      </c>
      <c r="C24" s="9">
        <v>0.92506476402738103</v>
      </c>
    </row>
    <row r="25" spans="1:4" s="9" customFormat="1" x14ac:dyDescent="0.2">
      <c r="A25" s="9">
        <v>0.95210352035924195</v>
      </c>
      <c r="B25" s="9">
        <v>0.97991041670178303</v>
      </c>
      <c r="C25" s="9">
        <v>0.92583122796603401</v>
      </c>
    </row>
    <row r="26" spans="1:4" s="9" customFormat="1" x14ac:dyDescent="0.2">
      <c r="A26" s="9">
        <v>0.95244123100292599</v>
      </c>
      <c r="B26" s="9">
        <v>0.980366608518635</v>
      </c>
      <c r="C26" s="9">
        <v>0.92606268063688402</v>
      </c>
    </row>
    <row r="27" spans="1:4" s="9" customFormat="1" x14ac:dyDescent="0.2">
      <c r="A27" s="9">
        <v>0.95195352569590097</v>
      </c>
      <c r="B27" s="9">
        <v>0.97976755054664699</v>
      </c>
      <c r="C27" s="9">
        <v>0.92567509855215502</v>
      </c>
    </row>
    <row r="28" spans="1:4" s="9" customFormat="1" x14ac:dyDescent="0.2">
      <c r="A28" s="9">
        <v>0.95193161039007401</v>
      </c>
      <c r="B28" s="9">
        <v>0.980121088725318</v>
      </c>
      <c r="C28" s="9">
        <v>0.92531832636394995</v>
      </c>
    </row>
    <row r="29" spans="1:4" s="9" customFormat="1" x14ac:dyDescent="0.2">
      <c r="A29" s="9">
        <v>0.95195767416310695</v>
      </c>
      <c r="B29" s="9">
        <v>0.97959524440515999</v>
      </c>
      <c r="C29" s="9">
        <v>0.92583680448477101</v>
      </c>
    </row>
    <row r="30" spans="1:4" s="9" customFormat="1" x14ac:dyDescent="0.2">
      <c r="A30" s="9">
        <v>0.95196955059742205</v>
      </c>
      <c r="B30" s="9">
        <v>0.97941131428221295</v>
      </c>
      <c r="C30" s="9">
        <v>0.92602363652686104</v>
      </c>
    </row>
    <row r="31" spans="1:4" s="9" customFormat="1" x14ac:dyDescent="0.2">
      <c r="A31" s="9">
        <v>0.95183819753795595</v>
      </c>
      <c r="B31" s="9">
        <v>0.97917693784622095</v>
      </c>
      <c r="C31" s="9">
        <v>0.92598459399976796</v>
      </c>
    </row>
    <row r="32" spans="1:4" x14ac:dyDescent="0.2">
      <c r="A32" s="9">
        <f>SUBTOTAL(107,Table4[F1])</f>
        <v>2.6973099629621722E-4</v>
      </c>
      <c r="B32" s="9">
        <f>SUBTOTAL(107,Table4[precision])</f>
        <v>2.8924574888168132E-4</v>
      </c>
      <c r="C32" s="9">
        <f>SUBTOTAL(107,Table4[recall])</f>
        <v>4.1258817431982249E-4</v>
      </c>
      <c r="D32" s="10" t="s">
        <v>32</v>
      </c>
    </row>
    <row r="34" spans="1:2" x14ac:dyDescent="0.2">
      <c r="A34" s="9">
        <f>AVERAGE(Table4[F1])</f>
        <v>0.95206006266127319</v>
      </c>
      <c r="B34" s="10" t="s">
        <v>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F1 comparison</vt:lpstr>
      <vt:lpstr>consistensy vs aligned tok sim</vt:lpstr>
      <vt:lpstr>blocking number of comparisons</vt:lpstr>
      <vt:lpstr>PON transformation</vt:lpstr>
      <vt:lpstr>phonetic sensitivity</vt:lpstr>
      <vt:lpstr>sort sensivity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2018-12-04T07:10:00Z</dcterms:created>
  <dcterms:modified xsi:type="dcterms:W3CDTF">2019-01-07T08:23:17Z</dcterms:modified>
</cp:coreProperties>
</file>