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SAC\Gaussian\2\MB\MLTDDFT\"/>
    </mc:Choice>
  </mc:AlternateContent>
  <xr:revisionPtr revIDLastSave="0" documentId="13_ncr:1_{CC5999AE-54E5-4EB8-9BA3-40F6787CCED6}" xr6:coauthVersionLast="47" xr6:coauthVersionMax="47" xr10:uidLastSave="{00000000-0000-0000-0000-000000000000}"/>
  <bookViews>
    <workbookView xWindow="-98" yWindow="-98" windowWidth="19396" windowHeight="10395" activeTab="3" xr2:uid="{8ED8A33D-046A-4443-A506-AC10F0035864}"/>
  </bookViews>
  <sheets>
    <sheet name="MB" sheetId="1" r:id="rId1"/>
    <sheet name="RB" sheetId="2" r:id="rId2"/>
    <sheet name="TPP" sheetId="3" r:id="rId3"/>
    <sheet name="MLTDD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12" i="2"/>
  <c r="D13" i="2"/>
  <c r="D14" i="2"/>
  <c r="D6" i="2"/>
  <c r="D8" i="1"/>
  <c r="D9" i="1"/>
  <c r="D10" i="1"/>
  <c r="D11" i="1"/>
  <c r="D12" i="1"/>
  <c r="D13" i="1"/>
  <c r="D14" i="1"/>
  <c r="D15" i="1"/>
  <c r="D7" i="1"/>
  <c r="Q14" i="3"/>
  <c r="N14" i="3"/>
  <c r="I14" i="3"/>
  <c r="H14" i="3"/>
  <c r="D14" i="3"/>
  <c r="C14" i="3"/>
  <c r="Q13" i="3"/>
  <c r="N13" i="3"/>
  <c r="I13" i="3"/>
  <c r="H13" i="3"/>
  <c r="D13" i="3"/>
  <c r="C13" i="3"/>
  <c r="Q12" i="3"/>
  <c r="N12" i="3"/>
  <c r="I12" i="3"/>
  <c r="H12" i="3"/>
  <c r="D12" i="3"/>
  <c r="C12" i="3"/>
  <c r="Q11" i="3"/>
  <c r="N11" i="3"/>
  <c r="I11" i="3"/>
  <c r="H11" i="3"/>
  <c r="D11" i="3"/>
  <c r="C11" i="3"/>
  <c r="Q10" i="3"/>
  <c r="N10" i="3"/>
  <c r="I10" i="3"/>
  <c r="H10" i="3"/>
  <c r="D10" i="3"/>
  <c r="C10" i="3"/>
  <c r="Q9" i="3"/>
  <c r="N9" i="3"/>
  <c r="I9" i="3"/>
  <c r="H9" i="3"/>
  <c r="D9" i="3"/>
  <c r="C9" i="3"/>
  <c r="Q8" i="3"/>
  <c r="N8" i="3"/>
  <c r="I8" i="3"/>
  <c r="H8" i="3"/>
  <c r="D8" i="3"/>
  <c r="C8" i="3"/>
  <c r="Q7" i="3"/>
  <c r="N7" i="3"/>
  <c r="I7" i="3"/>
  <c r="H7" i="3"/>
  <c r="D7" i="3"/>
  <c r="C7" i="3"/>
  <c r="Q6" i="3"/>
  <c r="N6" i="3"/>
  <c r="I6" i="3"/>
  <c r="H6" i="3"/>
  <c r="D6" i="3"/>
  <c r="C6" i="3"/>
  <c r="Q14" i="2"/>
  <c r="N14" i="2"/>
  <c r="I14" i="2"/>
  <c r="H14" i="2"/>
  <c r="C14" i="2"/>
  <c r="Q13" i="2"/>
  <c r="N13" i="2"/>
  <c r="I13" i="2"/>
  <c r="H13" i="2"/>
  <c r="C13" i="2"/>
  <c r="Q12" i="2"/>
  <c r="N12" i="2"/>
  <c r="I12" i="2"/>
  <c r="H12" i="2"/>
  <c r="C12" i="2"/>
  <c r="Q11" i="2"/>
  <c r="N11" i="2"/>
  <c r="I11" i="2"/>
  <c r="H11" i="2"/>
  <c r="C11" i="2"/>
  <c r="Q10" i="2"/>
  <c r="N10" i="2"/>
  <c r="I10" i="2"/>
  <c r="H10" i="2"/>
  <c r="C10" i="2"/>
  <c r="Q9" i="2"/>
  <c r="N9" i="2"/>
  <c r="I9" i="2"/>
  <c r="H9" i="2"/>
  <c r="C9" i="2"/>
  <c r="Q8" i="2"/>
  <c r="N8" i="2"/>
  <c r="I8" i="2"/>
  <c r="H8" i="2"/>
  <c r="C8" i="2"/>
  <c r="Q7" i="2"/>
  <c r="N7" i="2"/>
  <c r="I7" i="2"/>
  <c r="H7" i="2"/>
  <c r="C7" i="2"/>
  <c r="Q6" i="2"/>
  <c r="N6" i="2"/>
  <c r="I6" i="2"/>
  <c r="H6" i="2"/>
  <c r="C6" i="2"/>
  <c r="C7" i="1"/>
  <c r="C8" i="1"/>
  <c r="C9" i="1"/>
  <c r="C10" i="1"/>
  <c r="C11" i="1"/>
  <c r="C12" i="1"/>
  <c r="C13" i="1"/>
  <c r="C14" i="1"/>
  <c r="C15" i="1"/>
  <c r="C6" i="1"/>
  <c r="Q21" i="1"/>
  <c r="Q22" i="1"/>
  <c r="N21" i="1"/>
  <c r="N22" i="1"/>
  <c r="H21" i="1"/>
  <c r="I21" i="1"/>
  <c r="H22" i="1"/>
  <c r="I22" i="1"/>
  <c r="J22" i="1" s="1"/>
  <c r="H20" i="1"/>
  <c r="I20" i="1"/>
  <c r="J20" i="1"/>
  <c r="Q20" i="1"/>
  <c r="N19" i="1"/>
  <c r="N20" i="1"/>
  <c r="Q19" i="1"/>
  <c r="J19" i="1"/>
  <c r="I19" i="1"/>
  <c r="H19" i="1"/>
  <c r="H13" i="1"/>
  <c r="I13" i="1"/>
  <c r="J13" i="1" s="1"/>
  <c r="N13" i="1"/>
  <c r="Q13" i="1"/>
  <c r="H14" i="1"/>
  <c r="I14" i="1"/>
  <c r="J14" i="1" s="1"/>
  <c r="N14" i="1"/>
  <c r="Q14" i="1"/>
  <c r="H15" i="1"/>
  <c r="I15" i="1"/>
  <c r="J15" i="1"/>
  <c r="N15" i="1"/>
  <c r="Q15" i="1"/>
  <c r="Q11" i="1"/>
  <c r="Q12" i="1"/>
  <c r="N11" i="1"/>
  <c r="N12" i="1"/>
  <c r="H11" i="1"/>
  <c r="I11" i="1"/>
  <c r="H8" i="1"/>
  <c r="I8" i="1"/>
  <c r="H9" i="1"/>
  <c r="I9" i="1"/>
  <c r="J9" i="1"/>
  <c r="H10" i="1"/>
  <c r="I10" i="1"/>
  <c r="H12" i="1"/>
  <c r="I12" i="1"/>
  <c r="Q8" i="1"/>
  <c r="Q9" i="1"/>
  <c r="Q10" i="1"/>
  <c r="N8" i="1"/>
  <c r="N9" i="1"/>
  <c r="N10" i="1"/>
  <c r="Q6" i="1"/>
  <c r="Q7" i="1"/>
  <c r="N7" i="1"/>
  <c r="N6" i="1"/>
  <c r="D6" i="1"/>
  <c r="H7" i="1"/>
  <c r="I7" i="1"/>
  <c r="I6" i="1"/>
  <c r="H6" i="1"/>
  <c r="J13" i="2" l="1"/>
  <c r="J14" i="3"/>
  <c r="J12" i="3"/>
  <c r="J11" i="3"/>
  <c r="J10" i="3"/>
  <c r="J8" i="3"/>
  <c r="J7" i="3"/>
  <c r="J6" i="3"/>
  <c r="J9" i="3"/>
  <c r="J13" i="3"/>
  <c r="J12" i="2"/>
  <c r="J14" i="2"/>
  <c r="J10" i="2"/>
  <c r="J6" i="2"/>
  <c r="J11" i="2"/>
  <c r="J8" i="2"/>
  <c r="J7" i="2"/>
  <c r="J9" i="2"/>
  <c r="J21" i="1"/>
  <c r="J11" i="1"/>
  <c r="J10" i="1"/>
  <c r="J12" i="1"/>
  <c r="J8" i="1"/>
  <c r="J6" i="1"/>
  <c r="J7" i="1"/>
</calcChain>
</file>

<file path=xl/sharedStrings.xml><?xml version="1.0" encoding="utf-8"?>
<sst xmlns="http://schemas.openxmlformats.org/spreadsheetml/2006/main" count="73" uniqueCount="25">
  <si>
    <t>E (eV)</t>
  </si>
  <si>
    <t>HOMO</t>
  </si>
  <si>
    <t>LUMO</t>
  </si>
  <si>
    <t>**opt.Noelectricfield</t>
  </si>
  <si>
    <t>S1 (eV)</t>
  </si>
  <si>
    <t>T1 (eV)</t>
  </si>
  <si>
    <t>S1-T1 (eV)</t>
  </si>
  <si>
    <t>S2 (eV)</t>
  </si>
  <si>
    <t>T2 (eV)</t>
  </si>
  <si>
    <t>S2-T2 (eV)</t>
  </si>
  <si>
    <t>E in x direction</t>
  </si>
  <si>
    <t>E (au)/10000</t>
  </si>
  <si>
    <t>HOMO (eV)</t>
  </si>
  <si>
    <t>LUMO (eV)</t>
  </si>
  <si>
    <t>L-H (eV)</t>
  </si>
  <si>
    <t>Xdirec. Nosymm</t>
  </si>
  <si>
    <t>Zdirect</t>
  </si>
  <si>
    <t>ydirec</t>
  </si>
  <si>
    <t>xxyzdirec</t>
  </si>
  <si>
    <t>hexadecapole</t>
  </si>
  <si>
    <t>--</t>
  </si>
  <si>
    <t>\MB</t>
  </si>
  <si>
    <t>\RB</t>
  </si>
  <si>
    <t>\TPP</t>
  </si>
  <si>
    <t>Photosensitizer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</si>
</sst>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E5BA-DBA2-4041-B9F3-5A8D7D199AFE}">
  <dimension ref="B4:R22"/>
  <sheetViews>
    <sheetView workbookViewId="0">
      <selection activeCell="D6" activeCellId="1" sqref="M6:M9 D6:D9"/>
    </sheetView>
  </sheetViews>
  <sheetFormatPr defaultRowHeight="14.25" x14ac:dyDescent="0.45"/>
  <cols>
    <col min="3" max="3" width="13.53125" bestFit="1" customWidth="1"/>
    <col min="4" max="4" width="17.33203125" bestFit="1" customWidth="1"/>
    <col min="5" max="5" width="11" bestFit="1" customWidth="1"/>
    <col min="6" max="7" width="8.33203125" bestFit="1" customWidth="1"/>
    <col min="8" max="9" width="12.33203125" bestFit="1" customWidth="1"/>
    <col min="10" max="10" width="11.73046875" bestFit="1" customWidth="1"/>
  </cols>
  <sheetData>
    <row r="4" spans="3:17" x14ac:dyDescent="0.45">
      <c r="C4" t="s">
        <v>10</v>
      </c>
      <c r="D4" t="s">
        <v>3</v>
      </c>
    </row>
    <row r="5" spans="3:17" x14ac:dyDescent="0.45">
      <c r="D5" t="s">
        <v>0</v>
      </c>
      <c r="E5" t="s">
        <v>11</v>
      </c>
      <c r="F5" t="s">
        <v>1</v>
      </c>
      <c r="G5" t="s">
        <v>2</v>
      </c>
      <c r="H5" t="s">
        <v>12</v>
      </c>
      <c r="I5" t="s">
        <v>13</v>
      </c>
      <c r="J5" t="s">
        <v>14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</row>
    <row r="6" spans="3:17" x14ac:dyDescent="0.45">
      <c r="C6">
        <f>(3*E6^2)^0.5</f>
        <v>0</v>
      </c>
      <c r="D6">
        <f>E6/10000*27.2114</f>
        <v>0</v>
      </c>
      <c r="E6">
        <v>0</v>
      </c>
      <c r="F6">
        <v>-0.31814999999999999</v>
      </c>
      <c r="G6">
        <v>-0.22672999999999999</v>
      </c>
      <c r="H6">
        <f>F6*27.2114</f>
        <v>-8.6573069100000009</v>
      </c>
      <c r="I6">
        <f>G6*27.2114</f>
        <v>-6.1696407219999996</v>
      </c>
      <c r="J6">
        <f>I6-H6</f>
        <v>2.4876661880000013</v>
      </c>
      <c r="L6">
        <v>2.5912000000000002</v>
      </c>
      <c r="M6">
        <v>2.3094000000000001</v>
      </c>
      <c r="N6">
        <f>L6-M6</f>
        <v>0.28180000000000005</v>
      </c>
      <c r="O6">
        <v>2.7578999999999998</v>
      </c>
      <c r="P6">
        <v>2.665</v>
      </c>
      <c r="Q6">
        <f t="shared" ref="Q6:Q12" si="0">O6-P6</f>
        <v>9.2899999999999761E-2</v>
      </c>
    </row>
    <row r="7" spans="3:17" x14ac:dyDescent="0.45">
      <c r="C7">
        <f t="shared" ref="C7:C15" si="1">(3*E7^2)^0.5</f>
        <v>17.320508075688775</v>
      </c>
      <c r="D7">
        <f>E7/10000*27.2113</f>
        <v>2.7211300000000001E-2</v>
      </c>
      <c r="E7">
        <v>10</v>
      </c>
      <c r="F7">
        <v>-0.31807999999999997</v>
      </c>
      <c r="G7">
        <v>-0.22669</v>
      </c>
      <c r="H7">
        <f t="shared" ref="H7" si="2">F7*27.2114</f>
        <v>-8.6554021119999991</v>
      </c>
      <c r="I7">
        <f t="shared" ref="I7" si="3">G7*27.2114</f>
        <v>-6.1685522660000007</v>
      </c>
      <c r="J7">
        <f t="shared" ref="J7" si="4">I7-H7</f>
        <v>2.4868498459999984</v>
      </c>
      <c r="L7">
        <v>2.5903999999999998</v>
      </c>
      <c r="M7">
        <v>2.3098000000000001</v>
      </c>
      <c r="N7">
        <f t="shared" ref="N7:N12" si="5">L7-M7</f>
        <v>0.28059999999999974</v>
      </c>
      <c r="O7">
        <v>2.7597</v>
      </c>
      <c r="P7">
        <v>2.6663999999999999</v>
      </c>
      <c r="Q7">
        <f t="shared" si="0"/>
        <v>9.3300000000000161E-2</v>
      </c>
    </row>
    <row r="8" spans="3:17" x14ac:dyDescent="0.45">
      <c r="C8">
        <f t="shared" si="1"/>
        <v>34.641016151377549</v>
      </c>
      <c r="D8">
        <f t="shared" ref="D8:D15" si="6">E8/10000*27.2113</f>
        <v>5.4422600000000002E-2</v>
      </c>
      <c r="E8">
        <v>20</v>
      </c>
      <c r="F8">
        <v>-0.31788</v>
      </c>
      <c r="G8">
        <v>-0.22656999999999999</v>
      </c>
      <c r="H8">
        <f t="shared" ref="H8:H10" si="7">F8*27.2114</f>
        <v>-8.6499598320000004</v>
      </c>
      <c r="I8">
        <f t="shared" ref="I8:I10" si="8">G8*27.2114</f>
        <v>-6.1652868979999997</v>
      </c>
      <c r="J8">
        <f t="shared" ref="J8:J10" si="9">I8-H8</f>
        <v>2.4846729340000007</v>
      </c>
      <c r="L8">
        <v>2.5880000000000001</v>
      </c>
      <c r="M8">
        <v>2.3111000000000002</v>
      </c>
      <c r="N8">
        <f t="shared" si="5"/>
        <v>0.27689999999999992</v>
      </c>
      <c r="O8">
        <v>2.7648000000000001</v>
      </c>
      <c r="P8">
        <v>2.6707000000000001</v>
      </c>
      <c r="Q8">
        <f t="shared" si="0"/>
        <v>9.4100000000000072E-2</v>
      </c>
    </row>
    <row r="9" spans="3:17" x14ac:dyDescent="0.45">
      <c r="C9">
        <f t="shared" si="1"/>
        <v>86.602540378443862</v>
      </c>
      <c r="D9">
        <f t="shared" si="6"/>
        <v>0.1360565</v>
      </c>
      <c r="E9">
        <v>50</v>
      </c>
      <c r="F9">
        <v>-0.3165</v>
      </c>
      <c r="G9">
        <v>-0.22570999999999999</v>
      </c>
      <c r="H9">
        <f t="shared" si="7"/>
        <v>-8.6124080999999997</v>
      </c>
      <c r="I9">
        <f t="shared" si="8"/>
        <v>-6.141885094</v>
      </c>
      <c r="J9">
        <f t="shared" si="9"/>
        <v>2.4705230059999996</v>
      </c>
      <c r="L9">
        <v>2.5737999999999999</v>
      </c>
      <c r="M9">
        <v>2.3201000000000001</v>
      </c>
      <c r="N9">
        <f t="shared" si="5"/>
        <v>0.25369999999999981</v>
      </c>
      <c r="O9">
        <v>2.7967</v>
      </c>
      <c r="P9">
        <v>2.7012999999999998</v>
      </c>
      <c r="Q9">
        <f t="shared" si="0"/>
        <v>9.5400000000000151E-2</v>
      </c>
    </row>
    <row r="10" spans="3:17" x14ac:dyDescent="0.45">
      <c r="C10">
        <f t="shared" si="1"/>
        <v>173.20508075688772</v>
      </c>
      <c r="D10">
        <f t="shared" si="6"/>
        <v>0.27211299999999999</v>
      </c>
      <c r="E10">
        <v>100</v>
      </c>
      <c r="F10">
        <v>-0.31204999999999999</v>
      </c>
      <c r="G10">
        <v>-0.22272</v>
      </c>
      <c r="H10">
        <f t="shared" si="7"/>
        <v>-8.4913173700000009</v>
      </c>
      <c r="I10">
        <f t="shared" si="8"/>
        <v>-6.0605230080000005</v>
      </c>
      <c r="J10">
        <f t="shared" si="9"/>
        <v>2.4307943620000003</v>
      </c>
      <c r="L10">
        <v>2.3525</v>
      </c>
      <c r="M10">
        <v>2.1560000000000001</v>
      </c>
      <c r="N10">
        <f t="shared" si="5"/>
        <v>0.1964999999999999</v>
      </c>
      <c r="O10">
        <v>2.8708</v>
      </c>
      <c r="P10">
        <v>2.7989000000000002</v>
      </c>
      <c r="Q10">
        <f t="shared" si="0"/>
        <v>7.1899999999999853E-2</v>
      </c>
    </row>
    <row r="11" spans="3:17" x14ac:dyDescent="0.45">
      <c r="C11">
        <f t="shared" si="1"/>
        <v>259.8076211353316</v>
      </c>
      <c r="D11">
        <f t="shared" si="6"/>
        <v>0.40816950000000002</v>
      </c>
      <c r="E11">
        <v>150</v>
      </c>
      <c r="F11">
        <v>-0.30556</v>
      </c>
      <c r="G11">
        <v>-0.21809000000000001</v>
      </c>
      <c r="H11">
        <f t="shared" ref="H11" si="10">F11*27.2114</f>
        <v>-8.3147153839999994</v>
      </c>
      <c r="I11">
        <f t="shared" ref="I11" si="11">G11*27.2114</f>
        <v>-5.9345342260000002</v>
      </c>
      <c r="J11">
        <f t="shared" ref="J11" si="12">I11-H11</f>
        <v>2.3801811579999992</v>
      </c>
      <c r="L11">
        <v>2.4923999999999999</v>
      </c>
      <c r="M11">
        <v>2.4068999999999998</v>
      </c>
      <c r="N11">
        <f t="shared" si="5"/>
        <v>8.5500000000000131E-2</v>
      </c>
      <c r="O11">
        <v>2.9036</v>
      </c>
      <c r="P11">
        <v>2.8847</v>
      </c>
      <c r="Q11">
        <f t="shared" si="0"/>
        <v>1.8899999999999917E-2</v>
      </c>
    </row>
    <row r="12" spans="3:17" x14ac:dyDescent="0.45">
      <c r="C12">
        <f t="shared" si="1"/>
        <v>320.42939940024229</v>
      </c>
      <c r="D12">
        <f t="shared" si="6"/>
        <v>0.50340905000000002</v>
      </c>
      <c r="E12">
        <v>185</v>
      </c>
      <c r="F12">
        <v>-0.30014999999999997</v>
      </c>
      <c r="G12">
        <v>-0.21417</v>
      </c>
      <c r="H12">
        <f t="shared" ref="H12:I12" si="13">F12*27.2114</f>
        <v>-8.1675017099999998</v>
      </c>
      <c r="I12">
        <f t="shared" si="13"/>
        <v>-5.8278655380000002</v>
      </c>
      <c r="J12">
        <f>I12-H12</f>
        <v>2.3396361719999996</v>
      </c>
      <c r="L12">
        <v>2.4523000000000001</v>
      </c>
      <c r="M12">
        <v>2.1476999999999999</v>
      </c>
      <c r="N12">
        <f t="shared" si="5"/>
        <v>0.3046000000000002</v>
      </c>
      <c r="O12">
        <v>2.8807</v>
      </c>
      <c r="P12">
        <v>2.4571000000000001</v>
      </c>
      <c r="Q12">
        <f t="shared" si="0"/>
        <v>0.42359999999999998</v>
      </c>
    </row>
    <row r="13" spans="3:17" x14ac:dyDescent="0.45">
      <c r="C13">
        <f t="shared" si="1"/>
        <v>346.41016151377545</v>
      </c>
      <c r="D13">
        <f t="shared" si="6"/>
        <v>0.54422599999999999</v>
      </c>
      <c r="E13">
        <v>200</v>
      </c>
      <c r="F13">
        <v>-0.29768</v>
      </c>
      <c r="G13">
        <v>-0.21239</v>
      </c>
      <c r="H13">
        <f t="shared" ref="H13:H15" si="14">F13*27.2114</f>
        <v>-8.1002895519999996</v>
      </c>
      <c r="I13">
        <f t="shared" ref="I13:I15" si="15">G13*27.2114</f>
        <v>-5.7794292460000003</v>
      </c>
      <c r="J13">
        <f>I13-H13</f>
        <v>2.3208603059999993</v>
      </c>
      <c r="L13">
        <v>2.4323000000000001</v>
      </c>
      <c r="M13">
        <v>2.1383000000000001</v>
      </c>
      <c r="N13">
        <f t="shared" ref="N13:N22" si="16">L13-M13</f>
        <v>0.29400000000000004</v>
      </c>
      <c r="O13">
        <v>2.8618000000000001</v>
      </c>
      <c r="P13">
        <v>2.4813999999999998</v>
      </c>
      <c r="Q13">
        <f t="shared" ref="Q13:Q15" si="17">O13-P13</f>
        <v>0.38040000000000029</v>
      </c>
    </row>
    <row r="14" spans="3:17" x14ac:dyDescent="0.45">
      <c r="C14">
        <f t="shared" si="1"/>
        <v>519.6152422706632</v>
      </c>
      <c r="D14">
        <f t="shared" si="6"/>
        <v>0.81633900000000004</v>
      </c>
      <c r="E14">
        <v>300</v>
      </c>
      <c r="F14">
        <v>-0.28087000000000001</v>
      </c>
      <c r="G14">
        <v>-0.23662</v>
      </c>
      <c r="H14">
        <f t="shared" si="14"/>
        <v>-7.6428659180000009</v>
      </c>
      <c r="I14">
        <f t="shared" si="15"/>
        <v>-6.438761468</v>
      </c>
      <c r="J14">
        <f>I14-H14</f>
        <v>1.2041044500000009</v>
      </c>
      <c r="L14">
        <v>0.7913</v>
      </c>
      <c r="M14">
        <v>0.78210000000000002</v>
      </c>
      <c r="N14">
        <f t="shared" si="16"/>
        <v>9.199999999999986E-3</v>
      </c>
      <c r="O14">
        <v>1.9590000000000001</v>
      </c>
      <c r="P14">
        <v>1.9571000000000001</v>
      </c>
      <c r="Q14">
        <f t="shared" si="17"/>
        <v>1.9000000000000128E-3</v>
      </c>
    </row>
    <row r="15" spans="3:17" x14ac:dyDescent="0.45">
      <c r="C15">
        <f t="shared" si="1"/>
        <v>692.8203230275509</v>
      </c>
      <c r="D15">
        <f t="shared" si="6"/>
        <v>1.088452</v>
      </c>
      <c r="E15">
        <v>400</v>
      </c>
      <c r="F15">
        <v>-0.28609000000000001</v>
      </c>
      <c r="G15">
        <v>-0.27051999999999998</v>
      </c>
      <c r="H15">
        <f t="shared" si="14"/>
        <v>-7.7849094260000005</v>
      </c>
      <c r="I15">
        <f t="shared" si="15"/>
        <v>-7.3612279279999999</v>
      </c>
      <c r="J15">
        <f>I15-H15</f>
        <v>0.42368149800000054</v>
      </c>
      <c r="L15">
        <v>0.18390000000000001</v>
      </c>
      <c r="M15">
        <v>-0.12889999999999999</v>
      </c>
      <c r="N15">
        <f t="shared" si="16"/>
        <v>0.31279999999999997</v>
      </c>
      <c r="O15">
        <v>1.004</v>
      </c>
      <c r="P15">
        <v>0.99980000000000002</v>
      </c>
      <c r="Q15">
        <f t="shared" si="17"/>
        <v>4.1999999999999815E-3</v>
      </c>
    </row>
    <row r="19" spans="2:18" x14ac:dyDescent="0.45">
      <c r="C19" t="s">
        <v>15</v>
      </c>
      <c r="E19">
        <v>150</v>
      </c>
      <c r="F19">
        <v>-0.30556</v>
      </c>
      <c r="G19">
        <v>-0.21809000000000001</v>
      </c>
      <c r="H19">
        <f t="shared" ref="H19" si="18">F19*27.2114</f>
        <v>-8.3147153839999994</v>
      </c>
      <c r="I19">
        <f t="shared" ref="I19" si="19">G19*27.2114</f>
        <v>-5.9345342260000002</v>
      </c>
      <c r="J19">
        <f t="shared" ref="J19" si="20">I19-H19</f>
        <v>2.3801811579999992</v>
      </c>
      <c r="L19">
        <v>2.4923999999999999</v>
      </c>
      <c r="M19">
        <v>2.4068999999999998</v>
      </c>
      <c r="N19">
        <f t="shared" si="16"/>
        <v>8.5500000000000131E-2</v>
      </c>
      <c r="O19">
        <v>2.9036</v>
      </c>
      <c r="P19">
        <v>2.8847</v>
      </c>
      <c r="Q19">
        <f t="shared" ref="Q19:Q22" si="21">O19-P19</f>
        <v>1.8899999999999917E-2</v>
      </c>
    </row>
    <row r="20" spans="2:18" x14ac:dyDescent="0.45">
      <c r="C20" t="s">
        <v>16</v>
      </c>
      <c r="E20">
        <v>150</v>
      </c>
      <c r="F20">
        <v>-0.31833</v>
      </c>
      <c r="G20">
        <v>-0.22689999999999999</v>
      </c>
      <c r="H20">
        <f t="shared" ref="H20" si="22">F20*27.2114</f>
        <v>-8.6622049620000006</v>
      </c>
      <c r="I20">
        <f t="shared" ref="I20" si="23">G20*27.2114</f>
        <v>-6.1742666599999998</v>
      </c>
      <c r="J20">
        <f t="shared" ref="J20" si="24">I20-H20</f>
        <v>2.4879383020000008</v>
      </c>
      <c r="L20">
        <v>2.5905</v>
      </c>
      <c r="M20">
        <v>2.3079000000000001</v>
      </c>
      <c r="N20">
        <f t="shared" si="16"/>
        <v>0.28259999999999996</v>
      </c>
      <c r="O20">
        <v>2.7566999999999999</v>
      </c>
      <c r="P20">
        <v>2.6675</v>
      </c>
      <c r="Q20">
        <f t="shared" si="21"/>
        <v>8.9199999999999946E-2</v>
      </c>
    </row>
    <row r="21" spans="2:18" x14ac:dyDescent="0.45">
      <c r="C21" t="s">
        <v>17</v>
      </c>
      <c r="E21">
        <v>150</v>
      </c>
      <c r="F21">
        <v>-0.31880999999999998</v>
      </c>
      <c r="G21">
        <v>-0.23186999999999999</v>
      </c>
      <c r="H21">
        <f t="shared" ref="H21:H22" si="25">F21*27.2114</f>
        <v>-8.6752664339999992</v>
      </c>
      <c r="I21">
        <f t="shared" ref="I21:I22" si="26">G21*27.2114</f>
        <v>-6.3095073179999996</v>
      </c>
      <c r="J21">
        <f t="shared" ref="J21:J22" si="27">I21-H21</f>
        <v>2.3657591159999996</v>
      </c>
      <c r="L21">
        <v>2.4327999999999999</v>
      </c>
      <c r="M21">
        <v>1.6412</v>
      </c>
      <c r="N21">
        <f t="shared" si="16"/>
        <v>0.79159999999999986</v>
      </c>
      <c r="O21">
        <v>3.2269000000000001</v>
      </c>
      <c r="P21">
        <v>2.7322000000000002</v>
      </c>
      <c r="Q21">
        <f t="shared" si="21"/>
        <v>0.49469999999999992</v>
      </c>
      <c r="R21" s="1" t="s">
        <v>20</v>
      </c>
    </row>
    <row r="22" spans="2:18" x14ac:dyDescent="0.45">
      <c r="B22" t="s">
        <v>19</v>
      </c>
      <c r="C22" t="s">
        <v>18</v>
      </c>
      <c r="E22">
        <v>150</v>
      </c>
      <c r="F22">
        <v>-1.0305800000000001</v>
      </c>
      <c r="G22">
        <v>-0.98670000000000002</v>
      </c>
      <c r="H22">
        <f t="shared" si="25"/>
        <v>-28.043524612000002</v>
      </c>
      <c r="I22">
        <f t="shared" si="26"/>
        <v>-26.84948838</v>
      </c>
      <c r="J22">
        <f t="shared" si="27"/>
        <v>1.194036232000002</v>
      </c>
      <c r="L22">
        <v>0.88039999999999996</v>
      </c>
      <c r="M22">
        <v>0.87450000000000006</v>
      </c>
      <c r="N22">
        <f t="shared" si="16"/>
        <v>5.8999999999999053E-3</v>
      </c>
      <c r="O22">
        <v>1.0654999999999999</v>
      </c>
      <c r="P22">
        <v>1.0399</v>
      </c>
      <c r="Q22">
        <f t="shared" si="21"/>
        <v>2.5599999999999845E-2</v>
      </c>
      <c r="R2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173B-5E64-4ABA-B1E0-A03EFDA43C3B}">
  <dimension ref="C4:Q14"/>
  <sheetViews>
    <sheetView workbookViewId="0">
      <selection activeCell="L6" sqref="L6:N9"/>
    </sheetView>
  </sheetViews>
  <sheetFormatPr defaultRowHeight="14.25" x14ac:dyDescent="0.45"/>
  <sheetData>
    <row r="4" spans="3:17" x14ac:dyDescent="0.45">
      <c r="C4" t="s">
        <v>10</v>
      </c>
      <c r="D4" t="s">
        <v>3</v>
      </c>
    </row>
    <row r="5" spans="3:17" x14ac:dyDescent="0.45">
      <c r="D5" t="s">
        <v>0</v>
      </c>
      <c r="E5" t="s">
        <v>11</v>
      </c>
      <c r="F5" t="s">
        <v>1</v>
      </c>
      <c r="G5" t="s">
        <v>2</v>
      </c>
      <c r="H5" t="s">
        <v>12</v>
      </c>
      <c r="I5" t="s">
        <v>13</v>
      </c>
      <c r="J5" t="s">
        <v>14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</row>
    <row r="6" spans="3:17" x14ac:dyDescent="0.45">
      <c r="C6">
        <f>(3*E6^2)^0.5</f>
        <v>0</v>
      </c>
      <c r="D6">
        <f>E6/10000*27.2113</f>
        <v>0</v>
      </c>
      <c r="E6">
        <v>0</v>
      </c>
      <c r="F6">
        <v>-2.2799999999999999E-3</v>
      </c>
      <c r="G6">
        <v>9.6229999999999996E-2</v>
      </c>
      <c r="H6">
        <f>F6*27.2114</f>
        <v>-6.2041991999999997E-2</v>
      </c>
      <c r="I6">
        <f>G6*27.2114</f>
        <v>2.618553022</v>
      </c>
      <c r="J6">
        <f>I6-H6</f>
        <v>2.6805950140000001</v>
      </c>
      <c r="L6">
        <v>2.2658</v>
      </c>
      <c r="M6">
        <v>2.2433000000000001</v>
      </c>
      <c r="N6">
        <f t="shared" ref="N6:N14" si="0">L6-M6</f>
        <v>2.2499999999999964E-2</v>
      </c>
      <c r="O6">
        <v>2.3605</v>
      </c>
      <c r="P6">
        <v>2.3132000000000001</v>
      </c>
      <c r="Q6">
        <f t="shared" ref="Q6:Q14" si="1">O6-P6</f>
        <v>4.7299999999999898E-2</v>
      </c>
    </row>
    <row r="7" spans="3:17" x14ac:dyDescent="0.45">
      <c r="C7">
        <f t="shared" ref="C7:C14" si="2">(3*E7^2)^0.5</f>
        <v>17.320508075688775</v>
      </c>
      <c r="D7">
        <f t="shared" ref="D7:D14" si="3">E7/10000*27.2113</f>
        <v>2.7211300000000001E-2</v>
      </c>
      <c r="E7">
        <v>10</v>
      </c>
      <c r="F7">
        <v>-2.32E-3</v>
      </c>
      <c r="G7">
        <v>9.6560000000000007E-2</v>
      </c>
      <c r="H7">
        <f t="shared" ref="H7:I14" si="4">F7*27.2114</f>
        <v>-6.3130448000000006E-2</v>
      </c>
      <c r="I7">
        <f t="shared" si="4"/>
        <v>2.6275327840000005</v>
      </c>
      <c r="J7">
        <f t="shared" ref="J7:J11" si="5">I7-H7</f>
        <v>2.6906632320000003</v>
      </c>
      <c r="L7">
        <v>2.2948</v>
      </c>
      <c r="M7">
        <v>2.2684000000000002</v>
      </c>
      <c r="N7">
        <f t="shared" si="0"/>
        <v>2.6399999999999757E-2</v>
      </c>
      <c r="O7">
        <v>2.3614000000000002</v>
      </c>
      <c r="P7">
        <v>2.3264</v>
      </c>
      <c r="Q7">
        <f t="shared" si="1"/>
        <v>3.5000000000000142E-2</v>
      </c>
    </row>
    <row r="8" spans="3:17" x14ac:dyDescent="0.45">
      <c r="C8">
        <f t="shared" si="2"/>
        <v>34.641016151377549</v>
      </c>
      <c r="D8">
        <f t="shared" si="3"/>
        <v>5.4422600000000002E-2</v>
      </c>
      <c r="E8">
        <v>20</v>
      </c>
      <c r="F8">
        <v>-2.2699999999999999E-3</v>
      </c>
      <c r="G8">
        <v>9.6759999999999999E-2</v>
      </c>
      <c r="H8">
        <f t="shared" si="4"/>
        <v>-6.1769878E-2</v>
      </c>
      <c r="I8">
        <f t="shared" si="4"/>
        <v>2.632975064</v>
      </c>
      <c r="J8">
        <f t="shared" si="5"/>
        <v>2.6947449419999998</v>
      </c>
      <c r="L8">
        <v>2.3206000000000002</v>
      </c>
      <c r="M8">
        <v>2.2892999999999999</v>
      </c>
      <c r="N8">
        <f t="shared" si="0"/>
        <v>3.1300000000000328E-2</v>
      </c>
      <c r="O8">
        <v>2.3635000000000002</v>
      </c>
      <c r="P8">
        <v>2.3466999999999998</v>
      </c>
      <c r="Q8">
        <f t="shared" si="1"/>
        <v>1.680000000000037E-2</v>
      </c>
    </row>
    <row r="9" spans="3:17" x14ac:dyDescent="0.45">
      <c r="C9">
        <f t="shared" si="2"/>
        <v>86.602540378443862</v>
      </c>
      <c r="D9">
        <f t="shared" si="3"/>
        <v>0.1360565</v>
      </c>
      <c r="E9">
        <v>50</v>
      </c>
      <c r="F9">
        <v>-1.5200000000000001E-3</v>
      </c>
      <c r="G9">
        <v>9.7259999999999999E-2</v>
      </c>
      <c r="H9">
        <f t="shared" si="4"/>
        <v>-4.1361328000000003E-2</v>
      </c>
      <c r="I9">
        <f t="shared" si="4"/>
        <v>2.6465807640000003</v>
      </c>
      <c r="J9">
        <f t="shared" si="5"/>
        <v>2.6879420920000001</v>
      </c>
      <c r="L9">
        <v>2.355</v>
      </c>
      <c r="M9">
        <v>2.3226</v>
      </c>
      <c r="N9">
        <f t="shared" si="0"/>
        <v>3.2399999999999984E-2</v>
      </c>
      <c r="O9">
        <v>2.4020000000000001</v>
      </c>
      <c r="P9">
        <v>2.3860999999999999</v>
      </c>
      <c r="Q9">
        <f t="shared" si="1"/>
        <v>1.5900000000000247E-2</v>
      </c>
    </row>
    <row r="10" spans="3:17" x14ac:dyDescent="0.45">
      <c r="C10">
        <f t="shared" si="2"/>
        <v>173.20508075688772</v>
      </c>
      <c r="D10">
        <f t="shared" si="3"/>
        <v>0.27211299999999999</v>
      </c>
      <c r="E10">
        <v>100</v>
      </c>
      <c r="F10">
        <v>2.2300000000000002E-3</v>
      </c>
      <c r="G10">
        <v>9.8409999999999997E-2</v>
      </c>
      <c r="H10">
        <f>F10*27.2114</f>
        <v>6.0681422000000006E-2</v>
      </c>
      <c r="I10">
        <f>G10*27.2114</f>
        <v>2.6778738739999999</v>
      </c>
      <c r="J10">
        <f t="shared" si="5"/>
        <v>2.6171924519999998</v>
      </c>
      <c r="L10">
        <v>2.1294</v>
      </c>
      <c r="M10">
        <v>1.992</v>
      </c>
      <c r="N10">
        <f t="shared" si="0"/>
        <v>0.13739999999999997</v>
      </c>
      <c r="O10">
        <v>2.3687</v>
      </c>
      <c r="P10">
        <v>2.3332000000000002</v>
      </c>
      <c r="Q10">
        <f t="shared" si="1"/>
        <v>3.5499999999999865E-2</v>
      </c>
    </row>
    <row r="11" spans="3:17" x14ac:dyDescent="0.45">
      <c r="C11">
        <f t="shared" si="2"/>
        <v>259.8076211353316</v>
      </c>
      <c r="D11">
        <f t="shared" si="3"/>
        <v>0.40816950000000002</v>
      </c>
      <c r="E11">
        <v>150</v>
      </c>
      <c r="F11">
        <v>1.255E-2</v>
      </c>
      <c r="G11">
        <v>8.1519999999999995E-2</v>
      </c>
      <c r="H11">
        <f>F11*27.2114</f>
        <v>0.34150307000000002</v>
      </c>
      <c r="I11">
        <f>G11*27.2114</f>
        <v>2.218273328</v>
      </c>
      <c r="J11">
        <f t="shared" si="5"/>
        <v>1.8767702580000001</v>
      </c>
      <c r="L11">
        <v>1.3803000000000001</v>
      </c>
      <c r="M11">
        <v>1.2983</v>
      </c>
      <c r="N11">
        <f t="shared" si="0"/>
        <v>8.2000000000000073E-2</v>
      </c>
      <c r="O11">
        <v>1.8588</v>
      </c>
      <c r="P11">
        <v>1.8391999999999999</v>
      </c>
      <c r="Q11">
        <f t="shared" si="1"/>
        <v>1.9600000000000062E-2</v>
      </c>
    </row>
    <row r="12" spans="3:17" x14ac:dyDescent="0.45">
      <c r="C12">
        <f t="shared" si="2"/>
        <v>346.41016151377545</v>
      </c>
      <c r="D12">
        <f t="shared" si="3"/>
        <v>0.54422599999999999</v>
      </c>
      <c r="E12">
        <v>200</v>
      </c>
      <c r="F12">
        <v>2.9399999999999999E-2</v>
      </c>
      <c r="G12">
        <v>6.0929999999999998E-2</v>
      </c>
      <c r="H12">
        <f t="shared" si="4"/>
        <v>0.80001516000000006</v>
      </c>
      <c r="I12">
        <f t="shared" si="4"/>
        <v>1.6579906019999999</v>
      </c>
      <c r="J12">
        <f>I12-H12</f>
        <v>0.85797544199999987</v>
      </c>
      <c r="L12">
        <v>0.44240000000000002</v>
      </c>
      <c r="M12">
        <v>0.3997</v>
      </c>
      <c r="N12">
        <f t="shared" si="0"/>
        <v>4.2700000000000016E-2</v>
      </c>
      <c r="O12">
        <v>0.68430000000000002</v>
      </c>
      <c r="P12">
        <v>0.68049999999999999</v>
      </c>
      <c r="Q12">
        <f t="shared" si="1"/>
        <v>3.8000000000000256E-3</v>
      </c>
    </row>
    <row r="13" spans="3:17" x14ac:dyDescent="0.45">
      <c r="C13">
        <f t="shared" si="2"/>
        <v>519.6152422706632</v>
      </c>
      <c r="D13">
        <f t="shared" si="3"/>
        <v>0.81633900000000004</v>
      </c>
      <c r="E13">
        <v>300</v>
      </c>
      <c r="H13">
        <f t="shared" si="4"/>
        <v>0</v>
      </c>
      <c r="I13">
        <f t="shared" si="4"/>
        <v>0</v>
      </c>
      <c r="J13">
        <f>I13-H13</f>
        <v>0</v>
      </c>
      <c r="N13">
        <f t="shared" si="0"/>
        <v>0</v>
      </c>
      <c r="Q13">
        <f t="shared" si="1"/>
        <v>0</v>
      </c>
    </row>
    <row r="14" spans="3:17" x14ac:dyDescent="0.45">
      <c r="C14">
        <f t="shared" si="2"/>
        <v>692.8203230275509</v>
      </c>
      <c r="D14">
        <f t="shared" si="3"/>
        <v>1.088452</v>
      </c>
      <c r="E14">
        <v>400</v>
      </c>
      <c r="H14">
        <f t="shared" si="4"/>
        <v>0</v>
      </c>
      <c r="I14">
        <f t="shared" si="4"/>
        <v>0</v>
      </c>
      <c r="J14">
        <f>I14-H14</f>
        <v>0</v>
      </c>
      <c r="N14">
        <f t="shared" si="0"/>
        <v>0</v>
      </c>
      <c r="Q14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3E6B-88DC-4A15-A66D-30F2457DF784}">
  <dimension ref="C4:Q14"/>
  <sheetViews>
    <sheetView workbookViewId="0">
      <selection activeCell="L6" sqref="L6:N9"/>
    </sheetView>
  </sheetViews>
  <sheetFormatPr defaultRowHeight="14.25" x14ac:dyDescent="0.45"/>
  <sheetData>
    <row r="4" spans="3:17" x14ac:dyDescent="0.45">
      <c r="C4" t="s">
        <v>10</v>
      </c>
      <c r="D4" t="s">
        <v>3</v>
      </c>
    </row>
    <row r="5" spans="3:17" x14ac:dyDescent="0.45">
      <c r="D5" t="s">
        <v>0</v>
      </c>
      <c r="E5" t="s">
        <v>11</v>
      </c>
      <c r="F5" t="s">
        <v>1</v>
      </c>
      <c r="G5" t="s">
        <v>2</v>
      </c>
      <c r="H5" t="s">
        <v>12</v>
      </c>
      <c r="I5" t="s">
        <v>13</v>
      </c>
      <c r="J5" t="s">
        <v>14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</row>
    <row r="6" spans="3:17" x14ac:dyDescent="0.45">
      <c r="C6">
        <f>(3*E6^2)^0.5</f>
        <v>0</v>
      </c>
      <c r="D6">
        <f>E6/10000*27.2114</f>
        <v>0</v>
      </c>
      <c r="E6">
        <v>0</v>
      </c>
      <c r="F6">
        <v>-0.18232000000000001</v>
      </c>
      <c r="G6">
        <v>-8.1280000000000005E-2</v>
      </c>
      <c r="H6">
        <f>F6*27.2114</f>
        <v>-4.9611824480000006</v>
      </c>
      <c r="I6">
        <f>G6*27.2114</f>
        <v>-2.2117425920000002</v>
      </c>
      <c r="J6">
        <f>I6-H6</f>
        <v>2.7494398560000004</v>
      </c>
      <c r="L6">
        <v>2.2073999999999998</v>
      </c>
      <c r="M6">
        <v>2.1457999999999999</v>
      </c>
      <c r="N6">
        <f t="shared" ref="N6:N14" si="0">L6-M6</f>
        <v>6.1599999999999877E-2</v>
      </c>
      <c r="O6">
        <v>3.2322000000000002</v>
      </c>
      <c r="P6">
        <v>3.2073</v>
      </c>
      <c r="Q6">
        <f t="shared" ref="Q6:Q14" si="1">O6-P6</f>
        <v>2.4900000000000144E-2</v>
      </c>
    </row>
    <row r="7" spans="3:17" x14ac:dyDescent="0.45">
      <c r="C7">
        <f t="shared" ref="C7:C14" si="2">(3*E7^2)^0.5</f>
        <v>17.320508075688775</v>
      </c>
      <c r="D7">
        <f t="shared" ref="D7:D11" si="3">E7/10000*27.2114</f>
        <v>2.72114E-2</v>
      </c>
      <c r="E7">
        <v>10</v>
      </c>
      <c r="F7">
        <v>-0.18232999999999999</v>
      </c>
      <c r="G7">
        <v>-8.1350000000000006E-2</v>
      </c>
      <c r="H7">
        <f t="shared" ref="H7:I14" si="4">F7*27.2114</f>
        <v>-4.9614545620000001</v>
      </c>
      <c r="I7">
        <f t="shared" si="4"/>
        <v>-2.2136473900000002</v>
      </c>
      <c r="J7">
        <f t="shared" ref="J7:J11" si="5">I7-H7</f>
        <v>2.7478071719999999</v>
      </c>
      <c r="L7">
        <v>2.2065000000000001</v>
      </c>
      <c r="M7">
        <v>2.1456</v>
      </c>
      <c r="N7">
        <f t="shared" si="0"/>
        <v>6.0900000000000176E-2</v>
      </c>
      <c r="Q7">
        <f t="shared" si="1"/>
        <v>0</v>
      </c>
    </row>
    <row r="8" spans="3:17" x14ac:dyDescent="0.45">
      <c r="C8">
        <f t="shared" si="2"/>
        <v>34.641016151377549</v>
      </c>
      <c r="D8">
        <f t="shared" si="3"/>
        <v>5.44228E-2</v>
      </c>
      <c r="E8">
        <v>20</v>
      </c>
      <c r="F8">
        <v>-0.18232000000000001</v>
      </c>
      <c r="G8">
        <v>-8.1530000000000005E-2</v>
      </c>
      <c r="H8">
        <f t="shared" si="4"/>
        <v>-4.9611824480000006</v>
      </c>
      <c r="I8">
        <f t="shared" si="4"/>
        <v>-2.2185454420000004</v>
      </c>
      <c r="J8">
        <f t="shared" si="5"/>
        <v>2.7426370060000003</v>
      </c>
      <c r="L8">
        <v>2.2040999999999999</v>
      </c>
      <c r="M8">
        <v>2.1452</v>
      </c>
      <c r="N8">
        <f t="shared" si="0"/>
        <v>5.8899999999999952E-2</v>
      </c>
      <c r="Q8">
        <f t="shared" si="1"/>
        <v>0</v>
      </c>
    </row>
    <row r="9" spans="3:17" x14ac:dyDescent="0.45">
      <c r="C9">
        <f t="shared" si="2"/>
        <v>86.602540378443862</v>
      </c>
      <c r="D9">
        <f t="shared" si="3"/>
        <v>0.13605700000000001</v>
      </c>
      <c r="E9">
        <v>50</v>
      </c>
      <c r="F9">
        <v>-0.18212999999999999</v>
      </c>
      <c r="G9">
        <v>-8.2720000000000002E-2</v>
      </c>
      <c r="H9">
        <f t="shared" si="4"/>
        <v>-4.9560122819999997</v>
      </c>
      <c r="I9">
        <f t="shared" si="4"/>
        <v>-2.2509270080000001</v>
      </c>
      <c r="J9">
        <f t="shared" si="5"/>
        <v>2.7050852739999995</v>
      </c>
      <c r="L9">
        <v>2.1859999999999999</v>
      </c>
      <c r="M9">
        <v>2.1429999999999998</v>
      </c>
      <c r="N9">
        <f t="shared" si="0"/>
        <v>4.3000000000000149E-2</v>
      </c>
      <c r="Q9">
        <f t="shared" si="1"/>
        <v>0</v>
      </c>
    </row>
    <row r="10" spans="3:17" x14ac:dyDescent="0.45">
      <c r="C10">
        <f t="shared" si="2"/>
        <v>173.20508075688772</v>
      </c>
      <c r="D10">
        <f t="shared" si="3"/>
        <v>0.27211400000000002</v>
      </c>
      <c r="E10">
        <v>100</v>
      </c>
      <c r="F10">
        <v>-0.18032000000000001</v>
      </c>
      <c r="G10">
        <v>-8.7040000000000006E-2</v>
      </c>
      <c r="H10">
        <f t="shared" si="4"/>
        <v>-4.9067596480000004</v>
      </c>
      <c r="I10">
        <f t="shared" si="4"/>
        <v>-2.3684802560000002</v>
      </c>
      <c r="J10">
        <f t="shared" si="5"/>
        <v>2.5382793920000002</v>
      </c>
      <c r="L10">
        <v>2.0903</v>
      </c>
      <c r="M10">
        <v>1.9576</v>
      </c>
      <c r="N10">
        <f t="shared" si="0"/>
        <v>0.13270000000000004</v>
      </c>
      <c r="Q10">
        <f t="shared" si="1"/>
        <v>0</v>
      </c>
    </row>
    <row r="11" spans="3:17" x14ac:dyDescent="0.45">
      <c r="C11">
        <f t="shared" si="2"/>
        <v>259.8076211353316</v>
      </c>
      <c r="D11">
        <f t="shared" si="3"/>
        <v>0.40817100000000001</v>
      </c>
      <c r="E11">
        <v>150</v>
      </c>
      <c r="F11">
        <v>-0.17043</v>
      </c>
      <c r="G11">
        <v>-9.6100000000000005E-2</v>
      </c>
      <c r="H11">
        <f t="shared" si="4"/>
        <v>-4.637638902</v>
      </c>
      <c r="I11">
        <f t="shared" si="4"/>
        <v>-2.6150155400000004</v>
      </c>
      <c r="J11">
        <f t="shared" si="5"/>
        <v>2.0226233619999996</v>
      </c>
      <c r="L11">
        <v>1.6654</v>
      </c>
      <c r="M11">
        <v>1.6537999999999999</v>
      </c>
      <c r="N11">
        <f t="shared" si="0"/>
        <v>1.1600000000000055E-2</v>
      </c>
      <c r="Q11">
        <f t="shared" si="1"/>
        <v>0</v>
      </c>
    </row>
    <row r="12" spans="3:17" x14ac:dyDescent="0.45">
      <c r="C12">
        <f t="shared" si="2"/>
        <v>346.41016151377545</v>
      </c>
      <c r="D12">
        <f>E12/10000*27.2114</f>
        <v>0.54422800000000005</v>
      </c>
      <c r="E12">
        <v>200</v>
      </c>
      <c r="F12">
        <v>-0.15182000000000001</v>
      </c>
      <c r="G12">
        <v>-0.11268</v>
      </c>
      <c r="H12">
        <f t="shared" si="4"/>
        <v>-4.1312347480000007</v>
      </c>
      <c r="I12">
        <f t="shared" si="4"/>
        <v>-3.0661805520000001</v>
      </c>
      <c r="J12">
        <f>I12-H12</f>
        <v>1.0650541960000006</v>
      </c>
      <c r="L12">
        <v>0.75470000000000004</v>
      </c>
      <c r="M12">
        <v>0.72740000000000005</v>
      </c>
      <c r="N12">
        <f t="shared" si="0"/>
        <v>2.7299999999999991E-2</v>
      </c>
      <c r="Q12">
        <f t="shared" si="1"/>
        <v>0</v>
      </c>
    </row>
    <row r="13" spans="3:17" x14ac:dyDescent="0.45">
      <c r="C13">
        <f t="shared" si="2"/>
        <v>519.6152422706632</v>
      </c>
      <c r="D13">
        <f>E13/10000*27.2114</f>
        <v>0.81634200000000001</v>
      </c>
      <c r="E13">
        <v>300</v>
      </c>
      <c r="H13">
        <f t="shared" si="4"/>
        <v>0</v>
      </c>
      <c r="I13">
        <f t="shared" si="4"/>
        <v>0</v>
      </c>
      <c r="J13">
        <f>I13-H13</f>
        <v>0</v>
      </c>
      <c r="N13">
        <f t="shared" si="0"/>
        <v>0</v>
      </c>
      <c r="Q13">
        <f t="shared" si="1"/>
        <v>0</v>
      </c>
    </row>
    <row r="14" spans="3:17" x14ac:dyDescent="0.45">
      <c r="C14">
        <f t="shared" si="2"/>
        <v>692.8203230275509</v>
      </c>
      <c r="D14">
        <f>E14/10000*27.2114</f>
        <v>1.0884560000000001</v>
      </c>
      <c r="E14">
        <v>400</v>
      </c>
      <c r="H14">
        <f t="shared" si="4"/>
        <v>0</v>
      </c>
      <c r="I14">
        <f t="shared" si="4"/>
        <v>0</v>
      </c>
      <c r="J14">
        <f>I14-H14</f>
        <v>0</v>
      </c>
      <c r="N14">
        <f t="shared" si="0"/>
        <v>0</v>
      </c>
      <c r="Q14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BB9-00ED-4D7A-B6AF-7814984C9411}">
  <dimension ref="A1:H14"/>
  <sheetViews>
    <sheetView tabSelected="1" workbookViewId="0"/>
  </sheetViews>
  <sheetFormatPr defaultRowHeight="14.25" x14ac:dyDescent="0.45"/>
  <sheetData>
    <row r="1" spans="1:8" x14ac:dyDescent="0.45">
      <c r="A1" s="2" t="s">
        <v>24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x14ac:dyDescent="0.45">
      <c r="A2" s="2" t="s">
        <v>21</v>
      </c>
      <c r="B2">
        <v>0</v>
      </c>
      <c r="C2">
        <v>-8.657</v>
      </c>
      <c r="D2">
        <v>-6.17</v>
      </c>
      <c r="E2">
        <v>2.488</v>
      </c>
      <c r="F2">
        <v>2.5910000000000002</v>
      </c>
      <c r="G2">
        <v>2.3090000000000002</v>
      </c>
      <c r="H2">
        <v>0.28199999999999997</v>
      </c>
    </row>
    <row r="3" spans="1:8" x14ac:dyDescent="0.45">
      <c r="A3" s="2" t="s">
        <v>21</v>
      </c>
      <c r="B3">
        <v>2.7E-2</v>
      </c>
      <c r="C3">
        <v>-8.6549999999999994</v>
      </c>
      <c r="D3">
        <v>-6.1689999999999996</v>
      </c>
      <c r="E3">
        <v>2.4870000000000001</v>
      </c>
      <c r="F3">
        <v>2.59</v>
      </c>
      <c r="G3">
        <v>2.31</v>
      </c>
      <c r="H3">
        <v>0.28100000000000003</v>
      </c>
    </row>
    <row r="4" spans="1:8" x14ac:dyDescent="0.45">
      <c r="A4" s="2" t="s">
        <v>21</v>
      </c>
      <c r="B4">
        <v>5.3999999999999999E-2</v>
      </c>
      <c r="C4">
        <v>-8.65</v>
      </c>
      <c r="D4">
        <v>-6.165</v>
      </c>
      <c r="E4">
        <v>2.4849999999999999</v>
      </c>
      <c r="F4">
        <v>2.5880000000000001</v>
      </c>
      <c r="G4">
        <v>2.3109999999999999</v>
      </c>
      <c r="H4">
        <v>0.27700000000000002</v>
      </c>
    </row>
    <row r="5" spans="1:8" x14ac:dyDescent="0.45">
      <c r="A5" s="2" t="s">
        <v>21</v>
      </c>
      <c r="B5">
        <v>0.13600000000000001</v>
      </c>
      <c r="C5">
        <v>-8.6120000000000001</v>
      </c>
      <c r="D5">
        <v>-6.1420000000000003</v>
      </c>
      <c r="E5">
        <v>2.4710000000000001</v>
      </c>
      <c r="F5">
        <v>2.5739999999999998</v>
      </c>
      <c r="G5">
        <v>2.3199999999999998</v>
      </c>
      <c r="H5">
        <v>0.254</v>
      </c>
    </row>
    <row r="6" spans="1:8" x14ac:dyDescent="0.45">
      <c r="A6" s="2" t="s">
        <v>21</v>
      </c>
      <c r="B6">
        <v>0.27200000000000002</v>
      </c>
      <c r="C6">
        <v>-8.4909999999999997</v>
      </c>
      <c r="D6">
        <v>-6.06</v>
      </c>
      <c r="E6">
        <v>2.431</v>
      </c>
      <c r="F6">
        <v>2.3530000000000002</v>
      </c>
      <c r="G6">
        <v>2.1560000000000001</v>
      </c>
      <c r="H6">
        <v>0.19700000000000001</v>
      </c>
    </row>
    <row r="7" spans="1:8" x14ac:dyDescent="0.45">
      <c r="A7" s="2" t="s">
        <v>22</v>
      </c>
      <c r="B7">
        <v>0</v>
      </c>
      <c r="C7">
        <v>-6.2041991999999997E-2</v>
      </c>
      <c r="D7">
        <v>2.618553022</v>
      </c>
      <c r="E7">
        <v>2.6805950140000001</v>
      </c>
      <c r="F7">
        <v>2.2658</v>
      </c>
      <c r="G7">
        <v>2.2433000000000001</v>
      </c>
      <c r="H7">
        <v>2.2499999999999964E-2</v>
      </c>
    </row>
    <row r="8" spans="1:8" x14ac:dyDescent="0.45">
      <c r="A8" s="2" t="s">
        <v>22</v>
      </c>
      <c r="B8">
        <v>2.7211300000000001E-2</v>
      </c>
      <c r="C8">
        <v>-6.3130448000000006E-2</v>
      </c>
      <c r="D8">
        <v>2.6275327840000005</v>
      </c>
      <c r="E8">
        <v>2.6906632320000003</v>
      </c>
      <c r="F8">
        <v>2.2948</v>
      </c>
      <c r="G8">
        <v>2.2684000000000002</v>
      </c>
      <c r="H8">
        <v>2.6399999999999757E-2</v>
      </c>
    </row>
    <row r="9" spans="1:8" x14ac:dyDescent="0.45">
      <c r="A9" s="2" t="s">
        <v>22</v>
      </c>
      <c r="B9">
        <v>5.4422600000000002E-2</v>
      </c>
      <c r="C9">
        <v>-6.1769878E-2</v>
      </c>
      <c r="D9">
        <v>2.632975064</v>
      </c>
      <c r="E9">
        <v>2.6947449419999998</v>
      </c>
      <c r="F9">
        <v>2.3206000000000002</v>
      </c>
      <c r="G9">
        <v>2.2892999999999999</v>
      </c>
      <c r="H9">
        <v>3.1300000000000328E-2</v>
      </c>
    </row>
    <row r="10" spans="1:8" x14ac:dyDescent="0.45">
      <c r="A10" s="2" t="s">
        <v>22</v>
      </c>
      <c r="B10">
        <v>0.1360565</v>
      </c>
      <c r="C10">
        <v>-4.1361328000000003E-2</v>
      </c>
      <c r="D10">
        <v>2.6465807640000003</v>
      </c>
      <c r="E10">
        <v>2.6879420920000001</v>
      </c>
      <c r="F10">
        <v>2.355</v>
      </c>
      <c r="G10">
        <v>2.3226</v>
      </c>
      <c r="H10">
        <v>3.2399999999999984E-2</v>
      </c>
    </row>
    <row r="11" spans="1:8" x14ac:dyDescent="0.45">
      <c r="A11" s="2" t="s">
        <v>23</v>
      </c>
      <c r="B11">
        <v>0</v>
      </c>
      <c r="C11">
        <v>-4.9611824480000006</v>
      </c>
      <c r="D11">
        <v>-2.2117425920000002</v>
      </c>
      <c r="E11">
        <v>2.7494398560000004</v>
      </c>
      <c r="F11">
        <v>2.2073999999999998</v>
      </c>
      <c r="G11">
        <v>2.1457999999999999</v>
      </c>
      <c r="H11">
        <v>6.1599999999999877E-2</v>
      </c>
    </row>
    <row r="12" spans="1:8" x14ac:dyDescent="0.45">
      <c r="A12" s="2" t="s">
        <v>23</v>
      </c>
      <c r="B12">
        <v>2.72114E-2</v>
      </c>
      <c r="C12">
        <v>-4.9614545620000001</v>
      </c>
      <c r="D12">
        <v>-2.2136473900000002</v>
      </c>
      <c r="E12">
        <v>2.7478071719999999</v>
      </c>
      <c r="F12">
        <v>2.2065000000000001</v>
      </c>
      <c r="G12">
        <v>2.1456</v>
      </c>
      <c r="H12">
        <v>6.0900000000000176E-2</v>
      </c>
    </row>
    <row r="13" spans="1:8" x14ac:dyDescent="0.45">
      <c r="A13" s="2" t="s">
        <v>23</v>
      </c>
      <c r="B13">
        <v>5.44228E-2</v>
      </c>
      <c r="C13">
        <v>-4.9611824480000006</v>
      </c>
      <c r="D13">
        <v>-2.2185454420000004</v>
      </c>
      <c r="E13">
        <v>2.7426370060000003</v>
      </c>
      <c r="F13">
        <v>2.2040999999999999</v>
      </c>
      <c r="G13">
        <v>2.1452</v>
      </c>
      <c r="H13">
        <v>5.8899999999999952E-2</v>
      </c>
    </row>
    <row r="14" spans="1:8" x14ac:dyDescent="0.45">
      <c r="A14" s="2" t="s">
        <v>23</v>
      </c>
      <c r="B14">
        <v>0.13605700000000001</v>
      </c>
      <c r="C14">
        <v>-4.9560122819999997</v>
      </c>
      <c r="D14">
        <v>-2.2509270080000001</v>
      </c>
      <c r="E14">
        <v>2.7050852739999995</v>
      </c>
      <c r="F14">
        <v>2.1859999999999999</v>
      </c>
      <c r="G14">
        <v>2.1429999999999998</v>
      </c>
      <c r="H14">
        <v>4.3000000000000149E-2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</vt:lpstr>
      <vt:lpstr>RB</vt:lpstr>
      <vt:lpstr>TPP</vt:lpstr>
      <vt:lpstr>MLTDDFT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2022-01-27T15:29:35Z</dcterms:created>
  <dcterms:modified xsi:type="dcterms:W3CDTF">2022-04-05T03:37:23Z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6dcd7e35-716a-4461-9fd5-cdb250fa38e2</vt:lpwstr>
  </property>
</Properties>
</file>