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7A9F9060-04A8-4514-BAD6-3ADFAFD65AC8}" xr6:coauthVersionLast="47" xr6:coauthVersionMax="47" xr10:uidLastSave="{00000000-0000-0000-0000-000000000000}"/>
  <bookViews>
    <workbookView xWindow="-110" yWindow="-110" windowWidth="19420" windowHeight="10420" tabRatio="749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0" l="1"/>
  <c r="D58" i="10"/>
  <c r="G58" i="10" s="1"/>
  <c r="C58" i="10"/>
  <c r="E58" i="10" s="1"/>
  <c r="B58" i="10"/>
  <c r="D57" i="10"/>
  <c r="G57" i="10" s="1"/>
  <c r="C57" i="10"/>
  <c r="E57" i="10"/>
  <c r="D56" i="10"/>
  <c r="G56" i="10" s="1"/>
  <c r="C56" i="10"/>
  <c r="E56" i="10" s="1"/>
  <c r="B56" i="10"/>
  <c r="D55" i="10"/>
  <c r="G55" i="10" s="1"/>
  <c r="C55" i="10"/>
  <c r="E55" i="10" s="1"/>
  <c r="B55" i="10"/>
  <c r="D54" i="10"/>
  <c r="G54" i="10" s="1"/>
  <c r="C54" i="10"/>
  <c r="E54" i="10" s="1"/>
  <c r="B54" i="10"/>
  <c r="D53" i="10"/>
  <c r="G53" i="10" s="1"/>
  <c r="C53" i="10"/>
  <c r="E53" i="10" s="1"/>
  <c r="B53" i="10"/>
  <c r="D52" i="10"/>
  <c r="G52" i="10" s="1"/>
  <c r="C52" i="10"/>
  <c r="E52" i="10" s="1"/>
  <c r="B52" i="10"/>
  <c r="D51" i="10"/>
  <c r="G51" i="10" s="1"/>
  <c r="C51" i="10"/>
  <c r="E51" i="10" s="1"/>
  <c r="B51" i="10"/>
  <c r="D39" i="10"/>
  <c r="G39" i="10" s="1"/>
  <c r="C39" i="10"/>
  <c r="E39" i="10" s="1"/>
  <c r="B39" i="10"/>
  <c r="D38" i="10"/>
  <c r="G38" i="10" s="1"/>
  <c r="C38" i="10"/>
  <c r="B38" i="10"/>
  <c r="E38" i="10" s="1"/>
  <c r="D37" i="10"/>
  <c r="G37" i="10" s="1"/>
  <c r="C37" i="10"/>
  <c r="E37" i="10" s="1"/>
  <c r="B37" i="10"/>
  <c r="D36" i="10"/>
  <c r="G36" i="10" s="1"/>
  <c r="C36" i="10"/>
  <c r="E36" i="10" s="1"/>
  <c r="B36" i="10"/>
  <c r="D35" i="10"/>
  <c r="G35" i="10" s="1"/>
  <c r="C35" i="10"/>
  <c r="E35" i="10" s="1"/>
  <c r="B35" i="10"/>
  <c r="D34" i="10"/>
  <c r="G34" i="10" s="1"/>
  <c r="C34" i="10"/>
  <c r="E34" i="10" s="1"/>
  <c r="B34" i="10"/>
  <c r="D33" i="10"/>
  <c r="G33" i="10" s="1"/>
  <c r="C33" i="10"/>
  <c r="E33" i="10" s="1"/>
  <c r="B33" i="10"/>
  <c r="D32" i="10"/>
  <c r="G32" i="10" s="1"/>
  <c r="C32" i="10"/>
  <c r="E32" i="10" s="1"/>
  <c r="B32" i="10"/>
  <c r="D20" i="10"/>
  <c r="G20" i="10" s="1"/>
  <c r="C20" i="10"/>
  <c r="E20" i="10" s="1"/>
  <c r="B20" i="10"/>
  <c r="D19" i="10"/>
  <c r="G19" i="10" s="1"/>
  <c r="C19" i="10"/>
  <c r="B19" i="10"/>
  <c r="E19" i="10" s="1"/>
  <c r="D18" i="10"/>
  <c r="G18" i="10" s="1"/>
  <c r="C18" i="10"/>
  <c r="E18" i="10" s="1"/>
  <c r="B18" i="10"/>
  <c r="D17" i="10"/>
  <c r="G17" i="10" s="1"/>
  <c r="C17" i="10"/>
  <c r="B17" i="10"/>
  <c r="E17" i="10" s="1"/>
  <c r="D16" i="10"/>
  <c r="G16" i="10" s="1"/>
  <c r="C16" i="10"/>
  <c r="E16" i="10" s="1"/>
  <c r="B16" i="10"/>
  <c r="D15" i="10"/>
  <c r="G15" i="10" s="1"/>
  <c r="C15" i="10"/>
  <c r="E15" i="10" s="1"/>
  <c r="B15" i="10"/>
  <c r="D14" i="10"/>
  <c r="G14" i="10" s="1"/>
  <c r="C14" i="10"/>
  <c r="E14" i="10" s="1"/>
  <c r="B14" i="10"/>
  <c r="D13" i="10"/>
  <c r="G13" i="10" s="1"/>
  <c r="C13" i="10"/>
  <c r="E13" i="10" s="1"/>
  <c r="B13" i="10"/>
  <c r="D366" i="9"/>
  <c r="D60" i="10" s="1"/>
  <c r="B342" i="9"/>
  <c r="D50" i="10" s="1"/>
  <c r="B341" i="9"/>
  <c r="D49" i="10" s="1"/>
  <c r="B337" i="9"/>
  <c r="D45" i="10" s="1"/>
  <c r="N328" i="9"/>
  <c r="L328" i="9"/>
  <c r="M328" i="9" s="1"/>
  <c r="N326" i="9"/>
  <c r="L326" i="9"/>
  <c r="M326" i="9" s="1"/>
  <c r="N324" i="9"/>
  <c r="M324" i="9"/>
  <c r="L324" i="9"/>
  <c r="N322" i="9"/>
  <c r="M322" i="9"/>
  <c r="L322" i="9"/>
  <c r="N320" i="9"/>
  <c r="L320" i="9"/>
  <c r="M320" i="9" s="1"/>
  <c r="N318" i="9"/>
  <c r="L318" i="9"/>
  <c r="M318" i="9" s="1"/>
  <c r="N316" i="9"/>
  <c r="M316" i="9"/>
  <c r="L316" i="9"/>
  <c r="N314" i="9"/>
  <c r="L314" i="9"/>
  <c r="M314" i="9" s="1"/>
  <c r="N312" i="9"/>
  <c r="L312" i="9"/>
  <c r="M312" i="9" s="1"/>
  <c r="N310" i="9"/>
  <c r="L310" i="9"/>
  <c r="M310" i="9" s="1"/>
  <c r="N308" i="9"/>
  <c r="M308" i="9"/>
  <c r="L308" i="9"/>
  <c r="N306" i="9"/>
  <c r="M306" i="9"/>
  <c r="L306" i="9"/>
  <c r="N304" i="9"/>
  <c r="L304" i="9"/>
  <c r="M304" i="9" s="1"/>
  <c r="N295" i="9"/>
  <c r="L295" i="9"/>
  <c r="M295" i="9" s="1"/>
  <c r="N293" i="9"/>
  <c r="M293" i="9"/>
  <c r="L293" i="9"/>
  <c r="N291" i="9"/>
  <c r="L291" i="9"/>
  <c r="M291" i="9" s="1"/>
  <c r="N289" i="9"/>
  <c r="L289" i="9"/>
  <c r="M289" i="9" s="1"/>
  <c r="N287" i="9"/>
  <c r="L287" i="9"/>
  <c r="M287" i="9" s="1"/>
  <c r="N285" i="9"/>
  <c r="M285" i="9"/>
  <c r="L285" i="9"/>
  <c r="N283" i="9"/>
  <c r="M283" i="9"/>
  <c r="L283" i="9"/>
  <c r="N281" i="9"/>
  <c r="L281" i="9"/>
  <c r="M281" i="9" s="1"/>
  <c r="N279" i="9"/>
  <c r="L279" i="9"/>
  <c r="M279" i="9" s="1"/>
  <c r="N277" i="9"/>
  <c r="M277" i="9"/>
  <c r="L277" i="9"/>
  <c r="N275" i="9"/>
  <c r="L275" i="9"/>
  <c r="M275" i="9" s="1"/>
  <c r="N273" i="9"/>
  <c r="L273" i="9"/>
  <c r="M273" i="9" s="1"/>
  <c r="N271" i="9"/>
  <c r="L271" i="9"/>
  <c r="M271" i="9" s="1"/>
  <c r="N262" i="9"/>
  <c r="M262" i="9"/>
  <c r="L262" i="9"/>
  <c r="N260" i="9"/>
  <c r="M260" i="9"/>
  <c r="L260" i="9"/>
  <c r="N258" i="9"/>
  <c r="L258" i="9"/>
  <c r="M258" i="9" s="1"/>
  <c r="N256" i="9"/>
  <c r="L256" i="9"/>
  <c r="M256" i="9" s="1"/>
  <c r="N254" i="9"/>
  <c r="M254" i="9"/>
  <c r="L254" i="9"/>
  <c r="N252" i="9"/>
  <c r="L252" i="9"/>
  <c r="M252" i="9" s="1"/>
  <c r="N250" i="9"/>
  <c r="L250" i="9"/>
  <c r="M250" i="9" s="1"/>
  <c r="N248" i="9"/>
  <c r="L248" i="9"/>
  <c r="M248" i="9" s="1"/>
  <c r="N246" i="9"/>
  <c r="M246" i="9"/>
  <c r="L246" i="9"/>
  <c r="N244" i="9"/>
  <c r="M244" i="9"/>
  <c r="L244" i="9"/>
  <c r="N242" i="9"/>
  <c r="L242" i="9"/>
  <c r="M242" i="9" s="1"/>
  <c r="N240" i="9"/>
  <c r="L240" i="9"/>
  <c r="M240" i="9" s="1"/>
  <c r="N238" i="9"/>
  <c r="M238" i="9"/>
  <c r="L238" i="9"/>
  <c r="N229" i="9"/>
  <c r="L229" i="9"/>
  <c r="M229" i="9" s="1"/>
  <c r="N227" i="9"/>
  <c r="L227" i="9"/>
  <c r="M227" i="9" s="1"/>
  <c r="N225" i="9"/>
  <c r="L225" i="9"/>
  <c r="M225" i="9" s="1"/>
  <c r="N223" i="9"/>
  <c r="M223" i="9"/>
  <c r="L223" i="9"/>
  <c r="N221" i="9"/>
  <c r="L221" i="9"/>
  <c r="M221" i="9" s="1"/>
  <c r="N219" i="9"/>
  <c r="L219" i="9"/>
  <c r="M219" i="9" s="1"/>
  <c r="N217" i="9"/>
  <c r="M217" i="9"/>
  <c r="L217" i="9"/>
  <c r="N215" i="9"/>
  <c r="M215" i="9"/>
  <c r="L215" i="9"/>
  <c r="N213" i="9"/>
  <c r="M213" i="9"/>
  <c r="L213" i="9"/>
  <c r="N211" i="9"/>
  <c r="L211" i="9"/>
  <c r="M211" i="9" s="1"/>
  <c r="N209" i="9"/>
  <c r="M209" i="9"/>
  <c r="L209" i="9"/>
  <c r="N207" i="9"/>
  <c r="M207" i="9"/>
  <c r="L207" i="9"/>
  <c r="N205" i="9"/>
  <c r="L205" i="9"/>
  <c r="M205" i="9" s="1"/>
  <c r="N196" i="9"/>
  <c r="L196" i="9"/>
  <c r="M196" i="9" s="1"/>
  <c r="N194" i="9"/>
  <c r="M194" i="9"/>
  <c r="L194" i="9"/>
  <c r="N192" i="9"/>
  <c r="M192" i="9"/>
  <c r="L192" i="9"/>
  <c r="N190" i="9"/>
  <c r="M190" i="9"/>
  <c r="L190" i="9"/>
  <c r="N188" i="9"/>
  <c r="L188" i="9"/>
  <c r="M188" i="9" s="1"/>
  <c r="N186" i="9"/>
  <c r="M186" i="9"/>
  <c r="L186" i="9"/>
  <c r="N184" i="9"/>
  <c r="M184" i="9"/>
  <c r="L184" i="9"/>
  <c r="N182" i="9"/>
  <c r="L182" i="9"/>
  <c r="M182" i="9" s="1"/>
  <c r="N180" i="9"/>
  <c r="L180" i="9"/>
  <c r="M180" i="9" s="1"/>
  <c r="N178" i="9"/>
  <c r="M178" i="9"/>
  <c r="L178" i="9"/>
  <c r="N176" i="9"/>
  <c r="M176" i="9"/>
  <c r="L176" i="9"/>
  <c r="N174" i="9"/>
  <c r="M174" i="9"/>
  <c r="L174" i="9"/>
  <c r="N172" i="9"/>
  <c r="L172" i="9"/>
  <c r="M172" i="9" s="1"/>
  <c r="N163" i="9"/>
  <c r="M163" i="9"/>
  <c r="L163" i="9"/>
  <c r="N161" i="9"/>
  <c r="M161" i="9"/>
  <c r="L161" i="9"/>
  <c r="N159" i="9"/>
  <c r="L159" i="9"/>
  <c r="M159" i="9" s="1"/>
  <c r="N157" i="9"/>
  <c r="L157" i="9"/>
  <c r="M157" i="9" s="1"/>
  <c r="N155" i="9"/>
  <c r="M155" i="9"/>
  <c r="L155" i="9"/>
  <c r="N153" i="9"/>
  <c r="M153" i="9"/>
  <c r="L153" i="9"/>
  <c r="N151" i="9"/>
  <c r="M151" i="9"/>
  <c r="L151" i="9"/>
  <c r="N149" i="9"/>
  <c r="L149" i="9"/>
  <c r="M149" i="9" s="1"/>
  <c r="N147" i="9"/>
  <c r="M147" i="9"/>
  <c r="L147" i="9"/>
  <c r="N145" i="9"/>
  <c r="M145" i="9"/>
  <c r="L145" i="9"/>
  <c r="N143" i="9"/>
  <c r="L143" i="9"/>
  <c r="M143" i="9" s="1"/>
  <c r="N141" i="9"/>
  <c r="L141" i="9"/>
  <c r="M141" i="9" s="1"/>
  <c r="N139" i="9"/>
  <c r="M139" i="9"/>
  <c r="L139" i="9"/>
  <c r="N130" i="9"/>
  <c r="M130" i="9"/>
  <c r="L130" i="9"/>
  <c r="N128" i="9"/>
  <c r="M128" i="9"/>
  <c r="L128" i="9"/>
  <c r="N126" i="9"/>
  <c r="L126" i="9"/>
  <c r="M126" i="9" s="1"/>
  <c r="N124" i="9"/>
  <c r="M124" i="9"/>
  <c r="L124" i="9"/>
  <c r="N122" i="9"/>
  <c r="M122" i="9"/>
  <c r="L122" i="9"/>
  <c r="N120" i="9"/>
  <c r="L120" i="9"/>
  <c r="M120" i="9" s="1"/>
  <c r="N118" i="9"/>
  <c r="L118" i="9"/>
  <c r="M118" i="9" s="1"/>
  <c r="N116" i="9"/>
  <c r="M116" i="9"/>
  <c r="L116" i="9"/>
  <c r="N114" i="9"/>
  <c r="M114" i="9"/>
  <c r="L114" i="9"/>
  <c r="N112" i="9"/>
  <c r="M112" i="9"/>
  <c r="L112" i="9"/>
  <c r="N110" i="9"/>
  <c r="L110" i="9"/>
  <c r="M110" i="9" s="1"/>
  <c r="N108" i="9"/>
  <c r="M108" i="9"/>
  <c r="L108" i="9"/>
  <c r="N106" i="9"/>
  <c r="M106" i="9"/>
  <c r="L106" i="9"/>
  <c r="N97" i="9"/>
  <c r="L97" i="9"/>
  <c r="M97" i="9" s="1"/>
  <c r="N95" i="9"/>
  <c r="L95" i="9"/>
  <c r="M95" i="9" s="1"/>
  <c r="N93" i="9"/>
  <c r="M93" i="9"/>
  <c r="L93" i="9"/>
  <c r="N91" i="9"/>
  <c r="M91" i="9"/>
  <c r="L91" i="9"/>
  <c r="N89" i="9"/>
  <c r="M89" i="9"/>
  <c r="L89" i="9"/>
  <c r="N87" i="9"/>
  <c r="L87" i="9"/>
  <c r="M87" i="9" s="1"/>
  <c r="N85" i="9"/>
  <c r="M85" i="9"/>
  <c r="L85" i="9"/>
  <c r="N83" i="9"/>
  <c r="M83" i="9"/>
  <c r="L83" i="9"/>
  <c r="N81" i="9"/>
  <c r="L81" i="9"/>
  <c r="M81" i="9" s="1"/>
  <c r="N79" i="9"/>
  <c r="L79" i="9"/>
  <c r="M79" i="9" s="1"/>
  <c r="N77" i="9"/>
  <c r="M77" i="9"/>
  <c r="L77" i="9"/>
  <c r="N75" i="9"/>
  <c r="M75" i="9"/>
  <c r="L75" i="9"/>
  <c r="N73" i="9"/>
  <c r="M73" i="9"/>
  <c r="L73" i="9"/>
  <c r="N63" i="9"/>
  <c r="L63" i="9"/>
  <c r="M63" i="9" s="1"/>
  <c r="N61" i="9"/>
  <c r="M61" i="9"/>
  <c r="L61" i="9"/>
  <c r="N59" i="9"/>
  <c r="M59" i="9"/>
  <c r="L59" i="9"/>
  <c r="N57" i="9"/>
  <c r="L57" i="9"/>
  <c r="M57" i="9" s="1"/>
  <c r="N55" i="9"/>
  <c r="L55" i="9"/>
  <c r="M55" i="9" s="1"/>
  <c r="N53" i="9"/>
  <c r="M53" i="9"/>
  <c r="L53" i="9"/>
  <c r="N51" i="9"/>
  <c r="M51" i="9"/>
  <c r="L51" i="9"/>
  <c r="N49" i="9"/>
  <c r="M49" i="9"/>
  <c r="L49" i="9"/>
  <c r="N47" i="9"/>
  <c r="L47" i="9"/>
  <c r="M47" i="9" s="1"/>
  <c r="N45" i="9"/>
  <c r="M45" i="9"/>
  <c r="L45" i="9"/>
  <c r="N43" i="9"/>
  <c r="M43" i="9"/>
  <c r="L43" i="9"/>
  <c r="N41" i="9"/>
  <c r="L41" i="9"/>
  <c r="M41" i="9" s="1"/>
  <c r="N39" i="9"/>
  <c r="L39" i="9"/>
  <c r="M39" i="9" s="1"/>
  <c r="N29" i="9"/>
  <c r="M29" i="9"/>
  <c r="L29" i="9"/>
  <c r="N27" i="9"/>
  <c r="L27" i="9"/>
  <c r="M27" i="9" s="1"/>
  <c r="N25" i="9"/>
  <c r="M25" i="9"/>
  <c r="L25" i="9"/>
  <c r="N23" i="9"/>
  <c r="C365" i="9" s="1"/>
  <c r="L23" i="9"/>
  <c r="M23" i="9" s="1"/>
  <c r="N21" i="9"/>
  <c r="M21" i="9"/>
  <c r="L21" i="9"/>
  <c r="N19" i="9"/>
  <c r="M19" i="9"/>
  <c r="L19" i="9"/>
  <c r="N17" i="9"/>
  <c r="L17" i="9"/>
  <c r="M17" i="9" s="1"/>
  <c r="N15" i="9"/>
  <c r="L15" i="9"/>
  <c r="M15" i="9" s="1"/>
  <c r="N13" i="9"/>
  <c r="M13" i="9"/>
  <c r="L13" i="9"/>
  <c r="N11" i="9"/>
  <c r="L11" i="9"/>
  <c r="M11" i="9" s="1"/>
  <c r="N9" i="9"/>
  <c r="M9" i="9"/>
  <c r="L9" i="9"/>
  <c r="N7" i="9"/>
  <c r="L7" i="9"/>
  <c r="M7" i="9" s="1"/>
  <c r="N5" i="9"/>
  <c r="M5" i="9"/>
  <c r="L5" i="9"/>
  <c r="D356" i="8"/>
  <c r="D41" i="10" s="1"/>
  <c r="C355" i="8"/>
  <c r="B332" i="8"/>
  <c r="D31" i="10" s="1"/>
  <c r="B331" i="8"/>
  <c r="D30" i="10" s="1"/>
  <c r="B327" i="8"/>
  <c r="D26" i="10" s="1"/>
  <c r="N317" i="8"/>
  <c r="M317" i="8"/>
  <c r="L317" i="8"/>
  <c r="N315" i="8"/>
  <c r="L315" i="8"/>
  <c r="M315" i="8" s="1"/>
  <c r="N313" i="8"/>
  <c r="M313" i="8"/>
  <c r="L313" i="8"/>
  <c r="N311" i="8"/>
  <c r="L311" i="8"/>
  <c r="M311" i="8" s="1"/>
  <c r="N309" i="8"/>
  <c r="M309" i="8"/>
  <c r="L309" i="8"/>
  <c r="N307" i="8"/>
  <c r="L307" i="8"/>
  <c r="M307" i="8" s="1"/>
  <c r="N305" i="8"/>
  <c r="M305" i="8"/>
  <c r="L305" i="8"/>
  <c r="N303" i="8"/>
  <c r="L303" i="8"/>
  <c r="M303" i="8" s="1"/>
  <c r="N301" i="8"/>
  <c r="M301" i="8"/>
  <c r="L301" i="8"/>
  <c r="N299" i="8"/>
  <c r="L299" i="8"/>
  <c r="M299" i="8" s="1"/>
  <c r="N297" i="8"/>
  <c r="M297" i="8"/>
  <c r="L297" i="8"/>
  <c r="N295" i="8"/>
  <c r="L295" i="8"/>
  <c r="M295" i="8" s="1"/>
  <c r="N283" i="8"/>
  <c r="M283" i="8"/>
  <c r="L283" i="8"/>
  <c r="N281" i="8"/>
  <c r="L281" i="8"/>
  <c r="M281" i="8" s="1"/>
  <c r="N279" i="8"/>
  <c r="M279" i="8"/>
  <c r="L279" i="8"/>
  <c r="N277" i="8"/>
  <c r="L277" i="8"/>
  <c r="M277" i="8" s="1"/>
  <c r="N275" i="8"/>
  <c r="M275" i="8"/>
  <c r="L275" i="8"/>
  <c r="N273" i="8"/>
  <c r="L273" i="8"/>
  <c r="M273" i="8" s="1"/>
  <c r="N271" i="8"/>
  <c r="M271" i="8"/>
  <c r="L271" i="8"/>
  <c r="N269" i="8"/>
  <c r="L269" i="8"/>
  <c r="M269" i="8" s="1"/>
  <c r="N267" i="8"/>
  <c r="M267" i="8"/>
  <c r="L267" i="8"/>
  <c r="N265" i="8"/>
  <c r="L265" i="8"/>
  <c r="M265" i="8" s="1"/>
  <c r="N263" i="8"/>
  <c r="M263" i="8"/>
  <c r="L263" i="8"/>
  <c r="N261" i="8"/>
  <c r="L261" i="8"/>
  <c r="M261" i="8" s="1"/>
  <c r="N250" i="8"/>
  <c r="M250" i="8"/>
  <c r="L250" i="8"/>
  <c r="N248" i="8"/>
  <c r="L248" i="8"/>
  <c r="M248" i="8" s="1"/>
  <c r="N246" i="8"/>
  <c r="M246" i="8"/>
  <c r="L246" i="8"/>
  <c r="N244" i="8"/>
  <c r="L244" i="8"/>
  <c r="M244" i="8" s="1"/>
  <c r="N242" i="8"/>
  <c r="M242" i="8"/>
  <c r="L242" i="8"/>
  <c r="N240" i="8"/>
  <c r="L240" i="8"/>
  <c r="M240" i="8" s="1"/>
  <c r="N238" i="8"/>
  <c r="M238" i="8"/>
  <c r="L238" i="8"/>
  <c r="N236" i="8"/>
  <c r="L236" i="8"/>
  <c r="M236" i="8" s="1"/>
  <c r="N234" i="8"/>
  <c r="M234" i="8"/>
  <c r="L234" i="8"/>
  <c r="N232" i="8"/>
  <c r="L232" i="8"/>
  <c r="M232" i="8" s="1"/>
  <c r="N230" i="8"/>
  <c r="M230" i="8"/>
  <c r="L230" i="8"/>
  <c r="N228" i="8"/>
  <c r="L228" i="8"/>
  <c r="M228" i="8" s="1"/>
  <c r="N218" i="8"/>
  <c r="M218" i="8"/>
  <c r="L218" i="8"/>
  <c r="N216" i="8"/>
  <c r="L216" i="8"/>
  <c r="M216" i="8" s="1"/>
  <c r="N214" i="8"/>
  <c r="M214" i="8"/>
  <c r="L214" i="8"/>
  <c r="N212" i="8"/>
  <c r="L212" i="8"/>
  <c r="M212" i="8" s="1"/>
  <c r="N210" i="8"/>
  <c r="M210" i="8"/>
  <c r="L210" i="8"/>
  <c r="N208" i="8"/>
  <c r="L208" i="8"/>
  <c r="M208" i="8" s="1"/>
  <c r="N206" i="8"/>
  <c r="M206" i="8"/>
  <c r="L206" i="8"/>
  <c r="N204" i="8"/>
  <c r="L204" i="8"/>
  <c r="M204" i="8" s="1"/>
  <c r="N202" i="8"/>
  <c r="M202" i="8"/>
  <c r="L202" i="8"/>
  <c r="N200" i="8"/>
  <c r="L200" i="8"/>
  <c r="M200" i="8" s="1"/>
  <c r="N198" i="8"/>
  <c r="M198" i="8"/>
  <c r="L198" i="8"/>
  <c r="N196" i="8"/>
  <c r="L196" i="8"/>
  <c r="M196" i="8" s="1"/>
  <c r="N186" i="8"/>
  <c r="M186" i="8"/>
  <c r="L186" i="8"/>
  <c r="N184" i="8"/>
  <c r="L184" i="8"/>
  <c r="M184" i="8" s="1"/>
  <c r="N182" i="8"/>
  <c r="M182" i="8"/>
  <c r="L182" i="8"/>
  <c r="N180" i="8"/>
  <c r="L180" i="8"/>
  <c r="M180" i="8" s="1"/>
  <c r="N178" i="8"/>
  <c r="M178" i="8"/>
  <c r="L178" i="8"/>
  <c r="N176" i="8"/>
  <c r="L176" i="8"/>
  <c r="M176" i="8" s="1"/>
  <c r="N174" i="8"/>
  <c r="M174" i="8"/>
  <c r="L174" i="8"/>
  <c r="N172" i="8"/>
  <c r="L172" i="8"/>
  <c r="M172" i="8" s="1"/>
  <c r="N170" i="8"/>
  <c r="M170" i="8"/>
  <c r="L170" i="8"/>
  <c r="N168" i="8"/>
  <c r="L168" i="8"/>
  <c r="M168" i="8" s="1"/>
  <c r="N166" i="8"/>
  <c r="M166" i="8"/>
  <c r="L166" i="8"/>
  <c r="N164" i="8"/>
  <c r="L164" i="8"/>
  <c r="M164" i="8" s="1"/>
  <c r="N154" i="8"/>
  <c r="M154" i="8"/>
  <c r="L154" i="8"/>
  <c r="N152" i="8"/>
  <c r="L152" i="8"/>
  <c r="M152" i="8" s="1"/>
  <c r="N150" i="8"/>
  <c r="M150" i="8"/>
  <c r="L150" i="8"/>
  <c r="N148" i="8"/>
  <c r="L148" i="8"/>
  <c r="M148" i="8" s="1"/>
  <c r="N146" i="8"/>
  <c r="M146" i="8"/>
  <c r="L146" i="8"/>
  <c r="N144" i="8"/>
  <c r="L144" i="8"/>
  <c r="M144" i="8" s="1"/>
  <c r="N142" i="8"/>
  <c r="M142" i="8"/>
  <c r="L142" i="8"/>
  <c r="N140" i="8"/>
  <c r="L140" i="8"/>
  <c r="M140" i="8" s="1"/>
  <c r="N138" i="8"/>
  <c r="M138" i="8"/>
  <c r="L138" i="8"/>
  <c r="N136" i="8"/>
  <c r="L136" i="8"/>
  <c r="M136" i="8" s="1"/>
  <c r="N134" i="8"/>
  <c r="M134" i="8"/>
  <c r="L134" i="8"/>
  <c r="N132" i="8"/>
  <c r="L132" i="8"/>
  <c r="M132" i="8" s="1"/>
  <c r="N122" i="8"/>
  <c r="M122" i="8"/>
  <c r="L122" i="8"/>
  <c r="N120" i="8"/>
  <c r="L120" i="8"/>
  <c r="M120" i="8" s="1"/>
  <c r="N118" i="8"/>
  <c r="M118" i="8"/>
  <c r="L118" i="8"/>
  <c r="N116" i="8"/>
  <c r="L116" i="8"/>
  <c r="M116" i="8" s="1"/>
  <c r="N114" i="8"/>
  <c r="M114" i="8"/>
  <c r="L114" i="8"/>
  <c r="N112" i="8"/>
  <c r="L112" i="8"/>
  <c r="M112" i="8" s="1"/>
  <c r="N110" i="8"/>
  <c r="M110" i="8"/>
  <c r="L110" i="8"/>
  <c r="N108" i="8"/>
  <c r="L108" i="8"/>
  <c r="M108" i="8" s="1"/>
  <c r="N106" i="8"/>
  <c r="M106" i="8"/>
  <c r="L106" i="8"/>
  <c r="N104" i="8"/>
  <c r="L104" i="8"/>
  <c r="M104" i="8" s="1"/>
  <c r="N102" i="8"/>
  <c r="M102" i="8"/>
  <c r="L102" i="8"/>
  <c r="N100" i="8"/>
  <c r="L100" i="8"/>
  <c r="M100" i="8" s="1"/>
  <c r="N91" i="8"/>
  <c r="M91" i="8"/>
  <c r="L91" i="8"/>
  <c r="N89" i="8"/>
  <c r="L89" i="8"/>
  <c r="M89" i="8" s="1"/>
  <c r="N87" i="8"/>
  <c r="M87" i="8"/>
  <c r="L87" i="8"/>
  <c r="N85" i="8"/>
  <c r="L85" i="8"/>
  <c r="M85" i="8" s="1"/>
  <c r="N83" i="8"/>
  <c r="M83" i="8"/>
  <c r="L83" i="8"/>
  <c r="N81" i="8"/>
  <c r="L81" i="8"/>
  <c r="M81" i="8" s="1"/>
  <c r="N79" i="8"/>
  <c r="M79" i="8"/>
  <c r="L79" i="8"/>
  <c r="N77" i="8"/>
  <c r="L77" i="8"/>
  <c r="M77" i="8" s="1"/>
  <c r="N75" i="8"/>
  <c r="M75" i="8"/>
  <c r="L75" i="8"/>
  <c r="N73" i="8"/>
  <c r="L73" i="8"/>
  <c r="M73" i="8" s="1"/>
  <c r="N71" i="8"/>
  <c r="M71" i="8"/>
  <c r="L71" i="8"/>
  <c r="N69" i="8"/>
  <c r="L69" i="8"/>
  <c r="M69" i="8" s="1"/>
  <c r="N58" i="8"/>
  <c r="M58" i="8"/>
  <c r="L58" i="8"/>
  <c r="N56" i="8"/>
  <c r="L56" i="8"/>
  <c r="M56" i="8" s="1"/>
  <c r="N54" i="8"/>
  <c r="M54" i="8"/>
  <c r="L54" i="8"/>
  <c r="N52" i="8"/>
  <c r="L52" i="8"/>
  <c r="M52" i="8" s="1"/>
  <c r="N50" i="8"/>
  <c r="M50" i="8"/>
  <c r="L50" i="8"/>
  <c r="N48" i="8"/>
  <c r="L48" i="8"/>
  <c r="M48" i="8" s="1"/>
  <c r="N46" i="8"/>
  <c r="M46" i="8"/>
  <c r="L46" i="8"/>
  <c r="N44" i="8"/>
  <c r="L44" i="8"/>
  <c r="M44" i="8" s="1"/>
  <c r="N42" i="8"/>
  <c r="M42" i="8"/>
  <c r="L42" i="8"/>
  <c r="N40" i="8"/>
  <c r="L40" i="8"/>
  <c r="M40" i="8" s="1"/>
  <c r="N38" i="8"/>
  <c r="M38" i="8"/>
  <c r="L38" i="8"/>
  <c r="N36" i="8"/>
  <c r="L36" i="8"/>
  <c r="M36" i="8" s="1"/>
  <c r="N27" i="8"/>
  <c r="M27" i="8"/>
  <c r="L27" i="8"/>
  <c r="N25" i="8"/>
  <c r="L25" i="8"/>
  <c r="M25" i="8" s="1"/>
  <c r="N23" i="8"/>
  <c r="M23" i="8"/>
  <c r="L23" i="8"/>
  <c r="N21" i="8"/>
  <c r="L21" i="8"/>
  <c r="M21" i="8" s="1"/>
  <c r="N19" i="8"/>
  <c r="M19" i="8"/>
  <c r="L19" i="8"/>
  <c r="N17" i="8"/>
  <c r="L17" i="8"/>
  <c r="M17" i="8" s="1"/>
  <c r="N15" i="8"/>
  <c r="M15" i="8"/>
  <c r="L15" i="8"/>
  <c r="N13" i="8"/>
  <c r="L13" i="8"/>
  <c r="M13" i="8" s="1"/>
  <c r="N11" i="8"/>
  <c r="M11" i="8"/>
  <c r="L11" i="8"/>
  <c r="N9" i="8"/>
  <c r="L9" i="8"/>
  <c r="M9" i="8" s="1"/>
  <c r="N7" i="8"/>
  <c r="M7" i="8"/>
  <c r="L7" i="8"/>
  <c r="N5" i="8"/>
  <c r="B355" i="8" s="1"/>
  <c r="D355" i="8" s="1"/>
  <c r="D40" i="10" s="1"/>
  <c r="L5" i="8"/>
  <c r="B328" i="8" s="1"/>
  <c r="D27" i="10" s="1"/>
  <c r="D133" i="7"/>
  <c r="D22" i="10" s="1"/>
  <c r="C132" i="7"/>
  <c r="B111" i="7"/>
  <c r="D12" i="10" s="1"/>
  <c r="B110" i="7"/>
  <c r="D11" i="10" s="1"/>
  <c r="B106" i="7"/>
  <c r="D7" i="10" s="1"/>
  <c r="N101" i="7"/>
  <c r="L101" i="7"/>
  <c r="M101" i="7" s="1"/>
  <c r="N99" i="7"/>
  <c r="L99" i="7"/>
  <c r="M99" i="7" s="1"/>
  <c r="N97" i="7"/>
  <c r="M97" i="7"/>
  <c r="L97" i="7"/>
  <c r="N95" i="7"/>
  <c r="L95" i="7"/>
  <c r="M95" i="7" s="1"/>
  <c r="N91" i="7"/>
  <c r="L91" i="7"/>
  <c r="M91" i="7" s="1"/>
  <c r="N89" i="7"/>
  <c r="L89" i="7"/>
  <c r="M89" i="7" s="1"/>
  <c r="N87" i="7"/>
  <c r="M87" i="7"/>
  <c r="L87" i="7"/>
  <c r="N85" i="7"/>
  <c r="L85" i="7"/>
  <c r="M85" i="7" s="1"/>
  <c r="N81" i="7"/>
  <c r="L81" i="7"/>
  <c r="M81" i="7" s="1"/>
  <c r="N79" i="7"/>
  <c r="L79" i="7"/>
  <c r="M79" i="7" s="1"/>
  <c r="N77" i="7"/>
  <c r="M77" i="7"/>
  <c r="L77" i="7"/>
  <c r="N75" i="7"/>
  <c r="L75" i="7"/>
  <c r="M75" i="7" s="1"/>
  <c r="N71" i="7"/>
  <c r="L71" i="7"/>
  <c r="M71" i="7" s="1"/>
  <c r="N69" i="7"/>
  <c r="L69" i="7"/>
  <c r="M69" i="7" s="1"/>
  <c r="N67" i="7"/>
  <c r="M67" i="7"/>
  <c r="L67" i="7"/>
  <c r="N65" i="7"/>
  <c r="L65" i="7"/>
  <c r="M65" i="7" s="1"/>
  <c r="N61" i="7"/>
  <c r="L61" i="7"/>
  <c r="M61" i="7" s="1"/>
  <c r="N59" i="7"/>
  <c r="L59" i="7"/>
  <c r="M59" i="7" s="1"/>
  <c r="N57" i="7"/>
  <c r="M57" i="7"/>
  <c r="L57" i="7"/>
  <c r="N55" i="7"/>
  <c r="L55" i="7"/>
  <c r="M55" i="7" s="1"/>
  <c r="N51" i="7"/>
  <c r="L51" i="7"/>
  <c r="M51" i="7" s="1"/>
  <c r="N49" i="7"/>
  <c r="L49" i="7"/>
  <c r="M49" i="7" s="1"/>
  <c r="N47" i="7"/>
  <c r="M47" i="7"/>
  <c r="L47" i="7"/>
  <c r="N45" i="7"/>
  <c r="L45" i="7"/>
  <c r="M45" i="7" s="1"/>
  <c r="N41" i="7"/>
  <c r="L41" i="7"/>
  <c r="M41" i="7" s="1"/>
  <c r="N39" i="7"/>
  <c r="L39" i="7"/>
  <c r="M39" i="7" s="1"/>
  <c r="N37" i="7"/>
  <c r="M37" i="7"/>
  <c r="L37" i="7"/>
  <c r="N35" i="7"/>
  <c r="L35" i="7"/>
  <c r="M35" i="7" s="1"/>
  <c r="N31" i="7"/>
  <c r="L31" i="7"/>
  <c r="M31" i="7" s="1"/>
  <c r="N29" i="7"/>
  <c r="L29" i="7"/>
  <c r="M29" i="7" s="1"/>
  <c r="N27" i="7"/>
  <c r="M27" i="7"/>
  <c r="L27" i="7"/>
  <c r="N25" i="7"/>
  <c r="L25" i="7"/>
  <c r="M25" i="7" s="1"/>
  <c r="N21" i="7"/>
  <c r="L21" i="7"/>
  <c r="M21" i="7" s="1"/>
  <c r="N19" i="7"/>
  <c r="L19" i="7"/>
  <c r="M19" i="7" s="1"/>
  <c r="N17" i="7"/>
  <c r="M17" i="7"/>
  <c r="L17" i="7"/>
  <c r="N15" i="7"/>
  <c r="L15" i="7"/>
  <c r="M15" i="7" s="1"/>
  <c r="N11" i="7"/>
  <c r="L11" i="7"/>
  <c r="M11" i="7" s="1"/>
  <c r="N9" i="7"/>
  <c r="L9" i="7"/>
  <c r="M9" i="7" s="1"/>
  <c r="N7" i="7"/>
  <c r="M7" i="7"/>
  <c r="L7" i="7"/>
  <c r="N5" i="7"/>
  <c r="B109" i="7" s="1"/>
  <c r="D10" i="10" s="1"/>
  <c r="L5" i="7"/>
  <c r="B107" i="7" s="1"/>
  <c r="D8" i="10" s="1"/>
  <c r="D315" i="6"/>
  <c r="C60" i="10" s="1"/>
  <c r="B291" i="6"/>
  <c r="C50" i="10" s="1"/>
  <c r="B290" i="6"/>
  <c r="C49" i="10" s="1"/>
  <c r="B286" i="6"/>
  <c r="C45" i="10" s="1"/>
  <c r="N281" i="6"/>
  <c r="M281" i="6"/>
  <c r="L281" i="6"/>
  <c r="N279" i="6"/>
  <c r="L279" i="6"/>
  <c r="M279" i="6" s="1"/>
  <c r="N277" i="6"/>
  <c r="M277" i="6"/>
  <c r="L277" i="6"/>
  <c r="N275" i="6"/>
  <c r="L275" i="6"/>
  <c r="M275" i="6" s="1"/>
  <c r="N273" i="6"/>
  <c r="M273" i="6"/>
  <c r="L273" i="6"/>
  <c r="N271" i="6"/>
  <c r="L271" i="6"/>
  <c r="M271" i="6" s="1"/>
  <c r="N269" i="6"/>
  <c r="M269" i="6"/>
  <c r="L269" i="6"/>
  <c r="N267" i="6"/>
  <c r="L267" i="6"/>
  <c r="M267" i="6" s="1"/>
  <c r="N265" i="6"/>
  <c r="M265" i="6"/>
  <c r="L265" i="6"/>
  <c r="N263" i="6"/>
  <c r="L263" i="6"/>
  <c r="M263" i="6" s="1"/>
  <c r="N261" i="6"/>
  <c r="M261" i="6"/>
  <c r="L261" i="6"/>
  <c r="N259" i="6"/>
  <c r="L259" i="6"/>
  <c r="M259" i="6" s="1"/>
  <c r="N257" i="6"/>
  <c r="M257" i="6"/>
  <c r="L257" i="6"/>
  <c r="N253" i="6"/>
  <c r="L253" i="6"/>
  <c r="M253" i="6" s="1"/>
  <c r="N251" i="6"/>
  <c r="M251" i="6"/>
  <c r="L251" i="6"/>
  <c r="N249" i="6"/>
  <c r="L249" i="6"/>
  <c r="M249" i="6" s="1"/>
  <c r="N247" i="6"/>
  <c r="M247" i="6"/>
  <c r="L247" i="6"/>
  <c r="N245" i="6"/>
  <c r="L245" i="6"/>
  <c r="M245" i="6" s="1"/>
  <c r="N243" i="6"/>
  <c r="M243" i="6"/>
  <c r="L243" i="6"/>
  <c r="N241" i="6"/>
  <c r="L241" i="6"/>
  <c r="M241" i="6" s="1"/>
  <c r="N239" i="6"/>
  <c r="M239" i="6"/>
  <c r="L239" i="6"/>
  <c r="N237" i="6"/>
  <c r="L237" i="6"/>
  <c r="M237" i="6" s="1"/>
  <c r="N235" i="6"/>
  <c r="M235" i="6"/>
  <c r="L235" i="6"/>
  <c r="N233" i="6"/>
  <c r="L233" i="6"/>
  <c r="M233" i="6" s="1"/>
  <c r="N231" i="6"/>
  <c r="M231" i="6"/>
  <c r="L231" i="6"/>
  <c r="N229" i="6"/>
  <c r="L229" i="6"/>
  <c r="M229" i="6" s="1"/>
  <c r="N225" i="6"/>
  <c r="M225" i="6"/>
  <c r="L225" i="6"/>
  <c r="N223" i="6"/>
  <c r="L223" i="6"/>
  <c r="M223" i="6" s="1"/>
  <c r="N221" i="6"/>
  <c r="M221" i="6"/>
  <c r="L221" i="6"/>
  <c r="N219" i="6"/>
  <c r="L219" i="6"/>
  <c r="M219" i="6" s="1"/>
  <c r="N217" i="6"/>
  <c r="M217" i="6"/>
  <c r="L217" i="6"/>
  <c r="N215" i="6"/>
  <c r="L215" i="6"/>
  <c r="M215" i="6" s="1"/>
  <c r="N213" i="6"/>
  <c r="M213" i="6"/>
  <c r="L213" i="6"/>
  <c r="N211" i="6"/>
  <c r="L211" i="6"/>
  <c r="M211" i="6" s="1"/>
  <c r="N209" i="6"/>
  <c r="M209" i="6"/>
  <c r="L209" i="6"/>
  <c r="N207" i="6"/>
  <c r="L207" i="6"/>
  <c r="M207" i="6" s="1"/>
  <c r="N205" i="6"/>
  <c r="M205" i="6"/>
  <c r="L205" i="6"/>
  <c r="N203" i="6"/>
  <c r="L203" i="6"/>
  <c r="M203" i="6" s="1"/>
  <c r="N201" i="6"/>
  <c r="M201" i="6"/>
  <c r="L201" i="6"/>
  <c r="N197" i="6"/>
  <c r="L197" i="6"/>
  <c r="M197" i="6" s="1"/>
  <c r="N195" i="6"/>
  <c r="M195" i="6"/>
  <c r="L195" i="6"/>
  <c r="N193" i="6"/>
  <c r="L193" i="6"/>
  <c r="M193" i="6" s="1"/>
  <c r="N191" i="6"/>
  <c r="M191" i="6"/>
  <c r="L191" i="6"/>
  <c r="N189" i="6"/>
  <c r="L189" i="6"/>
  <c r="M189" i="6" s="1"/>
  <c r="N187" i="6"/>
  <c r="M187" i="6"/>
  <c r="L187" i="6"/>
  <c r="N185" i="6"/>
  <c r="L185" i="6"/>
  <c r="M185" i="6" s="1"/>
  <c r="N183" i="6"/>
  <c r="M183" i="6"/>
  <c r="L183" i="6"/>
  <c r="N181" i="6"/>
  <c r="L181" i="6"/>
  <c r="M181" i="6" s="1"/>
  <c r="N179" i="6"/>
  <c r="M179" i="6"/>
  <c r="L179" i="6"/>
  <c r="N177" i="6"/>
  <c r="L177" i="6"/>
  <c r="M177" i="6" s="1"/>
  <c r="N175" i="6"/>
  <c r="M175" i="6"/>
  <c r="L175" i="6"/>
  <c r="N173" i="6"/>
  <c r="L173" i="6"/>
  <c r="M173" i="6" s="1"/>
  <c r="N169" i="6"/>
  <c r="M169" i="6"/>
  <c r="L169" i="6"/>
  <c r="N167" i="6"/>
  <c r="L167" i="6"/>
  <c r="M167" i="6" s="1"/>
  <c r="N165" i="6"/>
  <c r="M165" i="6"/>
  <c r="L165" i="6"/>
  <c r="N163" i="6"/>
  <c r="L163" i="6"/>
  <c r="M163" i="6" s="1"/>
  <c r="N161" i="6"/>
  <c r="M161" i="6"/>
  <c r="L161" i="6"/>
  <c r="N159" i="6"/>
  <c r="L159" i="6"/>
  <c r="M159" i="6" s="1"/>
  <c r="N157" i="6"/>
  <c r="M157" i="6"/>
  <c r="L157" i="6"/>
  <c r="N155" i="6"/>
  <c r="L155" i="6"/>
  <c r="M155" i="6" s="1"/>
  <c r="N153" i="6"/>
  <c r="M153" i="6"/>
  <c r="L153" i="6"/>
  <c r="N151" i="6"/>
  <c r="L151" i="6"/>
  <c r="M151" i="6" s="1"/>
  <c r="N149" i="6"/>
  <c r="M149" i="6"/>
  <c r="L149" i="6"/>
  <c r="N147" i="6"/>
  <c r="L147" i="6"/>
  <c r="M147" i="6" s="1"/>
  <c r="N145" i="6"/>
  <c r="M145" i="6"/>
  <c r="L145" i="6"/>
  <c r="N141" i="6"/>
  <c r="L141" i="6"/>
  <c r="M141" i="6" s="1"/>
  <c r="N139" i="6"/>
  <c r="M139" i="6"/>
  <c r="L139" i="6"/>
  <c r="N137" i="6"/>
  <c r="L137" i="6"/>
  <c r="M137" i="6" s="1"/>
  <c r="N135" i="6"/>
  <c r="M135" i="6"/>
  <c r="L135" i="6"/>
  <c r="N133" i="6"/>
  <c r="L133" i="6"/>
  <c r="M133" i="6" s="1"/>
  <c r="N131" i="6"/>
  <c r="M131" i="6"/>
  <c r="L131" i="6"/>
  <c r="N129" i="6"/>
  <c r="L129" i="6"/>
  <c r="M129" i="6" s="1"/>
  <c r="N127" i="6"/>
  <c r="M127" i="6"/>
  <c r="L127" i="6"/>
  <c r="N125" i="6"/>
  <c r="L125" i="6"/>
  <c r="M125" i="6" s="1"/>
  <c r="N123" i="6"/>
  <c r="M123" i="6"/>
  <c r="L123" i="6"/>
  <c r="N121" i="6"/>
  <c r="L121" i="6"/>
  <c r="M121" i="6" s="1"/>
  <c r="N119" i="6"/>
  <c r="M119" i="6"/>
  <c r="L119" i="6"/>
  <c r="N117" i="6"/>
  <c r="L117" i="6"/>
  <c r="M117" i="6" s="1"/>
  <c r="N113" i="6"/>
  <c r="M113" i="6"/>
  <c r="L113" i="6"/>
  <c r="N111" i="6"/>
  <c r="L111" i="6"/>
  <c r="M111" i="6" s="1"/>
  <c r="N109" i="6"/>
  <c r="M109" i="6"/>
  <c r="L109" i="6"/>
  <c r="N107" i="6"/>
  <c r="L107" i="6"/>
  <c r="M107" i="6" s="1"/>
  <c r="N105" i="6"/>
  <c r="M105" i="6"/>
  <c r="L105" i="6"/>
  <c r="N103" i="6"/>
  <c r="L103" i="6"/>
  <c r="M103" i="6" s="1"/>
  <c r="N101" i="6"/>
  <c r="M101" i="6"/>
  <c r="L101" i="6"/>
  <c r="N99" i="6"/>
  <c r="L99" i="6"/>
  <c r="M99" i="6" s="1"/>
  <c r="N97" i="6"/>
  <c r="M97" i="6"/>
  <c r="L97" i="6"/>
  <c r="N95" i="6"/>
  <c r="L95" i="6"/>
  <c r="M95" i="6" s="1"/>
  <c r="N93" i="6"/>
  <c r="M93" i="6"/>
  <c r="L93" i="6"/>
  <c r="N91" i="6"/>
  <c r="L91" i="6"/>
  <c r="M91" i="6" s="1"/>
  <c r="N89" i="6"/>
  <c r="M89" i="6"/>
  <c r="L89" i="6"/>
  <c r="N85" i="6"/>
  <c r="L85" i="6"/>
  <c r="M85" i="6" s="1"/>
  <c r="N83" i="6"/>
  <c r="M83" i="6"/>
  <c r="L83" i="6"/>
  <c r="N81" i="6"/>
  <c r="L81" i="6"/>
  <c r="M81" i="6" s="1"/>
  <c r="N79" i="6"/>
  <c r="M79" i="6"/>
  <c r="L79" i="6"/>
  <c r="N77" i="6"/>
  <c r="L77" i="6"/>
  <c r="M77" i="6" s="1"/>
  <c r="N75" i="6"/>
  <c r="M75" i="6"/>
  <c r="L75" i="6"/>
  <c r="N73" i="6"/>
  <c r="L73" i="6"/>
  <c r="M73" i="6" s="1"/>
  <c r="N71" i="6"/>
  <c r="M71" i="6"/>
  <c r="L71" i="6"/>
  <c r="N69" i="6"/>
  <c r="L69" i="6"/>
  <c r="M69" i="6" s="1"/>
  <c r="N67" i="6"/>
  <c r="M67" i="6"/>
  <c r="L67" i="6"/>
  <c r="N65" i="6"/>
  <c r="L65" i="6"/>
  <c r="M65" i="6" s="1"/>
  <c r="N63" i="6"/>
  <c r="M63" i="6"/>
  <c r="L63" i="6"/>
  <c r="N61" i="6"/>
  <c r="L61" i="6"/>
  <c r="M61" i="6" s="1"/>
  <c r="N57" i="6"/>
  <c r="M57" i="6"/>
  <c r="L57" i="6"/>
  <c r="N55" i="6"/>
  <c r="L55" i="6"/>
  <c r="M55" i="6" s="1"/>
  <c r="N53" i="6"/>
  <c r="M53" i="6"/>
  <c r="L53" i="6"/>
  <c r="N51" i="6"/>
  <c r="L51" i="6"/>
  <c r="M51" i="6" s="1"/>
  <c r="N49" i="6"/>
  <c r="M49" i="6"/>
  <c r="L49" i="6"/>
  <c r="N47" i="6"/>
  <c r="L47" i="6"/>
  <c r="M47" i="6" s="1"/>
  <c r="N45" i="6"/>
  <c r="M45" i="6"/>
  <c r="L45" i="6"/>
  <c r="N43" i="6"/>
  <c r="L43" i="6"/>
  <c r="M43" i="6" s="1"/>
  <c r="N41" i="6"/>
  <c r="M41" i="6"/>
  <c r="L41" i="6"/>
  <c r="N39" i="6"/>
  <c r="L39" i="6"/>
  <c r="M39" i="6" s="1"/>
  <c r="N37" i="6"/>
  <c r="M37" i="6"/>
  <c r="L37" i="6"/>
  <c r="N35" i="6"/>
  <c r="L35" i="6"/>
  <c r="M35" i="6" s="1"/>
  <c r="N33" i="6"/>
  <c r="M33" i="6"/>
  <c r="L33" i="6"/>
  <c r="N29" i="6"/>
  <c r="L29" i="6"/>
  <c r="M29" i="6" s="1"/>
  <c r="N27" i="6"/>
  <c r="M27" i="6"/>
  <c r="L27" i="6"/>
  <c r="N25" i="6"/>
  <c r="L25" i="6"/>
  <c r="M25" i="6" s="1"/>
  <c r="N23" i="6"/>
  <c r="C314" i="6" s="1"/>
  <c r="M23" i="6"/>
  <c r="L23" i="6"/>
  <c r="N21" i="6"/>
  <c r="L21" i="6"/>
  <c r="M21" i="6" s="1"/>
  <c r="N19" i="6"/>
  <c r="M19" i="6"/>
  <c r="L19" i="6"/>
  <c r="N17" i="6"/>
  <c r="L17" i="6"/>
  <c r="M17" i="6" s="1"/>
  <c r="N15" i="6"/>
  <c r="M15" i="6"/>
  <c r="L15" i="6"/>
  <c r="N13" i="6"/>
  <c r="L13" i="6"/>
  <c r="M13" i="6" s="1"/>
  <c r="N11" i="6"/>
  <c r="M11" i="6"/>
  <c r="L11" i="6"/>
  <c r="N9" i="6"/>
  <c r="L9" i="6"/>
  <c r="M9" i="6" s="1"/>
  <c r="N7" i="6"/>
  <c r="L7" i="6"/>
  <c r="M7" i="6" s="1"/>
  <c r="N5" i="6"/>
  <c r="L5" i="6"/>
  <c r="D294" i="5"/>
  <c r="C41" i="10" s="1"/>
  <c r="C293" i="5"/>
  <c r="B271" i="5"/>
  <c r="C31" i="10" s="1"/>
  <c r="B270" i="5"/>
  <c r="C30" i="10" s="1"/>
  <c r="B266" i="5"/>
  <c r="C26" i="10" s="1"/>
  <c r="N261" i="5"/>
  <c r="M261" i="5"/>
  <c r="L261" i="5"/>
  <c r="N259" i="5"/>
  <c r="L259" i="5"/>
  <c r="M259" i="5" s="1"/>
  <c r="N257" i="5"/>
  <c r="M257" i="5"/>
  <c r="L257" i="5"/>
  <c r="N255" i="5"/>
  <c r="L255" i="5"/>
  <c r="M255" i="5" s="1"/>
  <c r="N253" i="5"/>
  <c r="M253" i="5"/>
  <c r="L253" i="5"/>
  <c r="N251" i="5"/>
  <c r="L251" i="5"/>
  <c r="M251" i="5" s="1"/>
  <c r="N249" i="5"/>
  <c r="M249" i="5"/>
  <c r="L249" i="5"/>
  <c r="N247" i="5"/>
  <c r="L247" i="5"/>
  <c r="M247" i="5" s="1"/>
  <c r="N245" i="5"/>
  <c r="M245" i="5"/>
  <c r="L245" i="5"/>
  <c r="N243" i="5"/>
  <c r="L243" i="5"/>
  <c r="M243" i="5" s="1"/>
  <c r="N241" i="5"/>
  <c r="M241" i="5"/>
  <c r="L241" i="5"/>
  <c r="N239" i="5"/>
  <c r="L239" i="5"/>
  <c r="M239" i="5" s="1"/>
  <c r="N235" i="5"/>
  <c r="M235" i="5"/>
  <c r="L235" i="5"/>
  <c r="N233" i="5"/>
  <c r="L233" i="5"/>
  <c r="M233" i="5" s="1"/>
  <c r="N231" i="5"/>
  <c r="M231" i="5"/>
  <c r="L231" i="5"/>
  <c r="N229" i="5"/>
  <c r="L229" i="5"/>
  <c r="M229" i="5" s="1"/>
  <c r="N227" i="5"/>
  <c r="M227" i="5"/>
  <c r="L227" i="5"/>
  <c r="N225" i="5"/>
  <c r="L225" i="5"/>
  <c r="M225" i="5" s="1"/>
  <c r="N223" i="5"/>
  <c r="M223" i="5"/>
  <c r="L223" i="5"/>
  <c r="N221" i="5"/>
  <c r="L221" i="5"/>
  <c r="M221" i="5" s="1"/>
  <c r="N219" i="5"/>
  <c r="M219" i="5"/>
  <c r="L219" i="5"/>
  <c r="N217" i="5"/>
  <c r="L217" i="5"/>
  <c r="M217" i="5" s="1"/>
  <c r="N215" i="5"/>
  <c r="M215" i="5"/>
  <c r="L215" i="5"/>
  <c r="N213" i="5"/>
  <c r="L213" i="5"/>
  <c r="M213" i="5" s="1"/>
  <c r="N209" i="5"/>
  <c r="M209" i="5"/>
  <c r="L209" i="5"/>
  <c r="N207" i="5"/>
  <c r="L207" i="5"/>
  <c r="M207" i="5" s="1"/>
  <c r="N205" i="5"/>
  <c r="M205" i="5"/>
  <c r="L205" i="5"/>
  <c r="N203" i="5"/>
  <c r="L203" i="5"/>
  <c r="M203" i="5" s="1"/>
  <c r="N201" i="5"/>
  <c r="M201" i="5"/>
  <c r="L201" i="5"/>
  <c r="N199" i="5"/>
  <c r="L199" i="5"/>
  <c r="M199" i="5" s="1"/>
  <c r="N197" i="5"/>
  <c r="M197" i="5"/>
  <c r="L197" i="5"/>
  <c r="N195" i="5"/>
  <c r="L195" i="5"/>
  <c r="M195" i="5" s="1"/>
  <c r="N193" i="5"/>
  <c r="M193" i="5"/>
  <c r="L193" i="5"/>
  <c r="N191" i="5"/>
  <c r="L191" i="5"/>
  <c r="M191" i="5" s="1"/>
  <c r="N189" i="5"/>
  <c r="M189" i="5"/>
  <c r="L189" i="5"/>
  <c r="N187" i="5"/>
  <c r="L187" i="5"/>
  <c r="M187" i="5" s="1"/>
  <c r="N183" i="5"/>
  <c r="M183" i="5"/>
  <c r="L183" i="5"/>
  <c r="N181" i="5"/>
  <c r="L181" i="5"/>
  <c r="M181" i="5" s="1"/>
  <c r="N179" i="5"/>
  <c r="M179" i="5"/>
  <c r="L179" i="5"/>
  <c r="N177" i="5"/>
  <c r="L177" i="5"/>
  <c r="M177" i="5" s="1"/>
  <c r="N175" i="5"/>
  <c r="M175" i="5"/>
  <c r="L175" i="5"/>
  <c r="N173" i="5"/>
  <c r="L173" i="5"/>
  <c r="M173" i="5" s="1"/>
  <c r="N171" i="5"/>
  <c r="M171" i="5"/>
  <c r="L171" i="5"/>
  <c r="N169" i="5"/>
  <c r="L169" i="5"/>
  <c r="M169" i="5" s="1"/>
  <c r="N167" i="5"/>
  <c r="M167" i="5"/>
  <c r="L167" i="5"/>
  <c r="N165" i="5"/>
  <c r="L165" i="5"/>
  <c r="M165" i="5" s="1"/>
  <c r="N163" i="5"/>
  <c r="M163" i="5"/>
  <c r="L163" i="5"/>
  <c r="N161" i="5"/>
  <c r="L161" i="5"/>
  <c r="M161" i="5" s="1"/>
  <c r="N157" i="5"/>
  <c r="M157" i="5"/>
  <c r="L157" i="5"/>
  <c r="N155" i="5"/>
  <c r="L155" i="5"/>
  <c r="M155" i="5" s="1"/>
  <c r="N153" i="5"/>
  <c r="M153" i="5"/>
  <c r="L153" i="5"/>
  <c r="N151" i="5"/>
  <c r="L151" i="5"/>
  <c r="M151" i="5" s="1"/>
  <c r="N149" i="5"/>
  <c r="M149" i="5"/>
  <c r="L149" i="5"/>
  <c r="N147" i="5"/>
  <c r="L147" i="5"/>
  <c r="M147" i="5" s="1"/>
  <c r="N145" i="5"/>
  <c r="M145" i="5"/>
  <c r="L145" i="5"/>
  <c r="N143" i="5"/>
  <c r="L143" i="5"/>
  <c r="M143" i="5" s="1"/>
  <c r="N141" i="5"/>
  <c r="M141" i="5"/>
  <c r="L141" i="5"/>
  <c r="N139" i="5"/>
  <c r="L139" i="5"/>
  <c r="M139" i="5" s="1"/>
  <c r="N137" i="5"/>
  <c r="M137" i="5"/>
  <c r="L137" i="5"/>
  <c r="N135" i="5"/>
  <c r="L135" i="5"/>
  <c r="M135" i="5" s="1"/>
  <c r="N131" i="5"/>
  <c r="M131" i="5"/>
  <c r="L131" i="5"/>
  <c r="N129" i="5"/>
  <c r="L129" i="5"/>
  <c r="M129" i="5" s="1"/>
  <c r="N127" i="5"/>
  <c r="M127" i="5"/>
  <c r="L127" i="5"/>
  <c r="N125" i="5"/>
  <c r="L125" i="5"/>
  <c r="M125" i="5" s="1"/>
  <c r="N123" i="5"/>
  <c r="M123" i="5"/>
  <c r="L123" i="5"/>
  <c r="N121" i="5"/>
  <c r="L121" i="5"/>
  <c r="M121" i="5" s="1"/>
  <c r="N119" i="5"/>
  <c r="M119" i="5"/>
  <c r="L119" i="5"/>
  <c r="N117" i="5"/>
  <c r="L117" i="5"/>
  <c r="M117" i="5" s="1"/>
  <c r="N115" i="5"/>
  <c r="M115" i="5"/>
  <c r="L115" i="5"/>
  <c r="N113" i="5"/>
  <c r="L113" i="5"/>
  <c r="M113" i="5" s="1"/>
  <c r="N111" i="5"/>
  <c r="M111" i="5"/>
  <c r="L111" i="5"/>
  <c r="N109" i="5"/>
  <c r="L109" i="5"/>
  <c r="M109" i="5" s="1"/>
  <c r="N105" i="5"/>
  <c r="M105" i="5"/>
  <c r="L105" i="5"/>
  <c r="N103" i="5"/>
  <c r="L103" i="5"/>
  <c r="M103" i="5" s="1"/>
  <c r="N101" i="5"/>
  <c r="M101" i="5"/>
  <c r="L101" i="5"/>
  <c r="N99" i="5"/>
  <c r="L99" i="5"/>
  <c r="M99" i="5" s="1"/>
  <c r="N97" i="5"/>
  <c r="M97" i="5"/>
  <c r="L97" i="5"/>
  <c r="N95" i="5"/>
  <c r="L95" i="5"/>
  <c r="M95" i="5" s="1"/>
  <c r="N93" i="5"/>
  <c r="M93" i="5"/>
  <c r="L93" i="5"/>
  <c r="N91" i="5"/>
  <c r="L91" i="5"/>
  <c r="M91" i="5" s="1"/>
  <c r="N89" i="5"/>
  <c r="M89" i="5"/>
  <c r="L89" i="5"/>
  <c r="N87" i="5"/>
  <c r="L87" i="5"/>
  <c r="M87" i="5" s="1"/>
  <c r="N85" i="5"/>
  <c r="M85" i="5"/>
  <c r="L85" i="5"/>
  <c r="N83" i="5"/>
  <c r="L83" i="5"/>
  <c r="M83" i="5" s="1"/>
  <c r="N79" i="5"/>
  <c r="M79" i="5"/>
  <c r="L79" i="5"/>
  <c r="N77" i="5"/>
  <c r="L77" i="5"/>
  <c r="M77" i="5" s="1"/>
  <c r="N75" i="5"/>
  <c r="M75" i="5"/>
  <c r="L75" i="5"/>
  <c r="N73" i="5"/>
  <c r="L73" i="5"/>
  <c r="M73" i="5" s="1"/>
  <c r="N71" i="5"/>
  <c r="M71" i="5"/>
  <c r="L71" i="5"/>
  <c r="N69" i="5"/>
  <c r="L69" i="5"/>
  <c r="M69" i="5" s="1"/>
  <c r="N67" i="5"/>
  <c r="M67" i="5"/>
  <c r="L67" i="5"/>
  <c r="N65" i="5"/>
  <c r="L65" i="5"/>
  <c r="M65" i="5" s="1"/>
  <c r="N63" i="5"/>
  <c r="M63" i="5"/>
  <c r="L63" i="5"/>
  <c r="N61" i="5"/>
  <c r="L61" i="5"/>
  <c r="M61" i="5" s="1"/>
  <c r="N59" i="5"/>
  <c r="M59" i="5"/>
  <c r="L59" i="5"/>
  <c r="N57" i="5"/>
  <c r="L57" i="5"/>
  <c r="M57" i="5" s="1"/>
  <c r="N53" i="5"/>
  <c r="M53" i="5"/>
  <c r="L53" i="5"/>
  <c r="N51" i="5"/>
  <c r="L51" i="5"/>
  <c r="M51" i="5" s="1"/>
  <c r="N49" i="5"/>
  <c r="M49" i="5"/>
  <c r="L49" i="5"/>
  <c r="N47" i="5"/>
  <c r="L47" i="5"/>
  <c r="M47" i="5" s="1"/>
  <c r="N45" i="5"/>
  <c r="M45" i="5"/>
  <c r="L45" i="5"/>
  <c r="N43" i="5"/>
  <c r="L43" i="5"/>
  <c r="M43" i="5" s="1"/>
  <c r="N41" i="5"/>
  <c r="M41" i="5"/>
  <c r="L41" i="5"/>
  <c r="N39" i="5"/>
  <c r="L39" i="5"/>
  <c r="M39" i="5" s="1"/>
  <c r="N37" i="5"/>
  <c r="M37" i="5"/>
  <c r="L37" i="5"/>
  <c r="N35" i="5"/>
  <c r="L35" i="5"/>
  <c r="M35" i="5" s="1"/>
  <c r="N33" i="5"/>
  <c r="M33" i="5"/>
  <c r="L33" i="5"/>
  <c r="N31" i="5"/>
  <c r="L31" i="5"/>
  <c r="M31" i="5" s="1"/>
  <c r="N27" i="5"/>
  <c r="M27" i="5"/>
  <c r="L27" i="5"/>
  <c r="N25" i="5"/>
  <c r="L25" i="5"/>
  <c r="M25" i="5" s="1"/>
  <c r="N23" i="5"/>
  <c r="M23" i="5"/>
  <c r="L23" i="5"/>
  <c r="N21" i="5"/>
  <c r="L21" i="5"/>
  <c r="M21" i="5" s="1"/>
  <c r="N19" i="5"/>
  <c r="M19" i="5"/>
  <c r="L19" i="5"/>
  <c r="N17" i="5"/>
  <c r="L17" i="5"/>
  <c r="M17" i="5" s="1"/>
  <c r="N15" i="5"/>
  <c r="M15" i="5"/>
  <c r="L15" i="5"/>
  <c r="N13" i="5"/>
  <c r="L13" i="5"/>
  <c r="M13" i="5" s="1"/>
  <c r="N11" i="5"/>
  <c r="M11" i="5"/>
  <c r="L11" i="5"/>
  <c r="N9" i="5"/>
  <c r="L9" i="5"/>
  <c r="M9" i="5" s="1"/>
  <c r="N7" i="5"/>
  <c r="M7" i="5"/>
  <c r="L7" i="5"/>
  <c r="N5" i="5"/>
  <c r="B293" i="5" s="1"/>
  <c r="D293" i="5" s="1"/>
  <c r="C40" i="10" s="1"/>
  <c r="L5" i="5"/>
  <c r="B267" i="5" s="1"/>
  <c r="C27" i="10" s="1"/>
  <c r="D134" i="4"/>
  <c r="C22" i="10" s="1"/>
  <c r="C133" i="4"/>
  <c r="B111" i="4"/>
  <c r="C12" i="10" s="1"/>
  <c r="B110" i="4"/>
  <c r="C11" i="10" s="1"/>
  <c r="B106" i="4"/>
  <c r="C7" i="10" s="1"/>
  <c r="N101" i="4"/>
  <c r="M101" i="4"/>
  <c r="L101" i="4"/>
  <c r="N99" i="4"/>
  <c r="L99" i="4"/>
  <c r="M99" i="4" s="1"/>
  <c r="N97" i="4"/>
  <c r="M97" i="4"/>
  <c r="L97" i="4"/>
  <c r="N95" i="4"/>
  <c r="L95" i="4"/>
  <c r="M95" i="4" s="1"/>
  <c r="N91" i="4"/>
  <c r="M91" i="4"/>
  <c r="L91" i="4"/>
  <c r="N89" i="4"/>
  <c r="L89" i="4"/>
  <c r="M89" i="4" s="1"/>
  <c r="N87" i="4"/>
  <c r="M87" i="4"/>
  <c r="L87" i="4"/>
  <c r="N85" i="4"/>
  <c r="L85" i="4"/>
  <c r="M85" i="4" s="1"/>
  <c r="N81" i="4"/>
  <c r="M81" i="4"/>
  <c r="L81" i="4"/>
  <c r="N79" i="4"/>
  <c r="L79" i="4"/>
  <c r="M79" i="4" s="1"/>
  <c r="N77" i="4"/>
  <c r="M77" i="4"/>
  <c r="L77" i="4"/>
  <c r="N75" i="4"/>
  <c r="L75" i="4"/>
  <c r="M75" i="4" s="1"/>
  <c r="N71" i="4"/>
  <c r="M71" i="4"/>
  <c r="L71" i="4"/>
  <c r="N69" i="4"/>
  <c r="L69" i="4"/>
  <c r="M69" i="4" s="1"/>
  <c r="N67" i="4"/>
  <c r="M67" i="4"/>
  <c r="L67" i="4"/>
  <c r="N65" i="4"/>
  <c r="L65" i="4"/>
  <c r="M65" i="4" s="1"/>
  <c r="N61" i="4"/>
  <c r="M61" i="4"/>
  <c r="L61" i="4"/>
  <c r="N59" i="4"/>
  <c r="L59" i="4"/>
  <c r="M59" i="4" s="1"/>
  <c r="N57" i="4"/>
  <c r="M57" i="4"/>
  <c r="L57" i="4"/>
  <c r="N55" i="4"/>
  <c r="L55" i="4"/>
  <c r="M55" i="4" s="1"/>
  <c r="N51" i="4"/>
  <c r="M51" i="4"/>
  <c r="L51" i="4"/>
  <c r="N49" i="4"/>
  <c r="L49" i="4"/>
  <c r="M49" i="4" s="1"/>
  <c r="N47" i="4"/>
  <c r="M47" i="4"/>
  <c r="L47" i="4"/>
  <c r="N45" i="4"/>
  <c r="L45" i="4"/>
  <c r="M45" i="4" s="1"/>
  <c r="N41" i="4"/>
  <c r="M41" i="4"/>
  <c r="L41" i="4"/>
  <c r="N39" i="4"/>
  <c r="L39" i="4"/>
  <c r="M39" i="4" s="1"/>
  <c r="N37" i="4"/>
  <c r="M37" i="4"/>
  <c r="L37" i="4"/>
  <c r="N35" i="4"/>
  <c r="L35" i="4"/>
  <c r="M35" i="4" s="1"/>
  <c r="N31" i="4"/>
  <c r="M31" i="4"/>
  <c r="L31" i="4"/>
  <c r="N29" i="4"/>
  <c r="L29" i="4"/>
  <c r="M29" i="4" s="1"/>
  <c r="N27" i="4"/>
  <c r="M27" i="4"/>
  <c r="L27" i="4"/>
  <c r="N25" i="4"/>
  <c r="L25" i="4"/>
  <c r="M25" i="4" s="1"/>
  <c r="N21" i="4"/>
  <c r="M21" i="4"/>
  <c r="L21" i="4"/>
  <c r="N19" i="4"/>
  <c r="L19" i="4"/>
  <c r="M19" i="4" s="1"/>
  <c r="N17" i="4"/>
  <c r="M17" i="4"/>
  <c r="L17" i="4"/>
  <c r="N15" i="4"/>
  <c r="L15" i="4"/>
  <c r="M15" i="4" s="1"/>
  <c r="N11" i="4"/>
  <c r="M11" i="4"/>
  <c r="L11" i="4"/>
  <c r="N9" i="4"/>
  <c r="L9" i="4"/>
  <c r="M9" i="4" s="1"/>
  <c r="N7" i="4"/>
  <c r="M7" i="4"/>
  <c r="L7" i="4"/>
  <c r="N5" i="4"/>
  <c r="B109" i="4" s="1"/>
  <c r="C10" i="10" s="1"/>
  <c r="L5" i="4"/>
  <c r="B107" i="4" s="1"/>
  <c r="C8" i="10" s="1"/>
  <c r="D312" i="3"/>
  <c r="B60" i="10" s="1"/>
  <c r="B291" i="3"/>
  <c r="B50" i="10" s="1"/>
  <c r="B290" i="3"/>
  <c r="B49" i="10" s="1"/>
  <c r="B286" i="3"/>
  <c r="B45" i="10" s="1"/>
  <c r="N281" i="3"/>
  <c r="L281" i="3"/>
  <c r="M281" i="3" s="1"/>
  <c r="N279" i="3"/>
  <c r="L279" i="3"/>
  <c r="M279" i="3" s="1"/>
  <c r="N277" i="3"/>
  <c r="M277" i="3"/>
  <c r="L277" i="3"/>
  <c r="N275" i="3"/>
  <c r="L275" i="3"/>
  <c r="M275" i="3" s="1"/>
  <c r="N273" i="3"/>
  <c r="L273" i="3"/>
  <c r="M273" i="3" s="1"/>
  <c r="N271" i="3"/>
  <c r="L271" i="3"/>
  <c r="M271" i="3" s="1"/>
  <c r="N269" i="3"/>
  <c r="M269" i="3"/>
  <c r="L269" i="3"/>
  <c r="N267" i="3"/>
  <c r="L267" i="3"/>
  <c r="M267" i="3" s="1"/>
  <c r="N265" i="3"/>
  <c r="L265" i="3"/>
  <c r="M265" i="3" s="1"/>
  <c r="N263" i="3"/>
  <c r="L263" i="3"/>
  <c r="M263" i="3" s="1"/>
  <c r="N261" i="3"/>
  <c r="M261" i="3"/>
  <c r="L261" i="3"/>
  <c r="N259" i="3"/>
  <c r="L259" i="3"/>
  <c r="M259" i="3" s="1"/>
  <c r="N257" i="3"/>
  <c r="L257" i="3"/>
  <c r="M257" i="3" s="1"/>
  <c r="N253" i="3"/>
  <c r="L253" i="3"/>
  <c r="M253" i="3" s="1"/>
  <c r="N251" i="3"/>
  <c r="M251" i="3"/>
  <c r="L251" i="3"/>
  <c r="N249" i="3"/>
  <c r="L249" i="3"/>
  <c r="M249" i="3" s="1"/>
  <c r="N247" i="3"/>
  <c r="L247" i="3"/>
  <c r="M247" i="3" s="1"/>
  <c r="N245" i="3"/>
  <c r="L245" i="3"/>
  <c r="M245" i="3" s="1"/>
  <c r="N243" i="3"/>
  <c r="M243" i="3"/>
  <c r="L243" i="3"/>
  <c r="N241" i="3"/>
  <c r="L241" i="3"/>
  <c r="M241" i="3" s="1"/>
  <c r="N239" i="3"/>
  <c r="L239" i="3"/>
  <c r="M239" i="3" s="1"/>
  <c r="N237" i="3"/>
  <c r="L237" i="3"/>
  <c r="M237" i="3" s="1"/>
  <c r="N235" i="3"/>
  <c r="M235" i="3"/>
  <c r="L235" i="3"/>
  <c r="N233" i="3"/>
  <c r="L233" i="3"/>
  <c r="M233" i="3" s="1"/>
  <c r="N231" i="3"/>
  <c r="L231" i="3"/>
  <c r="M231" i="3" s="1"/>
  <c r="N229" i="3"/>
  <c r="L229" i="3"/>
  <c r="M229" i="3" s="1"/>
  <c r="N225" i="3"/>
  <c r="M225" i="3"/>
  <c r="L225" i="3"/>
  <c r="N223" i="3"/>
  <c r="L223" i="3"/>
  <c r="M223" i="3" s="1"/>
  <c r="N221" i="3"/>
  <c r="L221" i="3"/>
  <c r="M221" i="3" s="1"/>
  <c r="N219" i="3"/>
  <c r="L219" i="3"/>
  <c r="M219" i="3" s="1"/>
  <c r="N217" i="3"/>
  <c r="M217" i="3"/>
  <c r="L217" i="3"/>
  <c r="N215" i="3"/>
  <c r="L215" i="3"/>
  <c r="M215" i="3" s="1"/>
  <c r="N213" i="3"/>
  <c r="L213" i="3"/>
  <c r="M213" i="3" s="1"/>
  <c r="N211" i="3"/>
  <c r="L211" i="3"/>
  <c r="M211" i="3" s="1"/>
  <c r="N209" i="3"/>
  <c r="M209" i="3"/>
  <c r="L209" i="3"/>
  <c r="N207" i="3"/>
  <c r="L207" i="3"/>
  <c r="M207" i="3" s="1"/>
  <c r="N205" i="3"/>
  <c r="L205" i="3"/>
  <c r="M205" i="3" s="1"/>
  <c r="N203" i="3"/>
  <c r="L203" i="3"/>
  <c r="M203" i="3" s="1"/>
  <c r="N201" i="3"/>
  <c r="M201" i="3"/>
  <c r="L201" i="3"/>
  <c r="N197" i="3"/>
  <c r="L197" i="3"/>
  <c r="M197" i="3" s="1"/>
  <c r="N195" i="3"/>
  <c r="L195" i="3"/>
  <c r="M195" i="3" s="1"/>
  <c r="N193" i="3"/>
  <c r="L193" i="3"/>
  <c r="M193" i="3" s="1"/>
  <c r="N191" i="3"/>
  <c r="M191" i="3"/>
  <c r="L191" i="3"/>
  <c r="N189" i="3"/>
  <c r="L189" i="3"/>
  <c r="M189" i="3" s="1"/>
  <c r="N187" i="3"/>
  <c r="L187" i="3"/>
  <c r="M187" i="3" s="1"/>
  <c r="N185" i="3"/>
  <c r="L185" i="3"/>
  <c r="M185" i="3" s="1"/>
  <c r="N183" i="3"/>
  <c r="M183" i="3"/>
  <c r="L183" i="3"/>
  <c r="N181" i="3"/>
  <c r="L181" i="3"/>
  <c r="M181" i="3" s="1"/>
  <c r="N179" i="3"/>
  <c r="L179" i="3"/>
  <c r="M179" i="3" s="1"/>
  <c r="N177" i="3"/>
  <c r="L177" i="3"/>
  <c r="M177" i="3" s="1"/>
  <c r="N175" i="3"/>
  <c r="M175" i="3"/>
  <c r="L175" i="3"/>
  <c r="N173" i="3"/>
  <c r="L173" i="3"/>
  <c r="M173" i="3" s="1"/>
  <c r="N169" i="3"/>
  <c r="L169" i="3"/>
  <c r="M169" i="3" s="1"/>
  <c r="N167" i="3"/>
  <c r="L167" i="3"/>
  <c r="M167" i="3" s="1"/>
  <c r="N165" i="3"/>
  <c r="M165" i="3"/>
  <c r="L165" i="3"/>
  <c r="N163" i="3"/>
  <c r="L163" i="3"/>
  <c r="M163" i="3" s="1"/>
  <c r="N161" i="3"/>
  <c r="L161" i="3"/>
  <c r="M161" i="3" s="1"/>
  <c r="N159" i="3"/>
  <c r="L159" i="3"/>
  <c r="M159" i="3" s="1"/>
  <c r="N157" i="3"/>
  <c r="M157" i="3"/>
  <c r="L157" i="3"/>
  <c r="N155" i="3"/>
  <c r="L155" i="3"/>
  <c r="M155" i="3" s="1"/>
  <c r="N153" i="3"/>
  <c r="L153" i="3"/>
  <c r="M153" i="3" s="1"/>
  <c r="N151" i="3"/>
  <c r="L151" i="3"/>
  <c r="M151" i="3" s="1"/>
  <c r="N149" i="3"/>
  <c r="M149" i="3"/>
  <c r="L149" i="3"/>
  <c r="N147" i="3"/>
  <c r="L147" i="3"/>
  <c r="M147" i="3" s="1"/>
  <c r="N145" i="3"/>
  <c r="L145" i="3"/>
  <c r="M145" i="3" s="1"/>
  <c r="N141" i="3"/>
  <c r="L141" i="3"/>
  <c r="M141" i="3" s="1"/>
  <c r="N139" i="3"/>
  <c r="M139" i="3"/>
  <c r="L139" i="3"/>
  <c r="N137" i="3"/>
  <c r="L137" i="3"/>
  <c r="M137" i="3" s="1"/>
  <c r="N135" i="3"/>
  <c r="L135" i="3"/>
  <c r="M135" i="3" s="1"/>
  <c r="N133" i="3"/>
  <c r="L133" i="3"/>
  <c r="M133" i="3" s="1"/>
  <c r="N131" i="3"/>
  <c r="M131" i="3"/>
  <c r="L131" i="3"/>
  <c r="N129" i="3"/>
  <c r="L129" i="3"/>
  <c r="M129" i="3" s="1"/>
  <c r="N127" i="3"/>
  <c r="L127" i="3"/>
  <c r="M127" i="3" s="1"/>
  <c r="N125" i="3"/>
  <c r="L125" i="3"/>
  <c r="M125" i="3" s="1"/>
  <c r="N123" i="3"/>
  <c r="M123" i="3"/>
  <c r="L123" i="3"/>
  <c r="N121" i="3"/>
  <c r="L121" i="3"/>
  <c r="M121" i="3" s="1"/>
  <c r="N119" i="3"/>
  <c r="L119" i="3"/>
  <c r="M119" i="3" s="1"/>
  <c r="N117" i="3"/>
  <c r="L117" i="3"/>
  <c r="M117" i="3" s="1"/>
  <c r="N113" i="3"/>
  <c r="M113" i="3"/>
  <c r="L113" i="3"/>
  <c r="N111" i="3"/>
  <c r="L111" i="3"/>
  <c r="M111" i="3" s="1"/>
  <c r="N109" i="3"/>
  <c r="M109" i="3"/>
  <c r="L109" i="3"/>
  <c r="N107" i="3"/>
  <c r="L107" i="3"/>
  <c r="M107" i="3" s="1"/>
  <c r="N105" i="3"/>
  <c r="M105" i="3"/>
  <c r="L105" i="3"/>
  <c r="N103" i="3"/>
  <c r="L103" i="3"/>
  <c r="M103" i="3" s="1"/>
  <c r="N101" i="3"/>
  <c r="M101" i="3"/>
  <c r="L101" i="3"/>
  <c r="N99" i="3"/>
  <c r="L99" i="3"/>
  <c r="M99" i="3" s="1"/>
  <c r="N97" i="3"/>
  <c r="M97" i="3"/>
  <c r="L97" i="3"/>
  <c r="N95" i="3"/>
  <c r="L95" i="3"/>
  <c r="M95" i="3" s="1"/>
  <c r="N93" i="3"/>
  <c r="M93" i="3"/>
  <c r="L93" i="3"/>
  <c r="N91" i="3"/>
  <c r="L91" i="3"/>
  <c r="M91" i="3" s="1"/>
  <c r="N89" i="3"/>
  <c r="M89" i="3"/>
  <c r="L89" i="3"/>
  <c r="N85" i="3"/>
  <c r="L85" i="3"/>
  <c r="M85" i="3" s="1"/>
  <c r="N83" i="3"/>
  <c r="M83" i="3"/>
  <c r="L83" i="3"/>
  <c r="N81" i="3"/>
  <c r="L81" i="3"/>
  <c r="M81" i="3" s="1"/>
  <c r="N79" i="3"/>
  <c r="M79" i="3"/>
  <c r="L79" i="3"/>
  <c r="N77" i="3"/>
  <c r="L77" i="3"/>
  <c r="M77" i="3" s="1"/>
  <c r="N75" i="3"/>
  <c r="M75" i="3"/>
  <c r="L75" i="3"/>
  <c r="N73" i="3"/>
  <c r="L73" i="3"/>
  <c r="M73" i="3" s="1"/>
  <c r="N71" i="3"/>
  <c r="M71" i="3"/>
  <c r="L71" i="3"/>
  <c r="N69" i="3"/>
  <c r="L69" i="3"/>
  <c r="M69" i="3" s="1"/>
  <c r="N67" i="3"/>
  <c r="M67" i="3"/>
  <c r="L67" i="3"/>
  <c r="N65" i="3"/>
  <c r="L65" i="3"/>
  <c r="M65" i="3" s="1"/>
  <c r="N63" i="3"/>
  <c r="M63" i="3"/>
  <c r="L63" i="3"/>
  <c r="N61" i="3"/>
  <c r="L61" i="3"/>
  <c r="M61" i="3" s="1"/>
  <c r="N57" i="3"/>
  <c r="M57" i="3"/>
  <c r="L57" i="3"/>
  <c r="N55" i="3"/>
  <c r="L55" i="3"/>
  <c r="M55" i="3" s="1"/>
  <c r="N53" i="3"/>
  <c r="M53" i="3"/>
  <c r="L53" i="3"/>
  <c r="N51" i="3"/>
  <c r="L51" i="3"/>
  <c r="M51" i="3" s="1"/>
  <c r="N49" i="3"/>
  <c r="M49" i="3"/>
  <c r="L49" i="3"/>
  <c r="N47" i="3"/>
  <c r="L47" i="3"/>
  <c r="M47" i="3" s="1"/>
  <c r="N45" i="3"/>
  <c r="M45" i="3"/>
  <c r="L45" i="3"/>
  <c r="N43" i="3"/>
  <c r="L43" i="3"/>
  <c r="M43" i="3" s="1"/>
  <c r="N41" i="3"/>
  <c r="M41" i="3"/>
  <c r="L41" i="3"/>
  <c r="N39" i="3"/>
  <c r="L39" i="3"/>
  <c r="M39" i="3" s="1"/>
  <c r="N37" i="3"/>
  <c r="M37" i="3"/>
  <c r="L37" i="3"/>
  <c r="N35" i="3"/>
  <c r="L35" i="3"/>
  <c r="M35" i="3" s="1"/>
  <c r="N33" i="3"/>
  <c r="M33" i="3"/>
  <c r="L33" i="3"/>
  <c r="N29" i="3"/>
  <c r="L29" i="3"/>
  <c r="M29" i="3" s="1"/>
  <c r="N27" i="3"/>
  <c r="M27" i="3"/>
  <c r="L27" i="3"/>
  <c r="N25" i="3"/>
  <c r="C311" i="3" s="1"/>
  <c r="L25" i="3"/>
  <c r="M25" i="3" s="1"/>
  <c r="N23" i="3"/>
  <c r="M23" i="3"/>
  <c r="L23" i="3"/>
  <c r="N21" i="3"/>
  <c r="L21" i="3"/>
  <c r="M21" i="3" s="1"/>
  <c r="N19" i="3"/>
  <c r="M19" i="3"/>
  <c r="L19" i="3"/>
  <c r="N17" i="3"/>
  <c r="L17" i="3"/>
  <c r="M17" i="3" s="1"/>
  <c r="N15" i="3"/>
  <c r="M15" i="3"/>
  <c r="L15" i="3"/>
  <c r="N13" i="3"/>
  <c r="L13" i="3"/>
  <c r="M13" i="3" s="1"/>
  <c r="N11" i="3"/>
  <c r="M11" i="3"/>
  <c r="L11" i="3"/>
  <c r="N9" i="3"/>
  <c r="L9" i="3"/>
  <c r="M9" i="3" s="1"/>
  <c r="N7" i="3"/>
  <c r="M7" i="3"/>
  <c r="L7" i="3"/>
  <c r="N5" i="3"/>
  <c r="B311" i="3" s="1"/>
  <c r="L5" i="3"/>
  <c r="B287" i="3" s="1"/>
  <c r="B46" i="10" s="1"/>
  <c r="D293" i="2"/>
  <c r="B41" i="10" s="1"/>
  <c r="C292" i="2"/>
  <c r="B271" i="2"/>
  <c r="B31" i="10" s="1"/>
  <c r="B270" i="2"/>
  <c r="B30" i="10" s="1"/>
  <c r="B266" i="2"/>
  <c r="B26" i="10" s="1"/>
  <c r="N261" i="2"/>
  <c r="L261" i="2"/>
  <c r="M261" i="2" s="1"/>
  <c r="N259" i="2"/>
  <c r="L259" i="2"/>
  <c r="M259" i="2" s="1"/>
  <c r="N257" i="2"/>
  <c r="M257" i="2"/>
  <c r="L257" i="2"/>
  <c r="N255" i="2"/>
  <c r="L255" i="2"/>
  <c r="M255" i="2" s="1"/>
  <c r="N253" i="2"/>
  <c r="L253" i="2"/>
  <c r="M253" i="2" s="1"/>
  <c r="N251" i="2"/>
  <c r="L251" i="2"/>
  <c r="M251" i="2" s="1"/>
  <c r="N249" i="2"/>
  <c r="M249" i="2"/>
  <c r="L249" i="2"/>
  <c r="N247" i="2"/>
  <c r="L247" i="2"/>
  <c r="M247" i="2" s="1"/>
  <c r="N245" i="2"/>
  <c r="L245" i="2"/>
  <c r="M245" i="2" s="1"/>
  <c r="N243" i="2"/>
  <c r="L243" i="2"/>
  <c r="M243" i="2" s="1"/>
  <c r="N241" i="2"/>
  <c r="M241" i="2"/>
  <c r="L241" i="2"/>
  <c r="N239" i="2"/>
  <c r="L239" i="2"/>
  <c r="M239" i="2" s="1"/>
  <c r="N235" i="2"/>
  <c r="L235" i="2"/>
  <c r="M235" i="2" s="1"/>
  <c r="N233" i="2"/>
  <c r="L233" i="2"/>
  <c r="M233" i="2" s="1"/>
  <c r="N231" i="2"/>
  <c r="M231" i="2"/>
  <c r="L231" i="2"/>
  <c r="N229" i="2"/>
  <c r="L229" i="2"/>
  <c r="M229" i="2" s="1"/>
  <c r="N227" i="2"/>
  <c r="L227" i="2"/>
  <c r="M227" i="2" s="1"/>
  <c r="N225" i="2"/>
  <c r="L225" i="2"/>
  <c r="M225" i="2" s="1"/>
  <c r="N223" i="2"/>
  <c r="M223" i="2"/>
  <c r="L223" i="2"/>
  <c r="N221" i="2"/>
  <c r="L221" i="2"/>
  <c r="M221" i="2" s="1"/>
  <c r="N219" i="2"/>
  <c r="L219" i="2"/>
  <c r="M219" i="2" s="1"/>
  <c r="N217" i="2"/>
  <c r="L217" i="2"/>
  <c r="M217" i="2" s="1"/>
  <c r="N215" i="2"/>
  <c r="M215" i="2"/>
  <c r="L215" i="2"/>
  <c r="N213" i="2"/>
  <c r="L213" i="2"/>
  <c r="M213" i="2" s="1"/>
  <c r="N209" i="2"/>
  <c r="L209" i="2"/>
  <c r="M209" i="2" s="1"/>
  <c r="N207" i="2"/>
  <c r="L207" i="2"/>
  <c r="M207" i="2" s="1"/>
  <c r="N205" i="2"/>
  <c r="M205" i="2"/>
  <c r="L205" i="2"/>
  <c r="N203" i="2"/>
  <c r="L203" i="2"/>
  <c r="M203" i="2" s="1"/>
  <c r="N201" i="2"/>
  <c r="L201" i="2"/>
  <c r="M201" i="2" s="1"/>
  <c r="N199" i="2"/>
  <c r="L199" i="2"/>
  <c r="M199" i="2" s="1"/>
  <c r="N197" i="2"/>
  <c r="M197" i="2"/>
  <c r="L197" i="2"/>
  <c r="N195" i="2"/>
  <c r="L195" i="2"/>
  <c r="M195" i="2" s="1"/>
  <c r="N193" i="2"/>
  <c r="L193" i="2"/>
  <c r="M193" i="2" s="1"/>
  <c r="N191" i="2"/>
  <c r="L191" i="2"/>
  <c r="M191" i="2" s="1"/>
  <c r="N189" i="2"/>
  <c r="M189" i="2"/>
  <c r="L189" i="2"/>
  <c r="N187" i="2"/>
  <c r="L187" i="2"/>
  <c r="M187" i="2" s="1"/>
  <c r="N183" i="2"/>
  <c r="L183" i="2"/>
  <c r="M183" i="2" s="1"/>
  <c r="N181" i="2"/>
  <c r="L181" i="2"/>
  <c r="M181" i="2" s="1"/>
  <c r="N179" i="2"/>
  <c r="M179" i="2"/>
  <c r="L179" i="2"/>
  <c r="N177" i="2"/>
  <c r="L177" i="2"/>
  <c r="M177" i="2" s="1"/>
  <c r="N175" i="2"/>
  <c r="L175" i="2"/>
  <c r="M175" i="2" s="1"/>
  <c r="N173" i="2"/>
  <c r="L173" i="2"/>
  <c r="M173" i="2" s="1"/>
  <c r="N171" i="2"/>
  <c r="M171" i="2"/>
  <c r="L171" i="2"/>
  <c r="N169" i="2"/>
  <c r="L169" i="2"/>
  <c r="M169" i="2" s="1"/>
  <c r="N167" i="2"/>
  <c r="L167" i="2"/>
  <c r="M167" i="2" s="1"/>
  <c r="N165" i="2"/>
  <c r="L165" i="2"/>
  <c r="M165" i="2" s="1"/>
  <c r="N163" i="2"/>
  <c r="M163" i="2"/>
  <c r="L163" i="2"/>
  <c r="N161" i="2"/>
  <c r="L161" i="2"/>
  <c r="M161" i="2" s="1"/>
  <c r="N157" i="2"/>
  <c r="L157" i="2"/>
  <c r="M157" i="2" s="1"/>
  <c r="N155" i="2"/>
  <c r="L155" i="2"/>
  <c r="M155" i="2" s="1"/>
  <c r="N153" i="2"/>
  <c r="M153" i="2"/>
  <c r="L153" i="2"/>
  <c r="N151" i="2"/>
  <c r="L151" i="2"/>
  <c r="M151" i="2" s="1"/>
  <c r="N149" i="2"/>
  <c r="L149" i="2"/>
  <c r="M149" i="2" s="1"/>
  <c r="N147" i="2"/>
  <c r="L147" i="2"/>
  <c r="M147" i="2" s="1"/>
  <c r="N145" i="2"/>
  <c r="M145" i="2"/>
  <c r="L145" i="2"/>
  <c r="N143" i="2"/>
  <c r="L143" i="2"/>
  <c r="M143" i="2" s="1"/>
  <c r="N141" i="2"/>
  <c r="L141" i="2"/>
  <c r="M141" i="2" s="1"/>
  <c r="N139" i="2"/>
  <c r="L139" i="2"/>
  <c r="M139" i="2" s="1"/>
  <c r="N137" i="2"/>
  <c r="M137" i="2"/>
  <c r="L137" i="2"/>
  <c r="N135" i="2"/>
  <c r="L135" i="2"/>
  <c r="M135" i="2" s="1"/>
  <c r="N131" i="2"/>
  <c r="L131" i="2"/>
  <c r="M131" i="2" s="1"/>
  <c r="N129" i="2"/>
  <c r="L129" i="2"/>
  <c r="M129" i="2" s="1"/>
  <c r="N127" i="2"/>
  <c r="M127" i="2"/>
  <c r="L127" i="2"/>
  <c r="N125" i="2"/>
  <c r="L125" i="2"/>
  <c r="M125" i="2" s="1"/>
  <c r="N123" i="2"/>
  <c r="L123" i="2"/>
  <c r="M123" i="2" s="1"/>
  <c r="N121" i="2"/>
  <c r="L121" i="2"/>
  <c r="M121" i="2" s="1"/>
  <c r="N119" i="2"/>
  <c r="M119" i="2"/>
  <c r="L119" i="2"/>
  <c r="N117" i="2"/>
  <c r="L117" i="2"/>
  <c r="M117" i="2" s="1"/>
  <c r="N115" i="2"/>
  <c r="L115" i="2"/>
  <c r="M115" i="2" s="1"/>
  <c r="N113" i="2"/>
  <c r="L113" i="2"/>
  <c r="M113" i="2" s="1"/>
  <c r="N111" i="2"/>
  <c r="M111" i="2"/>
  <c r="L111" i="2"/>
  <c r="N109" i="2"/>
  <c r="L109" i="2"/>
  <c r="M109" i="2" s="1"/>
  <c r="N105" i="2"/>
  <c r="L105" i="2"/>
  <c r="M105" i="2" s="1"/>
  <c r="N103" i="2"/>
  <c r="L103" i="2"/>
  <c r="M103" i="2" s="1"/>
  <c r="N101" i="2"/>
  <c r="M101" i="2"/>
  <c r="L101" i="2"/>
  <c r="N99" i="2"/>
  <c r="L99" i="2"/>
  <c r="M99" i="2" s="1"/>
  <c r="N97" i="2"/>
  <c r="L97" i="2"/>
  <c r="M97" i="2" s="1"/>
  <c r="N95" i="2"/>
  <c r="L95" i="2"/>
  <c r="M95" i="2" s="1"/>
  <c r="N93" i="2"/>
  <c r="M93" i="2"/>
  <c r="L93" i="2"/>
  <c r="N91" i="2"/>
  <c r="L91" i="2"/>
  <c r="M91" i="2" s="1"/>
  <c r="N89" i="2"/>
  <c r="L89" i="2"/>
  <c r="M89" i="2" s="1"/>
  <c r="N87" i="2"/>
  <c r="L87" i="2"/>
  <c r="M87" i="2" s="1"/>
  <c r="N85" i="2"/>
  <c r="M85" i="2"/>
  <c r="L85" i="2"/>
  <c r="N83" i="2"/>
  <c r="L83" i="2"/>
  <c r="M83" i="2" s="1"/>
  <c r="N79" i="2"/>
  <c r="L79" i="2"/>
  <c r="M79" i="2" s="1"/>
  <c r="N77" i="2"/>
  <c r="L77" i="2"/>
  <c r="M77" i="2" s="1"/>
  <c r="N75" i="2"/>
  <c r="M75" i="2"/>
  <c r="L75" i="2"/>
  <c r="N73" i="2"/>
  <c r="L73" i="2"/>
  <c r="M73" i="2" s="1"/>
  <c r="N71" i="2"/>
  <c r="L71" i="2"/>
  <c r="M71" i="2" s="1"/>
  <c r="N69" i="2"/>
  <c r="L69" i="2"/>
  <c r="M69" i="2" s="1"/>
  <c r="N67" i="2"/>
  <c r="M67" i="2"/>
  <c r="L67" i="2"/>
  <c r="N65" i="2"/>
  <c r="L65" i="2"/>
  <c r="M65" i="2" s="1"/>
  <c r="N63" i="2"/>
  <c r="L63" i="2"/>
  <c r="M63" i="2" s="1"/>
  <c r="N61" i="2"/>
  <c r="L61" i="2"/>
  <c r="M61" i="2" s="1"/>
  <c r="N59" i="2"/>
  <c r="M59" i="2"/>
  <c r="L59" i="2"/>
  <c r="N57" i="2"/>
  <c r="L57" i="2"/>
  <c r="M57" i="2" s="1"/>
  <c r="N53" i="2"/>
  <c r="L53" i="2"/>
  <c r="M53" i="2" s="1"/>
  <c r="N51" i="2"/>
  <c r="L51" i="2"/>
  <c r="M51" i="2" s="1"/>
  <c r="N49" i="2"/>
  <c r="M49" i="2"/>
  <c r="L49" i="2"/>
  <c r="N47" i="2"/>
  <c r="L47" i="2"/>
  <c r="M47" i="2" s="1"/>
  <c r="N45" i="2"/>
  <c r="L45" i="2"/>
  <c r="M45" i="2" s="1"/>
  <c r="N43" i="2"/>
  <c r="L43" i="2"/>
  <c r="M43" i="2" s="1"/>
  <c r="N41" i="2"/>
  <c r="M41" i="2"/>
  <c r="L41" i="2"/>
  <c r="N39" i="2"/>
  <c r="L39" i="2"/>
  <c r="M39" i="2" s="1"/>
  <c r="N37" i="2"/>
  <c r="L37" i="2"/>
  <c r="M37" i="2" s="1"/>
  <c r="N35" i="2"/>
  <c r="L35" i="2"/>
  <c r="M35" i="2" s="1"/>
  <c r="N33" i="2"/>
  <c r="M33" i="2"/>
  <c r="L33" i="2"/>
  <c r="N31" i="2"/>
  <c r="L31" i="2"/>
  <c r="M31" i="2" s="1"/>
  <c r="N27" i="2"/>
  <c r="L27" i="2"/>
  <c r="M27" i="2" s="1"/>
  <c r="N25" i="2"/>
  <c r="L25" i="2"/>
  <c r="M25" i="2" s="1"/>
  <c r="N23" i="2"/>
  <c r="M23" i="2"/>
  <c r="L23" i="2"/>
  <c r="N21" i="2"/>
  <c r="L21" i="2"/>
  <c r="M21" i="2" s="1"/>
  <c r="N19" i="2"/>
  <c r="L19" i="2"/>
  <c r="M19" i="2" s="1"/>
  <c r="N17" i="2"/>
  <c r="L17" i="2"/>
  <c r="M17" i="2" s="1"/>
  <c r="N15" i="2"/>
  <c r="M15" i="2"/>
  <c r="L15" i="2"/>
  <c r="N13" i="2"/>
  <c r="L13" i="2"/>
  <c r="M13" i="2" s="1"/>
  <c r="N11" i="2"/>
  <c r="L11" i="2"/>
  <c r="M11" i="2" s="1"/>
  <c r="N9" i="2"/>
  <c r="L9" i="2"/>
  <c r="M9" i="2" s="1"/>
  <c r="N7" i="2"/>
  <c r="M7" i="2"/>
  <c r="L7" i="2"/>
  <c r="N5" i="2"/>
  <c r="B292" i="2" s="1"/>
  <c r="D292" i="2" s="1"/>
  <c r="B40" i="10" s="1"/>
  <c r="L5" i="2"/>
  <c r="B267" i="2" s="1"/>
  <c r="B27" i="10" s="1"/>
  <c r="D131" i="1"/>
  <c r="B22" i="10" s="1"/>
  <c r="C130" i="1"/>
  <c r="B111" i="1"/>
  <c r="B12" i="10" s="1"/>
  <c r="B110" i="1"/>
  <c r="B11" i="10" s="1"/>
  <c r="B106" i="1"/>
  <c r="B7" i="10" s="1"/>
  <c r="N101" i="1"/>
  <c r="M101" i="1"/>
  <c r="L101" i="1"/>
  <c r="N99" i="1"/>
  <c r="L99" i="1"/>
  <c r="M99" i="1" s="1"/>
  <c r="N97" i="1"/>
  <c r="L97" i="1"/>
  <c r="M97" i="1" s="1"/>
  <c r="N95" i="1"/>
  <c r="L95" i="1"/>
  <c r="M95" i="1" s="1"/>
  <c r="N91" i="1"/>
  <c r="M91" i="1"/>
  <c r="L91" i="1"/>
  <c r="N89" i="1"/>
  <c r="L89" i="1"/>
  <c r="M89" i="1" s="1"/>
  <c r="N87" i="1"/>
  <c r="L87" i="1"/>
  <c r="M87" i="1" s="1"/>
  <c r="N85" i="1"/>
  <c r="L85" i="1"/>
  <c r="M85" i="1" s="1"/>
  <c r="N81" i="1"/>
  <c r="M81" i="1"/>
  <c r="L81" i="1"/>
  <c r="N79" i="1"/>
  <c r="L79" i="1"/>
  <c r="M79" i="1" s="1"/>
  <c r="N77" i="1"/>
  <c r="L77" i="1"/>
  <c r="M77" i="1" s="1"/>
  <c r="N75" i="1"/>
  <c r="L75" i="1"/>
  <c r="M75" i="1" s="1"/>
  <c r="N71" i="1"/>
  <c r="M71" i="1"/>
  <c r="L71" i="1"/>
  <c r="N69" i="1"/>
  <c r="L69" i="1"/>
  <c r="M69" i="1" s="1"/>
  <c r="N67" i="1"/>
  <c r="L67" i="1"/>
  <c r="M67" i="1" s="1"/>
  <c r="N65" i="1"/>
  <c r="L65" i="1"/>
  <c r="M65" i="1" s="1"/>
  <c r="N61" i="1"/>
  <c r="M61" i="1"/>
  <c r="L61" i="1"/>
  <c r="N59" i="1"/>
  <c r="L59" i="1"/>
  <c r="M59" i="1" s="1"/>
  <c r="N57" i="1"/>
  <c r="L57" i="1"/>
  <c r="M57" i="1" s="1"/>
  <c r="N55" i="1"/>
  <c r="L55" i="1"/>
  <c r="M55" i="1" s="1"/>
  <c r="N51" i="1"/>
  <c r="M51" i="1"/>
  <c r="L51" i="1"/>
  <c r="N49" i="1"/>
  <c r="L49" i="1"/>
  <c r="M49" i="1" s="1"/>
  <c r="N47" i="1"/>
  <c r="L47" i="1"/>
  <c r="M47" i="1" s="1"/>
  <c r="N45" i="1"/>
  <c r="L45" i="1"/>
  <c r="M45" i="1" s="1"/>
  <c r="N41" i="1"/>
  <c r="M41" i="1"/>
  <c r="L41" i="1"/>
  <c r="N39" i="1"/>
  <c r="L39" i="1"/>
  <c r="M39" i="1" s="1"/>
  <c r="N37" i="1"/>
  <c r="L37" i="1"/>
  <c r="M37" i="1" s="1"/>
  <c r="N35" i="1"/>
  <c r="L35" i="1"/>
  <c r="M35" i="1" s="1"/>
  <c r="N31" i="1"/>
  <c r="M31" i="1"/>
  <c r="L31" i="1"/>
  <c r="N29" i="1"/>
  <c r="L29" i="1"/>
  <c r="M29" i="1" s="1"/>
  <c r="N27" i="1"/>
  <c r="L27" i="1"/>
  <c r="M27" i="1" s="1"/>
  <c r="N25" i="1"/>
  <c r="L25" i="1"/>
  <c r="M25" i="1" s="1"/>
  <c r="N21" i="1"/>
  <c r="M21" i="1"/>
  <c r="L21" i="1"/>
  <c r="N19" i="1"/>
  <c r="L19" i="1"/>
  <c r="M19" i="1" s="1"/>
  <c r="N17" i="1"/>
  <c r="L17" i="1"/>
  <c r="M17" i="1" s="1"/>
  <c r="N15" i="1"/>
  <c r="L15" i="1"/>
  <c r="M15" i="1" s="1"/>
  <c r="N11" i="1"/>
  <c r="M11" i="1"/>
  <c r="L11" i="1"/>
  <c r="N9" i="1"/>
  <c r="L9" i="1"/>
  <c r="M9" i="1" s="1"/>
  <c r="N7" i="1"/>
  <c r="L7" i="1"/>
  <c r="M7" i="1" s="1"/>
  <c r="N5" i="1"/>
  <c r="B109" i="1" s="1"/>
  <c r="B10" i="10" s="1"/>
  <c r="L5" i="1"/>
  <c r="B107" i="1" s="1"/>
  <c r="B8" i="10" s="1"/>
  <c r="E40" i="10" l="1"/>
  <c r="E8" i="10"/>
  <c r="D311" i="3"/>
  <c r="B59" i="10" s="1"/>
  <c r="E10" i="10"/>
  <c r="E27" i="10"/>
  <c r="B130" i="1"/>
  <c r="D130" i="1" s="1"/>
  <c r="B21" i="10" s="1"/>
  <c r="M5" i="1"/>
  <c r="B108" i="1" s="1"/>
  <c r="B9" i="10" s="1"/>
  <c r="B269" i="2"/>
  <c r="B29" i="10" s="1"/>
  <c r="M5" i="3"/>
  <c r="B288" i="3" s="1"/>
  <c r="B47" i="10" s="1"/>
  <c r="B289" i="3"/>
  <c r="B48" i="10" s="1"/>
  <c r="M5" i="4"/>
  <c r="B108" i="4" s="1"/>
  <c r="C9" i="10" s="1"/>
  <c r="E9" i="10" s="1"/>
  <c r="E12" i="10"/>
  <c r="E22" i="10"/>
  <c r="B269" i="5"/>
  <c r="C29" i="10" s="1"/>
  <c r="E29" i="10" s="1"/>
  <c r="B314" i="6"/>
  <c r="D314" i="6" s="1"/>
  <c r="C59" i="10" s="1"/>
  <c r="E59" i="10" s="1"/>
  <c r="B289" i="6"/>
  <c r="C48" i="10" s="1"/>
  <c r="G8" i="10"/>
  <c r="F8" i="10"/>
  <c r="G40" i="10"/>
  <c r="F40" i="10"/>
  <c r="B133" i="4"/>
  <c r="D133" i="4" s="1"/>
  <c r="C21" i="10" s="1"/>
  <c r="E26" i="10"/>
  <c r="E30" i="10"/>
  <c r="G10" i="10"/>
  <c r="F10" i="10"/>
  <c r="M5" i="2"/>
  <c r="B268" i="2" s="1"/>
  <c r="B28" i="10" s="1"/>
  <c r="M5" i="5"/>
  <c r="B268" i="5" s="1"/>
  <c r="C28" i="10" s="1"/>
  <c r="E28" i="10" s="1"/>
  <c r="E31" i="10"/>
  <c r="E41" i="10"/>
  <c r="E7" i="10"/>
  <c r="E11" i="10"/>
  <c r="B287" i="6"/>
  <c r="C46" i="10" s="1"/>
  <c r="E46" i="10" s="1"/>
  <c r="M5" i="6"/>
  <c r="B288" i="6" s="1"/>
  <c r="C47" i="10" s="1"/>
  <c r="E47" i="10" s="1"/>
  <c r="G27" i="10"/>
  <c r="F27" i="10"/>
  <c r="M5" i="7"/>
  <c r="B108" i="7" s="1"/>
  <c r="D9" i="10" s="1"/>
  <c r="G12" i="10"/>
  <c r="F12" i="10"/>
  <c r="G22" i="10"/>
  <c r="F22" i="10"/>
  <c r="G30" i="10"/>
  <c r="F30" i="10"/>
  <c r="G41" i="10"/>
  <c r="F41" i="10"/>
  <c r="B338" i="9"/>
  <c r="D46" i="10" s="1"/>
  <c r="E45" i="10"/>
  <c r="E49" i="10"/>
  <c r="B132" i="7"/>
  <c r="D132" i="7" s="1"/>
  <c r="D21" i="10" s="1"/>
  <c r="G26" i="10"/>
  <c r="F26" i="10"/>
  <c r="G31" i="10"/>
  <c r="F31" i="10"/>
  <c r="G49" i="10"/>
  <c r="F49" i="10"/>
  <c r="E50" i="10"/>
  <c r="E60" i="10"/>
  <c r="M5" i="8"/>
  <c r="B329" i="8" s="1"/>
  <c r="D28" i="10" s="1"/>
  <c r="B339" i="9"/>
  <c r="D47" i="10" s="1"/>
  <c r="G50" i="10"/>
  <c r="F50" i="10"/>
  <c r="G7" i="10"/>
  <c r="F7" i="10"/>
  <c r="G11" i="10"/>
  <c r="F11" i="10"/>
  <c r="B330" i="8"/>
  <c r="D29" i="10" s="1"/>
  <c r="B340" i="9"/>
  <c r="D48" i="10" s="1"/>
  <c r="B365" i="9"/>
  <c r="D365" i="9" s="1"/>
  <c r="D59" i="10" s="1"/>
  <c r="G45" i="10"/>
  <c r="F45" i="10"/>
  <c r="G60" i="10"/>
  <c r="F60" i="10"/>
  <c r="F13" i="10"/>
  <c r="F15" i="10"/>
  <c r="F17" i="10"/>
  <c r="F19" i="10"/>
  <c r="F32" i="10"/>
  <c r="F34" i="10"/>
  <c r="F36" i="10"/>
  <c r="F38" i="10"/>
  <c r="F51" i="10"/>
  <c r="F53" i="10"/>
  <c r="F55" i="10"/>
  <c r="F57" i="10"/>
  <c r="F14" i="10"/>
  <c r="F16" i="10"/>
  <c r="F18" i="10"/>
  <c r="F20" i="10"/>
  <c r="F33" i="10"/>
  <c r="F35" i="10"/>
  <c r="F37" i="10"/>
  <c r="F39" i="10"/>
  <c r="F52" i="10"/>
  <c r="F54" i="10"/>
  <c r="F56" i="10"/>
  <c r="F58" i="10"/>
  <c r="G59" i="10" l="1"/>
  <c r="F59" i="10"/>
  <c r="G47" i="10"/>
  <c r="F47" i="10"/>
  <c r="G48" i="10"/>
  <c r="F48" i="10"/>
  <c r="G29" i="10"/>
  <c r="F29" i="10"/>
  <c r="G28" i="10"/>
  <c r="F28" i="10"/>
  <c r="G46" i="10"/>
  <c r="F46" i="10"/>
  <c r="G21" i="10"/>
  <c r="F21" i="10"/>
  <c r="G9" i="10"/>
  <c r="F9" i="10"/>
  <c r="E21" i="10"/>
  <c r="E48" i="10"/>
</calcChain>
</file>

<file path=xl/sharedStrings.xml><?xml version="1.0" encoding="utf-8"?>
<sst xmlns="http://schemas.openxmlformats.org/spreadsheetml/2006/main" count="6859" uniqueCount="123">
  <si>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</si>
  <si>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</si>
  <si>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</si>
  <si>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</si>
  <si>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</si>
  <si>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</si>
  <si>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</si>
  <si>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</si>
  <si>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</si>
  <si>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</si>
  <si>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</si>
  <si>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</si>
  <si>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</si>
  <si>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</si>
  <si>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</si>
  <si>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</si>
  <si>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</si>
  <si>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</si>
  <si>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</si>
  <si>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</si>
  <si>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</si>
  <si>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</si>
  <si>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</si>
  <si>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</si>
  <si>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</si>
  <si>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</si>
  <si>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</si>
  <si>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</si>
  <si>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</si>
  <si>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</si>
  <si>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</si>
  <si>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</si>
  <si>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</si>
  <si>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</si>
  <si>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</si>
  <si>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</si>
  <si>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</si>
  <si>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</si>
  <si>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</si>
  <si>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</si>
  <si>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</si>
  <si>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</si>
  <si>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</si>
  <si>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</si>
  <si>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</si>
  <si>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</si>
  <si>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</si>
  <si>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</si>
  <si>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</si>
  <si>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</si>
  <si>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</si>
  <si>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</si>
  <si>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</si>
  <si>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</si>
  <si>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</si>
  <si>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</si>
  <si>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</si>
  <si>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</si>
  <si>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</si>
  <si>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</si>
  <si>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</si>
  <si>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</si>
  <si>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</si>
  <si>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</si>
  <si>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</si>
  <si>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</si>
  <si>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</si>
  <si>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</si>
  <si>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2024-08-28 13:36:07</t>
  </si>
  <si>
    <t>Created SRv6 rule</t>
  </si>
  <si>
    <t>2024-08-28 13:41:11</t>
  </si>
  <si>
    <t>2024-08-28 13:41:44</t>
  </si>
  <si>
    <t>2024-08-28 13:42:47</t>
  </si>
  <si>
    <t>2024-08-28 13:46:16</t>
  </si>
  <si>
    <t>2024-08-28 13:51:20</t>
  </si>
  <si>
    <t>2024-08-28 13:53:56</t>
  </si>
  <si>
    <t>2024-08-28 13:56:10</t>
  </si>
  <si>
    <t>2024-08-28 13:56:11</t>
  </si>
  <si>
    <t>2024-08-28 14:01:47</t>
  </si>
  <si>
    <t>2024-08-28 14:03:50</t>
  </si>
  <si>
    <t>2024-08-28 14:06:52</t>
  </si>
  <si>
    <t>2024-08-28 14:08:56</t>
  </si>
  <si>
    <t>2024-08-28 14:11:24</t>
  </si>
  <si>
    <t>2024-08-28 14:12:59</t>
  </si>
  <si>
    <t>2024-08-28 14:13:30</t>
  </si>
  <si>
    <t>2024-08-28 14:18:02</t>
  </si>
  <si>
    <t>2024-08-28 14:18:03</t>
  </si>
  <si>
    <t>2024-08-28 14:19:19</t>
  </si>
  <si>
    <t>Removed SRv6 rule</t>
  </si>
  <si>
    <t>2024-08-28 14:19:20</t>
  </si>
  <si>
    <t>2024-08-28 14:22:02</t>
  </si>
  <si>
    <t>2024-08-28 14:22:03</t>
  </si>
  <si>
    <t>2024-08-28 14:58:46</t>
  </si>
  <si>
    <t>2024-08-28 15:01:20</t>
  </si>
  <si>
    <t>2024-08-28 15:04:52</t>
  </si>
  <si>
    <t>2024-08-28 15:05:54</t>
  </si>
  <si>
    <t>2024-08-28 15:10:27</t>
  </si>
  <si>
    <t>2024-08-28 15:13:58</t>
  </si>
  <si>
    <t>2024-08-28 15:19:02</t>
  </si>
  <si>
    <t>2024-08-28 15:25:39</t>
  </si>
  <si>
    <t>2024-08-28 15:30:43</t>
  </si>
  <si>
    <t>2024-08-28 15:35:47</t>
  </si>
  <si>
    <t>2024-08-28 15:39:03</t>
  </si>
  <si>
    <t>2024-08-28 15:44:06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</si>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</sst>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Medium: </a:t>
            </a:r>
            <a:r>
              <a:rPr lang="pt-PT"/>
              <a:t>AVG Flow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18858.446</c:v>
                  </c:pt>
                </c:numCache>
              </c:numRef>
            </c:plus>
            <c:min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18858.446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36485.444000000003</c:v>
                </c:pt>
                <c:pt idx="1">
                  <c:v>38510.118000000002</c:v>
                </c:pt>
                <c:pt idx="2">
                  <c:v>39419.877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1-47E9-8059-3A1677B8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Medium: </a:t>
            </a:r>
            <a:r>
              <a:rPr lang="pt-PT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Comparison!$B$19:$D$19</c:f>
              <c:strCache>
                <c:ptCount val="3"/>
                <c:pt idx="0">
                  <c:v>18264997,4</c:v>
                </c:pt>
                <c:pt idx="1">
                  <c:v>14038386,46</c:v>
                </c:pt>
                <c:pt idx="2">
                  <c:v>15217059,67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Comparison!$B$20:$D$20</c:f>
                <c:numCache>
                  <c:formatCode>General</c:formatCode>
                  <c:ptCount val="3"/>
                  <c:pt idx="0">
                    <c:v>10722632.223999999</c:v>
                  </c:pt>
                  <c:pt idx="1">
                    <c:v>10562165.782</c:v>
                  </c:pt>
                  <c:pt idx="2">
                    <c:v>10361145.744000001</c:v>
                  </c:pt>
                </c:numCache>
              </c:numRef>
            </c:plus>
            <c:minus>
              <c:numRef>
                <c:f>Comparison!$B$20:$D$20</c:f>
                <c:numCache>
                  <c:formatCode>General</c:formatCode>
                  <c:ptCount val="3"/>
                  <c:pt idx="0">
                    <c:v>10722632.223999999</c:v>
                  </c:pt>
                  <c:pt idx="1">
                    <c:v>10562165.782</c:v>
                  </c:pt>
                  <c:pt idx="2">
                    <c:v>10361145.744000001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96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Comparison!$B$19:$D$19</c:f>
              <c:numCache>
                <c:formatCode>General</c:formatCode>
                <c:ptCount val="3"/>
                <c:pt idx="0">
                  <c:v>18264997.399999999</c:v>
                </c:pt>
                <c:pt idx="1">
                  <c:v>14038386.461999999</c:v>
                </c:pt>
                <c:pt idx="2">
                  <c:v>15217059.666999999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45AB-8B5A-200E1C95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High: </a:t>
            </a:r>
            <a:r>
              <a:rPr lang="pt-PT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Comparison!$B$38:$D$38</c:f>
              <c:strCache>
                <c:ptCount val="3"/>
                <c:pt idx="0">
                  <c:v>44145897,83</c:v>
                </c:pt>
                <c:pt idx="1">
                  <c:v>40241064,46</c:v>
                </c:pt>
                <c:pt idx="2">
                  <c:v>37398514,86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Comparison!$B$39:$D$39</c:f>
                <c:numCache>
                  <c:formatCode>General</c:formatCode>
                  <c:ptCount val="3"/>
                  <c:pt idx="0">
                    <c:v>25730820.482999999</c:v>
                  </c:pt>
                  <c:pt idx="1">
                    <c:v>24174147.136</c:v>
                  </c:pt>
                  <c:pt idx="2">
                    <c:v>25015693.875</c:v>
                  </c:pt>
                </c:numCache>
              </c:numRef>
            </c:plus>
            <c:minus>
              <c:numRef>
                <c:f>Comparison!$B$39:$D$39</c:f>
                <c:numCache>
                  <c:formatCode>General</c:formatCode>
                  <c:ptCount val="3"/>
                  <c:pt idx="0">
                    <c:v>25730820.482999999</c:v>
                  </c:pt>
                  <c:pt idx="1">
                    <c:v>24174147.136</c:v>
                  </c:pt>
                  <c:pt idx="2">
                    <c:v>25015693.875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96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Comparison!$B$38:$D$38</c:f>
              <c:numCache>
                <c:formatCode>General</c:formatCode>
                <c:ptCount val="3"/>
                <c:pt idx="0">
                  <c:v>44145897.832999997</c:v>
                </c:pt>
                <c:pt idx="1">
                  <c:v>40241064.461999997</c:v>
                </c:pt>
                <c:pt idx="2">
                  <c:v>37398514.857000001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C4D-8C50-CC27279A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High+Emergency: </a:t>
            </a:r>
            <a:r>
              <a:rPr lang="pt-PT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Comparison!$B$56:$D$56</c:f>
              <c:strCache>
                <c:ptCount val="3"/>
                <c:pt idx="0">
                  <c:v>12,92</c:v>
                </c:pt>
                <c:pt idx="1">
                  <c:v>16,446</c:v>
                </c:pt>
                <c:pt idx="2">
                  <c:v>15,739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Comparison!$B$58:$D$58</c:f>
                <c:numCache>
                  <c:formatCode>General</c:formatCode>
                  <c:ptCount val="3"/>
                  <c:pt idx="0">
                    <c:v>20849713.998</c:v>
                  </c:pt>
                  <c:pt idx="1">
                    <c:v>24366713.044</c:v>
                  </c:pt>
                  <c:pt idx="2">
                    <c:v>23674964.434999999</c:v>
                  </c:pt>
                </c:numCache>
              </c:numRef>
            </c:plus>
            <c:minus>
              <c:numRef>
                <c:f>Comparison!$B$58:$D$58</c:f>
                <c:numCache>
                  <c:formatCode>General</c:formatCode>
                  <c:ptCount val="3"/>
                  <c:pt idx="0">
                    <c:v>20849713.998</c:v>
                  </c:pt>
                  <c:pt idx="1">
                    <c:v>24366713.044</c:v>
                  </c:pt>
                  <c:pt idx="2">
                    <c:v>23674964.434999999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96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Comparison!$B$57:$D$57</c:f>
              <c:numCache>
                <c:formatCode>General</c:formatCode>
                <c:ptCount val="3"/>
                <c:pt idx="0">
                  <c:v>49554594</c:v>
                </c:pt>
                <c:pt idx="1">
                  <c:v>37731627.142999999</c:v>
                </c:pt>
                <c:pt idx="2">
                  <c:v>38983701.857000001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8D5-8F87-4686AACD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High+Emergency: </a:t>
            </a:r>
            <a:r>
              <a:rPr lang="pt-PT"/>
              <a:t>Variation of the AVG Flow Delay from No-Emergency to</a:t>
            </a:r>
            <a:r>
              <a:rPr lang="pt-PT" baseline="0"/>
              <a:t> Emergency </a:t>
            </a:r>
            <a:r>
              <a:rPr lang="pt-PT"/>
              <a:t>Flows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Comparison!$B$60:$D$60</c:f>
              <c:strCache>
                <c:ptCount val="3"/>
                <c:pt idx="0">
                  <c:v>15.321</c:v>
                </c:pt>
                <c:pt idx="1">
                  <c:v>-2.705</c:v>
                </c:pt>
                <c:pt idx="2">
                  <c:v>0.701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4A73-A44A-867957B6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High: </a:t>
            </a:r>
            <a:r>
              <a:rPr lang="pt-PT"/>
              <a:t>AVG Flow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5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28802.893</c:v>
                </c:pt>
                <c:pt idx="1">
                  <c:v>10644.981</c:v>
                </c:pt>
                <c:pt idx="2">
                  <c:v>11778.849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D-4CA4-834D-A964011F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High+Emergency: </a:t>
            </a:r>
            <a:r>
              <a:rPr lang="pt-PT"/>
              <a:t>AVG Flow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50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Comparison!$B$51:$D$51</c:f>
              <c:numCache>
                <c:formatCode>General</c:formatCode>
                <c:ptCount val="3"/>
                <c:pt idx="0">
                  <c:v>11393.111000000001</c:v>
                </c:pt>
                <c:pt idx="1">
                  <c:v>11551.028</c:v>
                </c:pt>
                <c:pt idx="2">
                  <c:v>11525.61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5-4F58-9232-86262BCE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Medium: </a:t>
            </a:r>
            <a:r>
              <a:rPr lang="pt-PT" b="0"/>
              <a:t>AVG</a:t>
            </a:r>
            <a:r>
              <a:rPr lang="pt-PT" b="0" baseline="0"/>
              <a:t> </a:t>
            </a:r>
            <a:r>
              <a:rPr lang="pt-PT"/>
              <a:t>Hop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Comparison!$B$15:$D$15</c:f>
              <c:strCache>
                <c:ptCount val="3"/>
                <c:pt idx="0">
                  <c:v>1788,752</c:v>
                </c:pt>
                <c:pt idx="1">
                  <c:v>1624,868</c:v>
                </c:pt>
                <c:pt idx="2">
                  <c:v>1562,227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1042.7929999999999</c:v>
                  </c:pt>
                </c:numCache>
              </c:numRef>
            </c:plus>
            <c:min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1042.7929999999999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Comparison!$B$15:$D$15</c:f>
              <c:numCache>
                <c:formatCode>General</c:formatCode>
                <c:ptCount val="3"/>
                <c:pt idx="0">
                  <c:v>1788.752</c:v>
                </c:pt>
                <c:pt idx="1">
                  <c:v>1624.8679999999999</c:v>
                </c:pt>
                <c:pt idx="2">
                  <c:v>1562.2270000000001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81F-A2A8-AB2837F5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High: </a:t>
            </a:r>
            <a:r>
              <a:rPr lang="pt-PT"/>
              <a:t>AVG Hop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1720.607</c:v>
                  </c:pt>
                </c:numCache>
              </c:numRef>
            </c:plus>
            <c:min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1720.607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2104.547</c:v>
                </c:pt>
                <c:pt idx="1">
                  <c:v>2046.413</c:v>
                </c:pt>
                <c:pt idx="2">
                  <c:v>2207.8620000000001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0-4214-8CD4-27A1446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High+Emergency: </a:t>
            </a:r>
            <a:r>
              <a:rPr lang="pt-PT"/>
              <a:t>AVG Hop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Comparison!$B$53:$D$53</c:f>
              <c:strCache>
                <c:ptCount val="3"/>
                <c:pt idx="0">
                  <c:v>2200,092</c:v>
                </c:pt>
                <c:pt idx="1">
                  <c:v>2203,989</c:v>
                </c:pt>
                <c:pt idx="2">
                  <c:v>2169,462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1629.03</c:v>
                  </c:pt>
                </c:numCache>
              </c:numRef>
            </c:plus>
            <c:min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1629.03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Comparison!$B$53:$D$53</c:f>
              <c:numCache>
                <c:formatCode>General</c:formatCode>
                <c:ptCount val="3"/>
                <c:pt idx="0">
                  <c:v>2200.0920000000001</c:v>
                </c:pt>
                <c:pt idx="1">
                  <c:v>2203.989</c:v>
                </c:pt>
                <c:pt idx="2">
                  <c:v>2169.462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439E-9F44-6099D041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Medium: </a:t>
            </a:r>
            <a:r>
              <a:rPr lang="pt-PT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Comparison!$B$17:$D$17</c:f>
              <c:strCache>
                <c:ptCount val="3"/>
                <c:pt idx="0">
                  <c:v>41,974</c:v>
                </c:pt>
                <c:pt idx="1">
                  <c:v>32,283</c:v>
                </c:pt>
                <c:pt idx="2">
                  <c:v>34,97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Comparison!$B$18:$D$18</c:f>
                <c:numCache>
                  <c:formatCode>General</c:formatCode>
                  <c:ptCount val="3"/>
                  <c:pt idx="0">
                    <c:v>16.574000000000002</c:v>
                  </c:pt>
                  <c:pt idx="1">
                    <c:v>14.647</c:v>
                  </c:pt>
                  <c:pt idx="2">
                    <c:v>14.351000000000001</c:v>
                  </c:pt>
                </c:numCache>
              </c:numRef>
            </c:plus>
            <c:minus>
              <c:numRef>
                <c:f>Comparison!$B$18:$D$18</c:f>
                <c:numCache>
                  <c:formatCode>General</c:formatCode>
                  <c:ptCount val="3"/>
                  <c:pt idx="0">
                    <c:v>16.574000000000002</c:v>
                  </c:pt>
                  <c:pt idx="1">
                    <c:v>14.647</c:v>
                  </c:pt>
                  <c:pt idx="2">
                    <c:v>14.351000000000001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Comparison!$B$17:$D$17</c:f>
              <c:numCache>
                <c:formatCode>General</c:formatCode>
                <c:ptCount val="3"/>
                <c:pt idx="0">
                  <c:v>41.973999999999997</c:v>
                </c:pt>
                <c:pt idx="1">
                  <c:v>32.283000000000001</c:v>
                </c:pt>
                <c:pt idx="2">
                  <c:v>34.97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6-468D-A578-604B014D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High: </a:t>
            </a:r>
            <a:r>
              <a:rPr lang="pt-PT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Comparison!$B$36:$D$36</c:f>
              <c:strCache>
                <c:ptCount val="3"/>
                <c:pt idx="0">
                  <c:v>31,607</c:v>
                </c:pt>
                <c:pt idx="1">
                  <c:v>29,181</c:v>
                </c:pt>
                <c:pt idx="2">
                  <c:v>27,078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Comparison!$B$37:$D$37</c:f>
                <c:numCache>
                  <c:formatCode>General</c:formatCode>
                  <c:ptCount val="3"/>
                  <c:pt idx="0">
                    <c:v>16.082000000000001</c:v>
                  </c:pt>
                  <c:pt idx="1">
                    <c:v>16.43</c:v>
                  </c:pt>
                  <c:pt idx="2">
                    <c:v>16.266999999999999</c:v>
                  </c:pt>
                </c:numCache>
              </c:numRef>
            </c:plus>
            <c:minus>
              <c:numRef>
                <c:f>Comparison!$B$37:$D$37</c:f>
                <c:numCache>
                  <c:formatCode>General</c:formatCode>
                  <c:ptCount val="3"/>
                  <c:pt idx="0">
                    <c:v>16.082000000000001</c:v>
                  </c:pt>
                  <c:pt idx="1">
                    <c:v>16.43</c:v>
                  </c:pt>
                  <c:pt idx="2">
                    <c:v>16.266999999999999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Comparison!$B$36:$D$36</c:f>
              <c:numCache>
                <c:formatCode>General</c:formatCode>
                <c:ptCount val="3"/>
                <c:pt idx="0">
                  <c:v>31.606999999999999</c:v>
                </c:pt>
                <c:pt idx="1">
                  <c:v>29.181000000000001</c:v>
                </c:pt>
                <c:pt idx="2">
                  <c:v>27.077999999999999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805-A57E-A9353254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High+Emergency:</a:t>
            </a:r>
            <a:r>
              <a:rPr lang="pt-PT" b="1" baseline="0"/>
              <a:t> </a:t>
            </a:r>
            <a:r>
              <a:rPr lang="pt-PT"/>
              <a:t>AVG of packets to each switch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Comparison!$B$55:$D$55</c:f>
              <c:strCache>
                <c:ptCount val="3"/>
                <c:pt idx="0">
                  <c:v>34,571</c:v>
                </c:pt>
                <c:pt idx="1">
                  <c:v>27,122</c:v>
                </c:pt>
                <c:pt idx="2">
                  <c:v>27,169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Comparison!$B$56:$D$56</c:f>
                <c:numCache>
                  <c:formatCode>General</c:formatCode>
                  <c:ptCount val="3"/>
                  <c:pt idx="0">
                    <c:v>12.92</c:v>
                  </c:pt>
                  <c:pt idx="1">
                    <c:v>16.446000000000002</c:v>
                  </c:pt>
                  <c:pt idx="2">
                    <c:v>15.739000000000001</c:v>
                  </c:pt>
                </c:numCache>
              </c:numRef>
            </c:plus>
            <c:minus>
              <c:numRef>
                <c:f>Comparison!$B$56:$D$56</c:f>
                <c:numCache>
                  <c:formatCode>General</c:formatCode>
                  <c:ptCount val="3"/>
                  <c:pt idx="0">
                    <c:v>12.92</c:v>
                  </c:pt>
                  <c:pt idx="1">
                    <c:v>16.446000000000002</c:v>
                  </c:pt>
                  <c:pt idx="2">
                    <c:v>15.739000000000001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98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Comparison!$B$55:$D$55</c:f>
              <c:numCache>
                <c:formatCode>General</c:formatCode>
                <c:ptCount val="3"/>
                <c:pt idx="0">
                  <c:v>34.570999999999998</c:v>
                </c:pt>
                <c:pt idx="1">
                  <c:v>27.122</c:v>
                </c:pt>
                <c:pt idx="2">
                  <c:v>27.169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0-4768-B070-B94FFEA0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025055"/>
        <c:axId val="475029855"/>
      </c:barChart>
      <c:catAx>
        <c:axId val="47502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9855"/>
        <c:crosses val="autoZero"/>
        <c:auto val="1"/>
        <c:lblAlgn val="ctr"/>
        <c:lblOffset val="100"/>
        <c:noMultiLvlLbl val="0"/>
      </c:catAx>
      <c:valAx>
        <c:axId val="475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2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43117</xdr:colOff>
      <xdr:row>4</xdr:row>
      <xdr:rowOff>181720</xdr:rowOff>
    </xdr:from>
    <xdr:to>
      <xdr:col>15</xdr:col>
      <xdr:colOff>334747</xdr:colOff>
      <xdr:row>20</xdr:row>
      <xdr:rowOff>34025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EE68E-F9AF-60F1-7E11-4AE00E7FE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291630</xdr:colOff>
      <xdr:row>40</xdr:row>
      <xdr:rowOff>38571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46ABB8-710C-4726-BF23-D8876351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291630</xdr:colOff>
      <xdr:row>58</xdr:row>
      <xdr:rowOff>38571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9B7090-B430-41F6-9EC7-B269A635A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601133</xdr:colOff>
      <xdr:row>4</xdr:row>
      <xdr:rowOff>177800</xdr:rowOff>
    </xdr:from>
    <xdr:to>
      <xdr:col>23</xdr:col>
      <xdr:colOff>283163</xdr:colOff>
      <xdr:row>20</xdr:row>
      <xdr:rowOff>30105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1DD4E4-07AE-4487-AEFC-B4594EEBA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291630</xdr:colOff>
      <xdr:row>40</xdr:row>
      <xdr:rowOff>38571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A3FE14-532F-4A09-A1EA-DEE01695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291630</xdr:colOff>
      <xdr:row>58</xdr:row>
      <xdr:rowOff>38571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EE09FBB-A133-45CA-BCAF-02102D07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31</xdr:col>
      <xdr:colOff>601134</xdr:colOff>
      <xdr:row>20</xdr:row>
      <xdr:rowOff>38571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70508C-3B2D-46E8-BC81-46BECA8E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31</xdr:col>
      <xdr:colOff>592667</xdr:colOff>
      <xdr:row>40</xdr:row>
      <xdr:rowOff>38571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79F8B5-78C4-4F30-BE4D-092E2B052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609599</xdr:colOff>
      <xdr:row>43</xdr:row>
      <xdr:rowOff>0</xdr:rowOff>
    </xdr:from>
    <xdr:to>
      <xdr:col>31</xdr:col>
      <xdr:colOff>592666</xdr:colOff>
      <xdr:row>58</xdr:row>
      <xdr:rowOff>38571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B1C256-98FC-46F3-ABCA-2915FACF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609599</xdr:colOff>
      <xdr:row>5</xdr:row>
      <xdr:rowOff>0</xdr:rowOff>
    </xdr:from>
    <xdr:to>
      <xdr:col>41</xdr:col>
      <xdr:colOff>313266</xdr:colOff>
      <xdr:row>20</xdr:row>
      <xdr:rowOff>38571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B21ABBF-ECA6-47F2-86DB-42F6A0218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25</xdr:row>
      <xdr:rowOff>0</xdr:rowOff>
    </xdr:from>
    <xdr:to>
      <xdr:col>41</xdr:col>
      <xdr:colOff>372534</xdr:colOff>
      <xdr:row>40</xdr:row>
      <xdr:rowOff>38571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7FA8C8C-1B34-417D-8EFE-F78AD803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609599</xdr:colOff>
      <xdr:row>43</xdr:row>
      <xdr:rowOff>0</xdr:rowOff>
    </xdr:from>
    <xdr:to>
      <xdr:col>41</xdr:col>
      <xdr:colOff>397934</xdr:colOff>
      <xdr:row>58</xdr:row>
      <xdr:rowOff>38571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4692B1-038B-4F01-8165-E986904F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0</xdr:colOff>
      <xdr:row>43</xdr:row>
      <xdr:rowOff>0</xdr:rowOff>
    </xdr:from>
    <xdr:to>
      <xdr:col>50</xdr:col>
      <xdr:colOff>397935</xdr:colOff>
      <xdr:row>58</xdr:row>
      <xdr:rowOff>38571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F2310E2-A34E-4840-A545-2BDC03E86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opLeftCell="E1" zoomScale="77" zoomScaleNormal="77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36485.444000000003</v>
      </c>
    </row>
    <row r="113" spans="1:3" x14ac:dyDescent="0.35">
      <c r="A113" s="1" t="s">
        <v>43</v>
      </c>
      <c r="B113">
        <v>20621.508000000002</v>
      </c>
    </row>
    <row r="114" spans="1:3" x14ac:dyDescent="0.35">
      <c r="A114" s="1" t="s">
        <v>44</v>
      </c>
      <c r="B114">
        <v>1788.752</v>
      </c>
    </row>
    <row r="115" spans="1:3" x14ac:dyDescent="0.35">
      <c r="A115" s="1" t="s">
        <v>45</v>
      </c>
      <c r="B115">
        <v>1333.1679999999999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B130)/ABS(B130) * 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B131)/ABS(B131)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G22" zoomScale="75" zoomScaleNormal="75" workbookViewId="0">
      <selection activeCell="AU35" sqref="AU35"/>
    </sheetView>
  </sheetViews>
  <sheetFormatPr defaultRowHeight="14.5" x14ac:dyDescent="0.35"/>
  <cols>
    <col min="1" max="1" width="46.7265625" customWidth="1"/>
    <col min="2" max="2" width="17.08984375" customWidth="1"/>
    <col min="3" max="3" width="10.6328125" customWidth="1"/>
    <col min="4" max="4" width="14.1796875" customWidth="1"/>
    <col min="5" max="5" width="17.6328125" customWidth="1"/>
    <col min="6" max="6" width="18" customWidth="1"/>
    <col min="7" max="7" width="18.6328125" customWidth="1"/>
  </cols>
  <sheetData>
    <row r="1" spans="1:7" x14ac:dyDescent="0.35">
      <c r="A1" s="1" t="s">
        <v>104</v>
      </c>
    </row>
    <row r="2" spans="1:7" x14ac:dyDescent="0.35">
      <c r="A2" t="s">
        <v>105</v>
      </c>
    </row>
    <row r="3" spans="1:7" x14ac:dyDescent="0.35">
      <c r="A3" t="s">
        <v>106</v>
      </c>
    </row>
    <row r="4" spans="1:7" x14ac:dyDescent="0.35">
      <c r="A4" t="s">
        <v>107</v>
      </c>
    </row>
    <row r="6" spans="1:7" x14ac:dyDescent="0.3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113</v>
      </c>
      <c r="G6" s="1" t="s">
        <v>114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146755123.13800001</v>
      </c>
      <c r="E10">
        <f t="shared" si="0"/>
        <v>11.077999999999999</v>
      </c>
      <c r="F10">
        <f t="shared" si="1"/>
        <v>33.476999999999997</v>
      </c>
      <c r="G10">
        <f t="shared" si="2"/>
        <v>20.164999999999999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36485.444000000003</v>
      </c>
      <c r="C13">
        <f>'MEDIUM-ECMP'!B112</f>
        <v>38510.118000000002</v>
      </c>
      <c r="D13">
        <f>'MEDIUM-ECMP-SRv6'!B112</f>
        <v>39419.877</v>
      </c>
      <c r="E13">
        <f t="shared" si="0"/>
        <v>5.5490000000000004</v>
      </c>
      <c r="F13">
        <f t="shared" si="1"/>
        <v>8.0429999999999993</v>
      </c>
      <c r="G13">
        <f t="shared" si="2"/>
        <v>2.3620000000000001</v>
      </c>
    </row>
    <row r="14" spans="1:7" x14ac:dyDescent="0.35">
      <c r="A14" s="1" t="s">
        <v>43</v>
      </c>
      <c r="B14">
        <f>'MEDIUM-KShort'!B113</f>
        <v>20621.508000000002</v>
      </c>
      <c r="C14">
        <f>'MEDIUM-ECMP'!B113</f>
        <v>18937.641</v>
      </c>
      <c r="D14">
        <f>'MEDIUM-ECMP-SRv6'!B113</f>
        <v>18858.446</v>
      </c>
      <c r="E14">
        <f t="shared" si="0"/>
        <v>-8.1660000000000004</v>
      </c>
      <c r="F14">
        <f t="shared" si="1"/>
        <v>-8.5500000000000007</v>
      </c>
      <c r="G14">
        <f t="shared" si="2"/>
        <v>-0.41799999999999998</v>
      </c>
    </row>
    <row r="15" spans="1:7" x14ac:dyDescent="0.35">
      <c r="A15" s="1" t="s">
        <v>44</v>
      </c>
      <c r="B15">
        <f>'MEDIUM-KShort'!B114</f>
        <v>1788.752</v>
      </c>
      <c r="C15">
        <f>'MEDIUM-ECMP'!B114</f>
        <v>1624.8679999999999</v>
      </c>
      <c r="D15">
        <f>'MEDIUM-ECMP-SRv6'!B114</f>
        <v>1562.2270000000001</v>
      </c>
      <c r="E15">
        <f t="shared" si="0"/>
        <v>-9.1620000000000008</v>
      </c>
      <c r="F15">
        <f t="shared" si="1"/>
        <v>-12.664</v>
      </c>
      <c r="G15">
        <f t="shared" si="2"/>
        <v>-3.855</v>
      </c>
    </row>
    <row r="16" spans="1:7" x14ac:dyDescent="0.35">
      <c r="A16" s="1" t="s">
        <v>45</v>
      </c>
      <c r="B16">
        <f>'MEDIUM-KShort'!B115</f>
        <v>1333.1679999999999</v>
      </c>
      <c r="C16">
        <f>'MEDIUM-ECMP'!B115</f>
        <v>1006.025</v>
      </c>
      <c r="D16">
        <f>'MEDIUM-ECMP-SRv6'!B115</f>
        <v>1042.7929999999999</v>
      </c>
      <c r="E16">
        <f t="shared" si="0"/>
        <v>-24.539000000000001</v>
      </c>
      <c r="F16">
        <f t="shared" si="1"/>
        <v>-21.780999999999999</v>
      </c>
      <c r="G16">
        <f t="shared" si="2"/>
        <v>3.6549999999999998</v>
      </c>
    </row>
    <row r="17" spans="1:7" x14ac:dyDescent="0.35">
      <c r="A17" s="1" t="s">
        <v>115</v>
      </c>
      <c r="B17">
        <f>'MEDIUM-KShort'!B126</f>
        <v>41.973999999999997</v>
      </c>
      <c r="C17">
        <f>'MEDIUM-ECMP'!B129</f>
        <v>32.283000000000001</v>
      </c>
      <c r="D17">
        <f>'MEDIUM-ECMP-SRv6'!B128</f>
        <v>34.97</v>
      </c>
      <c r="E17">
        <f t="shared" si="0"/>
        <v>-23.088000000000001</v>
      </c>
      <c r="F17">
        <f t="shared" si="1"/>
        <v>-16.687000000000001</v>
      </c>
      <c r="G17">
        <f t="shared" si="2"/>
        <v>8.3230000000000004</v>
      </c>
    </row>
    <row r="18" spans="1:7" x14ac:dyDescent="0.35">
      <c r="A18" s="1" t="s">
        <v>116</v>
      </c>
      <c r="B18">
        <f>'MEDIUM-KShort'!B127</f>
        <v>16.574000000000002</v>
      </c>
      <c r="C18">
        <f>'MEDIUM-ECMP'!B130</f>
        <v>14.647</v>
      </c>
      <c r="D18">
        <f>'MEDIUM-ECMP-SRv6'!B129</f>
        <v>14.351000000000001</v>
      </c>
      <c r="E18">
        <f t="shared" si="0"/>
        <v>-11.627000000000001</v>
      </c>
      <c r="F18">
        <f t="shared" si="1"/>
        <v>-13.413</v>
      </c>
      <c r="G18">
        <f t="shared" si="2"/>
        <v>-2.0209999999999999</v>
      </c>
    </row>
    <row r="19" spans="1:7" x14ac:dyDescent="0.35">
      <c r="A19" s="1" t="s">
        <v>117</v>
      </c>
      <c r="B19">
        <f>'MEDIUM-KShort'!C126</f>
        <v>18264997.399999999</v>
      </c>
      <c r="C19">
        <f>'MEDIUM-ECMP'!C129</f>
        <v>14038386.461999999</v>
      </c>
      <c r="D19">
        <f>'MEDIUM-ECMP-SRv6'!C128</f>
        <v>15217059.666999999</v>
      </c>
      <c r="E19">
        <f t="shared" si="0"/>
        <v>-23.14</v>
      </c>
      <c r="F19">
        <f t="shared" si="1"/>
        <v>-16.687000000000001</v>
      </c>
      <c r="G19">
        <f t="shared" si="2"/>
        <v>8.3960000000000008</v>
      </c>
    </row>
    <row r="20" spans="1:7" x14ac:dyDescent="0.35">
      <c r="A20" s="1" t="s">
        <v>118</v>
      </c>
      <c r="B20">
        <f>'MEDIUM-KShort'!C127</f>
        <v>10722632.223999999</v>
      </c>
      <c r="C20">
        <f>'MEDIUM-ECMP'!C130</f>
        <v>10562165.782</v>
      </c>
      <c r="D20">
        <f>'MEDIUM-ECMP-SRv6'!C129</f>
        <v>10361145.744000001</v>
      </c>
      <c r="E20">
        <f t="shared" si="0"/>
        <v>-1.4970000000000001</v>
      </c>
      <c r="F20">
        <f t="shared" si="1"/>
        <v>-3.371</v>
      </c>
      <c r="G20">
        <f t="shared" si="2"/>
        <v>-1.903</v>
      </c>
    </row>
    <row r="21" spans="1:7" x14ac:dyDescent="0.35">
      <c r="A21" s="1" t="s">
        <v>119</v>
      </c>
      <c r="B21" t="str">
        <f>'MEDIUM-KShort'!D130</f>
        <v>none</v>
      </c>
      <c r="C21" t="str">
        <f>'MEDIUM-ECMP'!D133</f>
        <v>none</v>
      </c>
      <c r="D21" t="str">
        <f>'MEDIUM-ECMP-SRv6'!D132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120</v>
      </c>
      <c r="B22" t="str">
        <f>'MEDIUM-KShort'!D131</f>
        <v>none</v>
      </c>
      <c r="C22" t="str">
        <f>'MEDIUM-ECMP'!D134</f>
        <v>none</v>
      </c>
      <c r="D22" t="str">
        <f>'MEDIUM-ECMP-SRv6'!D133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121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'HIGH-ECMP-SRv6'!B327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'HIGH-ECMP-SRv6'!B328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'HIGH-ECMP-SRv6'!B329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'HIGH-ECMP-SRv6'!B330</f>
        <v>133537109.693</v>
      </c>
      <c r="E29">
        <f t="shared" si="3"/>
        <v>-29.681000000000001</v>
      </c>
      <c r="F29">
        <f t="shared" si="4"/>
        <v>-12.954000000000001</v>
      </c>
      <c r="G29">
        <f t="shared" si="5"/>
        <v>23.789000000000001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'HIGH-ECMP-SRv6'!B331</f>
        <v>2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'HIGH-ECMP-SRv6'!B332</f>
        <v>0.2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28802.893</v>
      </c>
      <c r="C32">
        <f>'HIGH-ECMP'!B272</f>
        <v>10644.981</v>
      </c>
      <c r="D32">
        <f>'HIGH-ECMP-SRv6'!B333</f>
        <v>11778.849</v>
      </c>
      <c r="E32">
        <f t="shared" si="3"/>
        <v>-63.042000000000002</v>
      </c>
      <c r="F32">
        <f t="shared" si="4"/>
        <v>-59.104999999999997</v>
      </c>
      <c r="G32">
        <f t="shared" si="5"/>
        <v>10.651999999999999</v>
      </c>
    </row>
    <row r="33" spans="1:7" x14ac:dyDescent="0.35">
      <c r="A33" s="1" t="s">
        <v>43</v>
      </c>
      <c r="B33">
        <f>'HIGH-KShort'!B273</f>
        <v>16513.671999999999</v>
      </c>
      <c r="C33">
        <f>'HIGH-ECMP'!B273</f>
        <v>4436.3549999999996</v>
      </c>
      <c r="D33">
        <f>'HIGH-ECMP-SRv6'!B334</f>
        <v>4531.3329999999996</v>
      </c>
      <c r="E33">
        <f t="shared" si="3"/>
        <v>-73.135000000000005</v>
      </c>
      <c r="F33">
        <f t="shared" si="4"/>
        <v>-72.56</v>
      </c>
      <c r="G33">
        <f t="shared" si="5"/>
        <v>2.141</v>
      </c>
    </row>
    <row r="34" spans="1:7" x14ac:dyDescent="0.35">
      <c r="A34" s="1" t="s">
        <v>44</v>
      </c>
      <c r="B34">
        <f>'HIGH-KShort'!B274</f>
        <v>2104.547</v>
      </c>
      <c r="C34">
        <f>'HIGH-ECMP'!B274</f>
        <v>2046.413</v>
      </c>
      <c r="D34">
        <f>'HIGH-ECMP-SRv6'!B335</f>
        <v>2207.8620000000001</v>
      </c>
      <c r="E34">
        <f t="shared" si="3"/>
        <v>-2.762</v>
      </c>
      <c r="F34">
        <f t="shared" si="4"/>
        <v>4.9089999999999998</v>
      </c>
      <c r="G34">
        <f t="shared" si="5"/>
        <v>7.8890000000000002</v>
      </c>
    </row>
    <row r="35" spans="1:7" x14ac:dyDescent="0.35">
      <c r="A35" s="1" t="s">
        <v>45</v>
      </c>
      <c r="B35">
        <f>'HIGH-KShort'!B275</f>
        <v>1624.644</v>
      </c>
      <c r="C35">
        <f>'HIGH-ECMP'!B275</f>
        <v>1500.807</v>
      </c>
      <c r="D35">
        <f>'HIGH-ECMP-SRv6'!B336</f>
        <v>1720.607</v>
      </c>
      <c r="E35">
        <f t="shared" si="3"/>
        <v>-7.6219999999999999</v>
      </c>
      <c r="F35">
        <f t="shared" si="4"/>
        <v>5.907</v>
      </c>
      <c r="G35">
        <f t="shared" si="5"/>
        <v>14.645</v>
      </c>
    </row>
    <row r="36" spans="1:7" x14ac:dyDescent="0.35">
      <c r="A36" s="1" t="s">
        <v>115</v>
      </c>
      <c r="B36">
        <f>'HIGH-KShort'!B288</f>
        <v>31.606999999999999</v>
      </c>
      <c r="C36">
        <f>'HIGH-ECMP'!B289</f>
        <v>29.181000000000001</v>
      </c>
      <c r="D36">
        <f>'HIGH-ECMP-SRv6'!B351</f>
        <v>27.077999999999999</v>
      </c>
      <c r="E36">
        <f t="shared" si="3"/>
        <v>-7.6760000000000002</v>
      </c>
      <c r="F36">
        <f t="shared" si="4"/>
        <v>-14.329000000000001</v>
      </c>
      <c r="G36">
        <f t="shared" si="5"/>
        <v>-7.2069999999999999</v>
      </c>
    </row>
    <row r="37" spans="1:7" x14ac:dyDescent="0.35">
      <c r="A37" s="1" t="s">
        <v>116</v>
      </c>
      <c r="B37">
        <f>'HIGH-KShort'!B289</f>
        <v>16.082000000000001</v>
      </c>
      <c r="C37">
        <f>'HIGH-ECMP'!B290</f>
        <v>16.43</v>
      </c>
      <c r="D37">
        <f>'HIGH-ECMP-SRv6'!B352</f>
        <v>16.266999999999999</v>
      </c>
      <c r="E37">
        <f t="shared" si="3"/>
        <v>2.1640000000000001</v>
      </c>
      <c r="F37">
        <f t="shared" si="4"/>
        <v>1.1499999999999999</v>
      </c>
      <c r="G37">
        <f t="shared" si="5"/>
        <v>-0.99199999999999999</v>
      </c>
    </row>
    <row r="38" spans="1:7" x14ac:dyDescent="0.35">
      <c r="A38" s="1" t="s">
        <v>117</v>
      </c>
      <c r="B38">
        <f>'HIGH-KShort'!C288</f>
        <v>44145897.832999997</v>
      </c>
      <c r="C38">
        <f>'HIGH-ECMP'!C289</f>
        <v>40241064.461999997</v>
      </c>
      <c r="D38">
        <f>'HIGH-ECMP-SRv6'!C351</f>
        <v>37398514.857000001</v>
      </c>
      <c r="E38">
        <f t="shared" si="3"/>
        <v>-8.8450000000000006</v>
      </c>
      <c r="F38">
        <f t="shared" si="4"/>
        <v>-15.284000000000001</v>
      </c>
      <c r="G38">
        <f t="shared" si="5"/>
        <v>-7.0640000000000001</v>
      </c>
    </row>
    <row r="39" spans="1:7" x14ac:dyDescent="0.35">
      <c r="A39" s="1" t="s">
        <v>118</v>
      </c>
      <c r="B39">
        <f>'HIGH-KShort'!C289</f>
        <v>25730820.482999999</v>
      </c>
      <c r="C39">
        <f>'HIGH-ECMP'!C290</f>
        <v>24174147.136</v>
      </c>
      <c r="D39">
        <f>'HIGH-ECMP-SRv6'!C352</f>
        <v>25015693.875</v>
      </c>
      <c r="E39">
        <f t="shared" si="3"/>
        <v>-6.05</v>
      </c>
      <c r="F39">
        <f t="shared" si="4"/>
        <v>-2.7789999999999999</v>
      </c>
      <c r="G39">
        <f t="shared" si="5"/>
        <v>3.4809999999999999</v>
      </c>
    </row>
    <row r="40" spans="1:7" x14ac:dyDescent="0.35">
      <c r="A40" s="1" t="s">
        <v>119</v>
      </c>
      <c r="B40" t="str">
        <f>'HIGH-KShort'!D292</f>
        <v>none</v>
      </c>
      <c r="C40" t="str">
        <f>'HIGH-ECMP'!D293</f>
        <v>none</v>
      </c>
      <c r="D40" t="str">
        <f>'HIGH-ECMP-SRv6'!D355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120</v>
      </c>
      <c r="B41" t="str">
        <f>'HIGH-KShort'!D293</f>
        <v>none</v>
      </c>
      <c r="C41" t="str">
        <f>'HIGH-ECMP'!D294</f>
        <v>none</v>
      </c>
      <c r="D41" t="str">
        <f>'HIGH-ECMP-SRv6'!D356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122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'HIGH+EMERGENCY-ECMP-SRv6'!B337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'HIGH+EMERGENCY-ECMP-SRv6'!B338</f>
        <v>8.0000000000000002E-3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'HIGH+EMERGENCY-ECMP-SRv6'!B339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'HIGH+EMERGENCY-ECMP-SRv6'!B340</f>
        <v>152093944.183</v>
      </c>
      <c r="E48">
        <f t="shared" si="6"/>
        <v>-11.406000000000001</v>
      </c>
      <c r="F48">
        <f t="shared" si="7"/>
        <v>10.331</v>
      </c>
      <c r="G48">
        <f t="shared" si="8"/>
        <v>24.536000000000001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'HIGH+EMERGENCY-ECMP-SRv6'!B341</f>
        <v>1.2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'HIGH+EMERGENCY-ECMP-SRv6'!B342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11393.111000000001</v>
      </c>
      <c r="C51">
        <f>'HIGH+EMERGENCY-ECMP'!B292</f>
        <v>11551.028</v>
      </c>
      <c r="D51">
        <f>'HIGH+EMERGENCY-ECMP-SRv6'!B343</f>
        <v>11525.61</v>
      </c>
      <c r="E51">
        <f t="shared" si="6"/>
        <v>1.3859999999999999</v>
      </c>
      <c r="F51">
        <f t="shared" si="7"/>
        <v>1.163</v>
      </c>
      <c r="G51">
        <f t="shared" si="8"/>
        <v>-0.22</v>
      </c>
    </row>
    <row r="52" spans="1:7" x14ac:dyDescent="0.35">
      <c r="A52" s="1" t="s">
        <v>43</v>
      </c>
      <c r="B52">
        <f>'HIGH+EMERGENCY-KShort'!B293</f>
        <v>4397.78</v>
      </c>
      <c r="C52">
        <f>'HIGH+EMERGENCY-ECMP'!B293</f>
        <v>4258.3770000000004</v>
      </c>
      <c r="D52">
        <f>'HIGH+EMERGENCY-ECMP-SRv6'!B344</f>
        <v>4303.6850000000004</v>
      </c>
      <c r="E52">
        <f t="shared" si="6"/>
        <v>-3.17</v>
      </c>
      <c r="F52">
        <f t="shared" si="7"/>
        <v>-2.14</v>
      </c>
      <c r="G52">
        <f t="shared" si="8"/>
        <v>1.0640000000000001</v>
      </c>
    </row>
    <row r="53" spans="1:7" x14ac:dyDescent="0.35">
      <c r="A53" s="1" t="s">
        <v>44</v>
      </c>
      <c r="B53">
        <f>'HIGH+EMERGENCY-KShort'!B294</f>
        <v>2200.0920000000001</v>
      </c>
      <c r="C53">
        <f>'HIGH+EMERGENCY-ECMP'!B294</f>
        <v>2203.989</v>
      </c>
      <c r="D53">
        <f>'HIGH+EMERGENCY-ECMP-SRv6'!B345</f>
        <v>2169.462</v>
      </c>
      <c r="E53">
        <f t="shared" si="6"/>
        <v>0.17699999999999999</v>
      </c>
      <c r="F53">
        <f t="shared" si="7"/>
        <v>-1.3919999999999999</v>
      </c>
      <c r="G53">
        <f t="shared" si="8"/>
        <v>-1.5669999999999999</v>
      </c>
    </row>
    <row r="54" spans="1:7" x14ac:dyDescent="0.35">
      <c r="A54" s="1" t="s">
        <v>45</v>
      </c>
      <c r="B54">
        <f>'HIGH+EMERGENCY-KShort'!B295</f>
        <v>1658.7180000000001</v>
      </c>
      <c r="C54">
        <f>'HIGH+EMERGENCY-ECMP'!B295</f>
        <v>1611.9680000000001</v>
      </c>
      <c r="D54">
        <f>'HIGH+EMERGENCY-ECMP-SRv6'!B346</f>
        <v>1629.03</v>
      </c>
      <c r="E54">
        <f t="shared" si="6"/>
        <v>-2.8180000000000001</v>
      </c>
      <c r="F54">
        <f t="shared" si="7"/>
        <v>-1.79</v>
      </c>
      <c r="G54">
        <f t="shared" si="8"/>
        <v>1.0580000000000001</v>
      </c>
    </row>
    <row r="55" spans="1:7" x14ac:dyDescent="0.35">
      <c r="A55" s="1" t="s">
        <v>115</v>
      </c>
      <c r="B55">
        <f>'HIGH+EMERGENCY-KShort'!B307</f>
        <v>34.570999999999998</v>
      </c>
      <c r="C55">
        <f>'HIGH+EMERGENCY-ECMP'!B310</f>
        <v>27.122</v>
      </c>
      <c r="D55">
        <f>'HIGH+EMERGENCY-ECMP-SRv6'!B361</f>
        <v>27.169</v>
      </c>
      <c r="E55">
        <f t="shared" si="6"/>
        <v>-21.547000000000001</v>
      </c>
      <c r="F55">
        <f t="shared" si="7"/>
        <v>-21.411000000000001</v>
      </c>
      <c r="G55">
        <f t="shared" si="8"/>
        <v>0.17299999999999999</v>
      </c>
    </row>
    <row r="56" spans="1:7" x14ac:dyDescent="0.35">
      <c r="A56" s="1" t="s">
        <v>116</v>
      </c>
      <c r="B56">
        <f>'HIGH+EMERGENCY-KShort'!B308</f>
        <v>12.92</v>
      </c>
      <c r="C56">
        <f>'HIGH+EMERGENCY-ECMP'!B311</f>
        <v>16.446000000000002</v>
      </c>
      <c r="D56">
        <f>'HIGH+EMERGENCY-ECMP-SRv6'!B362</f>
        <v>15.739000000000001</v>
      </c>
      <c r="E56">
        <f t="shared" si="6"/>
        <v>27.291</v>
      </c>
      <c r="F56">
        <f t="shared" si="7"/>
        <v>21.818999999999999</v>
      </c>
      <c r="G56">
        <f t="shared" si="8"/>
        <v>-4.2990000000000004</v>
      </c>
    </row>
    <row r="57" spans="1:7" x14ac:dyDescent="0.35">
      <c r="A57" s="1" t="s">
        <v>117</v>
      </c>
      <c r="B57">
        <f>'HIGH+EMERGENCY-KShort'!C307</f>
        <v>49554594</v>
      </c>
      <c r="C57">
        <f>'HIGH+EMERGENCY-ECMP'!C310</f>
        <v>37731627.142999999</v>
      </c>
      <c r="D57">
        <f>'HIGH+EMERGENCY-ECMP-SRv6'!C361</f>
        <v>38983701.857000001</v>
      </c>
      <c r="E57">
        <f t="shared" si="6"/>
        <v>-23.858000000000001</v>
      </c>
      <c r="F57">
        <f t="shared" si="7"/>
        <v>-21.332000000000001</v>
      </c>
      <c r="G57">
        <f t="shared" si="8"/>
        <v>3.3180000000000001</v>
      </c>
    </row>
    <row r="58" spans="1:7" x14ac:dyDescent="0.35">
      <c r="A58" s="1" t="s">
        <v>118</v>
      </c>
      <c r="B58">
        <f>'HIGH+EMERGENCY-KShort'!C308</f>
        <v>20849713.998</v>
      </c>
      <c r="C58">
        <f>'HIGH+EMERGENCY-ECMP'!C311</f>
        <v>24366713.044</v>
      </c>
      <c r="D58">
        <f>'HIGH+EMERGENCY-ECMP-SRv6'!C362</f>
        <v>23674964.434999999</v>
      </c>
      <c r="E58">
        <f t="shared" si="6"/>
        <v>16.867999999999999</v>
      </c>
      <c r="F58">
        <f t="shared" si="7"/>
        <v>13.551</v>
      </c>
      <c r="G58">
        <f t="shared" si="8"/>
        <v>-2.839</v>
      </c>
    </row>
    <row r="59" spans="1:7" x14ac:dyDescent="0.35">
      <c r="A59" s="1" t="s">
        <v>119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'HIGH+EMERGENCY-ECMP-SRv6'!D365</f>
        <v>-91.492999999999995</v>
      </c>
      <c r="E59">
        <f t="shared" si="6"/>
        <v>-0.66300000000000003</v>
      </c>
      <c r="F59">
        <f t="shared" si="7"/>
        <v>-0.48299999999999998</v>
      </c>
      <c r="G59">
        <f t="shared" si="8"/>
        <v>0.17899999999999999</v>
      </c>
    </row>
    <row r="60" spans="1:7" x14ac:dyDescent="0.35">
      <c r="A60" s="1" t="s">
        <v>120</v>
      </c>
      <c r="B60">
        <f>'HIGH+EMERGENCY-KShort'!D312</f>
        <v>15.321</v>
      </c>
      <c r="C60">
        <f>'HIGH+EMERGENCY-ECMP'!D315</f>
        <v>-2.7050000000000001</v>
      </c>
      <c r="D60">
        <f>'HIGH+EMERGENCY-ECMP-SRv6'!D366</f>
        <v>0.70099999999999996</v>
      </c>
      <c r="E60">
        <f t="shared" si="6"/>
        <v>-117.65600000000001</v>
      </c>
      <c r="F60">
        <f t="shared" si="7"/>
        <v>-95.424999999999997</v>
      </c>
      <c r="G60">
        <f t="shared" si="8"/>
        <v>125.91500000000001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28802.893</v>
      </c>
    </row>
    <row r="273" spans="1:3" x14ac:dyDescent="0.35">
      <c r="A273" s="1" t="s">
        <v>43</v>
      </c>
      <c r="B273">
        <v>16513.671999999999</v>
      </c>
    </row>
    <row r="274" spans="1:3" x14ac:dyDescent="0.35">
      <c r="A274" s="1" t="s">
        <v>44</v>
      </c>
      <c r="B274">
        <v>2104.547</v>
      </c>
    </row>
    <row r="275" spans="1:3" x14ac:dyDescent="0.35">
      <c r="A275" s="1" t="s">
        <v>45</v>
      </c>
      <c r="B275">
        <v>1624.644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B292)/ABS(B292) * 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B293)/ABS(B293)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11393.111000000001</v>
      </c>
    </row>
    <row r="293" spans="1:3" x14ac:dyDescent="0.35">
      <c r="A293" s="1" t="s">
        <v>43</v>
      </c>
      <c r="B293">
        <v>4397.78</v>
      </c>
    </row>
    <row r="294" spans="1:3" x14ac:dyDescent="0.35">
      <c r="A294" s="1" t="s">
        <v>44</v>
      </c>
      <c r="B294">
        <v>2200.0920000000001</v>
      </c>
    </row>
    <row r="295" spans="1:3" x14ac:dyDescent="0.35">
      <c r="A295" s="1" t="s">
        <v>45</v>
      </c>
      <c r="B295">
        <v>1658.7180000000001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B311)/ABS(B311) * 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B312)/ABS(B312)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38510.118000000002</v>
      </c>
    </row>
    <row r="113" spans="1:3" x14ac:dyDescent="0.35">
      <c r="A113" s="1" t="s">
        <v>43</v>
      </c>
      <c r="B113">
        <v>18937.641</v>
      </c>
    </row>
    <row r="114" spans="1:3" x14ac:dyDescent="0.35">
      <c r="A114" s="1" t="s">
        <v>44</v>
      </c>
      <c r="B114">
        <v>1624.8679999999999</v>
      </c>
    </row>
    <row r="115" spans="1:3" x14ac:dyDescent="0.35">
      <c r="A115" s="1" t="s">
        <v>45</v>
      </c>
      <c r="B115">
        <v>1006.025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10644.981</v>
      </c>
    </row>
    <row r="273" spans="1:3" x14ac:dyDescent="0.35">
      <c r="A273" s="1" t="s">
        <v>43</v>
      </c>
      <c r="B273">
        <v>4436.3549999999996</v>
      </c>
    </row>
    <row r="274" spans="1:3" x14ac:dyDescent="0.35">
      <c r="A274" s="1" t="s">
        <v>44</v>
      </c>
      <c r="B274">
        <v>2046.413</v>
      </c>
    </row>
    <row r="275" spans="1:3" x14ac:dyDescent="0.35">
      <c r="A275" s="1" t="s">
        <v>45</v>
      </c>
      <c r="B275">
        <v>1500.807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12945021390.914999</v>
      </c>
      <c r="C293" t="str">
        <f>IF(SUMIF(D1:D289, 46, N1:N289) = 0, "none", SUMIF(D1:D289, 46, N1:N289))</f>
        <v>none</v>
      </c>
      <c r="D293" t="str">
        <f>IFERROR(ROUND((C293 - B293)/ABS(B293) * 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B294)/ABS(B294)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11551.028</v>
      </c>
    </row>
    <row r="293" spans="1:3" x14ac:dyDescent="0.35">
      <c r="A293" s="1" t="s">
        <v>43</v>
      </c>
      <c r="B293">
        <v>4258.3770000000004</v>
      </c>
    </row>
    <row r="294" spans="1:3" x14ac:dyDescent="0.35">
      <c r="A294" s="1" t="s">
        <v>44</v>
      </c>
      <c r="B294">
        <v>2203.989</v>
      </c>
    </row>
    <row r="295" spans="1:3" x14ac:dyDescent="0.35">
      <c r="A295" s="1" t="s">
        <v>45</v>
      </c>
      <c r="B295">
        <v>1611.9680000000001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B314)/ABS(B314) * 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B315)/ABS(B315)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19</v>
      </c>
      <c r="B4" t="s">
        <v>20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1724844843.0934639</v>
      </c>
    </row>
    <row r="5" spans="1:14" x14ac:dyDescent="0.35">
      <c r="A5" t="s">
        <v>19</v>
      </c>
      <c r="B5" t="s">
        <v>20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1724844843.57184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478376150.13099998</v>
      </c>
    </row>
    <row r="6" spans="1:14" x14ac:dyDescent="0.35">
      <c r="A6" t="s">
        <v>14</v>
      </c>
      <c r="B6" t="s">
        <v>15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1724844843.09761</v>
      </c>
    </row>
    <row r="7" spans="1:14" x14ac:dyDescent="0.35">
      <c r="A7" t="s">
        <v>14</v>
      </c>
      <c r="B7" t="s">
        <v>15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1724844843.580004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482393980.02600002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1724844843.098201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1724844843.5589321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460731029.50999999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1724844843.0975659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1724844843.584163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486597061.15700001</v>
      </c>
    </row>
    <row r="13" spans="1:14" x14ac:dyDescent="0.35">
      <c r="A13" s="1" t="s">
        <v>25</v>
      </c>
    </row>
    <row r="14" spans="1:14" x14ac:dyDescent="0.35">
      <c r="A14" t="s">
        <v>21</v>
      </c>
      <c r="B14" t="s">
        <v>22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1724845144.3660409</v>
      </c>
    </row>
    <row r="15" spans="1:14" x14ac:dyDescent="0.35">
      <c r="A15" t="s">
        <v>21</v>
      </c>
      <c r="B15" t="s">
        <v>22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1724845144.4742341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108193159.103</v>
      </c>
    </row>
    <row r="16" spans="1:14" x14ac:dyDescent="0.35">
      <c r="A16" t="s">
        <v>19</v>
      </c>
      <c r="B16" t="s">
        <v>20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1724845144.3578489</v>
      </c>
    </row>
    <row r="17" spans="1:14" x14ac:dyDescent="0.35">
      <c r="A17" t="s">
        <v>19</v>
      </c>
      <c r="B17" t="s">
        <v>20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1724845144.4635651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105716228.485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1724845144.3578129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1724845144.413456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55643081.664999999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1724845144.365972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1724845144.459383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93410968.781000003</v>
      </c>
    </row>
    <row r="23" spans="1:14" x14ac:dyDescent="0.35">
      <c r="A23" s="1" t="s">
        <v>26</v>
      </c>
    </row>
    <row r="24" spans="1:14" x14ac:dyDescent="0.35">
      <c r="A24" t="s">
        <v>21</v>
      </c>
      <c r="B24" t="s">
        <v>22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1724845447.447432</v>
      </c>
    </row>
    <row r="25" spans="1:14" x14ac:dyDescent="0.35">
      <c r="A25" t="s">
        <v>21</v>
      </c>
      <c r="B25" t="s">
        <v>22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1724845447.5829589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135526895.523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1724845447.3815899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1724845447.493288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111698150.63500001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1724845447.4085331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1724845447.505487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96953868.865999997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1724845447.3937759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1724845447.5154021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121626138.68700001</v>
      </c>
    </row>
    <row r="33" spans="1:14" x14ac:dyDescent="0.35">
      <c r="A33" s="1" t="s">
        <v>27</v>
      </c>
    </row>
    <row r="34" spans="1:14" x14ac:dyDescent="0.35">
      <c r="A34" t="s">
        <v>19</v>
      </c>
      <c r="B34" t="s">
        <v>20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1724845750.4579101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1724845750.5796039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121693849.564</v>
      </c>
    </row>
    <row r="36" spans="1:14" x14ac:dyDescent="0.35">
      <c r="A36" t="s">
        <v>14</v>
      </c>
      <c r="B36" t="s">
        <v>15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1724845750.5504251</v>
      </c>
    </row>
    <row r="37" spans="1:14" x14ac:dyDescent="0.35">
      <c r="A37" t="s">
        <v>14</v>
      </c>
      <c r="B37" t="s">
        <v>15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1724845750.653976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103550910.95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1724845750.4580419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1724845750.5754249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117383003.235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1724845750.4952719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1724845750.6195891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124317169.189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1724846053.525794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1724846053.6130359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87241888.046000004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1724846053.5617051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1724846053.6652999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103594779.96799999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1724846053.60168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1724846053.7354839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133803844.45200001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1724846053.6096511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1724846053.7180941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108443021.774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1724846356.6976969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1724846356.7888689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91171979.903999999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1724846356.8204761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1724846356.9271801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106703996.65800001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1724846356.666199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1724846356.745647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79447984.694999993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1724846356.6976161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1724846356.788238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90621948.241999999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1724846659.698436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1724846659.803802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105365991.59199999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1724846659.6740241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1724846659.7970021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122977972.031</v>
      </c>
    </row>
    <row r="68" spans="1:14" x14ac:dyDescent="0.35">
      <c r="A68" t="s">
        <v>19</v>
      </c>
      <c r="B68" t="s">
        <v>20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1724846659.7061579</v>
      </c>
    </row>
    <row r="69" spans="1:14" x14ac:dyDescent="0.35">
      <c r="A69" t="s">
        <v>19</v>
      </c>
      <c r="B69" t="s">
        <v>20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1724846659.8188181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112660169.601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1724846659.649894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1724846659.757107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107213020.325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1724846962.7446389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1724846962.9174249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172785997.391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1724846962.7475221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1724846962.892869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145346879.95899999</v>
      </c>
    </row>
    <row r="78" spans="1:14" x14ac:dyDescent="0.35">
      <c r="A78" t="s">
        <v>21</v>
      </c>
      <c r="B78" t="s">
        <v>22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1724846962.74175</v>
      </c>
    </row>
    <row r="79" spans="1:14" x14ac:dyDescent="0.35">
      <c r="A79" t="s">
        <v>21</v>
      </c>
      <c r="B79" t="s">
        <v>22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1724846962.8586781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116928100.586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1724846962.7417481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1724846962.893126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151377916.336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1724847265.8497159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1724847265.9385359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88819980.621000007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1724847265.9578691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1724847266.06388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106010913.84900001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1724847265.9389801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1724847266.0410659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102085828.781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1724847265.9498539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1724847266.0495219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99668025.969999999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1724847568.922086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1724847569.023016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100929975.51000001</v>
      </c>
    </row>
    <row r="96" spans="1:14" x14ac:dyDescent="0.35">
      <c r="A96" t="s">
        <v>19</v>
      </c>
      <c r="B96" t="s">
        <v>20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1724847568.8658249</v>
      </c>
    </row>
    <row r="97" spans="1:14" x14ac:dyDescent="0.35">
      <c r="A97" t="s">
        <v>19</v>
      </c>
      <c r="B97" t="s">
        <v>20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1724847568.9498041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83979129.790999994</v>
      </c>
    </row>
    <row r="98" spans="1:14" x14ac:dyDescent="0.35">
      <c r="A98" t="s">
        <v>21</v>
      </c>
      <c r="B98" t="s">
        <v>22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1724847568.8935471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1724847569.03197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138422966.00299999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1724847568.9736021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1724847569.084393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110790967.941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146755123.13800001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39419.877</v>
      </c>
    </row>
    <row r="113" spans="1:3" x14ac:dyDescent="0.35">
      <c r="A113" s="1" t="s">
        <v>43</v>
      </c>
      <c r="B113">
        <v>18858.446</v>
      </c>
    </row>
    <row r="114" spans="1:3" x14ac:dyDescent="0.35">
      <c r="A114" s="1" t="s">
        <v>44</v>
      </c>
      <c r="B114">
        <v>1562.2270000000001</v>
      </c>
    </row>
    <row r="115" spans="1:3" x14ac:dyDescent="0.35">
      <c r="A115" s="1" t="s">
        <v>45</v>
      </c>
      <c r="B115">
        <v>1042.7929999999999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40.146000000000001</v>
      </c>
      <c r="C118">
        <v>10099310</v>
      </c>
    </row>
    <row r="119" spans="1:3" x14ac:dyDescent="0.35">
      <c r="A119">
        <v>10</v>
      </c>
      <c r="B119">
        <v>20.053999999999998</v>
      </c>
      <c r="C119">
        <v>6215160</v>
      </c>
    </row>
    <row r="120" spans="1:3" x14ac:dyDescent="0.35">
      <c r="A120">
        <v>11</v>
      </c>
      <c r="B120">
        <v>39.765000000000001</v>
      </c>
      <c r="C120">
        <v>25644908</v>
      </c>
    </row>
    <row r="121" spans="1:3" x14ac:dyDescent="0.35">
      <c r="A121">
        <v>12</v>
      </c>
      <c r="B121">
        <v>20.053999999999998</v>
      </c>
      <c r="C121">
        <v>6215160</v>
      </c>
    </row>
    <row r="122" spans="1:3" x14ac:dyDescent="0.35">
      <c r="A122">
        <v>13</v>
      </c>
      <c r="B122">
        <v>39.765000000000001</v>
      </c>
      <c r="C122">
        <v>25644908</v>
      </c>
    </row>
    <row r="123" spans="1:3" x14ac:dyDescent="0.35">
      <c r="A123">
        <v>14</v>
      </c>
      <c r="B123">
        <v>39.765000000000001</v>
      </c>
      <c r="C123">
        <v>25644908</v>
      </c>
    </row>
    <row r="124" spans="1:3" x14ac:dyDescent="0.35">
      <c r="A124">
        <v>2</v>
      </c>
      <c r="B124">
        <v>59.853999999999999</v>
      </c>
      <c r="C124">
        <v>29528796</v>
      </c>
    </row>
    <row r="125" spans="1:3" x14ac:dyDescent="0.35">
      <c r="A125">
        <v>3</v>
      </c>
      <c r="B125">
        <v>20.09</v>
      </c>
      <c r="C125">
        <v>3883888</v>
      </c>
    </row>
    <row r="126" spans="1:3" x14ac:dyDescent="0.35">
      <c r="A126">
        <v>4</v>
      </c>
      <c r="B126">
        <v>40.146000000000001</v>
      </c>
      <c r="C126">
        <v>10099310</v>
      </c>
    </row>
    <row r="127" spans="1:3" x14ac:dyDescent="0.35">
      <c r="A127">
        <v>5</v>
      </c>
      <c r="B127">
        <v>20.091000000000001</v>
      </c>
      <c r="C127">
        <v>3884150</v>
      </c>
    </row>
    <row r="128" spans="1:3" x14ac:dyDescent="0.35">
      <c r="A128" s="1" t="s">
        <v>49</v>
      </c>
      <c r="B128">
        <v>34.97</v>
      </c>
      <c r="C128">
        <v>15217059.666999999</v>
      </c>
    </row>
    <row r="129" spans="1:4" x14ac:dyDescent="0.35">
      <c r="A129" s="1" t="s">
        <v>50</v>
      </c>
      <c r="B129">
        <v>14.351000000000001</v>
      </c>
      <c r="C129">
        <v>10361145.744000001</v>
      </c>
    </row>
    <row r="131" spans="1:4" x14ac:dyDescent="0.35">
      <c r="A131" s="1" t="s">
        <v>51</v>
      </c>
      <c r="B131" s="1" t="s">
        <v>52</v>
      </c>
      <c r="C131" s="1" t="s">
        <v>53</v>
      </c>
      <c r="D131" s="1" t="s">
        <v>54</v>
      </c>
    </row>
    <row r="132" spans="1:4" x14ac:dyDescent="0.35">
      <c r="A132" s="1" t="s">
        <v>39</v>
      </c>
      <c r="B132">
        <f>IF(SUMIF(D1:D128, "&lt;&gt;46", N1:N128) = 0, "none", SUMIF(D1:D128, "&lt;&gt;46", N1:N128))</f>
        <v>5870204925.5330029</v>
      </c>
      <c r="C132" t="str">
        <f>IF(SUMIF(D1:D128, 46, N1:N128) = 0, "none", SUMIF(D1:D128, 46, N1:N128))</f>
        <v>none</v>
      </c>
      <c r="D132" t="str">
        <f>IFERROR(ROUND((C132 - B132)/ABS(B132) * 100, 3), "none")</f>
        <v>none</v>
      </c>
    </row>
    <row r="133" spans="1:4" x14ac:dyDescent="0.35">
      <c r="A133" s="1" t="s">
        <v>55</v>
      </c>
      <c r="B133">
        <v>40401.129000000001</v>
      </c>
      <c r="C133" t="s">
        <v>56</v>
      </c>
      <c r="D133" t="str">
        <f>IFERROR(ROUND((C133 - B133)/ABS(B133)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1724848558.619257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1724848558.8852191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265962123.87099999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1724848558.601954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1724848558.8296919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227737903.595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1724848558.5418551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1724848558.8446569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302801847.458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1724848558.52229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1724848558.876277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353986978.53100002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1724848558.509006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1724848558.8677299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358723878.86000001</v>
      </c>
    </row>
    <row r="14" spans="1:14" x14ac:dyDescent="0.35">
      <c r="A14" t="s">
        <v>20</v>
      </c>
      <c r="B14" t="s">
        <v>57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1724848558.538614</v>
      </c>
    </row>
    <row r="15" spans="1:14" x14ac:dyDescent="0.35">
      <c r="A15" t="s">
        <v>20</v>
      </c>
      <c r="B15" t="s">
        <v>57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1724848558.860568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321954011.917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1724848558.627692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1724848558.880883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253190994.26300001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1724848558.6505079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1724848558.8382399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187731981.27700001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1724848558.6361251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1724848558.8643489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228223800.65900001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1724848558.514657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1724848558.8715799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356922864.91399997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1724848558.711771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1724848558.872422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160650968.55199999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1724848558.590034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1724848558.869679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279644966.125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23</v>
      </c>
      <c r="E31" t="s">
        <v>24</v>
      </c>
      <c r="F31">
        <v>1</v>
      </c>
    </row>
    <row r="34" spans="1:14" x14ac:dyDescent="0.35">
      <c r="A34" s="1" t="s">
        <v>25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16</v>
      </c>
      <c r="G35">
        <v>1500</v>
      </c>
      <c r="H35">
        <v>1724848860.4861879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17</v>
      </c>
      <c r="G36">
        <v>1500</v>
      </c>
      <c r="H36">
        <v>1724848860.5914879</v>
      </c>
      <c r="I36">
        <v>0</v>
      </c>
      <c r="J36" t="s">
        <v>18</v>
      </c>
      <c r="L36">
        <f>G35-G36</f>
        <v>0</v>
      </c>
      <c r="M36">
        <f>ROUND((L36/G35)*100, 3)</f>
        <v>0</v>
      </c>
      <c r="N36">
        <f>ROUND((H36-H35)*10^9, 3)</f>
        <v>105299949.646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16</v>
      </c>
      <c r="G37">
        <v>1500</v>
      </c>
      <c r="H37">
        <v>1724848860.408577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17</v>
      </c>
      <c r="G38">
        <v>1500</v>
      </c>
      <c r="H38">
        <v>1724848860.513474</v>
      </c>
      <c r="I38">
        <v>0</v>
      </c>
      <c r="J38" t="s">
        <v>18</v>
      </c>
      <c r="L38">
        <f>G37-G38</f>
        <v>0</v>
      </c>
      <c r="M38">
        <f>ROUND((L38/G37)*100, 3)</f>
        <v>0</v>
      </c>
      <c r="N38">
        <f>ROUND((H38-H37)*10^9, 3)</f>
        <v>104897022.24699999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16</v>
      </c>
      <c r="G39">
        <v>1500</v>
      </c>
      <c r="H39">
        <v>1724848860.1258869</v>
      </c>
    </row>
    <row r="40" spans="1:14" x14ac:dyDescent="0.35">
      <c r="A40" t="s">
        <v>21</v>
      </c>
      <c r="B40" t="s">
        <v>19</v>
      </c>
      <c r="C40">
        <v>1</v>
      </c>
      <c r="D40">
        <v>34</v>
      </c>
      <c r="E40">
        <v>420</v>
      </c>
      <c r="F40" t="s">
        <v>17</v>
      </c>
      <c r="G40">
        <v>1500</v>
      </c>
      <c r="H40">
        <v>1724848860.234483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108596086.502</v>
      </c>
    </row>
    <row r="41" spans="1:14" x14ac:dyDescent="0.35">
      <c r="A41" t="s">
        <v>14</v>
      </c>
      <c r="B41" t="s">
        <v>15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1724848860.59938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1724848860.7472219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147841930.389</v>
      </c>
    </row>
    <row r="43" spans="1:14" x14ac:dyDescent="0.35">
      <c r="A43" t="s">
        <v>20</v>
      </c>
      <c r="B43" t="s">
        <v>57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1724848860.097858</v>
      </c>
    </row>
    <row r="44" spans="1:14" x14ac:dyDescent="0.35">
      <c r="A44" t="s">
        <v>20</v>
      </c>
      <c r="B44" t="s">
        <v>57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1724848860.2043231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106465101.242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16</v>
      </c>
      <c r="G45">
        <v>1500</v>
      </c>
      <c r="H45">
        <v>1724848860.5618789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17</v>
      </c>
      <c r="G46">
        <v>1500</v>
      </c>
      <c r="H46">
        <v>1724848860.699007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137128114.69999999</v>
      </c>
    </row>
    <row r="47" spans="1:14" x14ac:dyDescent="0.35">
      <c r="A47" t="s">
        <v>60</v>
      </c>
      <c r="B47" t="s">
        <v>61</v>
      </c>
      <c r="C47">
        <v>1</v>
      </c>
      <c r="D47">
        <v>35</v>
      </c>
      <c r="E47">
        <v>874</v>
      </c>
      <c r="F47" t="s">
        <v>16</v>
      </c>
      <c r="G47">
        <v>2970</v>
      </c>
      <c r="H47">
        <v>1724848860.6273651</v>
      </c>
    </row>
    <row r="48" spans="1:14" x14ac:dyDescent="0.35">
      <c r="A48" t="s">
        <v>60</v>
      </c>
      <c r="B48" t="s">
        <v>61</v>
      </c>
      <c r="C48">
        <v>1</v>
      </c>
      <c r="D48">
        <v>35</v>
      </c>
      <c r="E48">
        <v>874</v>
      </c>
      <c r="F48" t="s">
        <v>17</v>
      </c>
      <c r="G48">
        <v>2970</v>
      </c>
      <c r="H48">
        <v>1724848860.7661259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138760805.13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16</v>
      </c>
      <c r="G49">
        <v>2970</v>
      </c>
      <c r="H49">
        <v>1724848860.549495</v>
      </c>
    </row>
    <row r="50" spans="1:14" x14ac:dyDescent="0.35">
      <c r="A50" t="s">
        <v>19</v>
      </c>
      <c r="B50" t="s">
        <v>21</v>
      </c>
      <c r="C50">
        <v>2</v>
      </c>
      <c r="D50">
        <v>35</v>
      </c>
      <c r="E50">
        <v>874</v>
      </c>
      <c r="F50" t="s">
        <v>17</v>
      </c>
      <c r="G50">
        <v>2970</v>
      </c>
      <c r="H50">
        <v>1724848860.6881011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138606071.472</v>
      </c>
    </row>
    <row r="51" spans="1:14" x14ac:dyDescent="0.35">
      <c r="A51" t="s">
        <v>20</v>
      </c>
      <c r="B51" t="s">
        <v>59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1724848860.282043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1724848860.3986621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116619110.10699999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1724848860.572125</v>
      </c>
    </row>
    <row r="54" spans="1:14" x14ac:dyDescent="0.35">
      <c r="A54" t="s">
        <v>23</v>
      </c>
      <c r="B54" t="s">
        <v>24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1724848860.7266009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154475927.35299999</v>
      </c>
    </row>
    <row r="55" spans="1:14" x14ac:dyDescent="0.35">
      <c r="A55" t="s">
        <v>20</v>
      </c>
      <c r="B55" t="s">
        <v>60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1724848860.1141629</v>
      </c>
    </row>
    <row r="56" spans="1:14" x14ac:dyDescent="0.35">
      <c r="A56" t="s">
        <v>20</v>
      </c>
      <c r="B56" t="s">
        <v>60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1724848860.214596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100433111.191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1724848860.1301739</v>
      </c>
    </row>
    <row r="58" spans="1:14" x14ac:dyDescent="0.35">
      <c r="A58" t="s">
        <v>57</v>
      </c>
      <c r="B58" t="s">
        <v>23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1724848860.2494299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119256019.59199999</v>
      </c>
    </row>
    <row r="60" spans="1:14" x14ac:dyDescent="0.35">
      <c r="A60" s="1" t="s">
        <v>62</v>
      </c>
    </row>
    <row r="61" spans="1:14" x14ac:dyDescent="0.35">
      <c r="A61" s="1" t="s">
        <v>63</v>
      </c>
      <c r="B61" s="1" t="s">
        <v>64</v>
      </c>
      <c r="C61" s="1" t="s">
        <v>65</v>
      </c>
      <c r="D61" s="1" t="s">
        <v>66</v>
      </c>
      <c r="E61" s="1" t="s">
        <v>67</v>
      </c>
      <c r="F61" s="1" t="s">
        <v>2</v>
      </c>
    </row>
    <row r="62" spans="1:14" x14ac:dyDescent="0.35">
      <c r="A62" t="s">
        <v>70</v>
      </c>
      <c r="B62" t="s">
        <v>69</v>
      </c>
      <c r="C62">
        <v>7</v>
      </c>
      <c r="D62" t="s">
        <v>23</v>
      </c>
      <c r="E62" t="s">
        <v>24</v>
      </c>
      <c r="F62">
        <v>1</v>
      </c>
    </row>
    <row r="63" spans="1:14" x14ac:dyDescent="0.35">
      <c r="A63" t="s">
        <v>71</v>
      </c>
      <c r="B63" t="s">
        <v>69</v>
      </c>
      <c r="C63">
        <v>7</v>
      </c>
      <c r="D63" t="s">
        <v>20</v>
      </c>
      <c r="E63" t="s">
        <v>59</v>
      </c>
      <c r="F63">
        <v>1</v>
      </c>
    </row>
    <row r="64" spans="1:14" x14ac:dyDescent="0.35">
      <c r="A64" t="s">
        <v>72</v>
      </c>
      <c r="B64" t="s">
        <v>69</v>
      </c>
      <c r="C64">
        <v>3</v>
      </c>
      <c r="D64" t="s">
        <v>23</v>
      </c>
      <c r="E64" t="s">
        <v>24</v>
      </c>
      <c r="F64">
        <v>1</v>
      </c>
    </row>
    <row r="67" spans="1:14" x14ac:dyDescent="0.35">
      <c r="A67" s="1" t="s">
        <v>26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1724849163.2024989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1724849163.3012941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98795175.552000001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1724849163.2459381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1724849163.328285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82346916.199000001</v>
      </c>
    </row>
    <row r="72" spans="1:14" x14ac:dyDescent="0.35">
      <c r="A72" t="s">
        <v>21</v>
      </c>
      <c r="B72" t="s">
        <v>19</v>
      </c>
      <c r="C72">
        <v>1</v>
      </c>
      <c r="D72">
        <v>34</v>
      </c>
      <c r="E72">
        <v>420</v>
      </c>
      <c r="F72" t="s">
        <v>16</v>
      </c>
      <c r="G72">
        <v>1500</v>
      </c>
      <c r="H72">
        <v>1724849163.254159</v>
      </c>
    </row>
    <row r="73" spans="1:14" x14ac:dyDescent="0.35">
      <c r="A73" t="s">
        <v>21</v>
      </c>
      <c r="B73" t="s">
        <v>19</v>
      </c>
      <c r="C73">
        <v>1</v>
      </c>
      <c r="D73">
        <v>34</v>
      </c>
      <c r="E73">
        <v>420</v>
      </c>
      <c r="F73" t="s">
        <v>17</v>
      </c>
      <c r="G73">
        <v>1500</v>
      </c>
      <c r="H73">
        <v>1724849163.360642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106482982.63500001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1724849163.5617959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1724849163.6824679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120671987.53399999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1724849163.6100941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1724849163.7352779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125183820.72400001</v>
      </c>
    </row>
    <row r="78" spans="1:14" x14ac:dyDescent="0.35">
      <c r="A78" t="s">
        <v>20</v>
      </c>
      <c r="B78" t="s">
        <v>57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1724849163.377799</v>
      </c>
    </row>
    <row r="79" spans="1:14" x14ac:dyDescent="0.35">
      <c r="A79" t="s">
        <v>20</v>
      </c>
      <c r="B79" t="s">
        <v>57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1724849163.474592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96792936.325000003</v>
      </c>
    </row>
    <row r="80" spans="1:14" x14ac:dyDescent="0.35">
      <c r="A80" t="s">
        <v>19</v>
      </c>
      <c r="B80" t="s">
        <v>21</v>
      </c>
      <c r="C80">
        <v>2</v>
      </c>
      <c r="D80">
        <v>35</v>
      </c>
      <c r="E80">
        <v>874</v>
      </c>
      <c r="F80" t="s">
        <v>16</v>
      </c>
      <c r="G80">
        <v>2970</v>
      </c>
      <c r="H80">
        <v>1724849163.578475</v>
      </c>
    </row>
    <row r="81" spans="1:14" x14ac:dyDescent="0.35">
      <c r="A81" t="s">
        <v>19</v>
      </c>
      <c r="B81" t="s">
        <v>21</v>
      </c>
      <c r="C81">
        <v>2</v>
      </c>
      <c r="D81">
        <v>35</v>
      </c>
      <c r="E81">
        <v>874</v>
      </c>
      <c r="F81" t="s">
        <v>17</v>
      </c>
      <c r="G81">
        <v>2970</v>
      </c>
      <c r="H81">
        <v>1724849163.6855869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107111930.847</v>
      </c>
    </row>
    <row r="82" spans="1:14" x14ac:dyDescent="0.35">
      <c r="A82" t="s">
        <v>60</v>
      </c>
      <c r="B82" t="s">
        <v>61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1724849163.7311621</v>
      </c>
    </row>
    <row r="83" spans="1:14" x14ac:dyDescent="0.35">
      <c r="A83" t="s">
        <v>60</v>
      </c>
      <c r="B83" t="s">
        <v>61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1724849163.8495629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118400812.149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1724849163.3141019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1724849163.422601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108499050.14</v>
      </c>
    </row>
    <row r="86" spans="1:14" x14ac:dyDescent="0.35">
      <c r="A86" t="s">
        <v>57</v>
      </c>
      <c r="B86" t="s">
        <v>23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1724849163.666415</v>
      </c>
    </row>
    <row r="87" spans="1:14" x14ac:dyDescent="0.35">
      <c r="A87" t="s">
        <v>57</v>
      </c>
      <c r="B87" t="s">
        <v>23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1724849163.781925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115509986.877</v>
      </c>
    </row>
    <row r="88" spans="1:14" x14ac:dyDescent="0.35">
      <c r="A88" t="s">
        <v>23</v>
      </c>
      <c r="B88" t="s">
        <v>24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1724849163.4668529</v>
      </c>
    </row>
    <row r="89" spans="1:14" x14ac:dyDescent="0.35">
      <c r="A89" t="s">
        <v>23</v>
      </c>
      <c r="B89" t="s">
        <v>24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1724849163.5934851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126632213.59299999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1724849163.6002409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1724849163.708586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108345031.73800001</v>
      </c>
    </row>
    <row r="93" spans="1:14" x14ac:dyDescent="0.35">
      <c r="A93" s="1" t="s">
        <v>62</v>
      </c>
    </row>
    <row r="94" spans="1:14" x14ac:dyDescent="0.35">
      <c r="A94" s="1" t="s">
        <v>63</v>
      </c>
      <c r="B94" s="1" t="s">
        <v>64</v>
      </c>
      <c r="C94" s="1" t="s">
        <v>65</v>
      </c>
      <c r="D94" s="1" t="s">
        <v>66</v>
      </c>
      <c r="E94" s="1" t="s">
        <v>67</v>
      </c>
      <c r="F94" s="1" t="s">
        <v>2</v>
      </c>
    </row>
    <row r="95" spans="1:14" x14ac:dyDescent="0.35">
      <c r="A95" t="s">
        <v>73</v>
      </c>
      <c r="B95" t="s">
        <v>69</v>
      </c>
      <c r="C95">
        <v>7</v>
      </c>
      <c r="D95" t="s">
        <v>23</v>
      </c>
      <c r="E95" t="s">
        <v>24</v>
      </c>
      <c r="F95">
        <v>1</v>
      </c>
    </row>
    <row r="98" spans="1:14" x14ac:dyDescent="0.35">
      <c r="A98" s="1" t="s">
        <v>27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16</v>
      </c>
      <c r="G99">
        <v>1500</v>
      </c>
      <c r="H99">
        <v>1724849466.775104</v>
      </c>
    </row>
    <row r="100" spans="1:14" x14ac:dyDescent="0.35">
      <c r="A100" t="s">
        <v>21</v>
      </c>
      <c r="B100" t="s">
        <v>22</v>
      </c>
      <c r="C100">
        <v>1</v>
      </c>
      <c r="D100">
        <v>0</v>
      </c>
      <c r="E100">
        <v>262</v>
      </c>
      <c r="F100" t="s">
        <v>17</v>
      </c>
      <c r="G100">
        <v>1500</v>
      </c>
      <c r="H100">
        <v>1724849466.8745921</v>
      </c>
      <c r="I100">
        <v>0</v>
      </c>
      <c r="J100" t="s">
        <v>18</v>
      </c>
      <c r="L100">
        <f>G99-G100</f>
        <v>0</v>
      </c>
      <c r="M100">
        <f>ROUND((L100/G99)*100, 3)</f>
        <v>0</v>
      </c>
      <c r="N100">
        <f>ROUND((H100-H99)*10^9, 3)</f>
        <v>99488019.943000004</v>
      </c>
    </row>
    <row r="101" spans="1:14" x14ac:dyDescent="0.35">
      <c r="A101" t="s">
        <v>21</v>
      </c>
      <c r="B101" t="s">
        <v>19</v>
      </c>
      <c r="C101">
        <v>1</v>
      </c>
      <c r="D101">
        <v>34</v>
      </c>
      <c r="E101">
        <v>420</v>
      </c>
      <c r="F101" t="s">
        <v>16</v>
      </c>
      <c r="G101">
        <v>1500</v>
      </c>
      <c r="H101">
        <v>1724849466.457819</v>
      </c>
    </row>
    <row r="102" spans="1:14" x14ac:dyDescent="0.35">
      <c r="A102" t="s">
        <v>21</v>
      </c>
      <c r="B102" t="s">
        <v>19</v>
      </c>
      <c r="C102">
        <v>1</v>
      </c>
      <c r="D102">
        <v>34</v>
      </c>
      <c r="E102">
        <v>420</v>
      </c>
      <c r="F102" t="s">
        <v>17</v>
      </c>
      <c r="G102">
        <v>1500</v>
      </c>
      <c r="H102">
        <v>1724849466.5579541</v>
      </c>
      <c r="I102">
        <v>0</v>
      </c>
      <c r="J102" t="s">
        <v>18</v>
      </c>
      <c r="L102">
        <f>G101-G102</f>
        <v>0</v>
      </c>
      <c r="M102">
        <f>ROUND((L102/G101)*100, 3)</f>
        <v>0</v>
      </c>
      <c r="N102">
        <f>ROUND((H102-H101)*10^9, 3)</f>
        <v>100135087.96699999</v>
      </c>
    </row>
    <row r="103" spans="1:14" x14ac:dyDescent="0.35">
      <c r="A103" t="s">
        <v>19</v>
      </c>
      <c r="B103" t="s">
        <v>20</v>
      </c>
      <c r="C103">
        <v>1</v>
      </c>
      <c r="D103">
        <v>0</v>
      </c>
      <c r="E103">
        <v>262</v>
      </c>
      <c r="F103" t="s">
        <v>16</v>
      </c>
      <c r="G103">
        <v>1500</v>
      </c>
      <c r="H103">
        <v>1724849466.7010801</v>
      </c>
    </row>
    <row r="104" spans="1:14" x14ac:dyDescent="0.35">
      <c r="A104" t="s">
        <v>19</v>
      </c>
      <c r="B104" t="s">
        <v>20</v>
      </c>
      <c r="C104">
        <v>1</v>
      </c>
      <c r="D104">
        <v>0</v>
      </c>
      <c r="E104">
        <v>262</v>
      </c>
      <c r="F104" t="s">
        <v>17</v>
      </c>
      <c r="G104">
        <v>1500</v>
      </c>
      <c r="H104">
        <v>1724849466.8166389</v>
      </c>
      <c r="I104">
        <v>0</v>
      </c>
      <c r="J104" t="s">
        <v>18</v>
      </c>
      <c r="L104">
        <f>G103-G104</f>
        <v>0</v>
      </c>
      <c r="M104">
        <f>ROUND((L104/G103)*100, 3)</f>
        <v>0</v>
      </c>
      <c r="N104">
        <f>ROUND((H104-H103)*10^9, 3)</f>
        <v>115558862.686</v>
      </c>
    </row>
    <row r="105" spans="1:14" x14ac:dyDescent="0.35">
      <c r="A105" t="s">
        <v>14</v>
      </c>
      <c r="B105" t="s">
        <v>15</v>
      </c>
      <c r="C105">
        <v>1</v>
      </c>
      <c r="D105">
        <v>34</v>
      </c>
      <c r="E105">
        <v>420</v>
      </c>
      <c r="F105" t="s">
        <v>16</v>
      </c>
      <c r="G105">
        <v>1500</v>
      </c>
      <c r="H105">
        <v>1724849466.4298761</v>
      </c>
    </row>
    <row r="106" spans="1:14" x14ac:dyDescent="0.35">
      <c r="A106" t="s">
        <v>14</v>
      </c>
      <c r="B106" t="s">
        <v>15</v>
      </c>
      <c r="C106">
        <v>1</v>
      </c>
      <c r="D106">
        <v>34</v>
      </c>
      <c r="E106">
        <v>420</v>
      </c>
      <c r="F106" t="s">
        <v>17</v>
      </c>
      <c r="G106">
        <v>1500</v>
      </c>
      <c r="H106">
        <v>1724849466.5337999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103923797.60699999</v>
      </c>
    </row>
    <row r="107" spans="1:14" x14ac:dyDescent="0.35">
      <c r="A107" t="s">
        <v>57</v>
      </c>
      <c r="B107" t="s">
        <v>58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1724849466.649879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1724849466.755887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106008052.82600001</v>
      </c>
    </row>
    <row r="109" spans="1:14" x14ac:dyDescent="0.35">
      <c r="A109" t="s">
        <v>20</v>
      </c>
      <c r="B109" t="s">
        <v>57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1724849467.0666959</v>
      </c>
    </row>
    <row r="110" spans="1:14" x14ac:dyDescent="0.35">
      <c r="A110" t="s">
        <v>20</v>
      </c>
      <c r="B110" t="s">
        <v>57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1724849467.210834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144138097.76300001</v>
      </c>
    </row>
    <row r="111" spans="1:14" x14ac:dyDescent="0.35">
      <c r="A111" t="s">
        <v>19</v>
      </c>
      <c r="B111" t="s">
        <v>21</v>
      </c>
      <c r="C111">
        <v>2</v>
      </c>
      <c r="D111">
        <v>35</v>
      </c>
      <c r="E111">
        <v>874</v>
      </c>
      <c r="F111" t="s">
        <v>16</v>
      </c>
      <c r="G111">
        <v>2970</v>
      </c>
      <c r="H111">
        <v>1724849466.601872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17</v>
      </c>
      <c r="G112">
        <v>2970</v>
      </c>
      <c r="H112">
        <v>1724849466.695375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93502998.351999998</v>
      </c>
    </row>
    <row r="113" spans="1:14" x14ac:dyDescent="0.35">
      <c r="A113" t="s">
        <v>20</v>
      </c>
      <c r="B113" t="s">
        <v>59</v>
      </c>
      <c r="C113">
        <v>1</v>
      </c>
      <c r="D113">
        <v>35</v>
      </c>
      <c r="E113">
        <v>874</v>
      </c>
      <c r="F113" t="s">
        <v>16</v>
      </c>
      <c r="G113">
        <v>2970</v>
      </c>
      <c r="H113">
        <v>1724849467.0566339</v>
      </c>
    </row>
    <row r="114" spans="1:14" x14ac:dyDescent="0.35">
      <c r="A114" t="s">
        <v>20</v>
      </c>
      <c r="B114" t="s">
        <v>59</v>
      </c>
      <c r="C114">
        <v>1</v>
      </c>
      <c r="D114">
        <v>35</v>
      </c>
      <c r="E114">
        <v>874</v>
      </c>
      <c r="F114" t="s">
        <v>17</v>
      </c>
      <c r="G114">
        <v>2970</v>
      </c>
      <c r="H114">
        <v>1724849467.212728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156094074.24900001</v>
      </c>
    </row>
    <row r="115" spans="1:14" x14ac:dyDescent="0.35">
      <c r="A115" t="s">
        <v>23</v>
      </c>
      <c r="B115" t="s">
        <v>24</v>
      </c>
      <c r="C115">
        <v>1</v>
      </c>
      <c r="D115">
        <v>35</v>
      </c>
      <c r="E115">
        <v>874</v>
      </c>
      <c r="F115" t="s">
        <v>16</v>
      </c>
      <c r="G115">
        <v>2970</v>
      </c>
      <c r="H115">
        <v>1724849466.9062231</v>
      </c>
    </row>
    <row r="116" spans="1:14" x14ac:dyDescent="0.35">
      <c r="A116" t="s">
        <v>23</v>
      </c>
      <c r="B116" t="s">
        <v>24</v>
      </c>
      <c r="C116">
        <v>1</v>
      </c>
      <c r="D116">
        <v>35</v>
      </c>
      <c r="E116">
        <v>874</v>
      </c>
      <c r="F116" t="s">
        <v>17</v>
      </c>
      <c r="G116">
        <v>2970</v>
      </c>
      <c r="H116">
        <v>1724849467.036257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130033969.87899999</v>
      </c>
    </row>
    <row r="117" spans="1:14" x14ac:dyDescent="0.35">
      <c r="A117" t="s">
        <v>20</v>
      </c>
      <c r="B117" t="s">
        <v>60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1724849466.7999041</v>
      </c>
    </row>
    <row r="118" spans="1:14" x14ac:dyDescent="0.35">
      <c r="A118" t="s">
        <v>20</v>
      </c>
      <c r="B118" t="s">
        <v>60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1724849466.9030449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103140830.994</v>
      </c>
    </row>
    <row r="119" spans="1:14" x14ac:dyDescent="0.35">
      <c r="A119" t="s">
        <v>60</v>
      </c>
      <c r="B119" t="s">
        <v>61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1724849466.805099</v>
      </c>
    </row>
    <row r="120" spans="1:14" x14ac:dyDescent="0.35">
      <c r="A120" t="s">
        <v>60</v>
      </c>
      <c r="B120" t="s">
        <v>61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1724849466.9220071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116908073.425</v>
      </c>
    </row>
    <row r="121" spans="1:14" x14ac:dyDescent="0.35">
      <c r="A121" t="s">
        <v>57</v>
      </c>
      <c r="B121" t="s">
        <v>23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1724849466.966203</v>
      </c>
    </row>
    <row r="122" spans="1:14" x14ac:dyDescent="0.35">
      <c r="A122" t="s">
        <v>57</v>
      </c>
      <c r="B122" t="s">
        <v>23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1724849467.099344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133141040.802</v>
      </c>
    </row>
    <row r="124" spans="1:14" x14ac:dyDescent="0.35">
      <c r="A124" s="1" t="s">
        <v>62</v>
      </c>
    </row>
    <row r="125" spans="1:14" x14ac:dyDescent="0.35">
      <c r="A125" s="1" t="s">
        <v>63</v>
      </c>
      <c r="B125" s="1" t="s">
        <v>64</v>
      </c>
      <c r="C125" s="1" t="s">
        <v>65</v>
      </c>
      <c r="D125" s="1" t="s">
        <v>66</v>
      </c>
      <c r="E125" s="1" t="s">
        <v>67</v>
      </c>
      <c r="F125" s="1" t="s">
        <v>2</v>
      </c>
    </row>
    <row r="126" spans="1:14" x14ac:dyDescent="0.35">
      <c r="A126" t="s">
        <v>74</v>
      </c>
      <c r="B126" t="s">
        <v>69</v>
      </c>
      <c r="C126">
        <v>3</v>
      </c>
      <c r="D126" t="s">
        <v>23</v>
      </c>
      <c r="E126" t="s">
        <v>24</v>
      </c>
      <c r="F126">
        <v>1</v>
      </c>
    </row>
    <row r="127" spans="1:14" x14ac:dyDescent="0.35">
      <c r="A127" t="s">
        <v>75</v>
      </c>
      <c r="B127" t="s">
        <v>69</v>
      </c>
      <c r="C127">
        <v>7</v>
      </c>
      <c r="D127" t="s">
        <v>20</v>
      </c>
      <c r="E127" t="s">
        <v>59</v>
      </c>
      <c r="F127">
        <v>1</v>
      </c>
    </row>
    <row r="130" spans="1:14" x14ac:dyDescent="0.35">
      <c r="A130" s="1" t="s">
        <v>28</v>
      </c>
    </row>
    <row r="131" spans="1:14" x14ac:dyDescent="0.35">
      <c r="A131" t="s">
        <v>14</v>
      </c>
      <c r="B131" t="s">
        <v>15</v>
      </c>
      <c r="C131">
        <v>1</v>
      </c>
      <c r="D131">
        <v>34</v>
      </c>
      <c r="E131">
        <v>420</v>
      </c>
      <c r="F131" t="s">
        <v>16</v>
      </c>
      <c r="G131">
        <v>1500</v>
      </c>
      <c r="H131">
        <v>1724849769.3858981</v>
      </c>
    </row>
    <row r="132" spans="1:14" x14ac:dyDescent="0.35">
      <c r="A132" t="s">
        <v>14</v>
      </c>
      <c r="B132" t="s">
        <v>15</v>
      </c>
      <c r="C132">
        <v>1</v>
      </c>
      <c r="D132">
        <v>34</v>
      </c>
      <c r="E132">
        <v>420</v>
      </c>
      <c r="F132" t="s">
        <v>17</v>
      </c>
      <c r="G132">
        <v>1500</v>
      </c>
      <c r="H132">
        <v>1724849769.5169401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131042003.632</v>
      </c>
    </row>
    <row r="133" spans="1:14" x14ac:dyDescent="0.35">
      <c r="A133" t="s">
        <v>21</v>
      </c>
      <c r="B133" t="s">
        <v>22</v>
      </c>
      <c r="C133">
        <v>1</v>
      </c>
      <c r="D133">
        <v>0</v>
      </c>
      <c r="E133">
        <v>262</v>
      </c>
      <c r="F133" t="s">
        <v>16</v>
      </c>
      <c r="G133">
        <v>1500</v>
      </c>
      <c r="H133">
        <v>1724849769.8141191</v>
      </c>
    </row>
    <row r="134" spans="1:14" x14ac:dyDescent="0.35">
      <c r="A134" t="s">
        <v>21</v>
      </c>
      <c r="B134" t="s">
        <v>22</v>
      </c>
      <c r="C134">
        <v>1</v>
      </c>
      <c r="D134">
        <v>0</v>
      </c>
      <c r="E134">
        <v>262</v>
      </c>
      <c r="F134" t="s">
        <v>17</v>
      </c>
      <c r="G134">
        <v>1500</v>
      </c>
      <c r="H134">
        <v>1724849769.9619441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147825002.66999999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16</v>
      </c>
      <c r="G135">
        <v>1500</v>
      </c>
      <c r="H135">
        <v>1724849769.8270371</v>
      </c>
    </row>
    <row r="136" spans="1:14" x14ac:dyDescent="0.35">
      <c r="A136" t="s">
        <v>19</v>
      </c>
      <c r="B136" t="s">
        <v>20</v>
      </c>
      <c r="C136">
        <v>1</v>
      </c>
      <c r="D136">
        <v>0</v>
      </c>
      <c r="E136">
        <v>262</v>
      </c>
      <c r="F136" t="s">
        <v>17</v>
      </c>
      <c r="G136">
        <v>1500</v>
      </c>
      <c r="H136">
        <v>1724849769.9490719</v>
      </c>
      <c r="I136">
        <v>0</v>
      </c>
      <c r="J136" t="s">
        <v>18</v>
      </c>
      <c r="L136">
        <f>G135-G136</f>
        <v>0</v>
      </c>
      <c r="M136">
        <f>ROUND((L136/G135)*100, 3)</f>
        <v>0</v>
      </c>
      <c r="N136">
        <f>ROUND((H136-H135)*10^9, 3)</f>
        <v>122034788.132</v>
      </c>
    </row>
    <row r="137" spans="1:14" x14ac:dyDescent="0.35">
      <c r="A137" t="s">
        <v>20</v>
      </c>
      <c r="B137" t="s">
        <v>57</v>
      </c>
      <c r="C137">
        <v>1</v>
      </c>
      <c r="D137">
        <v>34</v>
      </c>
      <c r="E137">
        <v>420</v>
      </c>
      <c r="F137" t="s">
        <v>16</v>
      </c>
      <c r="G137">
        <v>1500</v>
      </c>
      <c r="H137">
        <v>1724849769.5157521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17</v>
      </c>
      <c r="G138">
        <v>1500</v>
      </c>
      <c r="H138">
        <v>1724849769.630178</v>
      </c>
      <c r="I138">
        <v>0</v>
      </c>
      <c r="J138" t="s">
        <v>18</v>
      </c>
      <c r="L138">
        <f>G137-G138</f>
        <v>0</v>
      </c>
      <c r="M138">
        <f>ROUND((L138/G137)*100, 3)</f>
        <v>0</v>
      </c>
      <c r="N138">
        <f>ROUND((H138-H137)*10^9, 3)</f>
        <v>114425897.598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16</v>
      </c>
      <c r="G139">
        <v>1500</v>
      </c>
      <c r="H139">
        <v>1724849769.702009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17</v>
      </c>
      <c r="G140">
        <v>1500</v>
      </c>
      <c r="H140">
        <v>1724849769.8225169</v>
      </c>
      <c r="I140">
        <v>0</v>
      </c>
      <c r="J140" t="s">
        <v>18</v>
      </c>
      <c r="L140">
        <f>G139-G140</f>
        <v>0</v>
      </c>
      <c r="M140">
        <f>ROUND((L140/G139)*100, 3)</f>
        <v>0</v>
      </c>
      <c r="N140">
        <f>ROUND((H140-H139)*10^9, 3)</f>
        <v>120507955.551</v>
      </c>
    </row>
    <row r="141" spans="1:14" x14ac:dyDescent="0.35">
      <c r="A141" t="s">
        <v>57</v>
      </c>
      <c r="B141" t="s">
        <v>58</v>
      </c>
      <c r="C141">
        <v>1</v>
      </c>
      <c r="D141">
        <v>34</v>
      </c>
      <c r="E141">
        <v>420</v>
      </c>
      <c r="F141" t="s">
        <v>16</v>
      </c>
      <c r="G141">
        <v>1500</v>
      </c>
      <c r="H141">
        <v>1724849769.737947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17</v>
      </c>
      <c r="G142">
        <v>1500</v>
      </c>
      <c r="H142">
        <v>1724849769.86573</v>
      </c>
      <c r="I142">
        <v>0</v>
      </c>
      <c r="J142" t="s">
        <v>18</v>
      </c>
      <c r="L142">
        <f>G141-G142</f>
        <v>0</v>
      </c>
      <c r="M142">
        <f>ROUND((L142/G141)*100, 3)</f>
        <v>0</v>
      </c>
      <c r="N142">
        <f>ROUND((H142-H141)*10^9, 3)</f>
        <v>127783060.074</v>
      </c>
    </row>
    <row r="143" spans="1:14" x14ac:dyDescent="0.35">
      <c r="A143" t="s">
        <v>20</v>
      </c>
      <c r="B143" t="s">
        <v>59</v>
      </c>
      <c r="C143">
        <v>1</v>
      </c>
      <c r="D143">
        <v>35</v>
      </c>
      <c r="E143">
        <v>874</v>
      </c>
      <c r="F143" t="s">
        <v>16</v>
      </c>
      <c r="G143">
        <v>2970</v>
      </c>
      <c r="H143">
        <v>1724849769.386174</v>
      </c>
    </row>
    <row r="144" spans="1:14" x14ac:dyDescent="0.35">
      <c r="A144" t="s">
        <v>20</v>
      </c>
      <c r="B144" t="s">
        <v>59</v>
      </c>
      <c r="C144">
        <v>1</v>
      </c>
      <c r="D144">
        <v>35</v>
      </c>
      <c r="E144">
        <v>874</v>
      </c>
      <c r="F144" t="s">
        <v>17</v>
      </c>
      <c r="G144">
        <v>2970</v>
      </c>
      <c r="H144">
        <v>1724849769.506386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120212078.094</v>
      </c>
    </row>
    <row r="145" spans="1:14" x14ac:dyDescent="0.35">
      <c r="A145" t="s">
        <v>60</v>
      </c>
      <c r="B145" t="s">
        <v>61</v>
      </c>
      <c r="C145">
        <v>1</v>
      </c>
      <c r="D145">
        <v>35</v>
      </c>
      <c r="E145">
        <v>874</v>
      </c>
      <c r="F145" t="s">
        <v>16</v>
      </c>
      <c r="G145">
        <v>2970</v>
      </c>
      <c r="H145">
        <v>1724849769.8380671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17</v>
      </c>
      <c r="G146">
        <v>2970</v>
      </c>
      <c r="H146">
        <v>1724849769.9644189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126351833.344</v>
      </c>
    </row>
    <row r="147" spans="1:14" x14ac:dyDescent="0.35">
      <c r="A147" t="s">
        <v>20</v>
      </c>
      <c r="B147" t="s">
        <v>60</v>
      </c>
      <c r="C147">
        <v>1</v>
      </c>
      <c r="D147">
        <v>35</v>
      </c>
      <c r="E147">
        <v>874</v>
      </c>
      <c r="F147" t="s">
        <v>16</v>
      </c>
      <c r="G147">
        <v>2970</v>
      </c>
      <c r="H147">
        <v>1724849769.8822131</v>
      </c>
    </row>
    <row r="148" spans="1:14" x14ac:dyDescent="0.35">
      <c r="A148" t="s">
        <v>20</v>
      </c>
      <c r="B148" t="s">
        <v>60</v>
      </c>
      <c r="C148">
        <v>1</v>
      </c>
      <c r="D148">
        <v>35</v>
      </c>
      <c r="E148">
        <v>874</v>
      </c>
      <c r="F148" t="s">
        <v>17</v>
      </c>
      <c r="G148">
        <v>2970</v>
      </c>
      <c r="H148">
        <v>1724849770.0169561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134742975.23500001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16</v>
      </c>
      <c r="G149">
        <v>2970</v>
      </c>
      <c r="H149">
        <v>1724849769.4342041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17</v>
      </c>
      <c r="G150">
        <v>2970</v>
      </c>
      <c r="H150">
        <v>1724849769.5688541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134649991.98899999</v>
      </c>
    </row>
    <row r="151" spans="1:14" x14ac:dyDescent="0.35">
      <c r="A151" t="s">
        <v>19</v>
      </c>
      <c r="B151" t="s">
        <v>21</v>
      </c>
      <c r="C151">
        <v>2</v>
      </c>
      <c r="D151">
        <v>35</v>
      </c>
      <c r="E151">
        <v>874</v>
      </c>
      <c r="F151" t="s">
        <v>16</v>
      </c>
      <c r="G151">
        <v>2970</v>
      </c>
      <c r="H151">
        <v>1724849769.701874</v>
      </c>
    </row>
    <row r="152" spans="1:14" x14ac:dyDescent="0.35">
      <c r="A152" t="s">
        <v>19</v>
      </c>
      <c r="B152" t="s">
        <v>21</v>
      </c>
      <c r="C152">
        <v>2</v>
      </c>
      <c r="D152">
        <v>35</v>
      </c>
      <c r="E152">
        <v>874</v>
      </c>
      <c r="F152" t="s">
        <v>17</v>
      </c>
      <c r="G152">
        <v>2970</v>
      </c>
      <c r="H152">
        <v>1724849769.8412881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139414072.037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16</v>
      </c>
      <c r="G153">
        <v>2970</v>
      </c>
      <c r="H153">
        <v>1724849769.823513</v>
      </c>
    </row>
    <row r="154" spans="1:14" x14ac:dyDescent="0.35">
      <c r="A154" t="s">
        <v>57</v>
      </c>
      <c r="B154" t="s">
        <v>23</v>
      </c>
      <c r="C154">
        <v>1</v>
      </c>
      <c r="D154">
        <v>35</v>
      </c>
      <c r="E154">
        <v>874</v>
      </c>
      <c r="F154" t="s">
        <v>17</v>
      </c>
      <c r="G154">
        <v>2970</v>
      </c>
      <c r="H154">
        <v>1724849769.969172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145658969.87900001</v>
      </c>
    </row>
    <row r="156" spans="1:14" x14ac:dyDescent="0.35">
      <c r="A156" s="1" t="s">
        <v>62</v>
      </c>
    </row>
    <row r="157" spans="1:14" x14ac:dyDescent="0.35">
      <c r="A157" s="1" t="s">
        <v>63</v>
      </c>
      <c r="B157" s="1" t="s">
        <v>64</v>
      </c>
      <c r="C157" s="1" t="s">
        <v>65</v>
      </c>
      <c r="D157" s="1" t="s">
        <v>66</v>
      </c>
      <c r="E157" s="1" t="s">
        <v>67</v>
      </c>
      <c r="F157" s="1" t="s">
        <v>2</v>
      </c>
    </row>
    <row r="158" spans="1:14" x14ac:dyDescent="0.35">
      <c r="A158" t="s">
        <v>76</v>
      </c>
      <c r="B158" t="s">
        <v>69</v>
      </c>
      <c r="C158">
        <v>3</v>
      </c>
      <c r="D158" t="s">
        <v>23</v>
      </c>
      <c r="E158" t="s">
        <v>24</v>
      </c>
      <c r="F158">
        <v>1</v>
      </c>
    </row>
    <row r="159" spans="1:14" x14ac:dyDescent="0.35">
      <c r="A159" t="s">
        <v>77</v>
      </c>
      <c r="B159" t="s">
        <v>69</v>
      </c>
      <c r="C159">
        <v>5</v>
      </c>
      <c r="D159" t="s">
        <v>21</v>
      </c>
      <c r="E159" t="s">
        <v>19</v>
      </c>
      <c r="F159">
        <v>1</v>
      </c>
    </row>
    <row r="162" spans="1:14" x14ac:dyDescent="0.35">
      <c r="A162" s="1" t="s">
        <v>29</v>
      </c>
    </row>
    <row r="163" spans="1:14" x14ac:dyDescent="0.35">
      <c r="A163" t="s">
        <v>14</v>
      </c>
      <c r="B163" t="s">
        <v>15</v>
      </c>
      <c r="C163">
        <v>1</v>
      </c>
      <c r="D163">
        <v>34</v>
      </c>
      <c r="E163">
        <v>420</v>
      </c>
      <c r="F163" t="s">
        <v>16</v>
      </c>
      <c r="G163">
        <v>1500</v>
      </c>
      <c r="H163">
        <v>1724850072.8392389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17</v>
      </c>
      <c r="G164">
        <v>1500</v>
      </c>
      <c r="H164">
        <v>1724850072.9569359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117697000.50399999</v>
      </c>
    </row>
    <row r="165" spans="1:14" x14ac:dyDescent="0.35">
      <c r="A165" t="s">
        <v>19</v>
      </c>
      <c r="B165" t="s">
        <v>20</v>
      </c>
      <c r="C165">
        <v>1</v>
      </c>
      <c r="D165">
        <v>0</v>
      </c>
      <c r="E165">
        <v>262</v>
      </c>
      <c r="F165" t="s">
        <v>16</v>
      </c>
      <c r="G165">
        <v>1500</v>
      </c>
      <c r="H165">
        <v>1724850073.0007811</v>
      </c>
    </row>
    <row r="166" spans="1:14" x14ac:dyDescent="0.35">
      <c r="A166" t="s">
        <v>19</v>
      </c>
      <c r="B166" t="s">
        <v>20</v>
      </c>
      <c r="C166">
        <v>1</v>
      </c>
      <c r="D166">
        <v>0</v>
      </c>
      <c r="E166">
        <v>262</v>
      </c>
      <c r="F166" t="s">
        <v>17</v>
      </c>
      <c r="G166">
        <v>1500</v>
      </c>
      <c r="H166">
        <v>1724850073.1019821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101201057.434</v>
      </c>
    </row>
    <row r="167" spans="1:14" x14ac:dyDescent="0.35">
      <c r="A167" t="s">
        <v>21</v>
      </c>
      <c r="B167" t="s">
        <v>22</v>
      </c>
      <c r="C167">
        <v>1</v>
      </c>
      <c r="D167">
        <v>0</v>
      </c>
      <c r="E167">
        <v>262</v>
      </c>
      <c r="F167" t="s">
        <v>16</v>
      </c>
      <c r="G167">
        <v>1500</v>
      </c>
      <c r="H167">
        <v>1724850072.8293779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17</v>
      </c>
      <c r="G168">
        <v>1500</v>
      </c>
      <c r="H168">
        <v>1724850072.9520221</v>
      </c>
      <c r="I168">
        <v>0</v>
      </c>
      <c r="J168" t="s">
        <v>18</v>
      </c>
      <c r="L168">
        <f>G167-G168</f>
        <v>0</v>
      </c>
      <c r="M168">
        <f>ROUND((L168/G167)*100, 3)</f>
        <v>0</v>
      </c>
      <c r="N168">
        <f>ROUND((H168-H167)*10^9, 3)</f>
        <v>122644186.02</v>
      </c>
    </row>
    <row r="169" spans="1:14" x14ac:dyDescent="0.35">
      <c r="A169" t="s">
        <v>20</v>
      </c>
      <c r="B169" t="s">
        <v>57</v>
      </c>
      <c r="C169">
        <v>1</v>
      </c>
      <c r="D169">
        <v>34</v>
      </c>
      <c r="E169">
        <v>420</v>
      </c>
      <c r="F169" t="s">
        <v>16</v>
      </c>
      <c r="G169">
        <v>1500</v>
      </c>
      <c r="H169">
        <v>1724850072.8629761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17</v>
      </c>
      <c r="G170">
        <v>1500</v>
      </c>
      <c r="H170">
        <v>1724850072.9827001</v>
      </c>
      <c r="I170">
        <v>0</v>
      </c>
      <c r="J170" t="s">
        <v>18</v>
      </c>
      <c r="L170">
        <f>G169-G170</f>
        <v>0</v>
      </c>
      <c r="M170">
        <f>ROUND((L170/G169)*100, 3)</f>
        <v>0</v>
      </c>
      <c r="N170">
        <f>ROUND((H170-H169)*10^9, 3)</f>
        <v>119724035.263</v>
      </c>
    </row>
    <row r="171" spans="1:14" x14ac:dyDescent="0.35">
      <c r="A171" t="s">
        <v>57</v>
      </c>
      <c r="B171" t="s">
        <v>58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1724850073.1019211</v>
      </c>
    </row>
    <row r="172" spans="1:14" x14ac:dyDescent="0.35">
      <c r="A172" t="s">
        <v>57</v>
      </c>
      <c r="B172" t="s">
        <v>58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1724850073.201442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99520921.707000002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1724850072.5542181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1724850072.672724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118505954.742</v>
      </c>
    </row>
    <row r="175" spans="1:14" x14ac:dyDescent="0.35">
      <c r="A175" t="s">
        <v>20</v>
      </c>
      <c r="B175" t="s">
        <v>59</v>
      </c>
      <c r="C175">
        <v>1</v>
      </c>
      <c r="D175">
        <v>35</v>
      </c>
      <c r="E175">
        <v>874</v>
      </c>
      <c r="F175" t="s">
        <v>16</v>
      </c>
      <c r="G175">
        <v>2970</v>
      </c>
      <c r="H175">
        <v>1724850072.565877</v>
      </c>
    </row>
    <row r="176" spans="1:14" x14ac:dyDescent="0.35">
      <c r="A176" t="s">
        <v>20</v>
      </c>
      <c r="B176" t="s">
        <v>59</v>
      </c>
      <c r="C176">
        <v>1</v>
      </c>
      <c r="D176">
        <v>35</v>
      </c>
      <c r="E176">
        <v>874</v>
      </c>
      <c r="F176" t="s">
        <v>17</v>
      </c>
      <c r="G176">
        <v>2970</v>
      </c>
      <c r="H176">
        <v>1724850072.6693871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103510141.373</v>
      </c>
    </row>
    <row r="177" spans="1:14" x14ac:dyDescent="0.35">
      <c r="A177" t="s">
        <v>60</v>
      </c>
      <c r="B177" t="s">
        <v>61</v>
      </c>
      <c r="C177">
        <v>1</v>
      </c>
      <c r="D177">
        <v>35</v>
      </c>
      <c r="E177">
        <v>874</v>
      </c>
      <c r="F177" t="s">
        <v>16</v>
      </c>
      <c r="G177">
        <v>2970</v>
      </c>
      <c r="H177">
        <v>1724850072.6586671</v>
      </c>
    </row>
    <row r="178" spans="1:14" x14ac:dyDescent="0.35">
      <c r="A178" t="s">
        <v>60</v>
      </c>
      <c r="B178" t="s">
        <v>61</v>
      </c>
      <c r="C178">
        <v>1</v>
      </c>
      <c r="D178">
        <v>35</v>
      </c>
      <c r="E178">
        <v>874</v>
      </c>
      <c r="F178" t="s">
        <v>17</v>
      </c>
      <c r="G178">
        <v>2970</v>
      </c>
      <c r="H178">
        <v>1724850072.762769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104101896.286</v>
      </c>
    </row>
    <row r="179" spans="1:14" x14ac:dyDescent="0.35">
      <c r="A179" t="s">
        <v>23</v>
      </c>
      <c r="B179" t="s">
        <v>24</v>
      </c>
      <c r="C179">
        <v>1</v>
      </c>
      <c r="D179">
        <v>35</v>
      </c>
      <c r="E179">
        <v>874</v>
      </c>
      <c r="F179" t="s">
        <v>16</v>
      </c>
      <c r="G179">
        <v>2970</v>
      </c>
      <c r="H179">
        <v>1724850073.0100091</v>
      </c>
    </row>
    <row r="180" spans="1:14" x14ac:dyDescent="0.35">
      <c r="A180" t="s">
        <v>23</v>
      </c>
      <c r="B180" t="s">
        <v>24</v>
      </c>
      <c r="C180">
        <v>1</v>
      </c>
      <c r="D180">
        <v>35</v>
      </c>
      <c r="E180">
        <v>874</v>
      </c>
      <c r="F180" t="s">
        <v>17</v>
      </c>
      <c r="G180">
        <v>2970</v>
      </c>
      <c r="H180">
        <v>1724850073.136044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126034975.052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16</v>
      </c>
      <c r="G181">
        <v>2970</v>
      </c>
      <c r="H181">
        <v>1724850073.0006361</v>
      </c>
    </row>
    <row r="182" spans="1:14" x14ac:dyDescent="0.35">
      <c r="A182" t="s">
        <v>57</v>
      </c>
      <c r="B182" t="s">
        <v>23</v>
      </c>
      <c r="C182">
        <v>1</v>
      </c>
      <c r="D182">
        <v>35</v>
      </c>
      <c r="E182">
        <v>874</v>
      </c>
      <c r="F182" t="s">
        <v>17</v>
      </c>
      <c r="G182">
        <v>2970</v>
      </c>
      <c r="H182">
        <v>1724850073.1289079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128271818.161</v>
      </c>
    </row>
    <row r="183" spans="1:14" x14ac:dyDescent="0.35">
      <c r="A183" t="s">
        <v>20</v>
      </c>
      <c r="B183" t="s">
        <v>60</v>
      </c>
      <c r="C183">
        <v>1</v>
      </c>
      <c r="D183">
        <v>35</v>
      </c>
      <c r="E183">
        <v>874</v>
      </c>
      <c r="F183" t="s">
        <v>16</v>
      </c>
      <c r="G183">
        <v>2970</v>
      </c>
      <c r="H183">
        <v>1724850072.827647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17</v>
      </c>
      <c r="G184">
        <v>2970</v>
      </c>
      <c r="H184">
        <v>1724850072.9544959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126848936.081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1724850072.493865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1724850072.589009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95144033.431999996</v>
      </c>
    </row>
    <row r="188" spans="1:14" x14ac:dyDescent="0.35">
      <c r="A188" s="1" t="s">
        <v>62</v>
      </c>
    </row>
    <row r="189" spans="1:14" x14ac:dyDescent="0.35">
      <c r="A189" s="1" t="s">
        <v>63</v>
      </c>
      <c r="B189" s="1" t="s">
        <v>64</v>
      </c>
      <c r="C189" s="1" t="s">
        <v>65</v>
      </c>
      <c r="D189" s="1" t="s">
        <v>66</v>
      </c>
      <c r="E189" s="1" t="s">
        <v>67</v>
      </c>
      <c r="F189" s="1" t="s">
        <v>2</v>
      </c>
    </row>
    <row r="190" spans="1:14" x14ac:dyDescent="0.35">
      <c r="A190" t="s">
        <v>78</v>
      </c>
      <c r="B190" t="s">
        <v>69</v>
      </c>
      <c r="C190">
        <v>7</v>
      </c>
      <c r="D190" t="s">
        <v>20</v>
      </c>
      <c r="E190" t="s">
        <v>59</v>
      </c>
      <c r="F190">
        <v>1</v>
      </c>
    </row>
    <row r="191" spans="1:14" x14ac:dyDescent="0.35">
      <c r="A191" t="s">
        <v>79</v>
      </c>
      <c r="B191" t="s">
        <v>69</v>
      </c>
      <c r="C191">
        <v>7</v>
      </c>
      <c r="D191" t="s">
        <v>23</v>
      </c>
      <c r="E191" t="s">
        <v>24</v>
      </c>
      <c r="F191">
        <v>1</v>
      </c>
    </row>
    <row r="194" spans="1:14" x14ac:dyDescent="0.35">
      <c r="A194" s="1" t="s">
        <v>30</v>
      </c>
    </row>
    <row r="195" spans="1:14" x14ac:dyDescent="0.35">
      <c r="A195" t="s">
        <v>21</v>
      </c>
      <c r="B195" t="s">
        <v>22</v>
      </c>
      <c r="C195">
        <v>1</v>
      </c>
      <c r="D195">
        <v>0</v>
      </c>
      <c r="E195">
        <v>262</v>
      </c>
      <c r="F195" t="s">
        <v>16</v>
      </c>
      <c r="G195">
        <v>1500</v>
      </c>
      <c r="H195">
        <v>1724850375.6181829</v>
      </c>
    </row>
    <row r="196" spans="1:14" x14ac:dyDescent="0.35">
      <c r="A196" t="s">
        <v>21</v>
      </c>
      <c r="B196" t="s">
        <v>22</v>
      </c>
      <c r="C196">
        <v>1</v>
      </c>
      <c r="D196">
        <v>0</v>
      </c>
      <c r="E196">
        <v>262</v>
      </c>
      <c r="F196" t="s">
        <v>17</v>
      </c>
      <c r="G196">
        <v>1500</v>
      </c>
      <c r="H196">
        <v>1724850375.6891799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70996999.740999997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16</v>
      </c>
      <c r="G197">
        <v>1500</v>
      </c>
      <c r="H197">
        <v>1724850376.1515839</v>
      </c>
    </row>
    <row r="198" spans="1:14" x14ac:dyDescent="0.35">
      <c r="A198" t="s">
        <v>19</v>
      </c>
      <c r="B198" t="s">
        <v>20</v>
      </c>
      <c r="C198">
        <v>1</v>
      </c>
      <c r="D198">
        <v>0</v>
      </c>
      <c r="E198">
        <v>262</v>
      </c>
      <c r="F198" t="s">
        <v>17</v>
      </c>
      <c r="G198">
        <v>1500</v>
      </c>
      <c r="H198">
        <v>1724850376.2585471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106963157.654</v>
      </c>
    </row>
    <row r="199" spans="1:14" x14ac:dyDescent="0.35">
      <c r="A199" t="s">
        <v>14</v>
      </c>
      <c r="B199" t="s">
        <v>15</v>
      </c>
      <c r="C199">
        <v>1</v>
      </c>
      <c r="D199">
        <v>34</v>
      </c>
      <c r="E199">
        <v>420</v>
      </c>
      <c r="F199" t="s">
        <v>16</v>
      </c>
      <c r="G199">
        <v>1500</v>
      </c>
      <c r="H199">
        <v>1724850375.5543621</v>
      </c>
    </row>
    <row r="200" spans="1:14" x14ac:dyDescent="0.35">
      <c r="A200" t="s">
        <v>14</v>
      </c>
      <c r="B200" t="s">
        <v>15</v>
      </c>
      <c r="C200">
        <v>1</v>
      </c>
      <c r="D200">
        <v>34</v>
      </c>
      <c r="E200">
        <v>420</v>
      </c>
      <c r="F200" t="s">
        <v>17</v>
      </c>
      <c r="G200">
        <v>1500</v>
      </c>
      <c r="H200">
        <v>1724850375.6517379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97375869.751000002</v>
      </c>
    </row>
    <row r="201" spans="1:14" x14ac:dyDescent="0.35">
      <c r="A201" t="s">
        <v>57</v>
      </c>
      <c r="B201" t="s">
        <v>58</v>
      </c>
      <c r="C201">
        <v>1</v>
      </c>
      <c r="D201">
        <v>34</v>
      </c>
      <c r="E201">
        <v>420</v>
      </c>
      <c r="F201" t="s">
        <v>16</v>
      </c>
      <c r="G201">
        <v>1500</v>
      </c>
      <c r="H201">
        <v>1724850376.121793</v>
      </c>
    </row>
    <row r="202" spans="1:14" x14ac:dyDescent="0.35">
      <c r="A202" t="s">
        <v>57</v>
      </c>
      <c r="B202" t="s">
        <v>58</v>
      </c>
      <c r="C202">
        <v>1</v>
      </c>
      <c r="D202">
        <v>34</v>
      </c>
      <c r="E202">
        <v>420</v>
      </c>
      <c r="F202" t="s">
        <v>17</v>
      </c>
      <c r="G202">
        <v>1500</v>
      </c>
      <c r="H202">
        <v>1724850376.252111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130317926.40700001</v>
      </c>
    </row>
    <row r="203" spans="1:14" x14ac:dyDescent="0.35">
      <c r="A203" t="s">
        <v>21</v>
      </c>
      <c r="B203" t="s">
        <v>19</v>
      </c>
      <c r="C203">
        <v>1</v>
      </c>
      <c r="D203">
        <v>34</v>
      </c>
      <c r="E203">
        <v>420</v>
      </c>
      <c r="F203" t="s">
        <v>16</v>
      </c>
      <c r="G203">
        <v>1500</v>
      </c>
      <c r="H203">
        <v>1724850375.938292</v>
      </c>
    </row>
    <row r="204" spans="1:14" x14ac:dyDescent="0.35">
      <c r="A204" t="s">
        <v>21</v>
      </c>
      <c r="B204" t="s">
        <v>19</v>
      </c>
      <c r="C204">
        <v>1</v>
      </c>
      <c r="D204">
        <v>34</v>
      </c>
      <c r="E204">
        <v>420</v>
      </c>
      <c r="F204" t="s">
        <v>17</v>
      </c>
      <c r="G204">
        <v>1500</v>
      </c>
      <c r="H204">
        <v>1724850376.0413289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103036880.493</v>
      </c>
    </row>
    <row r="205" spans="1:14" x14ac:dyDescent="0.35">
      <c r="A205" t="s">
        <v>20</v>
      </c>
      <c r="B205" t="s">
        <v>57</v>
      </c>
      <c r="C205">
        <v>1</v>
      </c>
      <c r="D205">
        <v>34</v>
      </c>
      <c r="E205">
        <v>420</v>
      </c>
      <c r="F205" t="s">
        <v>16</v>
      </c>
      <c r="G205">
        <v>1500</v>
      </c>
      <c r="H205">
        <v>1724850376.0021939</v>
      </c>
    </row>
    <row r="206" spans="1:14" x14ac:dyDescent="0.35">
      <c r="A206" t="s">
        <v>20</v>
      </c>
      <c r="B206" t="s">
        <v>57</v>
      </c>
      <c r="C206">
        <v>1</v>
      </c>
      <c r="D206">
        <v>34</v>
      </c>
      <c r="E206">
        <v>420</v>
      </c>
      <c r="F206" t="s">
        <v>17</v>
      </c>
      <c r="G206">
        <v>1500</v>
      </c>
      <c r="H206">
        <v>1724850376.1173489</v>
      </c>
      <c r="I206">
        <v>0</v>
      </c>
      <c r="J206" t="s">
        <v>18</v>
      </c>
      <c r="L206">
        <f>G205-G206</f>
        <v>0</v>
      </c>
      <c r="M206">
        <f>ROUND((L206/G205)*100, 3)</f>
        <v>0</v>
      </c>
      <c r="N206">
        <f>ROUND((H206-H205)*10^9, 3)</f>
        <v>115154981.61300001</v>
      </c>
    </row>
    <row r="207" spans="1:14" x14ac:dyDescent="0.35">
      <c r="A207" t="s">
        <v>23</v>
      </c>
      <c r="B207" t="s">
        <v>24</v>
      </c>
      <c r="C207">
        <v>1</v>
      </c>
      <c r="D207">
        <v>35</v>
      </c>
      <c r="E207">
        <v>874</v>
      </c>
      <c r="F207" t="s">
        <v>16</v>
      </c>
      <c r="G207">
        <v>2970</v>
      </c>
      <c r="H207">
        <v>1724850375.6418281</v>
      </c>
    </row>
    <row r="208" spans="1:14" x14ac:dyDescent="0.35">
      <c r="A208" t="s">
        <v>23</v>
      </c>
      <c r="B208" t="s">
        <v>24</v>
      </c>
      <c r="C208">
        <v>1</v>
      </c>
      <c r="D208">
        <v>35</v>
      </c>
      <c r="E208">
        <v>874</v>
      </c>
      <c r="F208" t="s">
        <v>17</v>
      </c>
      <c r="G208">
        <v>2970</v>
      </c>
      <c r="H208">
        <v>1724850375.735487</v>
      </c>
      <c r="I208">
        <v>0</v>
      </c>
      <c r="J208" t="s">
        <v>18</v>
      </c>
      <c r="L208">
        <f>G207-G208</f>
        <v>0</v>
      </c>
      <c r="M208">
        <f>ROUND((L208/G207)*100, 3)</f>
        <v>0</v>
      </c>
      <c r="N208">
        <f>ROUND((H208-H207)*10^9, 3)</f>
        <v>93658924.103</v>
      </c>
    </row>
    <row r="209" spans="1:14" x14ac:dyDescent="0.35">
      <c r="A209" t="s">
        <v>19</v>
      </c>
      <c r="B209" t="s">
        <v>21</v>
      </c>
      <c r="C209">
        <v>2</v>
      </c>
      <c r="D209">
        <v>35</v>
      </c>
      <c r="E209">
        <v>874</v>
      </c>
      <c r="F209" t="s">
        <v>16</v>
      </c>
      <c r="G209">
        <v>2970</v>
      </c>
      <c r="H209">
        <v>1724850376.1706331</v>
      </c>
    </row>
    <row r="210" spans="1:14" x14ac:dyDescent="0.35">
      <c r="A210" t="s">
        <v>19</v>
      </c>
      <c r="B210" t="s">
        <v>21</v>
      </c>
      <c r="C210">
        <v>2</v>
      </c>
      <c r="D210">
        <v>35</v>
      </c>
      <c r="E210">
        <v>874</v>
      </c>
      <c r="F210" t="s">
        <v>17</v>
      </c>
      <c r="G210">
        <v>2970</v>
      </c>
      <c r="H210">
        <v>1724850376.297797</v>
      </c>
      <c r="I210">
        <v>0</v>
      </c>
      <c r="J210" t="s">
        <v>18</v>
      </c>
      <c r="L210">
        <f>G209-G210</f>
        <v>0</v>
      </c>
      <c r="M210">
        <f>ROUND((L210/G209)*100, 3)</f>
        <v>0</v>
      </c>
      <c r="N210">
        <f>ROUND((H210-H209)*10^9, 3)</f>
        <v>127163887.024</v>
      </c>
    </row>
    <row r="211" spans="1:14" x14ac:dyDescent="0.35">
      <c r="A211" t="s">
        <v>60</v>
      </c>
      <c r="B211" t="s">
        <v>61</v>
      </c>
      <c r="C211">
        <v>1</v>
      </c>
      <c r="D211">
        <v>35</v>
      </c>
      <c r="E211">
        <v>874</v>
      </c>
      <c r="F211" t="s">
        <v>16</v>
      </c>
      <c r="G211">
        <v>2970</v>
      </c>
      <c r="H211">
        <v>1724850375.807745</v>
      </c>
    </row>
    <row r="212" spans="1:14" x14ac:dyDescent="0.35">
      <c r="A212" t="s">
        <v>60</v>
      </c>
      <c r="B212" t="s">
        <v>61</v>
      </c>
      <c r="C212">
        <v>1</v>
      </c>
      <c r="D212">
        <v>35</v>
      </c>
      <c r="E212">
        <v>874</v>
      </c>
      <c r="F212" t="s">
        <v>17</v>
      </c>
      <c r="G212">
        <v>2970</v>
      </c>
      <c r="H212">
        <v>1724850375.913986</v>
      </c>
      <c r="I212">
        <v>0</v>
      </c>
      <c r="J212" t="s">
        <v>18</v>
      </c>
      <c r="L212">
        <f>G211-G212</f>
        <v>0</v>
      </c>
      <c r="M212">
        <f>ROUND((L212/G211)*100, 3)</f>
        <v>0</v>
      </c>
      <c r="N212">
        <f>ROUND((H212-H211)*10^9, 3)</f>
        <v>106240987.778</v>
      </c>
    </row>
    <row r="213" spans="1:14" x14ac:dyDescent="0.35">
      <c r="A213" t="s">
        <v>57</v>
      </c>
      <c r="B213" t="s">
        <v>23</v>
      </c>
      <c r="C213">
        <v>1</v>
      </c>
      <c r="D213">
        <v>35</v>
      </c>
      <c r="E213">
        <v>874</v>
      </c>
      <c r="F213" t="s">
        <v>16</v>
      </c>
      <c r="G213">
        <v>2970</v>
      </c>
      <c r="H213">
        <v>1724850376.32214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17</v>
      </c>
      <c r="G214">
        <v>2970</v>
      </c>
      <c r="H214">
        <v>1724850376.471576</v>
      </c>
      <c r="I214">
        <v>0</v>
      </c>
      <c r="J214" t="s">
        <v>18</v>
      </c>
      <c r="L214">
        <f>G213-G214</f>
        <v>0</v>
      </c>
      <c r="M214">
        <f>ROUND((L214/G213)*100, 3)</f>
        <v>0</v>
      </c>
      <c r="N214">
        <f>ROUND((H214-H213)*10^9, 3)</f>
        <v>149435997.009</v>
      </c>
    </row>
    <row r="215" spans="1:14" x14ac:dyDescent="0.35">
      <c r="A215" t="s">
        <v>20</v>
      </c>
      <c r="B215" t="s">
        <v>59</v>
      </c>
      <c r="C215">
        <v>1</v>
      </c>
      <c r="D215">
        <v>35</v>
      </c>
      <c r="E215">
        <v>874</v>
      </c>
      <c r="F215" t="s">
        <v>16</v>
      </c>
      <c r="G215">
        <v>2970</v>
      </c>
      <c r="H215">
        <v>1724850375.8759401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17</v>
      </c>
      <c r="G216">
        <v>2970</v>
      </c>
      <c r="H216">
        <v>1724850375.987293</v>
      </c>
      <c r="I216">
        <v>0</v>
      </c>
      <c r="J216" t="s">
        <v>18</v>
      </c>
      <c r="L216">
        <f>G215-G216</f>
        <v>0</v>
      </c>
      <c r="M216">
        <f>ROUND((L216/G215)*100, 3)</f>
        <v>0</v>
      </c>
      <c r="N216">
        <f>ROUND((H216-H215)*10^9, 3)</f>
        <v>111352920.53200001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16</v>
      </c>
      <c r="G217">
        <v>2970</v>
      </c>
      <c r="H217">
        <v>1724850376.171268</v>
      </c>
    </row>
    <row r="218" spans="1:14" x14ac:dyDescent="0.35">
      <c r="A218" t="s">
        <v>20</v>
      </c>
      <c r="B218" t="s">
        <v>60</v>
      </c>
      <c r="C218">
        <v>1</v>
      </c>
      <c r="D218">
        <v>35</v>
      </c>
      <c r="E218">
        <v>874</v>
      </c>
      <c r="F218" t="s">
        <v>17</v>
      </c>
      <c r="G218">
        <v>2970</v>
      </c>
      <c r="H218">
        <v>1724850376.3033929</v>
      </c>
      <c r="I218">
        <v>0</v>
      </c>
      <c r="J218" t="s">
        <v>18</v>
      </c>
      <c r="L218">
        <f>G217-G218</f>
        <v>0</v>
      </c>
      <c r="M218">
        <f>ROUND((L218/G217)*100, 3)</f>
        <v>0</v>
      </c>
      <c r="N218">
        <f>ROUND((H218-H217)*10^9, 3)</f>
        <v>132124900.818</v>
      </c>
    </row>
    <row r="220" spans="1:14" x14ac:dyDescent="0.35">
      <c r="A220" s="1" t="s">
        <v>62</v>
      </c>
    </row>
    <row r="221" spans="1:14" x14ac:dyDescent="0.35">
      <c r="A221" s="1" t="s">
        <v>63</v>
      </c>
      <c r="B221" s="1" t="s">
        <v>64</v>
      </c>
      <c r="C221" s="1" t="s">
        <v>65</v>
      </c>
      <c r="D221" s="1" t="s">
        <v>66</v>
      </c>
      <c r="E221" s="1" t="s">
        <v>67</v>
      </c>
      <c r="F221" s="1" t="s">
        <v>2</v>
      </c>
    </row>
    <row r="222" spans="1:14" x14ac:dyDescent="0.35">
      <c r="A222" t="s">
        <v>80</v>
      </c>
      <c r="B222" t="s">
        <v>69</v>
      </c>
      <c r="C222">
        <v>7</v>
      </c>
      <c r="D222" t="s">
        <v>23</v>
      </c>
      <c r="E222" t="s">
        <v>24</v>
      </c>
      <c r="F222">
        <v>1</v>
      </c>
    </row>
    <row r="223" spans="1:14" x14ac:dyDescent="0.35">
      <c r="A223" t="s">
        <v>81</v>
      </c>
      <c r="B223" t="s">
        <v>69</v>
      </c>
      <c r="C223">
        <v>3</v>
      </c>
      <c r="D223" t="s">
        <v>23</v>
      </c>
      <c r="E223" t="s">
        <v>24</v>
      </c>
      <c r="F223">
        <v>1</v>
      </c>
    </row>
    <row r="226" spans="1:14" x14ac:dyDescent="0.35">
      <c r="A226" s="1" t="s">
        <v>31</v>
      </c>
    </row>
    <row r="227" spans="1:14" x14ac:dyDescent="0.35">
      <c r="A227" t="s">
        <v>21</v>
      </c>
      <c r="B227" t="s">
        <v>19</v>
      </c>
      <c r="C227">
        <v>1</v>
      </c>
      <c r="D227">
        <v>34</v>
      </c>
      <c r="E227">
        <v>420</v>
      </c>
      <c r="F227" t="s">
        <v>16</v>
      </c>
      <c r="G227">
        <v>1500</v>
      </c>
      <c r="H227">
        <v>1724850678.86692</v>
      </c>
    </row>
    <row r="228" spans="1:14" x14ac:dyDescent="0.35">
      <c r="A228" t="s">
        <v>21</v>
      </c>
      <c r="B228" t="s">
        <v>19</v>
      </c>
      <c r="C228">
        <v>1</v>
      </c>
      <c r="D228">
        <v>34</v>
      </c>
      <c r="E228">
        <v>420</v>
      </c>
      <c r="F228" t="s">
        <v>17</v>
      </c>
      <c r="G228">
        <v>1500</v>
      </c>
      <c r="H228">
        <v>1724850679.0049181</v>
      </c>
      <c r="I228">
        <v>0</v>
      </c>
      <c r="J228" t="s">
        <v>18</v>
      </c>
      <c r="L228">
        <f>G227-G228</f>
        <v>0</v>
      </c>
      <c r="M228">
        <f>ROUND((L228/G227)*100, 3)</f>
        <v>0</v>
      </c>
      <c r="N228">
        <f>ROUND((H228-H227)*10^9, 3)</f>
        <v>137998104.095</v>
      </c>
    </row>
    <row r="229" spans="1:14" x14ac:dyDescent="0.35">
      <c r="A229" t="s">
        <v>57</v>
      </c>
      <c r="B229" t="s">
        <v>58</v>
      </c>
      <c r="C229">
        <v>1</v>
      </c>
      <c r="D229">
        <v>34</v>
      </c>
      <c r="E229">
        <v>420</v>
      </c>
      <c r="F229" t="s">
        <v>16</v>
      </c>
      <c r="G229">
        <v>1500</v>
      </c>
      <c r="H229">
        <v>1724850678.714205</v>
      </c>
    </row>
    <row r="230" spans="1:14" x14ac:dyDescent="0.35">
      <c r="A230" t="s">
        <v>57</v>
      </c>
      <c r="B230" t="s">
        <v>58</v>
      </c>
      <c r="C230">
        <v>1</v>
      </c>
      <c r="D230">
        <v>34</v>
      </c>
      <c r="E230">
        <v>420</v>
      </c>
      <c r="F230" t="s">
        <v>17</v>
      </c>
      <c r="G230">
        <v>1500</v>
      </c>
      <c r="H230">
        <v>1724850678.841979</v>
      </c>
      <c r="I230">
        <v>0</v>
      </c>
      <c r="J230" t="s">
        <v>18</v>
      </c>
      <c r="L230">
        <f>G229-G230</f>
        <v>0</v>
      </c>
      <c r="M230">
        <f>ROUND((L230/G229)*100, 3)</f>
        <v>0</v>
      </c>
      <c r="N230">
        <f>ROUND((H230-H229)*10^9, 3)</f>
        <v>127774000.168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16</v>
      </c>
      <c r="G231">
        <v>1500</v>
      </c>
      <c r="H231">
        <v>1724850678.7139089</v>
      </c>
    </row>
    <row r="232" spans="1:14" x14ac:dyDescent="0.35">
      <c r="A232" t="s">
        <v>14</v>
      </c>
      <c r="B232" t="s">
        <v>15</v>
      </c>
      <c r="C232">
        <v>1</v>
      </c>
      <c r="D232">
        <v>34</v>
      </c>
      <c r="E232">
        <v>420</v>
      </c>
      <c r="F232" t="s">
        <v>17</v>
      </c>
      <c r="G232">
        <v>1500</v>
      </c>
      <c r="H232">
        <v>1724850678.846657</v>
      </c>
      <c r="I232">
        <v>0</v>
      </c>
      <c r="J232" t="s">
        <v>18</v>
      </c>
      <c r="L232">
        <f>G231-G232</f>
        <v>0</v>
      </c>
      <c r="M232">
        <f>ROUND((L232/G231)*100, 3)</f>
        <v>0</v>
      </c>
      <c r="N232">
        <f>ROUND((H232-H231)*10^9, 3)</f>
        <v>132748126.984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16</v>
      </c>
      <c r="G233">
        <v>1500</v>
      </c>
      <c r="H233">
        <v>1724850678.686234</v>
      </c>
    </row>
    <row r="234" spans="1:14" x14ac:dyDescent="0.35">
      <c r="A234" t="s">
        <v>19</v>
      </c>
      <c r="B234" t="s">
        <v>20</v>
      </c>
      <c r="C234">
        <v>1</v>
      </c>
      <c r="D234">
        <v>0</v>
      </c>
      <c r="E234">
        <v>262</v>
      </c>
      <c r="F234" t="s">
        <v>17</v>
      </c>
      <c r="G234">
        <v>1500</v>
      </c>
      <c r="H234">
        <v>1724850678.8120091</v>
      </c>
      <c r="I234">
        <v>0</v>
      </c>
      <c r="J234" t="s">
        <v>18</v>
      </c>
      <c r="L234">
        <f>G233-G234</f>
        <v>0</v>
      </c>
      <c r="M234">
        <f>ROUND((L234/G233)*100, 3)</f>
        <v>0</v>
      </c>
      <c r="N234">
        <f>ROUND((H234-H233)*10^9, 3)</f>
        <v>125775098.801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16</v>
      </c>
      <c r="G235">
        <v>1500</v>
      </c>
      <c r="H235">
        <v>1724850678.988771</v>
      </c>
    </row>
    <row r="236" spans="1:14" x14ac:dyDescent="0.35">
      <c r="A236" t="s">
        <v>20</v>
      </c>
      <c r="B236" t="s">
        <v>57</v>
      </c>
      <c r="C236">
        <v>1</v>
      </c>
      <c r="D236">
        <v>34</v>
      </c>
      <c r="E236">
        <v>420</v>
      </c>
      <c r="F236" t="s">
        <v>17</v>
      </c>
      <c r="G236">
        <v>1500</v>
      </c>
      <c r="H236">
        <v>1724850679.109221</v>
      </c>
      <c r="I236">
        <v>0</v>
      </c>
      <c r="J236" t="s">
        <v>18</v>
      </c>
      <c r="L236">
        <f>G235-G236</f>
        <v>0</v>
      </c>
      <c r="M236">
        <f>ROUND((L236/G235)*100, 3)</f>
        <v>0</v>
      </c>
      <c r="N236">
        <f>ROUND((H236-H235)*10^9, 3)</f>
        <v>120450019.836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16</v>
      </c>
      <c r="G237">
        <v>1500</v>
      </c>
      <c r="H237">
        <v>1724850678.690841</v>
      </c>
    </row>
    <row r="238" spans="1:14" x14ac:dyDescent="0.35">
      <c r="A238" t="s">
        <v>21</v>
      </c>
      <c r="B238" t="s">
        <v>22</v>
      </c>
      <c r="C238">
        <v>1</v>
      </c>
      <c r="D238">
        <v>0</v>
      </c>
      <c r="E238">
        <v>262</v>
      </c>
      <c r="F238" t="s">
        <v>17</v>
      </c>
      <c r="G238">
        <v>1500</v>
      </c>
      <c r="H238">
        <v>1724850678.8230691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132228136.06299999</v>
      </c>
    </row>
    <row r="239" spans="1:14" x14ac:dyDescent="0.35">
      <c r="A239" t="s">
        <v>20</v>
      </c>
      <c r="B239" t="s">
        <v>60</v>
      </c>
      <c r="C239">
        <v>1</v>
      </c>
      <c r="D239">
        <v>35</v>
      </c>
      <c r="E239">
        <v>874</v>
      </c>
      <c r="F239" t="s">
        <v>16</v>
      </c>
      <c r="G239">
        <v>2970</v>
      </c>
      <c r="H239">
        <v>1724850678.6781881</v>
      </c>
    </row>
    <row r="240" spans="1:14" x14ac:dyDescent="0.35">
      <c r="A240" t="s">
        <v>20</v>
      </c>
      <c r="B240" t="s">
        <v>60</v>
      </c>
      <c r="C240">
        <v>1</v>
      </c>
      <c r="D240">
        <v>35</v>
      </c>
      <c r="E240">
        <v>874</v>
      </c>
      <c r="F240" t="s">
        <v>17</v>
      </c>
      <c r="G240">
        <v>2970</v>
      </c>
      <c r="H240">
        <v>1724850678.7999821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121793985.367</v>
      </c>
    </row>
    <row r="241" spans="1:14" x14ac:dyDescent="0.35">
      <c r="A241" t="s">
        <v>57</v>
      </c>
      <c r="B241" t="s">
        <v>23</v>
      </c>
      <c r="C241">
        <v>1</v>
      </c>
      <c r="D241">
        <v>35</v>
      </c>
      <c r="E241">
        <v>874</v>
      </c>
      <c r="F241" t="s">
        <v>16</v>
      </c>
      <c r="G241">
        <v>2970</v>
      </c>
      <c r="H241">
        <v>1724850678.9979141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17</v>
      </c>
      <c r="G242">
        <v>2970</v>
      </c>
      <c r="H242">
        <v>1724850679.116586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118671894.073</v>
      </c>
    </row>
    <row r="243" spans="1:14" x14ac:dyDescent="0.35">
      <c r="A243" t="s">
        <v>19</v>
      </c>
      <c r="B243" t="s">
        <v>21</v>
      </c>
      <c r="C243">
        <v>2</v>
      </c>
      <c r="D243">
        <v>35</v>
      </c>
      <c r="E243">
        <v>874</v>
      </c>
      <c r="F243" t="s">
        <v>16</v>
      </c>
      <c r="G243">
        <v>2970</v>
      </c>
      <c r="H243">
        <v>1724850678.654072</v>
      </c>
    </row>
    <row r="244" spans="1:14" x14ac:dyDescent="0.35">
      <c r="A244" t="s">
        <v>19</v>
      </c>
      <c r="B244" t="s">
        <v>21</v>
      </c>
      <c r="C244">
        <v>2</v>
      </c>
      <c r="D244">
        <v>35</v>
      </c>
      <c r="E244">
        <v>874</v>
      </c>
      <c r="F244" t="s">
        <v>17</v>
      </c>
      <c r="G244">
        <v>2970</v>
      </c>
      <c r="H244">
        <v>1724850678.7321961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78124046.326000005</v>
      </c>
    </row>
    <row r="245" spans="1:14" x14ac:dyDescent="0.35">
      <c r="A245" t="s">
        <v>23</v>
      </c>
      <c r="B245" t="s">
        <v>24</v>
      </c>
      <c r="C245">
        <v>1</v>
      </c>
      <c r="D245">
        <v>35</v>
      </c>
      <c r="E245">
        <v>874</v>
      </c>
      <c r="F245" t="s">
        <v>16</v>
      </c>
      <c r="G245">
        <v>2970</v>
      </c>
      <c r="H245">
        <v>1724850679.026093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17</v>
      </c>
      <c r="G246">
        <v>2970</v>
      </c>
      <c r="H246">
        <v>1724850679.156827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130733966.82700001</v>
      </c>
    </row>
    <row r="247" spans="1:14" x14ac:dyDescent="0.35">
      <c r="A247" t="s">
        <v>20</v>
      </c>
      <c r="B247" t="s">
        <v>59</v>
      </c>
      <c r="C247">
        <v>1</v>
      </c>
      <c r="D247">
        <v>35</v>
      </c>
      <c r="E247">
        <v>874</v>
      </c>
      <c r="F247" t="s">
        <v>16</v>
      </c>
      <c r="G247">
        <v>2970</v>
      </c>
      <c r="H247">
        <v>1724850678.8580179</v>
      </c>
    </row>
    <row r="248" spans="1:14" x14ac:dyDescent="0.35">
      <c r="A248" t="s">
        <v>20</v>
      </c>
      <c r="B248" t="s">
        <v>59</v>
      </c>
      <c r="C248">
        <v>1</v>
      </c>
      <c r="D248">
        <v>35</v>
      </c>
      <c r="E248">
        <v>874</v>
      </c>
      <c r="F248" t="s">
        <v>17</v>
      </c>
      <c r="G248">
        <v>2970</v>
      </c>
      <c r="H248">
        <v>1724850678.9771941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119176149.368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16</v>
      </c>
      <c r="G249">
        <v>2970</v>
      </c>
      <c r="H249">
        <v>1724850678.9223299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17</v>
      </c>
      <c r="G250">
        <v>2970</v>
      </c>
      <c r="H250">
        <v>1724850679.016963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94633102.416999996</v>
      </c>
    </row>
    <row r="252" spans="1:14" x14ac:dyDescent="0.35">
      <c r="A252" s="1" t="s">
        <v>62</v>
      </c>
    </row>
    <row r="253" spans="1:14" x14ac:dyDescent="0.35">
      <c r="A253" s="1" t="s">
        <v>63</v>
      </c>
      <c r="B253" s="1" t="s">
        <v>64</v>
      </c>
      <c r="C253" s="1" t="s">
        <v>65</v>
      </c>
      <c r="D253" s="1" t="s">
        <v>66</v>
      </c>
      <c r="E253" s="1" t="s">
        <v>67</v>
      </c>
      <c r="F253" s="1" t="s">
        <v>2</v>
      </c>
    </row>
    <row r="254" spans="1:14" x14ac:dyDescent="0.35">
      <c r="A254" t="s">
        <v>82</v>
      </c>
      <c r="B254" t="s">
        <v>69</v>
      </c>
      <c r="C254">
        <v>7</v>
      </c>
      <c r="D254" t="s">
        <v>20</v>
      </c>
      <c r="E254" t="s">
        <v>59</v>
      </c>
      <c r="F254">
        <v>1</v>
      </c>
    </row>
    <row r="255" spans="1:14" x14ac:dyDescent="0.35">
      <c r="A255" t="s">
        <v>83</v>
      </c>
      <c r="B255" t="s">
        <v>69</v>
      </c>
      <c r="C255">
        <v>7</v>
      </c>
      <c r="D255" t="s">
        <v>23</v>
      </c>
      <c r="E255" t="s">
        <v>24</v>
      </c>
      <c r="F255">
        <v>1</v>
      </c>
    </row>
    <row r="256" spans="1:14" x14ac:dyDescent="0.35">
      <c r="A256" t="s">
        <v>84</v>
      </c>
      <c r="B256" t="s">
        <v>69</v>
      </c>
      <c r="C256">
        <v>3</v>
      </c>
      <c r="D256" t="s">
        <v>23</v>
      </c>
      <c r="E256" t="s">
        <v>24</v>
      </c>
      <c r="F256">
        <v>1</v>
      </c>
    </row>
    <row r="259" spans="1:14" x14ac:dyDescent="0.35">
      <c r="A259" s="1" t="s">
        <v>32</v>
      </c>
    </row>
    <row r="260" spans="1:14" x14ac:dyDescent="0.35">
      <c r="A260" t="s">
        <v>21</v>
      </c>
      <c r="B260" t="s">
        <v>22</v>
      </c>
      <c r="C260">
        <v>1</v>
      </c>
      <c r="D260">
        <v>0</v>
      </c>
      <c r="E260">
        <v>262</v>
      </c>
      <c r="F260" t="s">
        <v>16</v>
      </c>
      <c r="G260">
        <v>1500</v>
      </c>
      <c r="H260">
        <v>1724850982.3223741</v>
      </c>
    </row>
    <row r="261" spans="1:14" x14ac:dyDescent="0.35">
      <c r="A261" t="s">
        <v>21</v>
      </c>
      <c r="B261" t="s">
        <v>22</v>
      </c>
      <c r="C261">
        <v>1</v>
      </c>
      <c r="D261">
        <v>0</v>
      </c>
      <c r="E261">
        <v>262</v>
      </c>
      <c r="F261" t="s">
        <v>17</v>
      </c>
      <c r="G261">
        <v>1500</v>
      </c>
      <c r="H261">
        <v>1724850982.4096291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87255001.068000004</v>
      </c>
    </row>
    <row r="262" spans="1:14" x14ac:dyDescent="0.35">
      <c r="A262" t="s">
        <v>57</v>
      </c>
      <c r="B262" t="s">
        <v>58</v>
      </c>
      <c r="C262">
        <v>1</v>
      </c>
      <c r="D262">
        <v>34</v>
      </c>
      <c r="E262">
        <v>420</v>
      </c>
      <c r="F262" t="s">
        <v>16</v>
      </c>
      <c r="G262">
        <v>1500</v>
      </c>
      <c r="H262">
        <v>1724850982.2138381</v>
      </c>
    </row>
    <row r="263" spans="1:14" x14ac:dyDescent="0.35">
      <c r="A263" t="s">
        <v>57</v>
      </c>
      <c r="B263" t="s">
        <v>58</v>
      </c>
      <c r="C263">
        <v>1</v>
      </c>
      <c r="D263">
        <v>34</v>
      </c>
      <c r="E263">
        <v>420</v>
      </c>
      <c r="F263" t="s">
        <v>17</v>
      </c>
      <c r="G263">
        <v>1500</v>
      </c>
      <c r="H263">
        <v>1724850982.3122439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98405838.012999997</v>
      </c>
    </row>
    <row r="264" spans="1:14" x14ac:dyDescent="0.35">
      <c r="A264" t="s">
        <v>14</v>
      </c>
      <c r="B264" t="s">
        <v>15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1724850981.8258021</v>
      </c>
    </row>
    <row r="265" spans="1:14" x14ac:dyDescent="0.35">
      <c r="A265" t="s">
        <v>14</v>
      </c>
      <c r="B265" t="s">
        <v>15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1724850981.93575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109947919.846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1724850982.2946501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1724850982.4254479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130797863.007</v>
      </c>
    </row>
    <row r="268" spans="1:14" x14ac:dyDescent="0.35">
      <c r="A268" t="s">
        <v>21</v>
      </c>
      <c r="B268" t="s">
        <v>19</v>
      </c>
      <c r="C268">
        <v>1</v>
      </c>
      <c r="D268">
        <v>34</v>
      </c>
      <c r="E268">
        <v>420</v>
      </c>
      <c r="F268" t="s">
        <v>16</v>
      </c>
      <c r="G268">
        <v>1500</v>
      </c>
      <c r="H268">
        <v>1724850982.346818</v>
      </c>
    </row>
    <row r="269" spans="1:14" x14ac:dyDescent="0.35">
      <c r="A269" t="s">
        <v>21</v>
      </c>
      <c r="B269" t="s">
        <v>19</v>
      </c>
      <c r="C269">
        <v>1</v>
      </c>
      <c r="D269">
        <v>34</v>
      </c>
      <c r="E269">
        <v>420</v>
      </c>
      <c r="F269" t="s">
        <v>17</v>
      </c>
      <c r="G269">
        <v>1500</v>
      </c>
      <c r="H269">
        <v>1724850982.465476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118658065.796</v>
      </c>
    </row>
    <row r="270" spans="1:14" x14ac:dyDescent="0.35">
      <c r="A270" t="s">
        <v>19</v>
      </c>
      <c r="B270" t="s">
        <v>20</v>
      </c>
      <c r="C270">
        <v>1</v>
      </c>
      <c r="D270">
        <v>0</v>
      </c>
      <c r="E270">
        <v>262</v>
      </c>
      <c r="F270" t="s">
        <v>16</v>
      </c>
      <c r="G270">
        <v>1500</v>
      </c>
      <c r="H270">
        <v>1724850982.1108761</v>
      </c>
    </row>
    <row r="271" spans="1:14" x14ac:dyDescent="0.35">
      <c r="A271" t="s">
        <v>19</v>
      </c>
      <c r="B271" t="s">
        <v>20</v>
      </c>
      <c r="C271">
        <v>1</v>
      </c>
      <c r="D271">
        <v>0</v>
      </c>
      <c r="E271">
        <v>262</v>
      </c>
      <c r="F271" t="s">
        <v>17</v>
      </c>
      <c r="G271">
        <v>1500</v>
      </c>
      <c r="H271">
        <v>1724850982.224972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114095926.285</v>
      </c>
    </row>
    <row r="272" spans="1:14" x14ac:dyDescent="0.35">
      <c r="A272" t="s">
        <v>57</v>
      </c>
      <c r="B272" t="s">
        <v>23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1724850982.3552041</v>
      </c>
    </row>
    <row r="273" spans="1:14" x14ac:dyDescent="0.35">
      <c r="A273" t="s">
        <v>57</v>
      </c>
      <c r="B273" t="s">
        <v>23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1724850982.5010641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145859956.741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1724850982.346348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1724850982.4257009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79352855.681999996</v>
      </c>
    </row>
    <row r="276" spans="1:14" x14ac:dyDescent="0.35">
      <c r="A276" t="s">
        <v>20</v>
      </c>
      <c r="B276" t="s">
        <v>60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1724850982.23384</v>
      </c>
    </row>
    <row r="277" spans="1:14" x14ac:dyDescent="0.35">
      <c r="A277" t="s">
        <v>20</v>
      </c>
      <c r="B277" t="s">
        <v>60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1724850982.347147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113306999.207</v>
      </c>
    </row>
    <row r="278" spans="1:14" x14ac:dyDescent="0.35">
      <c r="A278" t="s">
        <v>23</v>
      </c>
      <c r="B278" t="s">
        <v>24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1724850981.9102671</v>
      </c>
    </row>
    <row r="279" spans="1:14" x14ac:dyDescent="0.35">
      <c r="A279" t="s">
        <v>23</v>
      </c>
      <c r="B279" t="s">
        <v>24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1724850982.000814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90546846.390000001</v>
      </c>
    </row>
    <row r="280" spans="1:14" x14ac:dyDescent="0.35">
      <c r="A280" t="s">
        <v>60</v>
      </c>
      <c r="B280" t="s">
        <v>61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1724850982.026633</v>
      </c>
    </row>
    <row r="281" spans="1:14" x14ac:dyDescent="0.35">
      <c r="A281" t="s">
        <v>60</v>
      </c>
      <c r="B281" t="s">
        <v>61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1724850982.1487501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122117042.542</v>
      </c>
    </row>
    <row r="282" spans="1:14" x14ac:dyDescent="0.35">
      <c r="A282" t="s">
        <v>19</v>
      </c>
      <c r="B282" t="s">
        <v>21</v>
      </c>
      <c r="C282">
        <v>2</v>
      </c>
      <c r="D282">
        <v>35</v>
      </c>
      <c r="E282">
        <v>874</v>
      </c>
      <c r="F282" t="s">
        <v>16</v>
      </c>
      <c r="G282">
        <v>2970</v>
      </c>
      <c r="H282">
        <v>1724850982.3980851</v>
      </c>
    </row>
    <row r="283" spans="1:14" x14ac:dyDescent="0.35">
      <c r="A283" t="s">
        <v>19</v>
      </c>
      <c r="B283" t="s">
        <v>21</v>
      </c>
      <c r="C283">
        <v>2</v>
      </c>
      <c r="D283">
        <v>35</v>
      </c>
      <c r="E283">
        <v>874</v>
      </c>
      <c r="F283" t="s">
        <v>17</v>
      </c>
      <c r="G283">
        <v>2970</v>
      </c>
      <c r="H283">
        <v>1724850982.5290999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131014823.914</v>
      </c>
    </row>
    <row r="285" spans="1:14" x14ac:dyDescent="0.35">
      <c r="A285" s="1" t="s">
        <v>62</v>
      </c>
    </row>
    <row r="286" spans="1:14" x14ac:dyDescent="0.35">
      <c r="A286" s="1" t="s">
        <v>63</v>
      </c>
      <c r="B286" s="1" t="s">
        <v>64</v>
      </c>
      <c r="C286" s="1" t="s">
        <v>65</v>
      </c>
      <c r="D286" s="1" t="s">
        <v>66</v>
      </c>
      <c r="E286" s="1" t="s">
        <v>67</v>
      </c>
      <c r="F286" s="1" t="s">
        <v>2</v>
      </c>
    </row>
    <row r="287" spans="1:14" x14ac:dyDescent="0.35">
      <c r="A287" t="s">
        <v>85</v>
      </c>
      <c r="B287" t="s">
        <v>69</v>
      </c>
      <c r="C287">
        <v>3</v>
      </c>
      <c r="D287" t="s">
        <v>23</v>
      </c>
      <c r="E287" t="s">
        <v>24</v>
      </c>
      <c r="F287">
        <v>1</v>
      </c>
    </row>
    <row r="288" spans="1:14" x14ac:dyDescent="0.35">
      <c r="A288" t="s">
        <v>86</v>
      </c>
      <c r="B288" t="s">
        <v>69</v>
      </c>
      <c r="C288">
        <v>7</v>
      </c>
      <c r="D288" t="s">
        <v>20</v>
      </c>
      <c r="E288" t="s">
        <v>59</v>
      </c>
      <c r="F288">
        <v>1</v>
      </c>
    </row>
    <row r="289" spans="1:14" x14ac:dyDescent="0.35">
      <c r="A289" t="s">
        <v>87</v>
      </c>
      <c r="B289" t="s">
        <v>88</v>
      </c>
      <c r="C289">
        <v>3</v>
      </c>
      <c r="D289" t="s">
        <v>23</v>
      </c>
      <c r="E289" t="s">
        <v>24</v>
      </c>
      <c r="F289">
        <v>1</v>
      </c>
    </row>
    <row r="290" spans="1:14" x14ac:dyDescent="0.35">
      <c r="A290" t="s">
        <v>89</v>
      </c>
      <c r="B290" t="s">
        <v>88</v>
      </c>
      <c r="C290">
        <v>7</v>
      </c>
      <c r="D290" t="s">
        <v>20</v>
      </c>
      <c r="E290" t="s">
        <v>59</v>
      </c>
      <c r="F290">
        <v>1</v>
      </c>
    </row>
    <row r="293" spans="1:14" x14ac:dyDescent="0.35">
      <c r="A293" s="1" t="s">
        <v>33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1724851284.778151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1724851284.883343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105191946.03</v>
      </c>
    </row>
    <row r="296" spans="1:14" x14ac:dyDescent="0.35">
      <c r="A296" t="s">
        <v>21</v>
      </c>
      <c r="B296" t="s">
        <v>19</v>
      </c>
      <c r="C296">
        <v>1</v>
      </c>
      <c r="D296">
        <v>34</v>
      </c>
      <c r="E296">
        <v>420</v>
      </c>
      <c r="F296" t="s">
        <v>16</v>
      </c>
      <c r="G296">
        <v>1500</v>
      </c>
      <c r="H296">
        <v>1724851284.8100359</v>
      </c>
    </row>
    <row r="297" spans="1:14" x14ac:dyDescent="0.35">
      <c r="A297" t="s">
        <v>21</v>
      </c>
      <c r="B297" t="s">
        <v>19</v>
      </c>
      <c r="C297">
        <v>1</v>
      </c>
      <c r="D297">
        <v>34</v>
      </c>
      <c r="E297">
        <v>420</v>
      </c>
      <c r="F297" t="s">
        <v>17</v>
      </c>
      <c r="G297">
        <v>1500</v>
      </c>
      <c r="H297">
        <v>1724851284.942394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132358074.18799999</v>
      </c>
    </row>
    <row r="298" spans="1:14" x14ac:dyDescent="0.35">
      <c r="A298" t="s">
        <v>14</v>
      </c>
      <c r="B298" t="s">
        <v>15</v>
      </c>
      <c r="C298">
        <v>1</v>
      </c>
      <c r="D298">
        <v>34</v>
      </c>
      <c r="E298">
        <v>420</v>
      </c>
      <c r="F298" t="s">
        <v>16</v>
      </c>
      <c r="G298">
        <v>1500</v>
      </c>
      <c r="H298">
        <v>1724851284.993921</v>
      </c>
    </row>
    <row r="299" spans="1:14" x14ac:dyDescent="0.35">
      <c r="A299" t="s">
        <v>14</v>
      </c>
      <c r="B299" t="s">
        <v>15</v>
      </c>
      <c r="C299">
        <v>1</v>
      </c>
      <c r="D299">
        <v>34</v>
      </c>
      <c r="E299">
        <v>420</v>
      </c>
      <c r="F299" t="s">
        <v>17</v>
      </c>
      <c r="G299">
        <v>1500</v>
      </c>
      <c r="H299">
        <v>1724851285.0959229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102001905.441</v>
      </c>
    </row>
    <row r="300" spans="1:14" x14ac:dyDescent="0.35">
      <c r="A300" t="s">
        <v>20</v>
      </c>
      <c r="B300" t="s">
        <v>57</v>
      </c>
      <c r="C300">
        <v>1</v>
      </c>
      <c r="D300">
        <v>34</v>
      </c>
      <c r="E300">
        <v>420</v>
      </c>
      <c r="F300" t="s">
        <v>16</v>
      </c>
      <c r="G300">
        <v>1500</v>
      </c>
      <c r="H300">
        <v>1724851285.112304</v>
      </c>
    </row>
    <row r="301" spans="1:14" x14ac:dyDescent="0.35">
      <c r="A301" t="s">
        <v>20</v>
      </c>
      <c r="B301" t="s">
        <v>57</v>
      </c>
      <c r="C301">
        <v>1</v>
      </c>
      <c r="D301">
        <v>34</v>
      </c>
      <c r="E301">
        <v>420</v>
      </c>
      <c r="F301" t="s">
        <v>17</v>
      </c>
      <c r="G301">
        <v>1500</v>
      </c>
      <c r="H301">
        <v>1724851285.239002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126698017.12</v>
      </c>
    </row>
    <row r="302" spans="1:14" x14ac:dyDescent="0.35">
      <c r="A302" t="s">
        <v>57</v>
      </c>
      <c r="B302" t="s">
        <v>58</v>
      </c>
      <c r="C302">
        <v>1</v>
      </c>
      <c r="D302">
        <v>34</v>
      </c>
      <c r="E302">
        <v>420</v>
      </c>
      <c r="F302" t="s">
        <v>16</v>
      </c>
      <c r="G302">
        <v>1500</v>
      </c>
      <c r="H302">
        <v>1724851284.886318</v>
      </c>
    </row>
    <row r="303" spans="1:14" x14ac:dyDescent="0.35">
      <c r="A303" t="s">
        <v>57</v>
      </c>
      <c r="B303" t="s">
        <v>58</v>
      </c>
      <c r="C303">
        <v>1</v>
      </c>
      <c r="D303">
        <v>34</v>
      </c>
      <c r="E303">
        <v>420</v>
      </c>
      <c r="F303" t="s">
        <v>17</v>
      </c>
      <c r="G303">
        <v>1500</v>
      </c>
      <c r="H303">
        <v>1724851285.0007131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114395141.602</v>
      </c>
    </row>
    <row r="304" spans="1:14" x14ac:dyDescent="0.35">
      <c r="A304" t="s">
        <v>19</v>
      </c>
      <c r="B304" t="s">
        <v>20</v>
      </c>
      <c r="C304">
        <v>1</v>
      </c>
      <c r="D304">
        <v>0</v>
      </c>
      <c r="E304">
        <v>262</v>
      </c>
      <c r="F304" t="s">
        <v>16</v>
      </c>
      <c r="G304">
        <v>1500</v>
      </c>
      <c r="H304">
        <v>1724851284.9899051</v>
      </c>
    </row>
    <row r="305" spans="1:14" x14ac:dyDescent="0.35">
      <c r="A305" t="s">
        <v>19</v>
      </c>
      <c r="B305" t="s">
        <v>20</v>
      </c>
      <c r="C305">
        <v>1</v>
      </c>
      <c r="D305">
        <v>0</v>
      </c>
      <c r="E305">
        <v>262</v>
      </c>
      <c r="F305" t="s">
        <v>17</v>
      </c>
      <c r="G305">
        <v>1500</v>
      </c>
      <c r="H305">
        <v>1724851285.1276929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137787818.90900001</v>
      </c>
    </row>
    <row r="306" spans="1:14" x14ac:dyDescent="0.35">
      <c r="A306" t="s">
        <v>60</v>
      </c>
      <c r="B306" t="s">
        <v>61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1724851285.1403379</v>
      </c>
    </row>
    <row r="307" spans="1:14" x14ac:dyDescent="0.35">
      <c r="A307" t="s">
        <v>60</v>
      </c>
      <c r="B307" t="s">
        <v>61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1724851285.290066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149728059.76899999</v>
      </c>
    </row>
    <row r="308" spans="1:14" x14ac:dyDescent="0.35">
      <c r="A308" t="s">
        <v>23</v>
      </c>
      <c r="B308" t="s">
        <v>24</v>
      </c>
      <c r="C308">
        <v>1</v>
      </c>
      <c r="D308">
        <v>35</v>
      </c>
      <c r="E308">
        <v>874</v>
      </c>
      <c r="F308" t="s">
        <v>16</v>
      </c>
      <c r="G308">
        <v>2970</v>
      </c>
      <c r="H308">
        <v>1724851285.270088</v>
      </c>
    </row>
    <row r="309" spans="1:14" x14ac:dyDescent="0.35">
      <c r="A309" t="s">
        <v>23</v>
      </c>
      <c r="B309" t="s">
        <v>24</v>
      </c>
      <c r="C309">
        <v>1</v>
      </c>
      <c r="D309">
        <v>35</v>
      </c>
      <c r="E309">
        <v>874</v>
      </c>
      <c r="F309" t="s">
        <v>17</v>
      </c>
      <c r="G309">
        <v>2970</v>
      </c>
      <c r="H309">
        <v>1724851285.409173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139085054.398</v>
      </c>
    </row>
    <row r="310" spans="1:14" x14ac:dyDescent="0.35">
      <c r="A310" t="s">
        <v>20</v>
      </c>
      <c r="B310" t="s">
        <v>60</v>
      </c>
      <c r="C310">
        <v>1</v>
      </c>
      <c r="D310">
        <v>35</v>
      </c>
      <c r="E310">
        <v>874</v>
      </c>
      <c r="F310" t="s">
        <v>16</v>
      </c>
      <c r="G310">
        <v>2970</v>
      </c>
      <c r="H310">
        <v>1724851284.953892</v>
      </c>
    </row>
    <row r="311" spans="1:14" x14ac:dyDescent="0.35">
      <c r="A311" t="s">
        <v>20</v>
      </c>
      <c r="B311" t="s">
        <v>60</v>
      </c>
      <c r="C311">
        <v>1</v>
      </c>
      <c r="D311">
        <v>35</v>
      </c>
      <c r="E311">
        <v>874</v>
      </c>
      <c r="F311" t="s">
        <v>17</v>
      </c>
      <c r="G311">
        <v>2970</v>
      </c>
      <c r="H311">
        <v>1724851285.048115</v>
      </c>
      <c r="I311">
        <v>0</v>
      </c>
      <c r="J311" t="s">
        <v>18</v>
      </c>
      <c r="L311">
        <f>G310-G311</f>
        <v>0</v>
      </c>
      <c r="M311">
        <f>ROUND((L311/G310)*100, 3)</f>
        <v>0</v>
      </c>
      <c r="N311">
        <f>ROUND((H311-H310)*10^9, 3)</f>
        <v>94223022.460999995</v>
      </c>
    </row>
    <row r="312" spans="1:14" x14ac:dyDescent="0.35">
      <c r="A312" t="s">
        <v>57</v>
      </c>
      <c r="B312" t="s">
        <v>23</v>
      </c>
      <c r="C312">
        <v>1</v>
      </c>
      <c r="D312">
        <v>35</v>
      </c>
      <c r="E312">
        <v>874</v>
      </c>
      <c r="F312" t="s">
        <v>16</v>
      </c>
      <c r="G312">
        <v>2970</v>
      </c>
      <c r="H312">
        <v>1724851285.3078051</v>
      </c>
    </row>
    <row r="313" spans="1:14" x14ac:dyDescent="0.35">
      <c r="A313" t="s">
        <v>57</v>
      </c>
      <c r="B313" t="s">
        <v>23</v>
      </c>
      <c r="C313">
        <v>1</v>
      </c>
      <c r="D313">
        <v>35</v>
      </c>
      <c r="E313">
        <v>874</v>
      </c>
      <c r="F313" t="s">
        <v>17</v>
      </c>
      <c r="G313">
        <v>2970</v>
      </c>
      <c r="H313">
        <v>1724851285.4308791</v>
      </c>
      <c r="I313">
        <v>0</v>
      </c>
      <c r="J313" t="s">
        <v>18</v>
      </c>
      <c r="L313">
        <f>G312-G313</f>
        <v>0</v>
      </c>
      <c r="M313">
        <f>ROUND((L313/G312)*100, 3)</f>
        <v>0</v>
      </c>
      <c r="N313">
        <f>ROUND((H313-H312)*10^9, 3)</f>
        <v>123074054.71799999</v>
      </c>
    </row>
    <row r="314" spans="1:14" x14ac:dyDescent="0.35">
      <c r="A314" t="s">
        <v>19</v>
      </c>
      <c r="B314" t="s">
        <v>21</v>
      </c>
      <c r="C314">
        <v>2</v>
      </c>
      <c r="D314">
        <v>35</v>
      </c>
      <c r="E314">
        <v>874</v>
      </c>
      <c r="F314" t="s">
        <v>16</v>
      </c>
      <c r="G314">
        <v>2970</v>
      </c>
      <c r="H314">
        <v>1724851285.2606411</v>
      </c>
    </row>
    <row r="315" spans="1:14" x14ac:dyDescent="0.35">
      <c r="A315" t="s">
        <v>19</v>
      </c>
      <c r="B315" t="s">
        <v>21</v>
      </c>
      <c r="C315">
        <v>2</v>
      </c>
      <c r="D315">
        <v>35</v>
      </c>
      <c r="E315">
        <v>874</v>
      </c>
      <c r="F315" t="s">
        <v>17</v>
      </c>
      <c r="G315">
        <v>2970</v>
      </c>
      <c r="H315">
        <v>1724851285.3786471</v>
      </c>
      <c r="I315">
        <v>0</v>
      </c>
      <c r="J315" t="s">
        <v>18</v>
      </c>
      <c r="L315">
        <f>G314-G315</f>
        <v>0</v>
      </c>
      <c r="M315">
        <f>ROUND((L315/G314)*100, 3)</f>
        <v>0</v>
      </c>
      <c r="N315">
        <f>ROUND((H315-H314)*10^9, 3)</f>
        <v>118005990.98199999</v>
      </c>
    </row>
    <row r="316" spans="1:14" x14ac:dyDescent="0.35">
      <c r="A316" t="s">
        <v>20</v>
      </c>
      <c r="B316" t="s">
        <v>59</v>
      </c>
      <c r="C316">
        <v>1</v>
      </c>
      <c r="D316">
        <v>35</v>
      </c>
      <c r="E316">
        <v>874</v>
      </c>
      <c r="F316" t="s">
        <v>16</v>
      </c>
      <c r="G316">
        <v>2970</v>
      </c>
      <c r="H316">
        <v>1724851285.2620289</v>
      </c>
    </row>
    <row r="317" spans="1:14" x14ac:dyDescent="0.35">
      <c r="A317" t="s">
        <v>20</v>
      </c>
      <c r="B317" t="s">
        <v>59</v>
      </c>
      <c r="C317">
        <v>1</v>
      </c>
      <c r="D317">
        <v>35</v>
      </c>
      <c r="E317">
        <v>874</v>
      </c>
      <c r="F317" t="s">
        <v>17</v>
      </c>
      <c r="G317">
        <v>2970</v>
      </c>
      <c r="H317">
        <v>1724851285.3980329</v>
      </c>
      <c r="I317">
        <v>0</v>
      </c>
      <c r="J317" t="s">
        <v>18</v>
      </c>
      <c r="L317">
        <f>G316-G317</f>
        <v>0</v>
      </c>
      <c r="M317">
        <f>ROUND((L317/G316)*100, 3)</f>
        <v>0</v>
      </c>
      <c r="N317">
        <f>ROUND((H317-H316)*10^9, 3)</f>
        <v>136003971.09999999</v>
      </c>
    </row>
    <row r="319" spans="1:14" x14ac:dyDescent="0.35">
      <c r="A319" s="1" t="s">
        <v>62</v>
      </c>
    </row>
    <row r="320" spans="1:14" x14ac:dyDescent="0.35">
      <c r="A320" s="1" t="s">
        <v>63</v>
      </c>
      <c r="B320" s="1" t="s">
        <v>64</v>
      </c>
      <c r="C320" s="1" t="s">
        <v>65</v>
      </c>
      <c r="D320" s="1" t="s">
        <v>66</v>
      </c>
      <c r="E320" s="1" t="s">
        <v>67</v>
      </c>
      <c r="F320" s="1" t="s">
        <v>2</v>
      </c>
    </row>
    <row r="321" spans="1:6" x14ac:dyDescent="0.35">
      <c r="A321" t="s">
        <v>90</v>
      </c>
      <c r="B321" t="s">
        <v>69</v>
      </c>
      <c r="C321">
        <v>3</v>
      </c>
      <c r="D321" t="s">
        <v>23</v>
      </c>
      <c r="E321" t="s">
        <v>24</v>
      </c>
      <c r="F321">
        <v>1</v>
      </c>
    </row>
    <row r="322" spans="1:6" x14ac:dyDescent="0.35">
      <c r="A322" t="s">
        <v>91</v>
      </c>
      <c r="B322" t="s">
        <v>69</v>
      </c>
      <c r="C322">
        <v>7</v>
      </c>
      <c r="D322" t="s">
        <v>20</v>
      </c>
      <c r="E322" t="s">
        <v>59</v>
      </c>
      <c r="F322">
        <v>1</v>
      </c>
    </row>
    <row r="326" spans="1:6" x14ac:dyDescent="0.35">
      <c r="A326" s="1" t="s">
        <v>34</v>
      </c>
      <c r="B326" s="1" t="s">
        <v>35</v>
      </c>
    </row>
    <row r="327" spans="1:6" x14ac:dyDescent="0.35">
      <c r="A327" s="1" t="s">
        <v>36</v>
      </c>
      <c r="B327">
        <f>ROUND(AVERAGEIF(I:I, "&lt;&gt;", I:I), 3)</f>
        <v>0</v>
      </c>
    </row>
    <row r="328" spans="1:6" x14ac:dyDescent="0.35">
      <c r="A328" s="1" t="s">
        <v>37</v>
      </c>
      <c r="B328">
        <f>ROUND(AVERAGEIF(L:L, "&lt;&gt;", L:L), 3)</f>
        <v>0</v>
      </c>
    </row>
    <row r="329" spans="1:6" x14ac:dyDescent="0.35">
      <c r="A329" s="1" t="s">
        <v>38</v>
      </c>
      <c r="B329">
        <f>ROUND(AVERAGEIF(M:M, "&lt;&gt;", M:M), 3)</f>
        <v>0</v>
      </c>
    </row>
    <row r="330" spans="1:6" x14ac:dyDescent="0.35">
      <c r="A330" s="1" t="s">
        <v>39</v>
      </c>
      <c r="B330">
        <f>ROUND(AVERAGEIF(N:N, "&lt;&gt;", N:N), 3)</f>
        <v>133537109.693</v>
      </c>
    </row>
    <row r="331" spans="1:6" x14ac:dyDescent="0.35">
      <c r="A331" s="1" t="s">
        <v>40</v>
      </c>
      <c r="B331">
        <f>COUNTIF(B1:B326, "Created SRv6 rule") / 10</f>
        <v>2</v>
      </c>
    </row>
    <row r="332" spans="1:6" x14ac:dyDescent="0.35">
      <c r="A332" s="1" t="s">
        <v>41</v>
      </c>
      <c r="B332">
        <f>COUNTIF(B1:B326, "Removed SRv6 rule") / 10</f>
        <v>0.2</v>
      </c>
    </row>
    <row r="333" spans="1:6" x14ac:dyDescent="0.35">
      <c r="A333" s="1" t="s">
        <v>42</v>
      </c>
      <c r="B333">
        <v>11778.849</v>
      </c>
    </row>
    <row r="334" spans="1:6" x14ac:dyDescent="0.35">
      <c r="A334" s="1" t="s">
        <v>43</v>
      </c>
      <c r="B334">
        <v>4531.3329999999996</v>
      </c>
    </row>
    <row r="335" spans="1:6" x14ac:dyDescent="0.35">
      <c r="A335" s="1" t="s">
        <v>44</v>
      </c>
      <c r="B335">
        <v>2207.8620000000001</v>
      </c>
    </row>
    <row r="336" spans="1:6" x14ac:dyDescent="0.35">
      <c r="A336" s="1" t="s">
        <v>45</v>
      </c>
      <c r="B336">
        <v>1720.607</v>
      </c>
    </row>
    <row r="338" spans="1:3" x14ac:dyDescent="0.35">
      <c r="A338" s="1" t="s">
        <v>46</v>
      </c>
      <c r="B338" s="1" t="s">
        <v>47</v>
      </c>
      <c r="C338" s="1" t="s">
        <v>48</v>
      </c>
    </row>
    <row r="339" spans="1:3" x14ac:dyDescent="0.35">
      <c r="A339">
        <v>1</v>
      </c>
      <c r="B339">
        <v>11.137</v>
      </c>
      <c r="C339">
        <v>6934156</v>
      </c>
    </row>
    <row r="340" spans="1:3" x14ac:dyDescent="0.35">
      <c r="A340">
        <v>10</v>
      </c>
      <c r="B340">
        <v>33.262</v>
      </c>
      <c r="C340">
        <v>53128390</v>
      </c>
    </row>
    <row r="341" spans="1:3" x14ac:dyDescent="0.35">
      <c r="A341">
        <v>11</v>
      </c>
      <c r="B341">
        <v>25.940999999999999</v>
      </c>
      <c r="C341">
        <v>37681370</v>
      </c>
    </row>
    <row r="342" spans="1:3" x14ac:dyDescent="0.35">
      <c r="A342">
        <v>12</v>
      </c>
      <c r="B342">
        <v>3.6760000000000002</v>
      </c>
      <c r="C342">
        <v>3059700</v>
      </c>
    </row>
    <row r="343" spans="1:3" x14ac:dyDescent="0.35">
      <c r="A343">
        <v>13</v>
      </c>
      <c r="B343">
        <v>18.477</v>
      </c>
      <c r="C343">
        <v>21444898</v>
      </c>
    </row>
    <row r="344" spans="1:3" x14ac:dyDescent="0.35">
      <c r="A344">
        <v>14</v>
      </c>
      <c r="B344">
        <v>33.840000000000003</v>
      </c>
      <c r="C344">
        <v>53609290</v>
      </c>
    </row>
    <row r="345" spans="1:3" x14ac:dyDescent="0.35">
      <c r="A345">
        <v>2</v>
      </c>
      <c r="B345">
        <v>46.115000000000002</v>
      </c>
      <c r="C345">
        <v>65802996</v>
      </c>
    </row>
    <row r="346" spans="1:3" x14ac:dyDescent="0.35">
      <c r="A346">
        <v>3</v>
      </c>
      <c r="B346">
        <v>41.095999999999997</v>
      </c>
      <c r="C346">
        <v>55384572</v>
      </c>
    </row>
    <row r="347" spans="1:3" x14ac:dyDescent="0.35">
      <c r="A347">
        <v>4</v>
      </c>
      <c r="B347">
        <v>7.4610000000000003</v>
      </c>
      <c r="C347">
        <v>3874456</v>
      </c>
    </row>
    <row r="348" spans="1:3" x14ac:dyDescent="0.35">
      <c r="A348">
        <v>5</v>
      </c>
      <c r="B348">
        <v>40.86</v>
      </c>
      <c r="C348">
        <v>47093674</v>
      </c>
    </row>
    <row r="349" spans="1:3" x14ac:dyDescent="0.35">
      <c r="A349">
        <v>6</v>
      </c>
      <c r="B349">
        <v>19.395</v>
      </c>
      <c r="C349">
        <v>33597434</v>
      </c>
    </row>
    <row r="350" spans="1:3" x14ac:dyDescent="0.35">
      <c r="A350">
        <v>7</v>
      </c>
      <c r="B350">
        <v>36.997999999999998</v>
      </c>
      <c r="C350">
        <v>57370766</v>
      </c>
    </row>
    <row r="351" spans="1:3" x14ac:dyDescent="0.35">
      <c r="A351" s="1" t="s">
        <v>49</v>
      </c>
      <c r="B351">
        <v>27.077999999999999</v>
      </c>
      <c r="C351">
        <v>37398514.857000001</v>
      </c>
    </row>
    <row r="352" spans="1:3" x14ac:dyDescent="0.35">
      <c r="A352" s="1" t="s">
        <v>50</v>
      </c>
      <c r="B352">
        <v>16.266999999999999</v>
      </c>
      <c r="C352">
        <v>25015693.875</v>
      </c>
    </row>
    <row r="354" spans="1:4" x14ac:dyDescent="0.35">
      <c r="A354" s="1" t="s">
        <v>51</v>
      </c>
      <c r="B354" s="1" t="s">
        <v>52</v>
      </c>
      <c r="C354" s="1" t="s">
        <v>53</v>
      </c>
      <c r="D354" s="1" t="s">
        <v>54</v>
      </c>
    </row>
    <row r="355" spans="1:4" x14ac:dyDescent="0.35">
      <c r="A355" s="1" t="s">
        <v>39</v>
      </c>
      <c r="B355">
        <f>IF(SUMIF(D1:D351, "&lt;&gt;46", N1:N351) = 0, "none", SUMIF(D1:D351, "&lt;&gt;46", N1:N351))</f>
        <v>16024453163.146002</v>
      </c>
      <c r="C355" t="str">
        <f>IF(SUMIF(D1:D351, 46, N1:N351) = 0, "none", SUMIF(D1:D351, 46, N1:N351))</f>
        <v>none</v>
      </c>
      <c r="D355" t="str">
        <f>IFERROR(ROUND((C355 - B355)/ABS(B355) * 100, 3), "none")</f>
        <v>none</v>
      </c>
    </row>
    <row r="356" spans="1:4" x14ac:dyDescent="0.35">
      <c r="A356" s="1" t="s">
        <v>55</v>
      </c>
      <c r="B356">
        <v>12636.655000000001</v>
      </c>
      <c r="C356" t="s">
        <v>56</v>
      </c>
      <c r="D356" t="str">
        <f>IFERROR(ROUND((C356 - B356)/ABS(B356)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1724853518.143312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1724853518.599092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455780029.29699999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1724853518.0913479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1724853518.5696831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478335142.13599998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1724853518.0992651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1724853518.593127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493861913.68099999</v>
      </c>
    </row>
    <row r="10" spans="1:14" x14ac:dyDescent="0.35">
      <c r="A10" t="s">
        <v>14</v>
      </c>
      <c r="B10" t="s">
        <v>15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1724853518.0193219</v>
      </c>
    </row>
    <row r="11" spans="1:14" x14ac:dyDescent="0.35">
      <c r="A11" t="s">
        <v>14</v>
      </c>
      <c r="B11" t="s">
        <v>15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1724853518.594542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575220108.03199995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1724853518.0995519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1724853518.5766339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477082014.08399999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1724853518.0992849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1724853518.5816071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482322216.03399998</v>
      </c>
    </row>
    <row r="16" spans="1:14" x14ac:dyDescent="0.35">
      <c r="A16" t="s">
        <v>60</v>
      </c>
      <c r="B16" t="s">
        <v>61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1724853518.111434</v>
      </c>
    </row>
    <row r="17" spans="1:14" x14ac:dyDescent="0.35">
      <c r="A17" t="s">
        <v>60</v>
      </c>
      <c r="B17" t="s">
        <v>61</v>
      </c>
      <c r="C17">
        <v>1</v>
      </c>
      <c r="D17">
        <v>35</v>
      </c>
      <c r="E17">
        <v>874</v>
      </c>
      <c r="F17" t="s">
        <v>17</v>
      </c>
      <c r="G17">
        <v>2969</v>
      </c>
      <c r="H17">
        <v>1724853518.5502</v>
      </c>
      <c r="I17">
        <v>0</v>
      </c>
      <c r="J17" t="s">
        <v>18</v>
      </c>
      <c r="L17">
        <f>G16-G17</f>
        <v>1</v>
      </c>
      <c r="M17">
        <f>ROUND((L17/G16)*100, 3)</f>
        <v>3.4000000000000002E-2</v>
      </c>
      <c r="N17">
        <f>ROUND((H17-H16)*10^9, 3)</f>
        <v>438766002.65499997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1724853518.119246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1724853518.5731461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453900098.801</v>
      </c>
    </row>
    <row r="20" spans="1:14" x14ac:dyDescent="0.35">
      <c r="A20" t="s">
        <v>57</v>
      </c>
      <c r="B20" t="s">
        <v>23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1724853518.0995009</v>
      </c>
    </row>
    <row r="21" spans="1:14" x14ac:dyDescent="0.35">
      <c r="A21" t="s">
        <v>57</v>
      </c>
      <c r="B21" t="s">
        <v>23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1724853518.5923271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492826223.37300003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1724853518.1434231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1724853518.594456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451032876.96799999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1724853518.0275099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1724853518.558769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531259059.90600002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1724853518.039772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1724853518.579118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539345979.69099998</v>
      </c>
    </row>
    <row r="28" spans="1:14" x14ac:dyDescent="0.35">
      <c r="A28" t="s">
        <v>23</v>
      </c>
      <c r="B28" t="s">
        <v>24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1724853518.131304</v>
      </c>
    </row>
    <row r="29" spans="1:14" x14ac:dyDescent="0.35">
      <c r="A29" t="s">
        <v>23</v>
      </c>
      <c r="B29" t="s">
        <v>24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1724853518.602354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471050024.03299999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92</v>
      </c>
      <c r="B33" t="s">
        <v>69</v>
      </c>
      <c r="C33">
        <v>7</v>
      </c>
      <c r="D33" t="s">
        <v>23</v>
      </c>
      <c r="E33" t="s">
        <v>24</v>
      </c>
      <c r="F33">
        <v>1</v>
      </c>
    </row>
    <row r="34" spans="1:14" x14ac:dyDescent="0.35">
      <c r="A34" t="s">
        <v>93</v>
      </c>
      <c r="B34" t="s">
        <v>69</v>
      </c>
      <c r="C34">
        <v>3</v>
      </c>
      <c r="D34" t="s">
        <v>23</v>
      </c>
      <c r="E34" t="s">
        <v>24</v>
      </c>
      <c r="F34">
        <v>1</v>
      </c>
    </row>
    <row r="37" spans="1:14" x14ac:dyDescent="0.35">
      <c r="A37" s="1" t="s">
        <v>25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1724853819.904856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1724853820.01564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110784053.802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1724853819.635591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1724853819.743974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108382940.292</v>
      </c>
    </row>
    <row r="42" spans="1:14" x14ac:dyDescent="0.35">
      <c r="A42" t="s">
        <v>19</v>
      </c>
      <c r="B42" t="s">
        <v>20</v>
      </c>
      <c r="C42">
        <v>1</v>
      </c>
      <c r="D42">
        <v>0</v>
      </c>
      <c r="E42">
        <v>262</v>
      </c>
      <c r="F42" t="s">
        <v>16</v>
      </c>
      <c r="G42">
        <v>1500</v>
      </c>
      <c r="H42">
        <v>1724853819.8564889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17</v>
      </c>
      <c r="G43">
        <v>1500</v>
      </c>
      <c r="H43">
        <v>1724853819.9592381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102749109.26800001</v>
      </c>
    </row>
    <row r="44" spans="1:14" x14ac:dyDescent="0.35">
      <c r="A44" t="s">
        <v>21</v>
      </c>
      <c r="B44" t="s">
        <v>19</v>
      </c>
      <c r="C44">
        <v>1</v>
      </c>
      <c r="D44">
        <v>34</v>
      </c>
      <c r="E44">
        <v>420</v>
      </c>
      <c r="F44" t="s">
        <v>16</v>
      </c>
      <c r="G44">
        <v>1500</v>
      </c>
      <c r="H44">
        <v>1724853819.9112871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17</v>
      </c>
      <c r="G45">
        <v>1500</v>
      </c>
      <c r="H45">
        <v>1724853820.015264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103976964.95100001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1724853820.040066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1724853820.1550069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114940881.729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1724853820.0314839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1724853820.1308341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99350214.004999995</v>
      </c>
    </row>
    <row r="50" spans="1:14" x14ac:dyDescent="0.35">
      <c r="A50" t="s">
        <v>61</v>
      </c>
      <c r="B50" t="s">
        <v>14</v>
      </c>
      <c r="C50">
        <v>1</v>
      </c>
      <c r="D50">
        <v>46</v>
      </c>
      <c r="E50">
        <v>483</v>
      </c>
      <c r="F50" t="s">
        <v>16</v>
      </c>
      <c r="G50">
        <v>2970</v>
      </c>
      <c r="H50">
        <v>1724853820.075788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17</v>
      </c>
      <c r="G51">
        <v>2970</v>
      </c>
      <c r="H51">
        <v>1724853820.2008541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125066041.94599999</v>
      </c>
    </row>
    <row r="52" spans="1:14" x14ac:dyDescent="0.35">
      <c r="A52" t="s">
        <v>20</v>
      </c>
      <c r="B52" t="s">
        <v>60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1724853819.9278009</v>
      </c>
    </row>
    <row r="53" spans="1:14" x14ac:dyDescent="0.35">
      <c r="A53" t="s">
        <v>20</v>
      </c>
      <c r="B53" t="s">
        <v>60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1724853820.0504389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122637987.13699999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16</v>
      </c>
      <c r="G54">
        <v>2970</v>
      </c>
      <c r="H54">
        <v>1724853820.1200669</v>
      </c>
    </row>
    <row r="55" spans="1:14" x14ac:dyDescent="0.35">
      <c r="A55" t="s">
        <v>20</v>
      </c>
      <c r="B55" t="s">
        <v>59</v>
      </c>
      <c r="C55">
        <v>1</v>
      </c>
      <c r="D55">
        <v>35</v>
      </c>
      <c r="E55">
        <v>874</v>
      </c>
      <c r="F55" t="s">
        <v>17</v>
      </c>
      <c r="G55">
        <v>2970</v>
      </c>
      <c r="H55">
        <v>1724853820.2471671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127100229.263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16</v>
      </c>
      <c r="G56">
        <v>2970</v>
      </c>
      <c r="H56">
        <v>1724853820.1314631</v>
      </c>
    </row>
    <row r="57" spans="1:14" x14ac:dyDescent="0.35">
      <c r="A57" t="s">
        <v>19</v>
      </c>
      <c r="B57" t="s">
        <v>21</v>
      </c>
      <c r="C57">
        <v>2</v>
      </c>
      <c r="D57">
        <v>35</v>
      </c>
      <c r="E57">
        <v>874</v>
      </c>
      <c r="F57" t="s">
        <v>17</v>
      </c>
      <c r="G57">
        <v>2970</v>
      </c>
      <c r="H57">
        <v>1724853820.2759221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144459009.171</v>
      </c>
    </row>
    <row r="58" spans="1:14" x14ac:dyDescent="0.35">
      <c r="A58" t="s">
        <v>60</v>
      </c>
      <c r="B58" t="s">
        <v>61</v>
      </c>
      <c r="C58">
        <v>1</v>
      </c>
      <c r="D58">
        <v>35</v>
      </c>
      <c r="E58">
        <v>874</v>
      </c>
      <c r="F58" t="s">
        <v>16</v>
      </c>
      <c r="G58">
        <v>2970</v>
      </c>
      <c r="H58">
        <v>1724853820.185806</v>
      </c>
    </row>
    <row r="59" spans="1:14" x14ac:dyDescent="0.35">
      <c r="A59" t="s">
        <v>60</v>
      </c>
      <c r="B59" t="s">
        <v>61</v>
      </c>
      <c r="C59">
        <v>1</v>
      </c>
      <c r="D59">
        <v>35</v>
      </c>
      <c r="E59">
        <v>874</v>
      </c>
      <c r="F59" t="s">
        <v>17</v>
      </c>
      <c r="G59">
        <v>2970</v>
      </c>
      <c r="H59">
        <v>1724853820.2998979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114091873.169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1724853820.103415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1724853820.2446461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141231060.028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16</v>
      </c>
      <c r="G62">
        <v>2970</v>
      </c>
      <c r="H62">
        <v>1724853820.0954599</v>
      </c>
    </row>
    <row r="63" spans="1:14" x14ac:dyDescent="0.35">
      <c r="A63" t="s">
        <v>57</v>
      </c>
      <c r="B63" t="s">
        <v>23</v>
      </c>
      <c r="C63">
        <v>1</v>
      </c>
      <c r="D63">
        <v>35</v>
      </c>
      <c r="E63">
        <v>874</v>
      </c>
      <c r="F63" t="s">
        <v>17</v>
      </c>
      <c r="G63">
        <v>2970</v>
      </c>
      <c r="H63">
        <v>1724853820.2164531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120993137.36</v>
      </c>
    </row>
    <row r="65" spans="1:14" x14ac:dyDescent="0.35">
      <c r="A65" s="1" t="s">
        <v>62</v>
      </c>
    </row>
    <row r="66" spans="1:14" x14ac:dyDescent="0.35">
      <c r="A66" s="1" t="s">
        <v>63</v>
      </c>
      <c r="B66" s="1" t="s">
        <v>64</v>
      </c>
      <c r="C66" s="1" t="s">
        <v>65</v>
      </c>
      <c r="D66" s="1" t="s">
        <v>66</v>
      </c>
      <c r="E66" s="1" t="s">
        <v>67</v>
      </c>
      <c r="F66" s="1" t="s">
        <v>2</v>
      </c>
    </row>
    <row r="67" spans="1:14" x14ac:dyDescent="0.35">
      <c r="A67" t="s">
        <v>94</v>
      </c>
      <c r="B67" t="s">
        <v>69</v>
      </c>
      <c r="C67">
        <v>7</v>
      </c>
      <c r="D67" t="s">
        <v>23</v>
      </c>
      <c r="E67" t="s">
        <v>24</v>
      </c>
      <c r="F67">
        <v>1</v>
      </c>
    </row>
    <row r="68" spans="1:14" x14ac:dyDescent="0.35">
      <c r="A68" t="s">
        <v>95</v>
      </c>
      <c r="B68" t="s">
        <v>69</v>
      </c>
      <c r="C68">
        <v>3</v>
      </c>
      <c r="D68" t="s">
        <v>23</v>
      </c>
      <c r="E68" t="s">
        <v>24</v>
      </c>
      <c r="F68">
        <v>1</v>
      </c>
    </row>
    <row r="71" spans="1:14" x14ac:dyDescent="0.35">
      <c r="A71" s="1" t="s">
        <v>26</v>
      </c>
    </row>
    <row r="72" spans="1:14" x14ac:dyDescent="0.35">
      <c r="A72" t="s">
        <v>19</v>
      </c>
      <c r="B72" t="s">
        <v>20</v>
      </c>
      <c r="C72">
        <v>1</v>
      </c>
      <c r="D72">
        <v>0</v>
      </c>
      <c r="E72">
        <v>262</v>
      </c>
      <c r="F72" t="s">
        <v>16</v>
      </c>
      <c r="G72">
        <v>1500</v>
      </c>
      <c r="H72">
        <v>1724854123.243418</v>
      </c>
    </row>
    <row r="73" spans="1:14" x14ac:dyDescent="0.35">
      <c r="A73" t="s">
        <v>19</v>
      </c>
      <c r="B73" t="s">
        <v>20</v>
      </c>
      <c r="C73">
        <v>1</v>
      </c>
      <c r="D73">
        <v>0</v>
      </c>
      <c r="E73">
        <v>262</v>
      </c>
      <c r="F73" t="s">
        <v>17</v>
      </c>
      <c r="G73">
        <v>1500</v>
      </c>
      <c r="H73">
        <v>1724854123.3362789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92860937.119000003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1724854123.3601439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1724854123.4420841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81940174.103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1724854123.236171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1724854123.3173521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81181049.347000003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1724854123.359971</v>
      </c>
    </row>
    <row r="79" spans="1:14" x14ac:dyDescent="0.35">
      <c r="A79" t="s">
        <v>21</v>
      </c>
      <c r="B79" t="s">
        <v>19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1724854123.450392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90420961.379999995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1724854123.347569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1724854123.446851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99282026.290999994</v>
      </c>
    </row>
    <row r="82" spans="1:14" x14ac:dyDescent="0.35">
      <c r="A82" t="s">
        <v>21</v>
      </c>
      <c r="B82" t="s">
        <v>22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1724854123.1691761</v>
      </c>
    </row>
    <row r="83" spans="1:14" x14ac:dyDescent="0.35">
      <c r="A83" t="s">
        <v>21</v>
      </c>
      <c r="B83" t="s">
        <v>22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1724854123.2786109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109434843.06299999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1724854123.1362021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1724854123.2594581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123255968.094</v>
      </c>
    </row>
    <row r="86" spans="1:14" x14ac:dyDescent="0.35">
      <c r="A86" t="s">
        <v>60</v>
      </c>
      <c r="B86" t="s">
        <v>61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1724854123.3795969</v>
      </c>
    </row>
    <row r="87" spans="1:14" x14ac:dyDescent="0.35">
      <c r="A87" t="s">
        <v>60</v>
      </c>
      <c r="B87" t="s">
        <v>61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1724854123.4962671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116670131.683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16</v>
      </c>
      <c r="G88">
        <v>2970</v>
      </c>
      <c r="H88">
        <v>1724854123.347436</v>
      </c>
    </row>
    <row r="89" spans="1:14" x14ac:dyDescent="0.35">
      <c r="A89" t="s">
        <v>19</v>
      </c>
      <c r="B89" t="s">
        <v>21</v>
      </c>
      <c r="C89">
        <v>2</v>
      </c>
      <c r="D89">
        <v>35</v>
      </c>
      <c r="E89">
        <v>874</v>
      </c>
      <c r="F89" t="s">
        <v>17</v>
      </c>
      <c r="G89">
        <v>2970</v>
      </c>
      <c r="H89">
        <v>1724854123.451622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104186058.044</v>
      </c>
    </row>
    <row r="90" spans="1:14" x14ac:dyDescent="0.35">
      <c r="A90" t="s">
        <v>61</v>
      </c>
      <c r="B90" t="s">
        <v>14</v>
      </c>
      <c r="C90">
        <v>1</v>
      </c>
      <c r="D90">
        <v>46</v>
      </c>
      <c r="E90">
        <v>483</v>
      </c>
      <c r="F90" t="s">
        <v>16</v>
      </c>
      <c r="G90">
        <v>2970</v>
      </c>
      <c r="H90">
        <v>1724854123.422719</v>
      </c>
    </row>
    <row r="91" spans="1:14" x14ac:dyDescent="0.35">
      <c r="A91" t="s">
        <v>61</v>
      </c>
      <c r="B91" t="s">
        <v>14</v>
      </c>
      <c r="C91">
        <v>1</v>
      </c>
      <c r="D91">
        <v>46</v>
      </c>
      <c r="E91">
        <v>483</v>
      </c>
      <c r="F91" t="s">
        <v>17</v>
      </c>
      <c r="G91">
        <v>2970</v>
      </c>
      <c r="H91">
        <v>1724854123.539372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116652965.546</v>
      </c>
    </row>
    <row r="92" spans="1:14" x14ac:dyDescent="0.35">
      <c r="A92" t="s">
        <v>23</v>
      </c>
      <c r="B92" t="s">
        <v>24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1724854123.380235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1724854123.4794049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99169969.559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1724854123.371412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1724854123.4658339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94421863.555999994</v>
      </c>
    </row>
    <row r="96" spans="1:14" x14ac:dyDescent="0.35">
      <c r="A96" t="s">
        <v>20</v>
      </c>
      <c r="B96" t="s">
        <v>60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1724854122.863318</v>
      </c>
    </row>
    <row r="97" spans="1:14" x14ac:dyDescent="0.35">
      <c r="A97" t="s">
        <v>20</v>
      </c>
      <c r="B97" t="s">
        <v>60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1724854122.9481909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84872961.044</v>
      </c>
    </row>
    <row r="99" spans="1:14" x14ac:dyDescent="0.35">
      <c r="A99" s="1" t="s">
        <v>62</v>
      </c>
    </row>
    <row r="100" spans="1:14" x14ac:dyDescent="0.35">
      <c r="A100" s="1" t="s">
        <v>63</v>
      </c>
      <c r="B100" s="1" t="s">
        <v>64</v>
      </c>
      <c r="C100" s="1" t="s">
        <v>65</v>
      </c>
      <c r="D100" s="1" t="s">
        <v>66</v>
      </c>
      <c r="E100" s="1" t="s">
        <v>67</v>
      </c>
      <c r="F100" s="1" t="s">
        <v>2</v>
      </c>
    </row>
    <row r="101" spans="1:14" x14ac:dyDescent="0.35">
      <c r="A101" t="s">
        <v>96</v>
      </c>
      <c r="B101" t="s">
        <v>69</v>
      </c>
      <c r="C101">
        <v>3</v>
      </c>
      <c r="D101" t="s">
        <v>23</v>
      </c>
      <c r="E101" t="s">
        <v>24</v>
      </c>
      <c r="F101">
        <v>1</v>
      </c>
    </row>
    <row r="104" spans="1:14" x14ac:dyDescent="0.35">
      <c r="A104" s="1" t="s">
        <v>27</v>
      </c>
    </row>
    <row r="105" spans="1:14" x14ac:dyDescent="0.35">
      <c r="A105" t="s">
        <v>21</v>
      </c>
      <c r="B105" t="s">
        <v>22</v>
      </c>
      <c r="C105">
        <v>1</v>
      </c>
      <c r="D105">
        <v>0</v>
      </c>
      <c r="E105">
        <v>262</v>
      </c>
      <c r="F105" t="s">
        <v>16</v>
      </c>
      <c r="G105">
        <v>1500</v>
      </c>
      <c r="H105">
        <v>1724854426.239651</v>
      </c>
    </row>
    <row r="106" spans="1:14" x14ac:dyDescent="0.35">
      <c r="A106" t="s">
        <v>21</v>
      </c>
      <c r="B106" t="s">
        <v>22</v>
      </c>
      <c r="C106">
        <v>1</v>
      </c>
      <c r="D106">
        <v>0</v>
      </c>
      <c r="E106">
        <v>262</v>
      </c>
      <c r="F106" t="s">
        <v>17</v>
      </c>
      <c r="G106">
        <v>1500</v>
      </c>
      <c r="H106">
        <v>1724854426.3650119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125360965.729</v>
      </c>
    </row>
    <row r="107" spans="1:14" x14ac:dyDescent="0.35">
      <c r="A107" t="s">
        <v>14</v>
      </c>
      <c r="B107" t="s">
        <v>15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1724854426.35062</v>
      </c>
    </row>
    <row r="108" spans="1:14" x14ac:dyDescent="0.35">
      <c r="A108" t="s">
        <v>14</v>
      </c>
      <c r="B108" t="s">
        <v>15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1724854426.469722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119102001.19</v>
      </c>
    </row>
    <row r="109" spans="1:14" x14ac:dyDescent="0.35">
      <c r="A109" t="s">
        <v>19</v>
      </c>
      <c r="B109" t="s">
        <v>20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1724854426.1795549</v>
      </c>
    </row>
    <row r="110" spans="1:14" x14ac:dyDescent="0.35">
      <c r="A110" t="s">
        <v>19</v>
      </c>
      <c r="B110" t="s">
        <v>20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1724854426.2875309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107975959.778</v>
      </c>
    </row>
    <row r="111" spans="1:14" x14ac:dyDescent="0.35">
      <c r="A111" t="s">
        <v>20</v>
      </c>
      <c r="B111" t="s">
        <v>57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1724854426.3206971</v>
      </c>
    </row>
    <row r="112" spans="1:14" x14ac:dyDescent="0.35">
      <c r="A112" t="s">
        <v>20</v>
      </c>
      <c r="B112" t="s">
        <v>57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1724854426.4533391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132642030.71600001</v>
      </c>
    </row>
    <row r="113" spans="1:14" x14ac:dyDescent="0.35">
      <c r="A113" t="s">
        <v>57</v>
      </c>
      <c r="B113" t="s">
        <v>58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1724854426.2998929</v>
      </c>
    </row>
    <row r="114" spans="1:14" x14ac:dyDescent="0.35">
      <c r="A114" t="s">
        <v>57</v>
      </c>
      <c r="B114" t="s">
        <v>58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1724854426.4412849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141391992.56900001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1724854426.2366979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1724854426.3699059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133208036.42299999</v>
      </c>
    </row>
    <row r="117" spans="1:14" x14ac:dyDescent="0.35">
      <c r="A117" t="s">
        <v>20</v>
      </c>
      <c r="B117" t="s">
        <v>59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1724854425.9954481</v>
      </c>
    </row>
    <row r="118" spans="1:14" x14ac:dyDescent="0.35">
      <c r="A118" t="s">
        <v>20</v>
      </c>
      <c r="B118" t="s">
        <v>59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1724854426.0675371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72088956.833000004</v>
      </c>
    </row>
    <row r="119" spans="1:14" x14ac:dyDescent="0.35">
      <c r="A119" t="s">
        <v>57</v>
      </c>
      <c r="B119" t="s">
        <v>23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1724854426.4318249</v>
      </c>
    </row>
    <row r="120" spans="1:14" x14ac:dyDescent="0.35">
      <c r="A120" t="s">
        <v>57</v>
      </c>
      <c r="B120" t="s">
        <v>23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1724854426.5617869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129961967.46799999</v>
      </c>
    </row>
    <row r="121" spans="1:14" x14ac:dyDescent="0.35">
      <c r="A121" t="s">
        <v>20</v>
      </c>
      <c r="B121" t="s">
        <v>60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1724854426.1957181</v>
      </c>
    </row>
    <row r="122" spans="1:14" x14ac:dyDescent="0.35">
      <c r="A122" t="s">
        <v>20</v>
      </c>
      <c r="B122" t="s">
        <v>60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1724854426.321152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125433921.814</v>
      </c>
    </row>
    <row r="123" spans="1:14" x14ac:dyDescent="0.35">
      <c r="A123" t="s">
        <v>23</v>
      </c>
      <c r="B123" t="s">
        <v>24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1724854426.300014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1724854426.42523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125216007.233</v>
      </c>
    </row>
    <row r="125" spans="1:14" x14ac:dyDescent="0.35">
      <c r="A125" t="s">
        <v>60</v>
      </c>
      <c r="B125" t="s">
        <v>61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1724854426.3356831</v>
      </c>
    </row>
    <row r="126" spans="1:14" x14ac:dyDescent="0.35">
      <c r="A126" t="s">
        <v>60</v>
      </c>
      <c r="B126" t="s">
        <v>61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1724854426.4501591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114475965.5</v>
      </c>
    </row>
    <row r="127" spans="1:14" x14ac:dyDescent="0.35">
      <c r="A127" t="s">
        <v>61</v>
      </c>
      <c r="B127" t="s">
        <v>14</v>
      </c>
      <c r="C127">
        <v>1</v>
      </c>
      <c r="D127">
        <v>46</v>
      </c>
      <c r="E127">
        <v>483</v>
      </c>
      <c r="F127" t="s">
        <v>16</v>
      </c>
      <c r="G127">
        <v>2970</v>
      </c>
      <c r="H127">
        <v>1724854426.404691</v>
      </c>
    </row>
    <row r="128" spans="1:14" x14ac:dyDescent="0.35">
      <c r="A128" t="s">
        <v>61</v>
      </c>
      <c r="B128" t="s">
        <v>14</v>
      </c>
      <c r="C128">
        <v>1</v>
      </c>
      <c r="D128">
        <v>46</v>
      </c>
      <c r="E128">
        <v>483</v>
      </c>
      <c r="F128" t="s">
        <v>17</v>
      </c>
      <c r="G128">
        <v>2970</v>
      </c>
      <c r="H128">
        <v>1724854426.5742421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169551134.109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16</v>
      </c>
      <c r="G129">
        <v>2970</v>
      </c>
      <c r="H129">
        <v>1724854426.211381</v>
      </c>
    </row>
    <row r="130" spans="1:14" x14ac:dyDescent="0.35">
      <c r="A130" t="s">
        <v>19</v>
      </c>
      <c r="B130" t="s">
        <v>21</v>
      </c>
      <c r="C130">
        <v>2</v>
      </c>
      <c r="D130">
        <v>35</v>
      </c>
      <c r="E130">
        <v>874</v>
      </c>
      <c r="F130" t="s">
        <v>17</v>
      </c>
      <c r="G130">
        <v>2970</v>
      </c>
      <c r="H130">
        <v>1724854426.3317039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120322942.734</v>
      </c>
    </row>
    <row r="132" spans="1:14" x14ac:dyDescent="0.35">
      <c r="A132" s="1" t="s">
        <v>62</v>
      </c>
    </row>
    <row r="133" spans="1:14" x14ac:dyDescent="0.35">
      <c r="A133" s="1" t="s">
        <v>63</v>
      </c>
      <c r="B133" s="1" t="s">
        <v>64</v>
      </c>
      <c r="C133" s="1" t="s">
        <v>65</v>
      </c>
      <c r="D133" s="1" t="s">
        <v>66</v>
      </c>
      <c r="E133" s="1" t="s">
        <v>67</v>
      </c>
      <c r="F133" s="1" t="s">
        <v>2</v>
      </c>
    </row>
    <row r="134" spans="1:14" x14ac:dyDescent="0.35">
      <c r="A134" t="s">
        <v>97</v>
      </c>
      <c r="B134" t="s">
        <v>69</v>
      </c>
      <c r="C134">
        <v>7</v>
      </c>
      <c r="D134" t="s">
        <v>23</v>
      </c>
      <c r="E134" t="s">
        <v>24</v>
      </c>
      <c r="F134">
        <v>1</v>
      </c>
    </row>
    <row r="137" spans="1:14" x14ac:dyDescent="0.35">
      <c r="A137" s="1" t="s">
        <v>28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1724854729.227407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1724854729.3477459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120338916.779</v>
      </c>
    </row>
    <row r="140" spans="1:14" x14ac:dyDescent="0.35">
      <c r="A140" t="s">
        <v>14</v>
      </c>
      <c r="B140" t="s">
        <v>15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1724854729.1971879</v>
      </c>
    </row>
    <row r="141" spans="1:14" x14ac:dyDescent="0.35">
      <c r="A141" t="s">
        <v>14</v>
      </c>
      <c r="B141" t="s">
        <v>15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1724854729.3338039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136615991.59200001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1724854728.940001</v>
      </c>
    </row>
    <row r="143" spans="1:14" x14ac:dyDescent="0.35">
      <c r="A143" t="s">
        <v>57</v>
      </c>
      <c r="B143" t="s">
        <v>58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1724854729.0588009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118799924.84999999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1724854729.3757689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1724854729.493922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118153095.245</v>
      </c>
    </row>
    <row r="146" spans="1:14" x14ac:dyDescent="0.35">
      <c r="A146" t="s">
        <v>20</v>
      </c>
      <c r="B146" t="s">
        <v>57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1724854729.315562</v>
      </c>
    </row>
    <row r="147" spans="1:14" x14ac:dyDescent="0.35">
      <c r="A147" t="s">
        <v>20</v>
      </c>
      <c r="B147" t="s">
        <v>57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1724854729.4121389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96576929.091999993</v>
      </c>
    </row>
    <row r="148" spans="1:14" x14ac:dyDescent="0.35">
      <c r="A148" t="s">
        <v>21</v>
      </c>
      <c r="B148" t="s">
        <v>22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1724854729.4180291</v>
      </c>
    </row>
    <row r="149" spans="1:14" x14ac:dyDescent="0.35">
      <c r="A149" t="s">
        <v>21</v>
      </c>
      <c r="B149" t="s">
        <v>22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1724854729.5460751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128046035.767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1724854728.8850689</v>
      </c>
    </row>
    <row r="151" spans="1:14" x14ac:dyDescent="0.35">
      <c r="A151" t="s">
        <v>23</v>
      </c>
      <c r="B151" t="s">
        <v>24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1724854729.004185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119116067.88600001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1724854729.5240121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1724854729.6546669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130654811.859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1724854729.3793061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1724854729.49315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113843917.847</v>
      </c>
    </row>
    <row r="156" spans="1:14" x14ac:dyDescent="0.35">
      <c r="A156" t="s">
        <v>20</v>
      </c>
      <c r="B156" t="s">
        <v>59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1724854729.359586</v>
      </c>
    </row>
    <row r="157" spans="1:14" x14ac:dyDescent="0.35">
      <c r="A157" t="s">
        <v>20</v>
      </c>
      <c r="B157" t="s">
        <v>59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1724854729.466486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106899976.73</v>
      </c>
    </row>
    <row r="158" spans="1:14" x14ac:dyDescent="0.35">
      <c r="A158" t="s">
        <v>20</v>
      </c>
      <c r="B158" t="s">
        <v>60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1724854729.2545381</v>
      </c>
    </row>
    <row r="159" spans="1:14" x14ac:dyDescent="0.35">
      <c r="A159" t="s">
        <v>20</v>
      </c>
      <c r="B159" t="s">
        <v>60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1724854729.3668759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112337827.682</v>
      </c>
    </row>
    <row r="160" spans="1:14" x14ac:dyDescent="0.35">
      <c r="A160" t="s">
        <v>61</v>
      </c>
      <c r="B160" t="s">
        <v>14</v>
      </c>
      <c r="C160">
        <v>1</v>
      </c>
      <c r="D160">
        <v>46</v>
      </c>
      <c r="E160">
        <v>483</v>
      </c>
      <c r="F160" t="s">
        <v>16</v>
      </c>
      <c r="G160">
        <v>2970</v>
      </c>
      <c r="H160">
        <v>1724854729.4038081</v>
      </c>
    </row>
    <row r="161" spans="1:14" x14ac:dyDescent="0.35">
      <c r="A161" t="s">
        <v>61</v>
      </c>
      <c r="B161" t="s">
        <v>14</v>
      </c>
      <c r="C161">
        <v>1</v>
      </c>
      <c r="D161">
        <v>46</v>
      </c>
      <c r="E161">
        <v>483</v>
      </c>
      <c r="F161" t="s">
        <v>17</v>
      </c>
      <c r="G161">
        <v>2970</v>
      </c>
      <c r="H161">
        <v>1724854729.4832129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79404830.932999998</v>
      </c>
    </row>
    <row r="162" spans="1:14" x14ac:dyDescent="0.35">
      <c r="A162" t="s">
        <v>19</v>
      </c>
      <c r="B162" t="s">
        <v>21</v>
      </c>
      <c r="C162">
        <v>2</v>
      </c>
      <c r="D162">
        <v>35</v>
      </c>
      <c r="E162">
        <v>874</v>
      </c>
      <c r="F162" t="s">
        <v>16</v>
      </c>
      <c r="G162">
        <v>2970</v>
      </c>
      <c r="H162">
        <v>1724854729.29567</v>
      </c>
    </row>
    <row r="163" spans="1:14" x14ac:dyDescent="0.35">
      <c r="A163" t="s">
        <v>19</v>
      </c>
      <c r="B163" t="s">
        <v>21</v>
      </c>
      <c r="C163">
        <v>2</v>
      </c>
      <c r="D163">
        <v>35</v>
      </c>
      <c r="E163">
        <v>874</v>
      </c>
      <c r="F163" t="s">
        <v>17</v>
      </c>
      <c r="G163">
        <v>2970</v>
      </c>
      <c r="H163">
        <v>1724854729.399997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104326963.425</v>
      </c>
    </row>
    <row r="165" spans="1:14" x14ac:dyDescent="0.35">
      <c r="A165" s="1" t="s">
        <v>62</v>
      </c>
    </row>
    <row r="166" spans="1:14" x14ac:dyDescent="0.35">
      <c r="A166" s="1" t="s">
        <v>63</v>
      </c>
      <c r="B166" s="1" t="s">
        <v>64</v>
      </c>
      <c r="C166" s="1" t="s">
        <v>65</v>
      </c>
      <c r="D166" s="1" t="s">
        <v>66</v>
      </c>
      <c r="E166" s="1" t="s">
        <v>67</v>
      </c>
      <c r="F166" s="1" t="s">
        <v>2</v>
      </c>
    </row>
    <row r="167" spans="1:14" x14ac:dyDescent="0.35">
      <c r="A167" t="s">
        <v>98</v>
      </c>
      <c r="B167" t="s">
        <v>69</v>
      </c>
      <c r="C167">
        <v>7</v>
      </c>
      <c r="D167" t="s">
        <v>23</v>
      </c>
      <c r="E167" t="s">
        <v>24</v>
      </c>
      <c r="F167">
        <v>1</v>
      </c>
    </row>
    <row r="170" spans="1:14" x14ac:dyDescent="0.35">
      <c r="A170" s="1" t="s">
        <v>29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1724855032.2928541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1724855032.3888509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95996856.688999996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1724855032.411598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1724855032.5230839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111485958.09900001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16</v>
      </c>
      <c r="G175">
        <v>1500</v>
      </c>
      <c r="H175">
        <v>1724855032.3553989</v>
      </c>
    </row>
    <row r="176" spans="1:14" x14ac:dyDescent="0.35">
      <c r="A176" t="s">
        <v>14</v>
      </c>
      <c r="B176" t="s">
        <v>15</v>
      </c>
      <c r="C176">
        <v>1</v>
      </c>
      <c r="D176">
        <v>34</v>
      </c>
      <c r="E176">
        <v>420</v>
      </c>
      <c r="F176" t="s">
        <v>17</v>
      </c>
      <c r="G176">
        <v>1500</v>
      </c>
      <c r="H176">
        <v>1724855032.4596729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104274034.5</v>
      </c>
    </row>
    <row r="177" spans="1:14" x14ac:dyDescent="0.35">
      <c r="A177" t="s">
        <v>57</v>
      </c>
      <c r="B177" t="s">
        <v>58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1724855032.05562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1724855032.1921721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136552095.41299999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16</v>
      </c>
      <c r="G179">
        <v>1500</v>
      </c>
      <c r="H179">
        <v>1724855032.429297</v>
      </c>
    </row>
    <row r="180" spans="1:14" x14ac:dyDescent="0.35">
      <c r="A180" t="s">
        <v>19</v>
      </c>
      <c r="B180" t="s">
        <v>20</v>
      </c>
      <c r="C180">
        <v>1</v>
      </c>
      <c r="D180">
        <v>0</v>
      </c>
      <c r="E180">
        <v>262</v>
      </c>
      <c r="F180" t="s">
        <v>17</v>
      </c>
      <c r="G180">
        <v>1500</v>
      </c>
      <c r="H180">
        <v>1724855032.5408311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111534118.652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1724855032.3579991</v>
      </c>
    </row>
    <row r="182" spans="1:14" x14ac:dyDescent="0.35">
      <c r="A182" t="s">
        <v>21</v>
      </c>
      <c r="B182" t="s">
        <v>22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1724855032.4586201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100620985.031</v>
      </c>
    </row>
    <row r="183" spans="1:14" x14ac:dyDescent="0.35">
      <c r="A183" t="s">
        <v>61</v>
      </c>
      <c r="B183" t="s">
        <v>14</v>
      </c>
      <c r="C183">
        <v>1</v>
      </c>
      <c r="D183">
        <v>46</v>
      </c>
      <c r="E183">
        <v>483</v>
      </c>
      <c r="F183" t="s">
        <v>16</v>
      </c>
      <c r="G183">
        <v>2970</v>
      </c>
      <c r="H183">
        <v>1724855032.3433859</v>
      </c>
    </row>
    <row r="184" spans="1:14" x14ac:dyDescent="0.35">
      <c r="A184" t="s">
        <v>61</v>
      </c>
      <c r="B184" t="s">
        <v>14</v>
      </c>
      <c r="C184">
        <v>1</v>
      </c>
      <c r="D184">
        <v>46</v>
      </c>
      <c r="E184">
        <v>483</v>
      </c>
      <c r="F184" t="s">
        <v>17</v>
      </c>
      <c r="G184">
        <v>2970</v>
      </c>
      <c r="H184">
        <v>1724855032.4392209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95834970.474000007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1724855032.668189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1724855032.7712901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103101015.09100001</v>
      </c>
    </row>
    <row r="187" spans="1:14" x14ac:dyDescent="0.35">
      <c r="A187" t="s">
        <v>20</v>
      </c>
      <c r="B187" t="s">
        <v>60</v>
      </c>
      <c r="C187">
        <v>1</v>
      </c>
      <c r="D187">
        <v>35</v>
      </c>
      <c r="E187">
        <v>874</v>
      </c>
      <c r="F187" t="s">
        <v>16</v>
      </c>
      <c r="G187">
        <v>2970</v>
      </c>
      <c r="H187">
        <v>1724855032.2436769</v>
      </c>
    </row>
    <row r="188" spans="1:14" x14ac:dyDescent="0.35">
      <c r="A188" t="s">
        <v>20</v>
      </c>
      <c r="B188" t="s">
        <v>60</v>
      </c>
      <c r="C188">
        <v>1</v>
      </c>
      <c r="D188">
        <v>35</v>
      </c>
      <c r="E188">
        <v>874</v>
      </c>
      <c r="F188" t="s">
        <v>17</v>
      </c>
      <c r="G188">
        <v>2970</v>
      </c>
      <c r="H188">
        <v>1724855032.3321691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88492155.075000003</v>
      </c>
    </row>
    <row r="189" spans="1:14" x14ac:dyDescent="0.35">
      <c r="A189" t="s">
        <v>60</v>
      </c>
      <c r="B189" t="s">
        <v>61</v>
      </c>
      <c r="C189">
        <v>1</v>
      </c>
      <c r="D189">
        <v>35</v>
      </c>
      <c r="E189">
        <v>874</v>
      </c>
      <c r="F189" t="s">
        <v>16</v>
      </c>
      <c r="G189">
        <v>2970</v>
      </c>
      <c r="H189">
        <v>1724855032.652231</v>
      </c>
    </row>
    <row r="190" spans="1:14" x14ac:dyDescent="0.35">
      <c r="A190" t="s">
        <v>60</v>
      </c>
      <c r="B190" t="s">
        <v>61</v>
      </c>
      <c r="C190">
        <v>1</v>
      </c>
      <c r="D190">
        <v>35</v>
      </c>
      <c r="E190">
        <v>874</v>
      </c>
      <c r="F190" t="s">
        <v>17</v>
      </c>
      <c r="G190">
        <v>2970</v>
      </c>
      <c r="H190">
        <v>1724855032.752069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99838018.416999996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1724855032.6235881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1724855032.71509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91501951.217999995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1724855031.957633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1724855032.0660391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108406066.895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1724855032.6094999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1724855032.7260211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116521120.07099999</v>
      </c>
    </row>
    <row r="198" spans="1:14" x14ac:dyDescent="0.35">
      <c r="A198" s="1" t="s">
        <v>62</v>
      </c>
    </row>
    <row r="199" spans="1:14" x14ac:dyDescent="0.35">
      <c r="A199" s="1" t="s">
        <v>63</v>
      </c>
      <c r="B199" s="1" t="s">
        <v>64</v>
      </c>
      <c r="C199" s="1" t="s">
        <v>65</v>
      </c>
      <c r="D199" s="1" t="s">
        <v>66</v>
      </c>
      <c r="E199" s="1" t="s">
        <v>67</v>
      </c>
      <c r="F199" s="1" t="s">
        <v>2</v>
      </c>
    </row>
    <row r="200" spans="1:14" x14ac:dyDescent="0.35">
      <c r="A200" t="s">
        <v>99</v>
      </c>
      <c r="B200" t="s">
        <v>69</v>
      </c>
      <c r="C200">
        <v>3</v>
      </c>
      <c r="D200" t="s">
        <v>23</v>
      </c>
      <c r="E200" t="s">
        <v>24</v>
      </c>
      <c r="F200">
        <v>1</v>
      </c>
    </row>
    <row r="203" spans="1:14" x14ac:dyDescent="0.35">
      <c r="A203" s="1" t="s">
        <v>30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1724855335.2239611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1724855335.314348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90386867.523000002</v>
      </c>
    </row>
    <row r="206" spans="1:14" x14ac:dyDescent="0.35">
      <c r="A206" t="s">
        <v>21</v>
      </c>
      <c r="B206" t="s">
        <v>19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1724855335.5355</v>
      </c>
    </row>
    <row r="207" spans="1:14" x14ac:dyDescent="0.35">
      <c r="A207" t="s">
        <v>21</v>
      </c>
      <c r="B207" t="s">
        <v>19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1724855335.6618099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126309871.67399999</v>
      </c>
    </row>
    <row r="208" spans="1:14" x14ac:dyDescent="0.35">
      <c r="A208" t="s">
        <v>21</v>
      </c>
      <c r="B208" t="s">
        <v>22</v>
      </c>
      <c r="C208">
        <v>1</v>
      </c>
      <c r="D208">
        <v>0</v>
      </c>
      <c r="E208">
        <v>262</v>
      </c>
      <c r="F208" t="s">
        <v>16</v>
      </c>
      <c r="G208">
        <v>1500</v>
      </c>
      <c r="H208">
        <v>1724855335.4516671</v>
      </c>
    </row>
    <row r="209" spans="1:14" x14ac:dyDescent="0.35">
      <c r="A209" t="s">
        <v>21</v>
      </c>
      <c r="B209" t="s">
        <v>22</v>
      </c>
      <c r="C209">
        <v>1</v>
      </c>
      <c r="D209">
        <v>0</v>
      </c>
      <c r="E209">
        <v>262</v>
      </c>
      <c r="F209" t="s">
        <v>17</v>
      </c>
      <c r="G209">
        <v>1500</v>
      </c>
      <c r="H209">
        <v>1724855335.5759001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124233007.43099999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1724855335.4247651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1724855335.5475371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122771978.37800001</v>
      </c>
    </row>
    <row r="212" spans="1:14" x14ac:dyDescent="0.35">
      <c r="A212" t="s">
        <v>57</v>
      </c>
      <c r="B212" t="s">
        <v>58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1724855335.187407</v>
      </c>
    </row>
    <row r="213" spans="1:14" x14ac:dyDescent="0.35">
      <c r="A213" t="s">
        <v>57</v>
      </c>
      <c r="B213" t="s">
        <v>58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1724855335.30036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112952947.617</v>
      </c>
    </row>
    <row r="214" spans="1:14" x14ac:dyDescent="0.35">
      <c r="A214" t="s">
        <v>14</v>
      </c>
      <c r="B214" t="s">
        <v>15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1724855335.3526039</v>
      </c>
    </row>
    <row r="215" spans="1:14" x14ac:dyDescent="0.35">
      <c r="A215" t="s">
        <v>14</v>
      </c>
      <c r="B215" t="s">
        <v>15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1724855335.4708819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118278026.581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1724855335.0073559</v>
      </c>
    </row>
    <row r="217" spans="1:14" x14ac:dyDescent="0.35">
      <c r="A217" t="s">
        <v>20</v>
      </c>
      <c r="B217" t="s">
        <v>59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1724855335.0775549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70199012.755999997</v>
      </c>
    </row>
    <row r="218" spans="1:14" x14ac:dyDescent="0.35">
      <c r="A218" t="s">
        <v>61</v>
      </c>
      <c r="B218" t="s">
        <v>14</v>
      </c>
      <c r="C218">
        <v>1</v>
      </c>
      <c r="D218">
        <v>46</v>
      </c>
      <c r="E218">
        <v>483</v>
      </c>
      <c r="F218" t="s">
        <v>16</v>
      </c>
      <c r="G218">
        <v>2970</v>
      </c>
      <c r="H218">
        <v>1724855335.3437819</v>
      </c>
    </row>
    <row r="219" spans="1:14" x14ac:dyDescent="0.35">
      <c r="A219" t="s">
        <v>61</v>
      </c>
      <c r="B219" t="s">
        <v>14</v>
      </c>
      <c r="C219">
        <v>1</v>
      </c>
      <c r="D219">
        <v>46</v>
      </c>
      <c r="E219">
        <v>483</v>
      </c>
      <c r="F219" t="s">
        <v>17</v>
      </c>
      <c r="G219">
        <v>2970</v>
      </c>
      <c r="H219">
        <v>1724855335.474026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130244016.647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1724855335.4076321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1724855335.5253811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117748975.75399999</v>
      </c>
    </row>
    <row r="222" spans="1:14" x14ac:dyDescent="0.35">
      <c r="A222" t="s">
        <v>60</v>
      </c>
      <c r="B222" t="s">
        <v>61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1724855335.251689</v>
      </c>
    </row>
    <row r="223" spans="1:14" x14ac:dyDescent="0.35">
      <c r="A223" t="s">
        <v>60</v>
      </c>
      <c r="B223" t="s">
        <v>61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1724855335.368572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116883039.47400001</v>
      </c>
    </row>
    <row r="224" spans="1:14" x14ac:dyDescent="0.35">
      <c r="A224" t="s">
        <v>57</v>
      </c>
      <c r="B224" t="s">
        <v>23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1724855335.4716029</v>
      </c>
    </row>
    <row r="225" spans="1:14" x14ac:dyDescent="0.35">
      <c r="A225" t="s">
        <v>57</v>
      </c>
      <c r="B225" t="s">
        <v>23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1724855335.616384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144781112.671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1724855335.1089981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1724855335.19906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90061903</v>
      </c>
    </row>
    <row r="228" spans="1:14" x14ac:dyDescent="0.35">
      <c r="A228" t="s">
        <v>19</v>
      </c>
      <c r="B228" t="s">
        <v>21</v>
      </c>
      <c r="C228">
        <v>2</v>
      </c>
      <c r="D228">
        <v>35</v>
      </c>
      <c r="E228">
        <v>874</v>
      </c>
      <c r="F228" t="s">
        <v>16</v>
      </c>
      <c r="G228">
        <v>2970</v>
      </c>
      <c r="H228">
        <v>1724855335.531347</v>
      </c>
    </row>
    <row r="229" spans="1:14" x14ac:dyDescent="0.35">
      <c r="A229" t="s">
        <v>19</v>
      </c>
      <c r="B229" t="s">
        <v>21</v>
      </c>
      <c r="C229">
        <v>2</v>
      </c>
      <c r="D229">
        <v>35</v>
      </c>
      <c r="E229">
        <v>874</v>
      </c>
      <c r="F229" t="s">
        <v>17</v>
      </c>
      <c r="G229">
        <v>2970</v>
      </c>
      <c r="H229">
        <v>1724855335.6575911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126244068.146</v>
      </c>
    </row>
    <row r="231" spans="1:14" x14ac:dyDescent="0.35">
      <c r="A231" s="1" t="s">
        <v>62</v>
      </c>
    </row>
    <row r="232" spans="1:14" x14ac:dyDescent="0.35">
      <c r="A232" s="1" t="s">
        <v>63</v>
      </c>
      <c r="B232" s="1" t="s">
        <v>64</v>
      </c>
      <c r="C232" s="1" t="s">
        <v>65</v>
      </c>
      <c r="D232" s="1" t="s">
        <v>66</v>
      </c>
      <c r="E232" s="1" t="s">
        <v>67</v>
      </c>
      <c r="F232" s="1" t="s">
        <v>2</v>
      </c>
    </row>
    <row r="233" spans="1:14" x14ac:dyDescent="0.35">
      <c r="A233" t="s">
        <v>100</v>
      </c>
      <c r="B233" t="s">
        <v>69</v>
      </c>
      <c r="C233">
        <v>3</v>
      </c>
      <c r="D233" t="s">
        <v>23</v>
      </c>
      <c r="E233" t="s">
        <v>24</v>
      </c>
      <c r="F233">
        <v>1</v>
      </c>
    </row>
    <row r="236" spans="1:14" x14ac:dyDescent="0.35">
      <c r="A236" s="1" t="s">
        <v>31</v>
      </c>
    </row>
    <row r="237" spans="1:14" x14ac:dyDescent="0.35">
      <c r="A237" t="s">
        <v>21</v>
      </c>
      <c r="B237" t="s">
        <v>19</v>
      </c>
      <c r="C237">
        <v>1</v>
      </c>
      <c r="D237">
        <v>34</v>
      </c>
      <c r="E237">
        <v>420</v>
      </c>
      <c r="F237" t="s">
        <v>16</v>
      </c>
      <c r="G237">
        <v>1500</v>
      </c>
      <c r="H237">
        <v>1724855638.2872679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17</v>
      </c>
      <c r="G238">
        <v>1500</v>
      </c>
      <c r="H238">
        <v>1724855638.3786149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91346979.141000003</v>
      </c>
    </row>
    <row r="239" spans="1:14" x14ac:dyDescent="0.35">
      <c r="A239" t="s">
        <v>20</v>
      </c>
      <c r="B239" t="s">
        <v>57</v>
      </c>
      <c r="C239">
        <v>1</v>
      </c>
      <c r="D239">
        <v>34</v>
      </c>
      <c r="E239">
        <v>420</v>
      </c>
      <c r="F239" t="s">
        <v>16</v>
      </c>
      <c r="G239">
        <v>1500</v>
      </c>
      <c r="H239">
        <v>1724855638.744899</v>
      </c>
    </row>
    <row r="240" spans="1:14" x14ac:dyDescent="0.35">
      <c r="A240" t="s">
        <v>20</v>
      </c>
      <c r="B240" t="s">
        <v>57</v>
      </c>
      <c r="C240">
        <v>1</v>
      </c>
      <c r="D240">
        <v>34</v>
      </c>
      <c r="E240">
        <v>420</v>
      </c>
      <c r="F240" t="s">
        <v>17</v>
      </c>
      <c r="G240">
        <v>1500</v>
      </c>
      <c r="H240">
        <v>1724855638.8704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125500917.435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16</v>
      </c>
      <c r="G241">
        <v>1500</v>
      </c>
      <c r="H241">
        <v>1724855638.0740521</v>
      </c>
    </row>
    <row r="242" spans="1:14" x14ac:dyDescent="0.35">
      <c r="A242" t="s">
        <v>14</v>
      </c>
      <c r="B242" t="s">
        <v>15</v>
      </c>
      <c r="C242">
        <v>1</v>
      </c>
      <c r="D242">
        <v>34</v>
      </c>
      <c r="E242">
        <v>420</v>
      </c>
      <c r="F242" t="s">
        <v>17</v>
      </c>
      <c r="G242">
        <v>1500</v>
      </c>
      <c r="H242">
        <v>1724855638.181529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107476949.692</v>
      </c>
    </row>
    <row r="243" spans="1:14" x14ac:dyDescent="0.35">
      <c r="A243" t="s">
        <v>19</v>
      </c>
      <c r="B243" t="s">
        <v>20</v>
      </c>
      <c r="C243">
        <v>1</v>
      </c>
      <c r="D243">
        <v>0</v>
      </c>
      <c r="E243">
        <v>262</v>
      </c>
      <c r="F243" t="s">
        <v>16</v>
      </c>
      <c r="G243">
        <v>1500</v>
      </c>
      <c r="H243">
        <v>1724855638.5898819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17</v>
      </c>
      <c r="G244">
        <v>1500</v>
      </c>
      <c r="H244">
        <v>1724855638.709286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119404077.53</v>
      </c>
    </row>
    <row r="245" spans="1:14" x14ac:dyDescent="0.35">
      <c r="A245" t="s">
        <v>57</v>
      </c>
      <c r="B245" t="s">
        <v>58</v>
      </c>
      <c r="C245">
        <v>1</v>
      </c>
      <c r="D245">
        <v>34</v>
      </c>
      <c r="E245">
        <v>420</v>
      </c>
      <c r="F245" t="s">
        <v>16</v>
      </c>
      <c r="G245">
        <v>1500</v>
      </c>
      <c r="H245">
        <v>1724855638.0996799</v>
      </c>
    </row>
    <row r="246" spans="1:14" x14ac:dyDescent="0.35">
      <c r="A246" t="s">
        <v>57</v>
      </c>
      <c r="B246" t="s">
        <v>58</v>
      </c>
      <c r="C246">
        <v>1</v>
      </c>
      <c r="D246">
        <v>34</v>
      </c>
      <c r="E246">
        <v>420</v>
      </c>
      <c r="F246" t="s">
        <v>17</v>
      </c>
      <c r="G246">
        <v>1500</v>
      </c>
      <c r="H246">
        <v>1724855638.1967189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97038984.298999995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16</v>
      </c>
      <c r="G247">
        <v>1500</v>
      </c>
      <c r="H247">
        <v>1724855638.7757659</v>
      </c>
    </row>
    <row r="248" spans="1:14" x14ac:dyDescent="0.35">
      <c r="A248" t="s">
        <v>21</v>
      </c>
      <c r="B248" t="s">
        <v>22</v>
      </c>
      <c r="C248">
        <v>1</v>
      </c>
      <c r="D248">
        <v>0</v>
      </c>
      <c r="E248">
        <v>262</v>
      </c>
      <c r="F248" t="s">
        <v>17</v>
      </c>
      <c r="G248">
        <v>1500</v>
      </c>
      <c r="H248">
        <v>1724855638.921041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145275115.96700001</v>
      </c>
    </row>
    <row r="249" spans="1:14" x14ac:dyDescent="0.35">
      <c r="A249" t="s">
        <v>61</v>
      </c>
      <c r="B249" t="s">
        <v>14</v>
      </c>
      <c r="C249">
        <v>1</v>
      </c>
      <c r="D249">
        <v>46</v>
      </c>
      <c r="E249">
        <v>483</v>
      </c>
      <c r="F249" t="s">
        <v>16</v>
      </c>
      <c r="G249">
        <v>2970</v>
      </c>
      <c r="H249">
        <v>1724855638.7173009</v>
      </c>
    </row>
    <row r="250" spans="1:14" x14ac:dyDescent="0.35">
      <c r="A250" t="s">
        <v>61</v>
      </c>
      <c r="B250" t="s">
        <v>14</v>
      </c>
      <c r="C250">
        <v>1</v>
      </c>
      <c r="D250">
        <v>46</v>
      </c>
      <c r="E250">
        <v>483</v>
      </c>
      <c r="F250" t="s">
        <v>17</v>
      </c>
      <c r="G250">
        <v>2970</v>
      </c>
      <c r="H250">
        <v>1724855638.861732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144431114.197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16</v>
      </c>
      <c r="G251">
        <v>2970</v>
      </c>
      <c r="H251">
        <v>1724855638.3520401</v>
      </c>
    </row>
    <row r="252" spans="1:14" x14ac:dyDescent="0.35">
      <c r="A252" t="s">
        <v>20</v>
      </c>
      <c r="B252" t="s">
        <v>60</v>
      </c>
      <c r="C252">
        <v>1</v>
      </c>
      <c r="D252">
        <v>35</v>
      </c>
      <c r="E252">
        <v>874</v>
      </c>
      <c r="F252" t="s">
        <v>17</v>
      </c>
      <c r="G252">
        <v>2970</v>
      </c>
      <c r="H252">
        <v>1724855638.451057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99016904.831</v>
      </c>
    </row>
    <row r="253" spans="1:14" x14ac:dyDescent="0.35">
      <c r="A253" t="s">
        <v>60</v>
      </c>
      <c r="B253" t="s">
        <v>61</v>
      </c>
      <c r="C253">
        <v>1</v>
      </c>
      <c r="D253">
        <v>35</v>
      </c>
      <c r="E253">
        <v>874</v>
      </c>
      <c r="F253" t="s">
        <v>16</v>
      </c>
      <c r="G253">
        <v>2970</v>
      </c>
      <c r="H253">
        <v>1724855638.569303</v>
      </c>
    </row>
    <row r="254" spans="1:14" x14ac:dyDescent="0.35">
      <c r="A254" t="s">
        <v>60</v>
      </c>
      <c r="B254" t="s">
        <v>61</v>
      </c>
      <c r="C254">
        <v>1</v>
      </c>
      <c r="D254">
        <v>35</v>
      </c>
      <c r="E254">
        <v>874</v>
      </c>
      <c r="F254" t="s">
        <v>17</v>
      </c>
      <c r="G254">
        <v>2970</v>
      </c>
      <c r="H254">
        <v>1724855638.6597149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90411901.474000007</v>
      </c>
    </row>
    <row r="255" spans="1:14" x14ac:dyDescent="0.35">
      <c r="A255" t="s">
        <v>23</v>
      </c>
      <c r="B255" t="s">
        <v>24</v>
      </c>
      <c r="C255">
        <v>1</v>
      </c>
      <c r="D255">
        <v>35</v>
      </c>
      <c r="E255">
        <v>874</v>
      </c>
      <c r="F255" t="s">
        <v>16</v>
      </c>
      <c r="G255">
        <v>2970</v>
      </c>
      <c r="H255">
        <v>1724855638.7436841</v>
      </c>
    </row>
    <row r="256" spans="1:14" x14ac:dyDescent="0.35">
      <c r="A256" t="s">
        <v>23</v>
      </c>
      <c r="B256" t="s">
        <v>24</v>
      </c>
      <c r="C256">
        <v>1</v>
      </c>
      <c r="D256">
        <v>35</v>
      </c>
      <c r="E256">
        <v>874</v>
      </c>
      <c r="F256" t="s">
        <v>17</v>
      </c>
      <c r="G256">
        <v>2970</v>
      </c>
      <c r="H256">
        <v>1724855638.8812301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137546062.46900001</v>
      </c>
    </row>
    <row r="257" spans="1:14" x14ac:dyDescent="0.35">
      <c r="A257" t="s">
        <v>20</v>
      </c>
      <c r="B257" t="s">
        <v>59</v>
      </c>
      <c r="C257">
        <v>1</v>
      </c>
      <c r="D257">
        <v>35</v>
      </c>
      <c r="E257">
        <v>874</v>
      </c>
      <c r="F257" t="s">
        <v>16</v>
      </c>
      <c r="G257">
        <v>2970</v>
      </c>
      <c r="H257">
        <v>1724855638.776253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17</v>
      </c>
      <c r="G258">
        <v>2970</v>
      </c>
      <c r="H258">
        <v>1724855638.9309549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154701948.16600001</v>
      </c>
    </row>
    <row r="259" spans="1:14" x14ac:dyDescent="0.35">
      <c r="A259" t="s">
        <v>57</v>
      </c>
      <c r="B259" t="s">
        <v>23</v>
      </c>
      <c r="C259">
        <v>1</v>
      </c>
      <c r="D259">
        <v>35</v>
      </c>
      <c r="E259">
        <v>874</v>
      </c>
      <c r="F259" t="s">
        <v>16</v>
      </c>
      <c r="G259">
        <v>2970</v>
      </c>
      <c r="H259">
        <v>1724855638.4576001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17</v>
      </c>
      <c r="G260">
        <v>2970</v>
      </c>
      <c r="H260">
        <v>1724855638.576926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119325876.236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16</v>
      </c>
      <c r="G261">
        <v>2970</v>
      </c>
      <c r="H261">
        <v>1724855638.719702</v>
      </c>
    </row>
    <row r="262" spans="1:14" x14ac:dyDescent="0.35">
      <c r="A262" t="s">
        <v>19</v>
      </c>
      <c r="B262" t="s">
        <v>21</v>
      </c>
      <c r="C262">
        <v>2</v>
      </c>
      <c r="D262">
        <v>35</v>
      </c>
      <c r="E262">
        <v>874</v>
      </c>
      <c r="F262" t="s">
        <v>17</v>
      </c>
      <c r="G262">
        <v>2970</v>
      </c>
      <c r="H262">
        <v>1724855638.869426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149724006.653</v>
      </c>
    </row>
    <row r="264" spans="1:14" x14ac:dyDescent="0.35">
      <c r="A264" s="1" t="s">
        <v>62</v>
      </c>
    </row>
    <row r="265" spans="1:14" x14ac:dyDescent="0.35">
      <c r="A265" s="1" t="s">
        <v>63</v>
      </c>
      <c r="B265" s="1" t="s">
        <v>64</v>
      </c>
      <c r="C265" s="1" t="s">
        <v>65</v>
      </c>
      <c r="D265" s="1" t="s">
        <v>66</v>
      </c>
      <c r="E265" s="1" t="s">
        <v>67</v>
      </c>
      <c r="F265" s="1" t="s">
        <v>2</v>
      </c>
    </row>
    <row r="266" spans="1:14" x14ac:dyDescent="0.35">
      <c r="A266" t="s">
        <v>101</v>
      </c>
      <c r="B266" t="s">
        <v>69</v>
      </c>
      <c r="C266">
        <v>3</v>
      </c>
      <c r="D266" t="s">
        <v>23</v>
      </c>
      <c r="E266" t="s">
        <v>24</v>
      </c>
      <c r="F266">
        <v>1</v>
      </c>
    </row>
    <row r="269" spans="1:14" x14ac:dyDescent="0.35">
      <c r="A269" s="1" t="s">
        <v>32</v>
      </c>
    </row>
    <row r="270" spans="1:14" x14ac:dyDescent="0.35">
      <c r="A270" t="s">
        <v>20</v>
      </c>
      <c r="B270" t="s">
        <v>57</v>
      </c>
      <c r="C270">
        <v>1</v>
      </c>
      <c r="D270">
        <v>34</v>
      </c>
      <c r="E270">
        <v>420</v>
      </c>
      <c r="F270" t="s">
        <v>16</v>
      </c>
      <c r="G270">
        <v>1500</v>
      </c>
      <c r="H270">
        <v>1724855941.080333</v>
      </c>
    </row>
    <row r="271" spans="1:14" x14ac:dyDescent="0.35">
      <c r="A271" t="s">
        <v>20</v>
      </c>
      <c r="B271" t="s">
        <v>57</v>
      </c>
      <c r="C271">
        <v>1</v>
      </c>
      <c r="D271">
        <v>34</v>
      </c>
      <c r="E271">
        <v>420</v>
      </c>
      <c r="F271" t="s">
        <v>17</v>
      </c>
      <c r="G271">
        <v>1500</v>
      </c>
      <c r="H271">
        <v>1724855941.1590011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78668117.523000002</v>
      </c>
    </row>
    <row r="272" spans="1:14" x14ac:dyDescent="0.35">
      <c r="A272" t="s">
        <v>21</v>
      </c>
      <c r="B272" t="s">
        <v>22</v>
      </c>
      <c r="C272">
        <v>1</v>
      </c>
      <c r="D272">
        <v>0</v>
      </c>
      <c r="E272">
        <v>262</v>
      </c>
      <c r="F272" t="s">
        <v>16</v>
      </c>
      <c r="G272">
        <v>1500</v>
      </c>
      <c r="H272">
        <v>1724855941.545414</v>
      </c>
    </row>
    <row r="273" spans="1:14" x14ac:dyDescent="0.35">
      <c r="A273" t="s">
        <v>21</v>
      </c>
      <c r="B273" t="s">
        <v>22</v>
      </c>
      <c r="C273">
        <v>1</v>
      </c>
      <c r="D273">
        <v>0</v>
      </c>
      <c r="E273">
        <v>262</v>
      </c>
      <c r="F273" t="s">
        <v>17</v>
      </c>
      <c r="G273">
        <v>1500</v>
      </c>
      <c r="H273">
        <v>1724855941.686054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140640020.37</v>
      </c>
    </row>
    <row r="274" spans="1:14" x14ac:dyDescent="0.35">
      <c r="A274" t="s">
        <v>57</v>
      </c>
      <c r="B274" t="s">
        <v>58</v>
      </c>
      <c r="C274">
        <v>1</v>
      </c>
      <c r="D274">
        <v>34</v>
      </c>
      <c r="E274">
        <v>420</v>
      </c>
      <c r="F274" t="s">
        <v>16</v>
      </c>
      <c r="G274">
        <v>1500</v>
      </c>
      <c r="H274">
        <v>1724855941.6698861</v>
      </c>
    </row>
    <row r="275" spans="1:14" x14ac:dyDescent="0.35">
      <c r="A275" t="s">
        <v>57</v>
      </c>
      <c r="B275" t="s">
        <v>58</v>
      </c>
      <c r="C275">
        <v>1</v>
      </c>
      <c r="D275">
        <v>34</v>
      </c>
      <c r="E275">
        <v>420</v>
      </c>
      <c r="F275" t="s">
        <v>17</v>
      </c>
      <c r="G275">
        <v>1500</v>
      </c>
      <c r="H275">
        <v>1724855941.7959471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126060962.677</v>
      </c>
    </row>
    <row r="276" spans="1:14" x14ac:dyDescent="0.35">
      <c r="A276" t="s">
        <v>14</v>
      </c>
      <c r="B276" t="s">
        <v>15</v>
      </c>
      <c r="C276">
        <v>1</v>
      </c>
      <c r="D276">
        <v>34</v>
      </c>
      <c r="E276">
        <v>420</v>
      </c>
      <c r="F276" t="s">
        <v>16</v>
      </c>
      <c r="G276">
        <v>1500</v>
      </c>
      <c r="H276">
        <v>1724855941.1173589</v>
      </c>
    </row>
    <row r="277" spans="1:14" x14ac:dyDescent="0.35">
      <c r="A277" t="s">
        <v>14</v>
      </c>
      <c r="B277" t="s">
        <v>15</v>
      </c>
      <c r="C277">
        <v>1</v>
      </c>
      <c r="D277">
        <v>34</v>
      </c>
      <c r="E277">
        <v>420</v>
      </c>
      <c r="F277" t="s">
        <v>17</v>
      </c>
      <c r="G277">
        <v>1500</v>
      </c>
      <c r="H277">
        <v>1724855941.2073779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90018987.656000003</v>
      </c>
    </row>
    <row r="278" spans="1:14" x14ac:dyDescent="0.35">
      <c r="A278" t="s">
        <v>19</v>
      </c>
      <c r="B278" t="s">
        <v>20</v>
      </c>
      <c r="C278">
        <v>1</v>
      </c>
      <c r="D278">
        <v>0</v>
      </c>
      <c r="E278">
        <v>262</v>
      </c>
      <c r="F278" t="s">
        <v>16</v>
      </c>
      <c r="G278">
        <v>1500</v>
      </c>
      <c r="H278">
        <v>1724855941.7471709</v>
      </c>
    </row>
    <row r="279" spans="1:14" x14ac:dyDescent="0.35">
      <c r="A279" t="s">
        <v>19</v>
      </c>
      <c r="B279" t="s">
        <v>20</v>
      </c>
      <c r="C279">
        <v>1</v>
      </c>
      <c r="D279">
        <v>0</v>
      </c>
      <c r="E279">
        <v>262</v>
      </c>
      <c r="F279" t="s">
        <v>17</v>
      </c>
      <c r="G279">
        <v>1500</v>
      </c>
      <c r="H279">
        <v>1724855941.8987429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151571989.05899999</v>
      </c>
    </row>
    <row r="280" spans="1:14" x14ac:dyDescent="0.35">
      <c r="A280" t="s">
        <v>21</v>
      </c>
      <c r="B280" t="s">
        <v>19</v>
      </c>
      <c r="C280">
        <v>1</v>
      </c>
      <c r="D280">
        <v>34</v>
      </c>
      <c r="E280">
        <v>420</v>
      </c>
      <c r="F280" t="s">
        <v>16</v>
      </c>
      <c r="G280">
        <v>1500</v>
      </c>
      <c r="H280">
        <v>1724855941.3811159</v>
      </c>
    </row>
    <row r="281" spans="1:14" x14ac:dyDescent="0.35">
      <c r="A281" t="s">
        <v>21</v>
      </c>
      <c r="B281" t="s">
        <v>19</v>
      </c>
      <c r="C281">
        <v>1</v>
      </c>
      <c r="D281">
        <v>34</v>
      </c>
      <c r="E281">
        <v>420</v>
      </c>
      <c r="F281" t="s">
        <v>17</v>
      </c>
      <c r="G281">
        <v>1500</v>
      </c>
      <c r="H281">
        <v>1724855941.5215139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140398025.51300001</v>
      </c>
    </row>
    <row r="282" spans="1:14" x14ac:dyDescent="0.35">
      <c r="A282" t="s">
        <v>23</v>
      </c>
      <c r="B282" t="s">
        <v>24</v>
      </c>
      <c r="C282">
        <v>1</v>
      </c>
      <c r="D282">
        <v>35</v>
      </c>
      <c r="E282">
        <v>874</v>
      </c>
      <c r="F282" t="s">
        <v>16</v>
      </c>
      <c r="G282">
        <v>2970</v>
      </c>
      <c r="H282">
        <v>1724855941.559494</v>
      </c>
    </row>
    <row r="283" spans="1:14" x14ac:dyDescent="0.35">
      <c r="A283" t="s">
        <v>23</v>
      </c>
      <c r="B283" t="s">
        <v>24</v>
      </c>
      <c r="C283">
        <v>1</v>
      </c>
      <c r="D283">
        <v>35</v>
      </c>
      <c r="E283">
        <v>874</v>
      </c>
      <c r="F283" t="s">
        <v>17</v>
      </c>
      <c r="G283">
        <v>2970</v>
      </c>
      <c r="H283">
        <v>1724855941.6808259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121331930.161</v>
      </c>
    </row>
    <row r="284" spans="1:14" x14ac:dyDescent="0.35">
      <c r="A284" t="s">
        <v>20</v>
      </c>
      <c r="B284" t="s">
        <v>60</v>
      </c>
      <c r="C284">
        <v>1</v>
      </c>
      <c r="D284">
        <v>35</v>
      </c>
      <c r="E284">
        <v>874</v>
      </c>
      <c r="F284" t="s">
        <v>16</v>
      </c>
      <c r="G284">
        <v>2970</v>
      </c>
      <c r="H284">
        <v>1724855941.655405</v>
      </c>
    </row>
    <row r="285" spans="1:14" x14ac:dyDescent="0.35">
      <c r="A285" t="s">
        <v>20</v>
      </c>
      <c r="B285" t="s">
        <v>60</v>
      </c>
      <c r="C285">
        <v>1</v>
      </c>
      <c r="D285">
        <v>35</v>
      </c>
      <c r="E285">
        <v>874</v>
      </c>
      <c r="F285" t="s">
        <v>17</v>
      </c>
      <c r="G285">
        <v>2970</v>
      </c>
      <c r="H285">
        <v>1724855941.77299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117584943.771</v>
      </c>
    </row>
    <row r="286" spans="1:14" x14ac:dyDescent="0.35">
      <c r="A286" t="s">
        <v>61</v>
      </c>
      <c r="B286" t="s">
        <v>14</v>
      </c>
      <c r="C286">
        <v>1</v>
      </c>
      <c r="D286">
        <v>46</v>
      </c>
      <c r="E286">
        <v>483</v>
      </c>
      <c r="F286" t="s">
        <v>16</v>
      </c>
      <c r="G286">
        <v>2970</v>
      </c>
      <c r="H286">
        <v>1724855941.605113</v>
      </c>
    </row>
    <row r="287" spans="1:14" x14ac:dyDescent="0.35">
      <c r="A287" t="s">
        <v>61</v>
      </c>
      <c r="B287" t="s">
        <v>14</v>
      </c>
      <c r="C287">
        <v>1</v>
      </c>
      <c r="D287">
        <v>46</v>
      </c>
      <c r="E287">
        <v>483</v>
      </c>
      <c r="F287" t="s">
        <v>17</v>
      </c>
      <c r="G287">
        <v>2970</v>
      </c>
      <c r="H287">
        <v>1724855941.7188711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113758087.15800001</v>
      </c>
    </row>
    <row r="288" spans="1:14" x14ac:dyDescent="0.35">
      <c r="A288" t="s">
        <v>60</v>
      </c>
      <c r="B288" t="s">
        <v>61</v>
      </c>
      <c r="C288">
        <v>1</v>
      </c>
      <c r="D288">
        <v>35</v>
      </c>
      <c r="E288">
        <v>874</v>
      </c>
      <c r="F288" t="s">
        <v>16</v>
      </c>
      <c r="G288">
        <v>2970</v>
      </c>
      <c r="H288">
        <v>1724855941.3388159</v>
      </c>
    </row>
    <row r="289" spans="1:14" x14ac:dyDescent="0.35">
      <c r="A289" t="s">
        <v>60</v>
      </c>
      <c r="B289" t="s">
        <v>61</v>
      </c>
      <c r="C289">
        <v>1</v>
      </c>
      <c r="D289">
        <v>35</v>
      </c>
      <c r="E289">
        <v>874</v>
      </c>
      <c r="F289" t="s">
        <v>17</v>
      </c>
      <c r="G289">
        <v>2970</v>
      </c>
      <c r="H289">
        <v>1724855941.4331839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94367980.957000002</v>
      </c>
    </row>
    <row r="290" spans="1:14" x14ac:dyDescent="0.35">
      <c r="A290" t="s">
        <v>20</v>
      </c>
      <c r="B290" t="s">
        <v>59</v>
      </c>
      <c r="C290">
        <v>1</v>
      </c>
      <c r="D290">
        <v>35</v>
      </c>
      <c r="E290">
        <v>874</v>
      </c>
      <c r="F290" t="s">
        <v>16</v>
      </c>
      <c r="G290">
        <v>2970</v>
      </c>
      <c r="H290">
        <v>1724855941.3237591</v>
      </c>
    </row>
    <row r="291" spans="1:14" x14ac:dyDescent="0.35">
      <c r="A291" t="s">
        <v>20</v>
      </c>
      <c r="B291" t="s">
        <v>59</v>
      </c>
      <c r="C291">
        <v>1</v>
      </c>
      <c r="D291">
        <v>35</v>
      </c>
      <c r="E291">
        <v>874</v>
      </c>
      <c r="F291" t="s">
        <v>17</v>
      </c>
      <c r="G291">
        <v>2970</v>
      </c>
      <c r="H291">
        <v>1724855941.4455709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121811866.76000001</v>
      </c>
    </row>
    <row r="292" spans="1:14" x14ac:dyDescent="0.35">
      <c r="A292" t="s">
        <v>19</v>
      </c>
      <c r="B292" t="s">
        <v>21</v>
      </c>
      <c r="C292">
        <v>2</v>
      </c>
      <c r="D292">
        <v>35</v>
      </c>
      <c r="E292">
        <v>874</v>
      </c>
      <c r="F292" t="s">
        <v>16</v>
      </c>
      <c r="G292">
        <v>2970</v>
      </c>
      <c r="H292">
        <v>1724855941.5034871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17</v>
      </c>
      <c r="G293">
        <v>2970</v>
      </c>
      <c r="H293">
        <v>1724855941.651777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148289918.90000001</v>
      </c>
    </row>
    <row r="294" spans="1:14" x14ac:dyDescent="0.35">
      <c r="A294" t="s">
        <v>57</v>
      </c>
      <c r="B294" t="s">
        <v>23</v>
      </c>
      <c r="C294">
        <v>1</v>
      </c>
      <c r="D294">
        <v>35</v>
      </c>
      <c r="E294">
        <v>874</v>
      </c>
      <c r="F294" t="s">
        <v>16</v>
      </c>
      <c r="G294">
        <v>2970</v>
      </c>
      <c r="H294">
        <v>1724855941.7471981</v>
      </c>
    </row>
    <row r="295" spans="1:14" x14ac:dyDescent="0.35">
      <c r="A295" t="s">
        <v>57</v>
      </c>
      <c r="B295" t="s">
        <v>23</v>
      </c>
      <c r="C295">
        <v>1</v>
      </c>
      <c r="D295">
        <v>35</v>
      </c>
      <c r="E295">
        <v>874</v>
      </c>
      <c r="F295" t="s">
        <v>17</v>
      </c>
      <c r="G295">
        <v>2970</v>
      </c>
      <c r="H295">
        <v>1724855941.8295169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82318782.805999994</v>
      </c>
    </row>
    <row r="297" spans="1:14" x14ac:dyDescent="0.35">
      <c r="A297" s="1" t="s">
        <v>62</v>
      </c>
    </row>
    <row r="298" spans="1:14" x14ac:dyDescent="0.35">
      <c r="A298" s="1" t="s">
        <v>63</v>
      </c>
      <c r="B298" s="1" t="s">
        <v>64</v>
      </c>
      <c r="C298" s="1" t="s">
        <v>65</v>
      </c>
      <c r="D298" s="1" t="s">
        <v>66</v>
      </c>
      <c r="E298" s="1" t="s">
        <v>67</v>
      </c>
      <c r="F298" s="1" t="s">
        <v>2</v>
      </c>
    </row>
    <row r="299" spans="1:14" x14ac:dyDescent="0.35">
      <c r="A299" t="s">
        <v>102</v>
      </c>
      <c r="B299" t="s">
        <v>69</v>
      </c>
      <c r="C299">
        <v>3</v>
      </c>
      <c r="D299" t="s">
        <v>23</v>
      </c>
      <c r="E299" t="s">
        <v>24</v>
      </c>
      <c r="F299">
        <v>1</v>
      </c>
    </row>
    <row r="302" spans="1:14" x14ac:dyDescent="0.35">
      <c r="A302" s="1" t="s">
        <v>33</v>
      </c>
    </row>
    <row r="303" spans="1:14" x14ac:dyDescent="0.35">
      <c r="A303" t="s">
        <v>20</v>
      </c>
      <c r="B303" t="s">
        <v>57</v>
      </c>
      <c r="C303">
        <v>1</v>
      </c>
      <c r="D303">
        <v>34</v>
      </c>
      <c r="E303">
        <v>420</v>
      </c>
      <c r="F303" t="s">
        <v>16</v>
      </c>
      <c r="G303">
        <v>1500</v>
      </c>
      <c r="H303">
        <v>1724856244.657831</v>
      </c>
    </row>
    <row r="304" spans="1:14" x14ac:dyDescent="0.35">
      <c r="A304" t="s">
        <v>20</v>
      </c>
      <c r="B304" t="s">
        <v>57</v>
      </c>
      <c r="C304">
        <v>1</v>
      </c>
      <c r="D304">
        <v>34</v>
      </c>
      <c r="E304">
        <v>420</v>
      </c>
      <c r="F304" t="s">
        <v>17</v>
      </c>
      <c r="G304">
        <v>1500</v>
      </c>
      <c r="H304">
        <v>1724856244.7891021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131271123.88600001</v>
      </c>
    </row>
    <row r="305" spans="1:14" x14ac:dyDescent="0.35">
      <c r="A305" t="s">
        <v>57</v>
      </c>
      <c r="B305" t="s">
        <v>58</v>
      </c>
      <c r="C305">
        <v>1</v>
      </c>
      <c r="D305">
        <v>34</v>
      </c>
      <c r="E305">
        <v>420</v>
      </c>
      <c r="F305" t="s">
        <v>16</v>
      </c>
      <c r="G305">
        <v>1500</v>
      </c>
      <c r="H305">
        <v>1724856244.363672</v>
      </c>
    </row>
    <row r="306" spans="1:14" x14ac:dyDescent="0.35">
      <c r="A306" t="s">
        <v>57</v>
      </c>
      <c r="B306" t="s">
        <v>58</v>
      </c>
      <c r="C306">
        <v>1</v>
      </c>
      <c r="D306">
        <v>34</v>
      </c>
      <c r="E306">
        <v>420</v>
      </c>
      <c r="F306" t="s">
        <v>17</v>
      </c>
      <c r="G306">
        <v>1500</v>
      </c>
      <c r="H306">
        <v>1724856244.4783101</v>
      </c>
      <c r="I306">
        <v>0</v>
      </c>
      <c r="J306" t="s">
        <v>18</v>
      </c>
      <c r="L306">
        <f>G305-G306</f>
        <v>0</v>
      </c>
      <c r="M306">
        <f>ROUND((L306/G305)*100, 3)</f>
        <v>0</v>
      </c>
      <c r="N306">
        <f>ROUND((H306-H305)*10^9, 3)</f>
        <v>114638090.134</v>
      </c>
    </row>
    <row r="307" spans="1:14" x14ac:dyDescent="0.35">
      <c r="A307" t="s">
        <v>21</v>
      </c>
      <c r="B307" t="s">
        <v>19</v>
      </c>
      <c r="C307">
        <v>1</v>
      </c>
      <c r="D307">
        <v>34</v>
      </c>
      <c r="E307">
        <v>420</v>
      </c>
      <c r="F307" t="s">
        <v>16</v>
      </c>
      <c r="G307">
        <v>1500</v>
      </c>
      <c r="H307">
        <v>1724856244.6834829</v>
      </c>
    </row>
    <row r="308" spans="1:14" x14ac:dyDescent="0.35">
      <c r="A308" t="s">
        <v>21</v>
      </c>
      <c r="B308" t="s">
        <v>19</v>
      </c>
      <c r="C308">
        <v>1</v>
      </c>
      <c r="D308">
        <v>34</v>
      </c>
      <c r="E308">
        <v>420</v>
      </c>
      <c r="F308" t="s">
        <v>17</v>
      </c>
      <c r="G308">
        <v>1500</v>
      </c>
      <c r="H308">
        <v>1724856244.8296161</v>
      </c>
      <c r="I308">
        <v>0</v>
      </c>
      <c r="J308" t="s">
        <v>18</v>
      </c>
      <c r="L308">
        <f>G307-G308</f>
        <v>0</v>
      </c>
      <c r="M308">
        <f>ROUND((L308/G307)*100, 3)</f>
        <v>0</v>
      </c>
      <c r="N308">
        <f>ROUND((H308-H307)*10^9, 3)</f>
        <v>146133184.433</v>
      </c>
    </row>
    <row r="309" spans="1:14" x14ac:dyDescent="0.35">
      <c r="A309" t="s">
        <v>19</v>
      </c>
      <c r="B309" t="s">
        <v>20</v>
      </c>
      <c r="C309">
        <v>1</v>
      </c>
      <c r="D309">
        <v>0</v>
      </c>
      <c r="E309">
        <v>262</v>
      </c>
      <c r="F309" t="s">
        <v>16</v>
      </c>
      <c r="G309">
        <v>1500</v>
      </c>
      <c r="H309">
        <v>1724856244.5074689</v>
      </c>
    </row>
    <row r="310" spans="1:14" x14ac:dyDescent="0.35">
      <c r="A310" t="s">
        <v>19</v>
      </c>
      <c r="B310" t="s">
        <v>20</v>
      </c>
      <c r="C310">
        <v>1</v>
      </c>
      <c r="D310">
        <v>0</v>
      </c>
      <c r="E310">
        <v>262</v>
      </c>
      <c r="F310" t="s">
        <v>17</v>
      </c>
      <c r="G310">
        <v>1500</v>
      </c>
      <c r="H310">
        <v>1724856244.6068921</v>
      </c>
      <c r="I310">
        <v>0</v>
      </c>
      <c r="J310" t="s">
        <v>18</v>
      </c>
      <c r="L310">
        <f>G309-G310</f>
        <v>0</v>
      </c>
      <c r="M310">
        <f>ROUND((L310/G309)*100, 3)</f>
        <v>0</v>
      </c>
      <c r="N310">
        <f>ROUND((H310-H309)*10^9, 3)</f>
        <v>99423170.090000004</v>
      </c>
    </row>
    <row r="311" spans="1:14" x14ac:dyDescent="0.35">
      <c r="A311" t="s">
        <v>21</v>
      </c>
      <c r="B311" t="s">
        <v>22</v>
      </c>
      <c r="C311">
        <v>1</v>
      </c>
      <c r="D311">
        <v>0</v>
      </c>
      <c r="E311">
        <v>262</v>
      </c>
      <c r="F311" t="s">
        <v>16</v>
      </c>
      <c r="G311">
        <v>1500</v>
      </c>
      <c r="H311">
        <v>1724856244.6754</v>
      </c>
    </row>
    <row r="312" spans="1:14" x14ac:dyDescent="0.35">
      <c r="A312" t="s">
        <v>21</v>
      </c>
      <c r="B312" t="s">
        <v>22</v>
      </c>
      <c r="C312">
        <v>1</v>
      </c>
      <c r="D312">
        <v>0</v>
      </c>
      <c r="E312">
        <v>262</v>
      </c>
      <c r="F312" t="s">
        <v>17</v>
      </c>
      <c r="G312">
        <v>1500</v>
      </c>
      <c r="H312">
        <v>1724856244.7835269</v>
      </c>
      <c r="I312">
        <v>0</v>
      </c>
      <c r="J312" t="s">
        <v>18</v>
      </c>
      <c r="L312">
        <f>G311-G312</f>
        <v>0</v>
      </c>
      <c r="M312">
        <f>ROUND((L312/G311)*100, 3)</f>
        <v>0</v>
      </c>
      <c r="N312">
        <f>ROUND((H312-H311)*10^9, 3)</f>
        <v>108126878.73800001</v>
      </c>
    </row>
    <row r="313" spans="1:14" x14ac:dyDescent="0.35">
      <c r="A313" t="s">
        <v>14</v>
      </c>
      <c r="B313" t="s">
        <v>15</v>
      </c>
      <c r="C313">
        <v>1</v>
      </c>
      <c r="D313">
        <v>34</v>
      </c>
      <c r="E313">
        <v>420</v>
      </c>
      <c r="F313" t="s">
        <v>16</v>
      </c>
      <c r="G313">
        <v>1500</v>
      </c>
      <c r="H313">
        <v>1724856244.565258</v>
      </c>
    </row>
    <row r="314" spans="1:14" x14ac:dyDescent="0.35">
      <c r="A314" t="s">
        <v>14</v>
      </c>
      <c r="B314" t="s">
        <v>15</v>
      </c>
      <c r="C314">
        <v>1</v>
      </c>
      <c r="D314">
        <v>34</v>
      </c>
      <c r="E314">
        <v>420</v>
      </c>
      <c r="F314" t="s">
        <v>17</v>
      </c>
      <c r="G314">
        <v>1500</v>
      </c>
      <c r="H314">
        <v>1724856244.6965461</v>
      </c>
      <c r="I314">
        <v>0</v>
      </c>
      <c r="J314" t="s">
        <v>18</v>
      </c>
      <c r="L314">
        <f>G313-G314</f>
        <v>0</v>
      </c>
      <c r="M314">
        <f>ROUND((L314/G313)*100, 3)</f>
        <v>0</v>
      </c>
      <c r="N314">
        <f>ROUND((H314-H313)*10^9, 3)</f>
        <v>131288051.605</v>
      </c>
    </row>
    <row r="315" spans="1:14" x14ac:dyDescent="0.35">
      <c r="A315" t="s">
        <v>57</v>
      </c>
      <c r="B315" t="s">
        <v>23</v>
      </c>
      <c r="C315">
        <v>1</v>
      </c>
      <c r="D315">
        <v>35</v>
      </c>
      <c r="E315">
        <v>874</v>
      </c>
      <c r="F315" t="s">
        <v>16</v>
      </c>
      <c r="G315">
        <v>2970</v>
      </c>
      <c r="H315">
        <v>1724856244.8396211</v>
      </c>
    </row>
    <row r="316" spans="1:14" x14ac:dyDescent="0.35">
      <c r="A316" t="s">
        <v>57</v>
      </c>
      <c r="B316" t="s">
        <v>23</v>
      </c>
      <c r="C316">
        <v>1</v>
      </c>
      <c r="D316">
        <v>35</v>
      </c>
      <c r="E316">
        <v>874</v>
      </c>
      <c r="F316" t="s">
        <v>17</v>
      </c>
      <c r="G316">
        <v>2970</v>
      </c>
      <c r="H316">
        <v>1724856244.9613149</v>
      </c>
      <c r="I316">
        <v>0</v>
      </c>
      <c r="J316" t="s">
        <v>18</v>
      </c>
      <c r="L316">
        <f>G315-G316</f>
        <v>0</v>
      </c>
      <c r="M316">
        <f>ROUND((L316/G315)*100, 3)</f>
        <v>0</v>
      </c>
      <c r="N316">
        <f>ROUND((H316-H315)*10^9, 3)</f>
        <v>121693849.564</v>
      </c>
    </row>
    <row r="317" spans="1:14" x14ac:dyDescent="0.35">
      <c r="A317" t="s">
        <v>23</v>
      </c>
      <c r="B317" t="s">
        <v>24</v>
      </c>
      <c r="C317">
        <v>1</v>
      </c>
      <c r="D317">
        <v>35</v>
      </c>
      <c r="E317">
        <v>874</v>
      </c>
      <c r="F317" t="s">
        <v>16</v>
      </c>
      <c r="G317">
        <v>2970</v>
      </c>
      <c r="H317">
        <v>1724856244.2934289</v>
      </c>
    </row>
    <row r="318" spans="1:14" x14ac:dyDescent="0.35">
      <c r="A318" t="s">
        <v>23</v>
      </c>
      <c r="B318" t="s">
        <v>24</v>
      </c>
      <c r="C318">
        <v>1</v>
      </c>
      <c r="D318">
        <v>35</v>
      </c>
      <c r="E318">
        <v>874</v>
      </c>
      <c r="F318" t="s">
        <v>17</v>
      </c>
      <c r="G318">
        <v>2970</v>
      </c>
      <c r="H318">
        <v>1724856244.4032631</v>
      </c>
      <c r="I318">
        <v>0</v>
      </c>
      <c r="J318" t="s">
        <v>18</v>
      </c>
      <c r="L318">
        <f>G317-G318</f>
        <v>0</v>
      </c>
      <c r="M318">
        <f>ROUND((L318/G317)*100, 3)</f>
        <v>0</v>
      </c>
      <c r="N318">
        <f>ROUND((H318-H317)*10^9, 3)</f>
        <v>109834194.183</v>
      </c>
    </row>
    <row r="319" spans="1:14" x14ac:dyDescent="0.35">
      <c r="A319" t="s">
        <v>20</v>
      </c>
      <c r="B319" t="s">
        <v>60</v>
      </c>
      <c r="C319">
        <v>1</v>
      </c>
      <c r="D319">
        <v>35</v>
      </c>
      <c r="E319">
        <v>874</v>
      </c>
      <c r="F319" t="s">
        <v>16</v>
      </c>
      <c r="G319">
        <v>2970</v>
      </c>
      <c r="H319">
        <v>1724856244.6432519</v>
      </c>
    </row>
    <row r="320" spans="1:14" x14ac:dyDescent="0.35">
      <c r="A320" t="s">
        <v>20</v>
      </c>
      <c r="B320" t="s">
        <v>60</v>
      </c>
      <c r="C320">
        <v>1</v>
      </c>
      <c r="D320">
        <v>35</v>
      </c>
      <c r="E320">
        <v>874</v>
      </c>
      <c r="F320" t="s">
        <v>17</v>
      </c>
      <c r="G320">
        <v>2970</v>
      </c>
      <c r="H320">
        <v>1724856244.754216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110964059.83</v>
      </c>
    </row>
    <row r="321" spans="1:14" x14ac:dyDescent="0.35">
      <c r="A321" t="s">
        <v>61</v>
      </c>
      <c r="B321" t="s">
        <v>14</v>
      </c>
      <c r="C321">
        <v>1</v>
      </c>
      <c r="D321">
        <v>46</v>
      </c>
      <c r="E321">
        <v>483</v>
      </c>
      <c r="F321" t="s">
        <v>16</v>
      </c>
      <c r="G321">
        <v>2970</v>
      </c>
      <c r="H321">
        <v>1724856244.5314009</v>
      </c>
    </row>
    <row r="322" spans="1:14" x14ac:dyDescent="0.35">
      <c r="A322" t="s">
        <v>61</v>
      </c>
      <c r="B322" t="s">
        <v>14</v>
      </c>
      <c r="C322">
        <v>1</v>
      </c>
      <c r="D322">
        <v>46</v>
      </c>
      <c r="E322">
        <v>483</v>
      </c>
      <c r="F322" t="s">
        <v>17</v>
      </c>
      <c r="G322">
        <v>2970</v>
      </c>
      <c r="H322">
        <v>1724856244.655606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124205112.457</v>
      </c>
    </row>
    <row r="323" spans="1:14" x14ac:dyDescent="0.35">
      <c r="A323" t="s">
        <v>20</v>
      </c>
      <c r="B323" t="s">
        <v>59</v>
      </c>
      <c r="C323">
        <v>1</v>
      </c>
      <c r="D323">
        <v>35</v>
      </c>
      <c r="E323">
        <v>874</v>
      </c>
      <c r="F323" t="s">
        <v>16</v>
      </c>
      <c r="G323">
        <v>2970</v>
      </c>
      <c r="H323">
        <v>1724856244.247335</v>
      </c>
    </row>
    <row r="324" spans="1:14" x14ac:dyDescent="0.35">
      <c r="A324" t="s">
        <v>20</v>
      </c>
      <c r="B324" t="s">
        <v>59</v>
      </c>
      <c r="C324">
        <v>1</v>
      </c>
      <c r="D324">
        <v>35</v>
      </c>
      <c r="E324">
        <v>874</v>
      </c>
      <c r="F324" t="s">
        <v>17</v>
      </c>
      <c r="G324">
        <v>2970</v>
      </c>
      <c r="H324">
        <v>1724856244.327426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80090999.603</v>
      </c>
    </row>
    <row r="325" spans="1:14" x14ac:dyDescent="0.35">
      <c r="A325" t="s">
        <v>19</v>
      </c>
      <c r="B325" t="s">
        <v>21</v>
      </c>
      <c r="C325">
        <v>2</v>
      </c>
      <c r="D325">
        <v>35</v>
      </c>
      <c r="E325">
        <v>874</v>
      </c>
      <c r="F325" t="s">
        <v>16</v>
      </c>
      <c r="G325">
        <v>2970</v>
      </c>
      <c r="H325">
        <v>1724856244.7606909</v>
      </c>
    </row>
    <row r="326" spans="1:14" x14ac:dyDescent="0.35">
      <c r="A326" t="s">
        <v>19</v>
      </c>
      <c r="B326" t="s">
        <v>21</v>
      </c>
      <c r="C326">
        <v>2</v>
      </c>
      <c r="D326">
        <v>35</v>
      </c>
      <c r="E326">
        <v>874</v>
      </c>
      <c r="F326" t="s">
        <v>17</v>
      </c>
      <c r="G326">
        <v>2970</v>
      </c>
      <c r="H326">
        <v>1724856244.9015491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140858173.37</v>
      </c>
    </row>
    <row r="327" spans="1:14" x14ac:dyDescent="0.35">
      <c r="A327" t="s">
        <v>60</v>
      </c>
      <c r="B327" t="s">
        <v>61</v>
      </c>
      <c r="C327">
        <v>1</v>
      </c>
      <c r="D327">
        <v>35</v>
      </c>
      <c r="E327">
        <v>874</v>
      </c>
      <c r="F327" t="s">
        <v>16</v>
      </c>
      <c r="G327">
        <v>2970</v>
      </c>
      <c r="H327">
        <v>1724856244.691324</v>
      </c>
    </row>
    <row r="328" spans="1:14" x14ac:dyDescent="0.35">
      <c r="A328" t="s">
        <v>60</v>
      </c>
      <c r="B328" t="s">
        <v>61</v>
      </c>
      <c r="C328">
        <v>1</v>
      </c>
      <c r="D328">
        <v>35</v>
      </c>
      <c r="E328">
        <v>874</v>
      </c>
      <c r="F328" t="s">
        <v>17</v>
      </c>
      <c r="G328">
        <v>2970</v>
      </c>
      <c r="H328">
        <v>1724856244.808991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117666959.763</v>
      </c>
    </row>
    <row r="330" spans="1:14" x14ac:dyDescent="0.35">
      <c r="A330" s="1" t="s">
        <v>62</v>
      </c>
    </row>
    <row r="331" spans="1:14" x14ac:dyDescent="0.35">
      <c r="A331" s="1" t="s">
        <v>63</v>
      </c>
      <c r="B331" s="1" t="s">
        <v>64</v>
      </c>
      <c r="C331" s="1" t="s">
        <v>65</v>
      </c>
      <c r="D331" s="1" t="s">
        <v>66</v>
      </c>
      <c r="E331" s="1" t="s">
        <v>67</v>
      </c>
      <c r="F331" s="1" t="s">
        <v>2</v>
      </c>
    </row>
    <row r="332" spans="1:14" x14ac:dyDescent="0.35">
      <c r="A332" t="s">
        <v>103</v>
      </c>
      <c r="B332" t="s">
        <v>69</v>
      </c>
      <c r="C332">
        <v>3</v>
      </c>
      <c r="D332" t="s">
        <v>23</v>
      </c>
      <c r="E332" t="s">
        <v>24</v>
      </c>
      <c r="F332">
        <v>1</v>
      </c>
    </row>
    <row r="336" spans="1:14" x14ac:dyDescent="0.35">
      <c r="A336" s="1" t="s">
        <v>34</v>
      </c>
      <c r="B336" s="1" t="s">
        <v>35</v>
      </c>
    </row>
    <row r="337" spans="1:3" x14ac:dyDescent="0.35">
      <c r="A337" s="1" t="s">
        <v>36</v>
      </c>
      <c r="B337">
        <f>ROUND(AVERAGEIF(I:I, "&lt;&gt;", I:I), 3)</f>
        <v>0</v>
      </c>
    </row>
    <row r="338" spans="1:3" x14ac:dyDescent="0.35">
      <c r="A338" s="1" t="s">
        <v>37</v>
      </c>
      <c r="B338">
        <f>ROUND(AVERAGEIF(L:L, "&lt;&gt;", L:L), 3)</f>
        <v>8.0000000000000002E-3</v>
      </c>
    </row>
    <row r="339" spans="1:3" x14ac:dyDescent="0.35">
      <c r="A339" s="1" t="s">
        <v>38</v>
      </c>
      <c r="B339">
        <f>ROUND(AVERAGEIF(M:M, "&lt;&gt;", M:M), 3)</f>
        <v>0</v>
      </c>
    </row>
    <row r="340" spans="1:3" x14ac:dyDescent="0.35">
      <c r="A340" s="1" t="s">
        <v>39</v>
      </c>
      <c r="B340">
        <f>ROUND(AVERAGEIF(N:N, "&lt;&gt;", N:N), 3)</f>
        <v>152093944.183</v>
      </c>
    </row>
    <row r="341" spans="1:3" x14ac:dyDescent="0.35">
      <c r="A341" s="1" t="s">
        <v>40</v>
      </c>
      <c r="B341">
        <f>COUNTIF(B1:B336, "Created SRv6 rule") / 10</f>
        <v>1.2</v>
      </c>
    </row>
    <row r="342" spans="1:3" x14ac:dyDescent="0.35">
      <c r="A342" s="1" t="s">
        <v>41</v>
      </c>
      <c r="B342">
        <f>COUNTIF(B1:B336, "Removed SRv6 rule") / 10</f>
        <v>0</v>
      </c>
    </row>
    <row r="343" spans="1:3" x14ac:dyDescent="0.35">
      <c r="A343" s="1" t="s">
        <v>42</v>
      </c>
      <c r="B343">
        <v>11525.61</v>
      </c>
    </row>
    <row r="344" spans="1:3" x14ac:dyDescent="0.35">
      <c r="A344" s="1" t="s">
        <v>43</v>
      </c>
      <c r="B344">
        <v>4303.6850000000004</v>
      </c>
    </row>
    <row r="345" spans="1:3" x14ac:dyDescent="0.35">
      <c r="A345" s="1" t="s">
        <v>44</v>
      </c>
      <c r="B345">
        <v>2169.462</v>
      </c>
    </row>
    <row r="346" spans="1:3" x14ac:dyDescent="0.35">
      <c r="A346" s="1" t="s">
        <v>45</v>
      </c>
      <c r="B346">
        <v>1629.03</v>
      </c>
    </row>
    <row r="348" spans="1:3" x14ac:dyDescent="0.35">
      <c r="A348" s="1" t="s">
        <v>46</v>
      </c>
      <c r="B348" s="1" t="s">
        <v>47</v>
      </c>
      <c r="C348" s="1" t="s">
        <v>48</v>
      </c>
    </row>
    <row r="349" spans="1:3" x14ac:dyDescent="0.35">
      <c r="A349">
        <v>1</v>
      </c>
      <c r="B349">
        <v>19.815000000000001</v>
      </c>
      <c r="C349">
        <v>17535546</v>
      </c>
    </row>
    <row r="350" spans="1:3" x14ac:dyDescent="0.35">
      <c r="A350">
        <v>10</v>
      </c>
      <c r="B350">
        <v>20.408999999999999</v>
      </c>
      <c r="C350">
        <v>33111900</v>
      </c>
    </row>
    <row r="351" spans="1:3" x14ac:dyDescent="0.35">
      <c r="A351">
        <v>11</v>
      </c>
      <c r="B351">
        <v>28.172999999999998</v>
      </c>
      <c r="C351">
        <v>45295538</v>
      </c>
    </row>
    <row r="352" spans="1:3" x14ac:dyDescent="0.35">
      <c r="A352">
        <v>12</v>
      </c>
      <c r="B352">
        <v>3.2080000000000002</v>
      </c>
      <c r="C352">
        <v>2848020</v>
      </c>
    </row>
    <row r="353" spans="1:4" x14ac:dyDescent="0.35">
      <c r="A353">
        <v>13</v>
      </c>
      <c r="B353">
        <v>31.381</v>
      </c>
      <c r="C353">
        <v>48143558</v>
      </c>
    </row>
    <row r="354" spans="1:4" x14ac:dyDescent="0.35">
      <c r="A354">
        <v>14</v>
      </c>
      <c r="B354">
        <v>29.456</v>
      </c>
      <c r="C354">
        <v>49822780</v>
      </c>
    </row>
    <row r="355" spans="1:4" x14ac:dyDescent="0.35">
      <c r="A355">
        <v>2</v>
      </c>
      <c r="B355">
        <v>41.587000000000003</v>
      </c>
      <c r="C355">
        <v>63146476</v>
      </c>
    </row>
    <row r="356" spans="1:4" x14ac:dyDescent="0.35">
      <c r="A356">
        <v>3</v>
      </c>
      <c r="B356">
        <v>38.448999999999998</v>
      </c>
      <c r="C356">
        <v>55194028</v>
      </c>
    </row>
    <row r="357" spans="1:4" x14ac:dyDescent="0.35">
      <c r="A357">
        <v>4</v>
      </c>
      <c r="B357">
        <v>16.606999999999999</v>
      </c>
      <c r="C357">
        <v>14687526</v>
      </c>
    </row>
    <row r="358" spans="1:4" x14ac:dyDescent="0.35">
      <c r="A358">
        <v>5</v>
      </c>
      <c r="B358">
        <v>47.308999999999997</v>
      </c>
      <c r="C358">
        <v>56935686</v>
      </c>
    </row>
    <row r="359" spans="1:4" x14ac:dyDescent="0.35">
      <c r="A359">
        <v>6</v>
      </c>
      <c r="B359">
        <v>12.3</v>
      </c>
      <c r="C359">
        <v>22720504</v>
      </c>
    </row>
    <row r="360" spans="1:4" x14ac:dyDescent="0.35">
      <c r="A360">
        <v>7</v>
      </c>
      <c r="B360">
        <v>27.788</v>
      </c>
      <c r="C360">
        <v>45118006</v>
      </c>
    </row>
    <row r="361" spans="1:4" x14ac:dyDescent="0.35">
      <c r="A361" s="1" t="s">
        <v>49</v>
      </c>
      <c r="B361">
        <v>27.169</v>
      </c>
      <c r="C361">
        <v>38983701.857000001</v>
      </c>
    </row>
    <row r="362" spans="1:4" x14ac:dyDescent="0.35">
      <c r="A362" s="1" t="s">
        <v>50</v>
      </c>
      <c r="B362">
        <v>15.739000000000001</v>
      </c>
      <c r="C362">
        <v>23674964.434999999</v>
      </c>
    </row>
    <row r="364" spans="1:4" x14ac:dyDescent="0.35">
      <c r="A364" s="1" t="s">
        <v>51</v>
      </c>
      <c r="B364" s="1" t="s">
        <v>52</v>
      </c>
      <c r="C364" s="1" t="s">
        <v>53</v>
      </c>
      <c r="D364" s="1" t="s">
        <v>54</v>
      </c>
    </row>
    <row r="365" spans="1:4" x14ac:dyDescent="0.35">
      <c r="A365" s="1" t="s">
        <v>39</v>
      </c>
      <c r="B365">
        <f>IF(SUMIF(D1:D361, "&lt;&gt;46", N1:N361) = 0, "none", SUMIF(D1:D361, "&lt;&gt;46", N1:N361))</f>
        <v>18222031593.322998</v>
      </c>
      <c r="C365">
        <f>IF(SUMIF(D1:D361, 46, N1:N361) = 0, "none", SUMIF(D1:D361, 46, N1:N361))</f>
        <v>1550181150.4349999</v>
      </c>
      <c r="D365">
        <f>IFERROR(ROUND((C365 - B365)/ABS(B365) * 100, 3), "none")</f>
        <v>-91.492999999999995</v>
      </c>
    </row>
    <row r="366" spans="1:4" x14ac:dyDescent="0.35">
      <c r="A366" s="1" t="s">
        <v>55</v>
      </c>
      <c r="B366">
        <v>12445.934999999999</v>
      </c>
      <c r="C366">
        <v>12533.198</v>
      </c>
      <c r="D366">
        <f>IFERROR(ROUND((C366 - B366)/ABS(B366) * 100, 3), "none")</f>
        <v>0.70099999999999996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2024-09-03T16:36:56Z</dcterms:created>
  <dcterms:modified xsi:type="dcterms:W3CDTF">2024-09-03T21:33:11Z</dcterms:modified>
</cp:coreProperties>
</file>