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4\Desktop\p4-srv6-INT\INT\results\"/>
    </mc:Choice>
  </mc:AlternateContent>
  <xr:revisionPtr revIDLastSave="0" documentId="13_ncr:1_{5BFA01C9-F1B6-4C7A-A384-7729D3014E05}" xr6:coauthVersionLast="47" xr6:coauthVersionMax="47" xr10:uidLastSave="{00000000-0000-0000-0000-000000000000}"/>
  <bookViews>
    <workbookView xWindow="-110" yWindow="-110" windowWidth="19420" windowHeight="10420" tabRatio="762" firstSheet="6" activeTab="9" xr2:uid="{00000000-000D-0000-FFFF-FFFF00000000}"/>
  </bookViews>
  <sheets>
    <sheet name="MEDIUM-KShort" sheetId="1" r:id="rId1"/>
    <sheet name="HIGH-KShort" sheetId="2" r:id="rId2"/>
    <sheet name="HIGH+EMERGENCY-KShort" sheetId="3" r:id="rId3"/>
    <sheet name="MEDIUM-ECMP" sheetId="4" r:id="rId4"/>
    <sheet name="HIGH-ECMP" sheetId="5" r:id="rId5"/>
    <sheet name="HIGH+EMERGENCY-ECMP" sheetId="6" r:id="rId6"/>
    <sheet name="MEDIUM-ECMP-SRv6" sheetId="7" r:id="rId7"/>
    <sheet name="HIGH-ECMP-SRv6" sheetId="8" r:id="rId8"/>
    <sheet name="HIGH+EMERGENCY-ECMP-SRv6" sheetId="9" r:id="rId9"/>
    <sheet name="Compari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0" l="1"/>
  <c r="D58" i="10"/>
  <c r="G58" i="10" s="1"/>
  <c r="C58" i="10"/>
  <c r="E58" i="10" s="1"/>
  <c r="B58" i="10"/>
  <c r="F58" i="10" s="1"/>
  <c r="D57" i="10"/>
  <c r="G57" i="10" s="1"/>
  <c r="C57" i="10"/>
  <c r="B57" i="10"/>
  <c r="E57" i="10" s="1"/>
  <c r="D56" i="10"/>
  <c r="G56" i="10" s="1"/>
  <c r="C56" i="10"/>
  <c r="E56" i="10" s="1"/>
  <c r="B56" i="10"/>
  <c r="F56" i="10" s="1"/>
  <c r="D55" i="10"/>
  <c r="G55" i="10" s="1"/>
  <c r="C55" i="10"/>
  <c r="E55" i="10" s="1"/>
  <c r="B55" i="10"/>
  <c r="D54" i="10"/>
  <c r="G54" i="10" s="1"/>
  <c r="C54" i="10"/>
  <c r="E54" i="10" s="1"/>
  <c r="B54" i="10"/>
  <c r="F54" i="10" s="1"/>
  <c r="D53" i="10"/>
  <c r="G53" i="10" s="1"/>
  <c r="C53" i="10"/>
  <c r="B53" i="10"/>
  <c r="E53" i="10" s="1"/>
  <c r="D52" i="10"/>
  <c r="G52" i="10" s="1"/>
  <c r="C52" i="10"/>
  <c r="E52" i="10" s="1"/>
  <c r="B52" i="10"/>
  <c r="F52" i="10" s="1"/>
  <c r="D51" i="10"/>
  <c r="G51" i="10" s="1"/>
  <c r="C51" i="10"/>
  <c r="E51" i="10" s="1"/>
  <c r="B51" i="10"/>
  <c r="D39" i="10"/>
  <c r="G39" i="10" s="1"/>
  <c r="C39" i="10"/>
  <c r="E39" i="10" s="1"/>
  <c r="B39" i="10"/>
  <c r="F39" i="10" s="1"/>
  <c r="D38" i="10"/>
  <c r="G38" i="10" s="1"/>
  <c r="C38" i="10"/>
  <c r="B38" i="10"/>
  <c r="E38" i="10" s="1"/>
  <c r="D37" i="10"/>
  <c r="G37" i="10" s="1"/>
  <c r="C37" i="10"/>
  <c r="E37" i="10" s="1"/>
  <c r="B37" i="10"/>
  <c r="F37" i="10" s="1"/>
  <c r="D36" i="10"/>
  <c r="G36" i="10" s="1"/>
  <c r="C36" i="10"/>
  <c r="B36" i="10"/>
  <c r="E36" i="10" s="1"/>
  <c r="D35" i="10"/>
  <c r="G35" i="10" s="1"/>
  <c r="C35" i="10"/>
  <c r="E35" i="10" s="1"/>
  <c r="B35" i="10"/>
  <c r="F35" i="10" s="1"/>
  <c r="D34" i="10"/>
  <c r="G34" i="10" s="1"/>
  <c r="C34" i="10"/>
  <c r="B34" i="10"/>
  <c r="E34" i="10" s="1"/>
  <c r="D33" i="10"/>
  <c r="G33" i="10" s="1"/>
  <c r="C33" i="10"/>
  <c r="E33" i="10" s="1"/>
  <c r="B33" i="10"/>
  <c r="F33" i="10" s="1"/>
  <c r="D32" i="10"/>
  <c r="G32" i="10" s="1"/>
  <c r="C32" i="10"/>
  <c r="E32" i="10" s="1"/>
  <c r="B32" i="10"/>
  <c r="D20" i="10"/>
  <c r="G20" i="10" s="1"/>
  <c r="C20" i="10"/>
  <c r="E20" i="10" s="1"/>
  <c r="B20" i="10"/>
  <c r="F20" i="10" s="1"/>
  <c r="D19" i="10"/>
  <c r="G19" i="10" s="1"/>
  <c r="C19" i="10"/>
  <c r="E19" i="10" s="1"/>
  <c r="B19" i="10"/>
  <c r="D18" i="10"/>
  <c r="G18" i="10" s="1"/>
  <c r="C18" i="10"/>
  <c r="E18" i="10" s="1"/>
  <c r="B18" i="10"/>
  <c r="F18" i="10" s="1"/>
  <c r="D17" i="10"/>
  <c r="G17" i="10" s="1"/>
  <c r="C17" i="10"/>
  <c r="E17" i="10" s="1"/>
  <c r="B17" i="10"/>
  <c r="D16" i="10"/>
  <c r="G16" i="10" s="1"/>
  <c r="C16" i="10"/>
  <c r="E16" i="10" s="1"/>
  <c r="B16" i="10"/>
  <c r="F16" i="10" s="1"/>
  <c r="D15" i="10"/>
  <c r="G15" i="10" s="1"/>
  <c r="C15" i="10"/>
  <c r="B15" i="10"/>
  <c r="E15" i="10" s="1"/>
  <c r="D14" i="10"/>
  <c r="G14" i="10" s="1"/>
  <c r="C14" i="10"/>
  <c r="E14" i="10" s="1"/>
  <c r="B14" i="10"/>
  <c r="F14" i="10" s="1"/>
  <c r="D13" i="10"/>
  <c r="G13" i="10" s="1"/>
  <c r="C13" i="10"/>
  <c r="B13" i="10"/>
  <c r="E13" i="10" s="1"/>
  <c r="D386" i="9"/>
  <c r="D60" i="10" s="1"/>
  <c r="B360" i="9"/>
  <c r="D50" i="10" s="1"/>
  <c r="B359" i="9"/>
  <c r="D49" i="10" s="1"/>
  <c r="B355" i="9"/>
  <c r="D45" i="10" s="1"/>
  <c r="N344" i="9"/>
  <c r="L344" i="9"/>
  <c r="M344" i="9" s="1"/>
  <c r="N342" i="9"/>
  <c r="M342" i="9"/>
  <c r="L342" i="9"/>
  <c r="N340" i="9"/>
  <c r="M340" i="9"/>
  <c r="L340" i="9"/>
  <c r="N338" i="9"/>
  <c r="L338" i="9"/>
  <c r="M338" i="9" s="1"/>
  <c r="N336" i="9"/>
  <c r="L336" i="9"/>
  <c r="M336" i="9" s="1"/>
  <c r="N334" i="9"/>
  <c r="M334" i="9"/>
  <c r="L334" i="9"/>
  <c r="N332" i="9"/>
  <c r="M332" i="9"/>
  <c r="L332" i="9"/>
  <c r="N330" i="9"/>
  <c r="L330" i="9"/>
  <c r="M330" i="9" s="1"/>
  <c r="N328" i="9"/>
  <c r="L328" i="9"/>
  <c r="M328" i="9" s="1"/>
  <c r="N326" i="9"/>
  <c r="M326" i="9"/>
  <c r="L326" i="9"/>
  <c r="N324" i="9"/>
  <c r="M324" i="9"/>
  <c r="L324" i="9"/>
  <c r="N322" i="9"/>
  <c r="L322" i="9"/>
  <c r="M322" i="9" s="1"/>
  <c r="N320" i="9"/>
  <c r="L320" i="9"/>
  <c r="M320" i="9" s="1"/>
  <c r="N309" i="9"/>
  <c r="M309" i="9"/>
  <c r="L309" i="9"/>
  <c r="N307" i="9"/>
  <c r="M307" i="9"/>
  <c r="L307" i="9"/>
  <c r="N305" i="9"/>
  <c r="L305" i="9"/>
  <c r="M305" i="9" s="1"/>
  <c r="N303" i="9"/>
  <c r="L303" i="9"/>
  <c r="M303" i="9" s="1"/>
  <c r="N301" i="9"/>
  <c r="M301" i="9"/>
  <c r="L301" i="9"/>
  <c r="N299" i="9"/>
  <c r="M299" i="9"/>
  <c r="L299" i="9"/>
  <c r="N297" i="9"/>
  <c r="L297" i="9"/>
  <c r="M297" i="9" s="1"/>
  <c r="N295" i="9"/>
  <c r="L295" i="9"/>
  <c r="M295" i="9" s="1"/>
  <c r="N293" i="9"/>
  <c r="M293" i="9"/>
  <c r="L293" i="9"/>
  <c r="N291" i="9"/>
  <c r="M291" i="9"/>
  <c r="L291" i="9"/>
  <c r="N289" i="9"/>
  <c r="L289" i="9"/>
  <c r="M289" i="9" s="1"/>
  <c r="N287" i="9"/>
  <c r="L287" i="9"/>
  <c r="M287" i="9" s="1"/>
  <c r="N285" i="9"/>
  <c r="M285" i="9"/>
  <c r="L285" i="9"/>
  <c r="N274" i="9"/>
  <c r="M274" i="9"/>
  <c r="L274" i="9"/>
  <c r="N272" i="9"/>
  <c r="L272" i="9"/>
  <c r="M272" i="9" s="1"/>
  <c r="N270" i="9"/>
  <c r="L270" i="9"/>
  <c r="M270" i="9" s="1"/>
  <c r="N268" i="9"/>
  <c r="M268" i="9"/>
  <c r="L268" i="9"/>
  <c r="N266" i="9"/>
  <c r="M266" i="9"/>
  <c r="L266" i="9"/>
  <c r="N264" i="9"/>
  <c r="M264" i="9"/>
  <c r="L264" i="9"/>
  <c r="N262" i="9"/>
  <c r="L262" i="9"/>
  <c r="M262" i="9" s="1"/>
  <c r="N260" i="9"/>
  <c r="M260" i="9"/>
  <c r="L260" i="9"/>
  <c r="N258" i="9"/>
  <c r="M258" i="9"/>
  <c r="L258" i="9"/>
  <c r="N256" i="9"/>
  <c r="L256" i="9"/>
  <c r="M256" i="9" s="1"/>
  <c r="N254" i="9"/>
  <c r="L254" i="9"/>
  <c r="M254" i="9" s="1"/>
  <c r="N252" i="9"/>
  <c r="M252" i="9"/>
  <c r="L252" i="9"/>
  <c r="N250" i="9"/>
  <c r="M250" i="9"/>
  <c r="L250" i="9"/>
  <c r="N239" i="9"/>
  <c r="L239" i="9"/>
  <c r="M239" i="9" s="1"/>
  <c r="N237" i="9"/>
  <c r="L237" i="9"/>
  <c r="M237" i="9" s="1"/>
  <c r="N235" i="9"/>
  <c r="M235" i="9"/>
  <c r="L235" i="9"/>
  <c r="N233" i="9"/>
  <c r="M233" i="9"/>
  <c r="L233" i="9"/>
  <c r="N231" i="9"/>
  <c r="L231" i="9"/>
  <c r="M231" i="9" s="1"/>
  <c r="N229" i="9"/>
  <c r="L229" i="9"/>
  <c r="M229" i="9" s="1"/>
  <c r="N227" i="9"/>
  <c r="M227" i="9"/>
  <c r="L227" i="9"/>
  <c r="N225" i="9"/>
  <c r="M225" i="9"/>
  <c r="L225" i="9"/>
  <c r="N223" i="9"/>
  <c r="M223" i="9"/>
  <c r="L223" i="9"/>
  <c r="N221" i="9"/>
  <c r="L221" i="9"/>
  <c r="M221" i="9" s="1"/>
  <c r="N219" i="9"/>
  <c r="M219" i="9"/>
  <c r="L219" i="9"/>
  <c r="N217" i="9"/>
  <c r="M217" i="9"/>
  <c r="L217" i="9"/>
  <c r="N215" i="9"/>
  <c r="L215" i="9"/>
  <c r="M215" i="9" s="1"/>
  <c r="N204" i="9"/>
  <c r="L204" i="9"/>
  <c r="M204" i="9" s="1"/>
  <c r="N202" i="9"/>
  <c r="M202" i="9"/>
  <c r="L202" i="9"/>
  <c r="N200" i="9"/>
  <c r="M200" i="9"/>
  <c r="L200" i="9"/>
  <c r="N198" i="9"/>
  <c r="L198" i="9"/>
  <c r="M198" i="9" s="1"/>
  <c r="N196" i="9"/>
  <c r="L196" i="9"/>
  <c r="M196" i="9" s="1"/>
  <c r="N194" i="9"/>
  <c r="M194" i="9"/>
  <c r="L194" i="9"/>
  <c r="N192" i="9"/>
  <c r="M192" i="9"/>
  <c r="L192" i="9"/>
  <c r="N190" i="9"/>
  <c r="L190" i="9"/>
  <c r="M190" i="9" s="1"/>
  <c r="N188" i="9"/>
  <c r="L188" i="9"/>
  <c r="M188" i="9" s="1"/>
  <c r="N186" i="9"/>
  <c r="M186" i="9"/>
  <c r="L186" i="9"/>
  <c r="N184" i="9"/>
  <c r="M184" i="9"/>
  <c r="L184" i="9"/>
  <c r="N182" i="9"/>
  <c r="M182" i="9"/>
  <c r="L182" i="9"/>
  <c r="N180" i="9"/>
  <c r="L180" i="9"/>
  <c r="M180" i="9" s="1"/>
  <c r="N169" i="9"/>
  <c r="M169" i="9"/>
  <c r="L169" i="9"/>
  <c r="N167" i="9"/>
  <c r="M167" i="9"/>
  <c r="L167" i="9"/>
  <c r="N165" i="9"/>
  <c r="L165" i="9"/>
  <c r="M165" i="9" s="1"/>
  <c r="N163" i="9"/>
  <c r="L163" i="9"/>
  <c r="M163" i="9" s="1"/>
  <c r="N161" i="9"/>
  <c r="M161" i="9"/>
  <c r="L161" i="9"/>
  <c r="N159" i="9"/>
  <c r="M159" i="9"/>
  <c r="L159" i="9"/>
  <c r="N157" i="9"/>
  <c r="L157" i="9"/>
  <c r="M157" i="9" s="1"/>
  <c r="N155" i="9"/>
  <c r="L155" i="9"/>
  <c r="M155" i="9" s="1"/>
  <c r="N153" i="9"/>
  <c r="M153" i="9"/>
  <c r="L153" i="9"/>
  <c r="N151" i="9"/>
  <c r="M151" i="9"/>
  <c r="L151" i="9"/>
  <c r="N149" i="9"/>
  <c r="L149" i="9"/>
  <c r="M149" i="9" s="1"/>
  <c r="N147" i="9"/>
  <c r="L147" i="9"/>
  <c r="M147" i="9" s="1"/>
  <c r="N145" i="9"/>
  <c r="M145" i="9"/>
  <c r="L145" i="9"/>
  <c r="N134" i="9"/>
  <c r="M134" i="9"/>
  <c r="L134" i="9"/>
  <c r="N132" i="9"/>
  <c r="M132" i="9"/>
  <c r="L132" i="9"/>
  <c r="N130" i="9"/>
  <c r="L130" i="9"/>
  <c r="M130" i="9" s="1"/>
  <c r="N128" i="9"/>
  <c r="M128" i="9"/>
  <c r="L128" i="9"/>
  <c r="N126" i="9"/>
  <c r="M126" i="9"/>
  <c r="L126" i="9"/>
  <c r="N124" i="9"/>
  <c r="L124" i="9"/>
  <c r="M124" i="9" s="1"/>
  <c r="N122" i="9"/>
  <c r="L122" i="9"/>
  <c r="M122" i="9" s="1"/>
  <c r="N120" i="9"/>
  <c r="M120" i="9"/>
  <c r="L120" i="9"/>
  <c r="N118" i="9"/>
  <c r="M118" i="9"/>
  <c r="L118" i="9"/>
  <c r="N116" i="9"/>
  <c r="L116" i="9"/>
  <c r="M116" i="9" s="1"/>
  <c r="N114" i="9"/>
  <c r="L114" i="9"/>
  <c r="M114" i="9" s="1"/>
  <c r="N112" i="9"/>
  <c r="M112" i="9"/>
  <c r="L112" i="9"/>
  <c r="N110" i="9"/>
  <c r="M110" i="9"/>
  <c r="L110" i="9"/>
  <c r="N99" i="9"/>
  <c r="L99" i="9"/>
  <c r="M99" i="9" s="1"/>
  <c r="N97" i="9"/>
  <c r="L97" i="9"/>
  <c r="M97" i="9" s="1"/>
  <c r="N95" i="9"/>
  <c r="M95" i="9"/>
  <c r="L95" i="9"/>
  <c r="N93" i="9"/>
  <c r="M93" i="9"/>
  <c r="L93" i="9"/>
  <c r="N91" i="9"/>
  <c r="M91" i="9"/>
  <c r="L91" i="9"/>
  <c r="N89" i="9"/>
  <c r="L89" i="9"/>
  <c r="M89" i="9" s="1"/>
  <c r="N87" i="9"/>
  <c r="M87" i="9"/>
  <c r="L87" i="9"/>
  <c r="N85" i="9"/>
  <c r="M85" i="9"/>
  <c r="L85" i="9"/>
  <c r="N83" i="9"/>
  <c r="L83" i="9"/>
  <c r="M83" i="9" s="1"/>
  <c r="N81" i="9"/>
  <c r="L81" i="9"/>
  <c r="M81" i="9" s="1"/>
  <c r="N79" i="9"/>
  <c r="M79" i="9"/>
  <c r="L79" i="9"/>
  <c r="N77" i="9"/>
  <c r="M77" i="9"/>
  <c r="L77" i="9"/>
  <c r="N75" i="9"/>
  <c r="L75" i="9"/>
  <c r="M75" i="9" s="1"/>
  <c r="N64" i="9"/>
  <c r="L64" i="9"/>
  <c r="M64" i="9" s="1"/>
  <c r="N62" i="9"/>
  <c r="M62" i="9"/>
  <c r="L62" i="9"/>
  <c r="N60" i="9"/>
  <c r="M60" i="9"/>
  <c r="L60" i="9"/>
  <c r="N58" i="9"/>
  <c r="L58" i="9"/>
  <c r="M58" i="9" s="1"/>
  <c r="N56" i="9"/>
  <c r="L56" i="9"/>
  <c r="M56" i="9" s="1"/>
  <c r="N54" i="9"/>
  <c r="M54" i="9"/>
  <c r="L54" i="9"/>
  <c r="N52" i="9"/>
  <c r="M52" i="9"/>
  <c r="L52" i="9"/>
  <c r="N50" i="9"/>
  <c r="M50" i="9"/>
  <c r="L50" i="9"/>
  <c r="N48" i="9"/>
  <c r="L48" i="9"/>
  <c r="M48" i="9" s="1"/>
  <c r="N46" i="9"/>
  <c r="M46" i="9"/>
  <c r="L46" i="9"/>
  <c r="N44" i="9"/>
  <c r="M44" i="9"/>
  <c r="L44" i="9"/>
  <c r="N42" i="9"/>
  <c r="L42" i="9"/>
  <c r="M42" i="9" s="1"/>
  <c r="N40" i="9"/>
  <c r="L40" i="9"/>
  <c r="M40" i="9" s="1"/>
  <c r="N29" i="9"/>
  <c r="M29" i="9"/>
  <c r="L29" i="9"/>
  <c r="N27" i="9"/>
  <c r="M27" i="9"/>
  <c r="L27" i="9"/>
  <c r="N25" i="9"/>
  <c r="L25" i="9"/>
  <c r="M25" i="9" s="1"/>
  <c r="N23" i="9"/>
  <c r="L23" i="9"/>
  <c r="M23" i="9" s="1"/>
  <c r="N21" i="9"/>
  <c r="M21" i="9"/>
  <c r="L21" i="9"/>
  <c r="N19" i="9"/>
  <c r="M19" i="9"/>
  <c r="L19" i="9"/>
  <c r="N17" i="9"/>
  <c r="M17" i="9"/>
  <c r="L17" i="9"/>
  <c r="N15" i="9"/>
  <c r="L15" i="9"/>
  <c r="M15" i="9" s="1"/>
  <c r="N13" i="9"/>
  <c r="M13" i="9"/>
  <c r="L13" i="9"/>
  <c r="N11" i="9"/>
  <c r="M11" i="9"/>
  <c r="L11" i="9"/>
  <c r="N9" i="9"/>
  <c r="M9" i="9"/>
  <c r="L9" i="9"/>
  <c r="N7" i="9"/>
  <c r="L7" i="9"/>
  <c r="M7" i="9" s="1"/>
  <c r="N5" i="9"/>
  <c r="M5" i="9"/>
  <c r="L5" i="9"/>
  <c r="D387" i="8"/>
  <c r="D41" i="10" s="1"/>
  <c r="C386" i="8"/>
  <c r="B361" i="8"/>
  <c r="D31" i="10" s="1"/>
  <c r="B360" i="8"/>
  <c r="D30" i="10" s="1"/>
  <c r="B356" i="8"/>
  <c r="D26" i="10" s="1"/>
  <c r="N344" i="8"/>
  <c r="M344" i="8"/>
  <c r="L344" i="8"/>
  <c r="N342" i="8"/>
  <c r="L342" i="8"/>
  <c r="M342" i="8" s="1"/>
  <c r="N340" i="8"/>
  <c r="L340" i="8"/>
  <c r="M340" i="8" s="1"/>
  <c r="N338" i="8"/>
  <c r="L338" i="8"/>
  <c r="M338" i="8" s="1"/>
  <c r="N336" i="8"/>
  <c r="M336" i="8"/>
  <c r="L336" i="8"/>
  <c r="N334" i="8"/>
  <c r="M334" i="8"/>
  <c r="L334" i="8"/>
  <c r="N332" i="8"/>
  <c r="L332" i="8"/>
  <c r="M332" i="8" s="1"/>
  <c r="N330" i="8"/>
  <c r="L330" i="8"/>
  <c r="M330" i="8" s="1"/>
  <c r="N328" i="8"/>
  <c r="M328" i="8"/>
  <c r="L328" i="8"/>
  <c r="N326" i="8"/>
  <c r="L326" i="8"/>
  <c r="M326" i="8" s="1"/>
  <c r="N324" i="8"/>
  <c r="L324" i="8"/>
  <c r="M324" i="8" s="1"/>
  <c r="N322" i="8"/>
  <c r="L322" i="8"/>
  <c r="M322" i="8" s="1"/>
  <c r="N304" i="8"/>
  <c r="M304" i="8"/>
  <c r="L304" i="8"/>
  <c r="N302" i="8"/>
  <c r="M302" i="8"/>
  <c r="L302" i="8"/>
  <c r="N300" i="8"/>
  <c r="L300" i="8"/>
  <c r="M300" i="8" s="1"/>
  <c r="N298" i="8"/>
  <c r="L298" i="8"/>
  <c r="M298" i="8" s="1"/>
  <c r="N296" i="8"/>
  <c r="M296" i="8"/>
  <c r="L296" i="8"/>
  <c r="N294" i="8"/>
  <c r="L294" i="8"/>
  <c r="M294" i="8" s="1"/>
  <c r="N292" i="8"/>
  <c r="L292" i="8"/>
  <c r="M292" i="8" s="1"/>
  <c r="N290" i="8"/>
  <c r="L290" i="8"/>
  <c r="M290" i="8" s="1"/>
  <c r="N288" i="8"/>
  <c r="M288" i="8"/>
  <c r="L288" i="8"/>
  <c r="N286" i="8"/>
  <c r="M286" i="8"/>
  <c r="L286" i="8"/>
  <c r="N284" i="8"/>
  <c r="L284" i="8"/>
  <c r="M284" i="8" s="1"/>
  <c r="N282" i="8"/>
  <c r="L282" i="8"/>
  <c r="M282" i="8" s="1"/>
  <c r="N269" i="8"/>
  <c r="M269" i="8"/>
  <c r="L269" i="8"/>
  <c r="N267" i="8"/>
  <c r="L267" i="8"/>
  <c r="M267" i="8" s="1"/>
  <c r="N265" i="8"/>
  <c r="L265" i="8"/>
  <c r="M265" i="8" s="1"/>
  <c r="N263" i="8"/>
  <c r="L263" i="8"/>
  <c r="M263" i="8" s="1"/>
  <c r="N261" i="8"/>
  <c r="M261" i="8"/>
  <c r="L261" i="8"/>
  <c r="N259" i="8"/>
  <c r="M259" i="8"/>
  <c r="L259" i="8"/>
  <c r="N257" i="8"/>
  <c r="L257" i="8"/>
  <c r="M257" i="8" s="1"/>
  <c r="N255" i="8"/>
  <c r="L255" i="8"/>
  <c r="M255" i="8" s="1"/>
  <c r="N253" i="8"/>
  <c r="M253" i="8"/>
  <c r="L253" i="8"/>
  <c r="N251" i="8"/>
  <c r="L251" i="8"/>
  <c r="M251" i="8" s="1"/>
  <c r="N249" i="8"/>
  <c r="L249" i="8"/>
  <c r="M249" i="8" s="1"/>
  <c r="N247" i="8"/>
  <c r="L247" i="8"/>
  <c r="M247" i="8" s="1"/>
  <c r="N235" i="8"/>
  <c r="M235" i="8"/>
  <c r="L235" i="8"/>
  <c r="N233" i="8"/>
  <c r="M233" i="8"/>
  <c r="L233" i="8"/>
  <c r="N231" i="8"/>
  <c r="L231" i="8"/>
  <c r="M231" i="8" s="1"/>
  <c r="N229" i="8"/>
  <c r="L229" i="8"/>
  <c r="M229" i="8" s="1"/>
  <c r="N227" i="8"/>
  <c r="M227" i="8"/>
  <c r="L227" i="8"/>
  <c r="N225" i="8"/>
  <c r="L225" i="8"/>
  <c r="M225" i="8" s="1"/>
  <c r="N223" i="8"/>
  <c r="L223" i="8"/>
  <c r="M223" i="8" s="1"/>
  <c r="N221" i="8"/>
  <c r="L221" i="8"/>
  <c r="M221" i="8" s="1"/>
  <c r="N219" i="8"/>
  <c r="M219" i="8"/>
  <c r="L219" i="8"/>
  <c r="N217" i="8"/>
  <c r="M217" i="8"/>
  <c r="L217" i="8"/>
  <c r="N215" i="8"/>
  <c r="L215" i="8"/>
  <c r="M215" i="8" s="1"/>
  <c r="N213" i="8"/>
  <c r="L213" i="8"/>
  <c r="M213" i="8" s="1"/>
  <c r="N200" i="8"/>
  <c r="M200" i="8"/>
  <c r="L200" i="8"/>
  <c r="N198" i="8"/>
  <c r="L198" i="8"/>
  <c r="M198" i="8" s="1"/>
  <c r="N196" i="8"/>
  <c r="L196" i="8"/>
  <c r="M196" i="8" s="1"/>
  <c r="N194" i="8"/>
  <c r="L194" i="8"/>
  <c r="M194" i="8" s="1"/>
  <c r="N192" i="8"/>
  <c r="M192" i="8"/>
  <c r="L192" i="8"/>
  <c r="N190" i="8"/>
  <c r="M190" i="8"/>
  <c r="L190" i="8"/>
  <c r="N188" i="8"/>
  <c r="L188" i="8"/>
  <c r="M188" i="8" s="1"/>
  <c r="N186" i="8"/>
  <c r="L186" i="8"/>
  <c r="M186" i="8" s="1"/>
  <c r="N184" i="8"/>
  <c r="M184" i="8"/>
  <c r="L184" i="8"/>
  <c r="N182" i="8"/>
  <c r="L182" i="8"/>
  <c r="M182" i="8" s="1"/>
  <c r="N180" i="8"/>
  <c r="L180" i="8"/>
  <c r="M180" i="8" s="1"/>
  <c r="N178" i="8"/>
  <c r="L178" i="8"/>
  <c r="M178" i="8" s="1"/>
  <c r="N166" i="8"/>
  <c r="M166" i="8"/>
  <c r="L166" i="8"/>
  <c r="N164" i="8"/>
  <c r="M164" i="8"/>
  <c r="L164" i="8"/>
  <c r="N162" i="8"/>
  <c r="L162" i="8"/>
  <c r="M162" i="8" s="1"/>
  <c r="N160" i="8"/>
  <c r="L160" i="8"/>
  <c r="M160" i="8" s="1"/>
  <c r="N158" i="8"/>
  <c r="M158" i="8"/>
  <c r="L158" i="8"/>
  <c r="N156" i="8"/>
  <c r="L156" i="8"/>
  <c r="M156" i="8" s="1"/>
  <c r="N154" i="8"/>
  <c r="L154" i="8"/>
  <c r="M154" i="8" s="1"/>
  <c r="N152" i="8"/>
  <c r="L152" i="8"/>
  <c r="M152" i="8" s="1"/>
  <c r="N150" i="8"/>
  <c r="M150" i="8"/>
  <c r="L150" i="8"/>
  <c r="N148" i="8"/>
  <c r="M148" i="8"/>
  <c r="L148" i="8"/>
  <c r="N146" i="8"/>
  <c r="L146" i="8"/>
  <c r="M146" i="8" s="1"/>
  <c r="N144" i="8"/>
  <c r="L144" i="8"/>
  <c r="M144" i="8" s="1"/>
  <c r="N132" i="8"/>
  <c r="M132" i="8"/>
  <c r="L132" i="8"/>
  <c r="N130" i="8"/>
  <c r="L130" i="8"/>
  <c r="M130" i="8" s="1"/>
  <c r="N128" i="8"/>
  <c r="L128" i="8"/>
  <c r="M128" i="8" s="1"/>
  <c r="N126" i="8"/>
  <c r="L126" i="8"/>
  <c r="M126" i="8" s="1"/>
  <c r="N124" i="8"/>
  <c r="M124" i="8"/>
  <c r="L124" i="8"/>
  <c r="N122" i="8"/>
  <c r="M122" i="8"/>
  <c r="L122" i="8"/>
  <c r="N120" i="8"/>
  <c r="L120" i="8"/>
  <c r="M120" i="8" s="1"/>
  <c r="N118" i="8"/>
  <c r="L118" i="8"/>
  <c r="M118" i="8" s="1"/>
  <c r="N116" i="8"/>
  <c r="M116" i="8"/>
  <c r="L116" i="8"/>
  <c r="N114" i="8"/>
  <c r="L114" i="8"/>
  <c r="M114" i="8" s="1"/>
  <c r="N112" i="8"/>
  <c r="L112" i="8"/>
  <c r="M112" i="8" s="1"/>
  <c r="N110" i="8"/>
  <c r="L110" i="8"/>
  <c r="M110" i="8" s="1"/>
  <c r="N98" i="8"/>
  <c r="M98" i="8"/>
  <c r="L98" i="8"/>
  <c r="N96" i="8"/>
  <c r="M96" i="8"/>
  <c r="L96" i="8"/>
  <c r="N94" i="8"/>
  <c r="L94" i="8"/>
  <c r="M94" i="8" s="1"/>
  <c r="N92" i="8"/>
  <c r="L92" i="8"/>
  <c r="M92" i="8" s="1"/>
  <c r="N90" i="8"/>
  <c r="M90" i="8"/>
  <c r="L90" i="8"/>
  <c r="N88" i="8"/>
  <c r="L88" i="8"/>
  <c r="M88" i="8" s="1"/>
  <c r="N86" i="8"/>
  <c r="L86" i="8"/>
  <c r="M86" i="8" s="1"/>
  <c r="N84" i="8"/>
  <c r="L84" i="8"/>
  <c r="M84" i="8" s="1"/>
  <c r="N82" i="8"/>
  <c r="M82" i="8"/>
  <c r="L82" i="8"/>
  <c r="N80" i="8"/>
  <c r="M80" i="8"/>
  <c r="L80" i="8"/>
  <c r="N78" i="8"/>
  <c r="L78" i="8"/>
  <c r="M78" i="8" s="1"/>
  <c r="N76" i="8"/>
  <c r="L76" i="8"/>
  <c r="M76" i="8" s="1"/>
  <c r="N62" i="8"/>
  <c r="M62" i="8"/>
  <c r="L62" i="8"/>
  <c r="N60" i="8"/>
  <c r="L60" i="8"/>
  <c r="M60" i="8" s="1"/>
  <c r="N58" i="8"/>
  <c r="L58" i="8"/>
  <c r="M58" i="8" s="1"/>
  <c r="N56" i="8"/>
  <c r="L56" i="8"/>
  <c r="M56" i="8" s="1"/>
  <c r="N54" i="8"/>
  <c r="M54" i="8"/>
  <c r="L54" i="8"/>
  <c r="N52" i="8"/>
  <c r="M52" i="8"/>
  <c r="L52" i="8"/>
  <c r="N50" i="8"/>
  <c r="L50" i="8"/>
  <c r="M50" i="8" s="1"/>
  <c r="N48" i="8"/>
  <c r="L48" i="8"/>
  <c r="M48" i="8" s="1"/>
  <c r="N46" i="8"/>
  <c r="M46" i="8"/>
  <c r="L46" i="8"/>
  <c r="N44" i="8"/>
  <c r="L44" i="8"/>
  <c r="M44" i="8" s="1"/>
  <c r="N42" i="8"/>
  <c r="L42" i="8"/>
  <c r="M42" i="8" s="1"/>
  <c r="N40" i="8"/>
  <c r="L40" i="8"/>
  <c r="M40" i="8" s="1"/>
  <c r="N27" i="8"/>
  <c r="M27" i="8"/>
  <c r="L27" i="8"/>
  <c r="N25" i="8"/>
  <c r="M25" i="8"/>
  <c r="L25" i="8"/>
  <c r="N23" i="8"/>
  <c r="L23" i="8"/>
  <c r="M23" i="8" s="1"/>
  <c r="N21" i="8"/>
  <c r="L21" i="8"/>
  <c r="M21" i="8" s="1"/>
  <c r="N19" i="8"/>
  <c r="M19" i="8"/>
  <c r="L19" i="8"/>
  <c r="N17" i="8"/>
  <c r="L17" i="8"/>
  <c r="M17" i="8" s="1"/>
  <c r="N15" i="8"/>
  <c r="L15" i="8"/>
  <c r="M15" i="8" s="1"/>
  <c r="N13" i="8"/>
  <c r="L13" i="8"/>
  <c r="M13" i="8" s="1"/>
  <c r="N11" i="8"/>
  <c r="M11" i="8"/>
  <c r="L11" i="8"/>
  <c r="N9" i="8"/>
  <c r="M9" i="8"/>
  <c r="L9" i="8"/>
  <c r="N7" i="8"/>
  <c r="L7" i="8"/>
  <c r="M7" i="8" s="1"/>
  <c r="N5" i="8"/>
  <c r="L5" i="8"/>
  <c r="D137" i="7"/>
  <c r="D22" i="10" s="1"/>
  <c r="C136" i="7"/>
  <c r="B111" i="7"/>
  <c r="D12" i="10" s="1"/>
  <c r="B110" i="7"/>
  <c r="D11" i="10" s="1"/>
  <c r="B107" i="7"/>
  <c r="D8" i="10" s="1"/>
  <c r="B106" i="7"/>
  <c r="D7" i="10" s="1"/>
  <c r="N101" i="7"/>
  <c r="L101" i="7"/>
  <c r="M101" i="7" s="1"/>
  <c r="N99" i="7"/>
  <c r="L99" i="7"/>
  <c r="M99" i="7" s="1"/>
  <c r="N97" i="7"/>
  <c r="M97" i="7"/>
  <c r="L97" i="7"/>
  <c r="N95" i="7"/>
  <c r="L95" i="7"/>
  <c r="M95" i="7" s="1"/>
  <c r="N91" i="7"/>
  <c r="L91" i="7"/>
  <c r="M91" i="7" s="1"/>
  <c r="N89" i="7"/>
  <c r="L89" i="7"/>
  <c r="M89" i="7" s="1"/>
  <c r="N87" i="7"/>
  <c r="M87" i="7"/>
  <c r="L87" i="7"/>
  <c r="N85" i="7"/>
  <c r="M85" i="7"/>
  <c r="L85" i="7"/>
  <c r="N81" i="7"/>
  <c r="L81" i="7"/>
  <c r="M81" i="7" s="1"/>
  <c r="N79" i="7"/>
  <c r="L79" i="7"/>
  <c r="M79" i="7" s="1"/>
  <c r="N77" i="7"/>
  <c r="M77" i="7"/>
  <c r="L77" i="7"/>
  <c r="N75" i="7"/>
  <c r="L75" i="7"/>
  <c r="M75" i="7" s="1"/>
  <c r="N71" i="7"/>
  <c r="L71" i="7"/>
  <c r="M71" i="7" s="1"/>
  <c r="N69" i="7"/>
  <c r="L69" i="7"/>
  <c r="M69" i="7" s="1"/>
  <c r="N67" i="7"/>
  <c r="M67" i="7"/>
  <c r="L67" i="7"/>
  <c r="N65" i="7"/>
  <c r="M65" i="7"/>
  <c r="L65" i="7"/>
  <c r="N61" i="7"/>
  <c r="L61" i="7"/>
  <c r="M61" i="7" s="1"/>
  <c r="N59" i="7"/>
  <c r="L59" i="7"/>
  <c r="M59" i="7" s="1"/>
  <c r="N57" i="7"/>
  <c r="M57" i="7"/>
  <c r="L57" i="7"/>
  <c r="N55" i="7"/>
  <c r="L55" i="7"/>
  <c r="M55" i="7" s="1"/>
  <c r="N51" i="7"/>
  <c r="L51" i="7"/>
  <c r="M51" i="7" s="1"/>
  <c r="N49" i="7"/>
  <c r="L49" i="7"/>
  <c r="M49" i="7" s="1"/>
  <c r="N47" i="7"/>
  <c r="M47" i="7"/>
  <c r="L47" i="7"/>
  <c r="N45" i="7"/>
  <c r="M45" i="7"/>
  <c r="L45" i="7"/>
  <c r="N41" i="7"/>
  <c r="L41" i="7"/>
  <c r="M41" i="7" s="1"/>
  <c r="N39" i="7"/>
  <c r="L39" i="7"/>
  <c r="M39" i="7" s="1"/>
  <c r="N37" i="7"/>
  <c r="M37" i="7"/>
  <c r="L37" i="7"/>
  <c r="N35" i="7"/>
  <c r="L35" i="7"/>
  <c r="M35" i="7" s="1"/>
  <c r="N31" i="7"/>
  <c r="L31" i="7"/>
  <c r="M31" i="7" s="1"/>
  <c r="N29" i="7"/>
  <c r="L29" i="7"/>
  <c r="M29" i="7" s="1"/>
  <c r="N27" i="7"/>
  <c r="M27" i="7"/>
  <c r="L27" i="7"/>
  <c r="N25" i="7"/>
  <c r="M25" i="7"/>
  <c r="L25" i="7"/>
  <c r="N21" i="7"/>
  <c r="L21" i="7"/>
  <c r="M21" i="7" s="1"/>
  <c r="N19" i="7"/>
  <c r="L19" i="7"/>
  <c r="M19" i="7" s="1"/>
  <c r="N17" i="7"/>
  <c r="M17" i="7"/>
  <c r="L17" i="7"/>
  <c r="N15" i="7"/>
  <c r="L15" i="7"/>
  <c r="M15" i="7" s="1"/>
  <c r="N11" i="7"/>
  <c r="L11" i="7"/>
  <c r="M11" i="7" s="1"/>
  <c r="N9" i="7"/>
  <c r="L9" i="7"/>
  <c r="M9" i="7" s="1"/>
  <c r="N7" i="7"/>
  <c r="M7" i="7"/>
  <c r="L7" i="7"/>
  <c r="N5" i="7"/>
  <c r="M5" i="7"/>
  <c r="B108" i="7" s="1"/>
  <c r="D9" i="10" s="1"/>
  <c r="L5" i="7"/>
  <c r="D317" i="6"/>
  <c r="C316" i="6"/>
  <c r="B291" i="6"/>
  <c r="C50" i="10" s="1"/>
  <c r="B290" i="6"/>
  <c r="C49" i="10" s="1"/>
  <c r="B286" i="6"/>
  <c r="C45" i="10" s="1"/>
  <c r="N281" i="6"/>
  <c r="M281" i="6"/>
  <c r="L281" i="6"/>
  <c r="N279" i="6"/>
  <c r="L279" i="6"/>
  <c r="M279" i="6" s="1"/>
  <c r="N277" i="6"/>
  <c r="L277" i="6"/>
  <c r="M277" i="6" s="1"/>
  <c r="N275" i="6"/>
  <c r="L275" i="6"/>
  <c r="M275" i="6" s="1"/>
  <c r="N273" i="6"/>
  <c r="M273" i="6"/>
  <c r="L273" i="6"/>
  <c r="N271" i="6"/>
  <c r="M271" i="6"/>
  <c r="L271" i="6"/>
  <c r="N269" i="6"/>
  <c r="L269" i="6"/>
  <c r="M269" i="6" s="1"/>
  <c r="N267" i="6"/>
  <c r="L267" i="6"/>
  <c r="M267" i="6" s="1"/>
  <c r="N265" i="6"/>
  <c r="M265" i="6"/>
  <c r="L265" i="6"/>
  <c r="N263" i="6"/>
  <c r="L263" i="6"/>
  <c r="M263" i="6" s="1"/>
  <c r="N261" i="6"/>
  <c r="L261" i="6"/>
  <c r="M261" i="6" s="1"/>
  <c r="N259" i="6"/>
  <c r="L259" i="6"/>
  <c r="M259" i="6" s="1"/>
  <c r="N257" i="6"/>
  <c r="M257" i="6"/>
  <c r="L257" i="6"/>
  <c r="N253" i="6"/>
  <c r="M253" i="6"/>
  <c r="L253" i="6"/>
  <c r="N251" i="6"/>
  <c r="L251" i="6"/>
  <c r="M251" i="6" s="1"/>
  <c r="N249" i="6"/>
  <c r="L249" i="6"/>
  <c r="M249" i="6" s="1"/>
  <c r="N247" i="6"/>
  <c r="M247" i="6"/>
  <c r="L247" i="6"/>
  <c r="N245" i="6"/>
  <c r="L245" i="6"/>
  <c r="M245" i="6" s="1"/>
  <c r="N243" i="6"/>
  <c r="L243" i="6"/>
  <c r="M243" i="6" s="1"/>
  <c r="N241" i="6"/>
  <c r="L241" i="6"/>
  <c r="M241" i="6" s="1"/>
  <c r="N239" i="6"/>
  <c r="M239" i="6"/>
  <c r="L239" i="6"/>
  <c r="N237" i="6"/>
  <c r="M237" i="6"/>
  <c r="L237" i="6"/>
  <c r="N235" i="6"/>
  <c r="L235" i="6"/>
  <c r="M235" i="6" s="1"/>
  <c r="N233" i="6"/>
  <c r="L233" i="6"/>
  <c r="M233" i="6" s="1"/>
  <c r="N231" i="6"/>
  <c r="M231" i="6"/>
  <c r="L231" i="6"/>
  <c r="N229" i="6"/>
  <c r="L229" i="6"/>
  <c r="M229" i="6" s="1"/>
  <c r="N225" i="6"/>
  <c r="L225" i="6"/>
  <c r="M225" i="6" s="1"/>
  <c r="N223" i="6"/>
  <c r="L223" i="6"/>
  <c r="M223" i="6" s="1"/>
  <c r="N221" i="6"/>
  <c r="M221" i="6"/>
  <c r="L221" i="6"/>
  <c r="N219" i="6"/>
  <c r="M219" i="6"/>
  <c r="L219" i="6"/>
  <c r="N217" i="6"/>
  <c r="L217" i="6"/>
  <c r="M217" i="6" s="1"/>
  <c r="N215" i="6"/>
  <c r="L215" i="6"/>
  <c r="M215" i="6" s="1"/>
  <c r="N213" i="6"/>
  <c r="M213" i="6"/>
  <c r="L213" i="6"/>
  <c r="N211" i="6"/>
  <c r="L211" i="6"/>
  <c r="M211" i="6" s="1"/>
  <c r="N209" i="6"/>
  <c r="L209" i="6"/>
  <c r="M209" i="6" s="1"/>
  <c r="N207" i="6"/>
  <c r="L207" i="6"/>
  <c r="M207" i="6" s="1"/>
  <c r="N205" i="6"/>
  <c r="M205" i="6"/>
  <c r="L205" i="6"/>
  <c r="N203" i="6"/>
  <c r="M203" i="6"/>
  <c r="L203" i="6"/>
  <c r="N201" i="6"/>
  <c r="L201" i="6"/>
  <c r="M201" i="6" s="1"/>
  <c r="N197" i="6"/>
  <c r="L197" i="6"/>
  <c r="M197" i="6" s="1"/>
  <c r="N195" i="6"/>
  <c r="M195" i="6"/>
  <c r="L195" i="6"/>
  <c r="N193" i="6"/>
  <c r="L193" i="6"/>
  <c r="M193" i="6" s="1"/>
  <c r="N191" i="6"/>
  <c r="L191" i="6"/>
  <c r="M191" i="6" s="1"/>
  <c r="N189" i="6"/>
  <c r="L189" i="6"/>
  <c r="M189" i="6" s="1"/>
  <c r="N187" i="6"/>
  <c r="M187" i="6"/>
  <c r="L187" i="6"/>
  <c r="N185" i="6"/>
  <c r="M185" i="6"/>
  <c r="L185" i="6"/>
  <c r="N183" i="6"/>
  <c r="L183" i="6"/>
  <c r="M183" i="6" s="1"/>
  <c r="N181" i="6"/>
  <c r="L181" i="6"/>
  <c r="M181" i="6" s="1"/>
  <c r="N179" i="6"/>
  <c r="M179" i="6"/>
  <c r="L179" i="6"/>
  <c r="N177" i="6"/>
  <c r="L177" i="6"/>
  <c r="M177" i="6" s="1"/>
  <c r="N175" i="6"/>
  <c r="L175" i="6"/>
  <c r="M175" i="6" s="1"/>
  <c r="N173" i="6"/>
  <c r="L173" i="6"/>
  <c r="M173" i="6" s="1"/>
  <c r="N169" i="6"/>
  <c r="M169" i="6"/>
  <c r="L169" i="6"/>
  <c r="N167" i="6"/>
  <c r="M167" i="6"/>
  <c r="L167" i="6"/>
  <c r="N165" i="6"/>
  <c r="L165" i="6"/>
  <c r="M165" i="6" s="1"/>
  <c r="N163" i="6"/>
  <c r="L163" i="6"/>
  <c r="M163" i="6" s="1"/>
  <c r="N161" i="6"/>
  <c r="M161" i="6"/>
  <c r="L161" i="6"/>
  <c r="N159" i="6"/>
  <c r="L159" i="6"/>
  <c r="M159" i="6" s="1"/>
  <c r="N157" i="6"/>
  <c r="L157" i="6"/>
  <c r="M157" i="6" s="1"/>
  <c r="N155" i="6"/>
  <c r="L155" i="6"/>
  <c r="M155" i="6" s="1"/>
  <c r="N153" i="6"/>
  <c r="M153" i="6"/>
  <c r="L153" i="6"/>
  <c r="N151" i="6"/>
  <c r="M151" i="6"/>
  <c r="L151" i="6"/>
  <c r="N149" i="6"/>
  <c r="L149" i="6"/>
  <c r="M149" i="6" s="1"/>
  <c r="N147" i="6"/>
  <c r="L147" i="6"/>
  <c r="M147" i="6" s="1"/>
  <c r="N145" i="6"/>
  <c r="M145" i="6"/>
  <c r="L145" i="6"/>
  <c r="N141" i="6"/>
  <c r="L141" i="6"/>
  <c r="M141" i="6" s="1"/>
  <c r="N139" i="6"/>
  <c r="L139" i="6"/>
  <c r="M139" i="6" s="1"/>
  <c r="N137" i="6"/>
  <c r="L137" i="6"/>
  <c r="M137" i="6" s="1"/>
  <c r="N135" i="6"/>
  <c r="M135" i="6"/>
  <c r="L135" i="6"/>
  <c r="N133" i="6"/>
  <c r="M133" i="6"/>
  <c r="L133" i="6"/>
  <c r="N131" i="6"/>
  <c r="L131" i="6"/>
  <c r="M131" i="6" s="1"/>
  <c r="N129" i="6"/>
  <c r="L129" i="6"/>
  <c r="M129" i="6" s="1"/>
  <c r="N127" i="6"/>
  <c r="M127" i="6"/>
  <c r="L127" i="6"/>
  <c r="N125" i="6"/>
  <c r="L125" i="6"/>
  <c r="M125" i="6" s="1"/>
  <c r="N123" i="6"/>
  <c r="L123" i="6"/>
  <c r="M123" i="6" s="1"/>
  <c r="N121" i="6"/>
  <c r="L121" i="6"/>
  <c r="M121" i="6" s="1"/>
  <c r="N119" i="6"/>
  <c r="M119" i="6"/>
  <c r="L119" i="6"/>
  <c r="N117" i="6"/>
  <c r="M117" i="6"/>
  <c r="L117" i="6"/>
  <c r="N113" i="6"/>
  <c r="L113" i="6"/>
  <c r="M113" i="6" s="1"/>
  <c r="N111" i="6"/>
  <c r="L111" i="6"/>
  <c r="M111" i="6" s="1"/>
  <c r="N109" i="6"/>
  <c r="M109" i="6"/>
  <c r="L109" i="6"/>
  <c r="N107" i="6"/>
  <c r="L107" i="6"/>
  <c r="M107" i="6" s="1"/>
  <c r="N105" i="6"/>
  <c r="L105" i="6"/>
  <c r="M105" i="6" s="1"/>
  <c r="N103" i="6"/>
  <c r="L103" i="6"/>
  <c r="M103" i="6" s="1"/>
  <c r="N101" i="6"/>
  <c r="M101" i="6"/>
  <c r="L101" i="6"/>
  <c r="N99" i="6"/>
  <c r="M99" i="6"/>
  <c r="L99" i="6"/>
  <c r="N97" i="6"/>
  <c r="L97" i="6"/>
  <c r="M97" i="6" s="1"/>
  <c r="N95" i="6"/>
  <c r="L95" i="6"/>
  <c r="M95" i="6" s="1"/>
  <c r="N93" i="6"/>
  <c r="M93" i="6"/>
  <c r="L93" i="6"/>
  <c r="N91" i="6"/>
  <c r="L91" i="6"/>
  <c r="M91" i="6" s="1"/>
  <c r="N89" i="6"/>
  <c r="L89" i="6"/>
  <c r="M89" i="6" s="1"/>
  <c r="N85" i="6"/>
  <c r="L85" i="6"/>
  <c r="M85" i="6" s="1"/>
  <c r="N83" i="6"/>
  <c r="M83" i="6"/>
  <c r="L83" i="6"/>
  <c r="N81" i="6"/>
  <c r="M81" i="6"/>
  <c r="L81" i="6"/>
  <c r="N79" i="6"/>
  <c r="L79" i="6"/>
  <c r="M79" i="6" s="1"/>
  <c r="N77" i="6"/>
  <c r="L77" i="6"/>
  <c r="M77" i="6" s="1"/>
  <c r="N75" i="6"/>
  <c r="M75" i="6"/>
  <c r="L75" i="6"/>
  <c r="N73" i="6"/>
  <c r="L73" i="6"/>
  <c r="M73" i="6" s="1"/>
  <c r="N71" i="6"/>
  <c r="L71" i="6"/>
  <c r="M71" i="6" s="1"/>
  <c r="N69" i="6"/>
  <c r="L69" i="6"/>
  <c r="M69" i="6" s="1"/>
  <c r="N67" i="6"/>
  <c r="M67" i="6"/>
  <c r="L67" i="6"/>
  <c r="N65" i="6"/>
  <c r="M65" i="6"/>
  <c r="L65" i="6"/>
  <c r="N63" i="6"/>
  <c r="L63" i="6"/>
  <c r="M63" i="6" s="1"/>
  <c r="N61" i="6"/>
  <c r="L61" i="6"/>
  <c r="M61" i="6" s="1"/>
  <c r="N57" i="6"/>
  <c r="M57" i="6"/>
  <c r="L57" i="6"/>
  <c r="N55" i="6"/>
  <c r="L55" i="6"/>
  <c r="M55" i="6" s="1"/>
  <c r="N53" i="6"/>
  <c r="L53" i="6"/>
  <c r="M53" i="6" s="1"/>
  <c r="N51" i="6"/>
  <c r="L51" i="6"/>
  <c r="M51" i="6" s="1"/>
  <c r="N49" i="6"/>
  <c r="M49" i="6"/>
  <c r="L49" i="6"/>
  <c r="N47" i="6"/>
  <c r="M47" i="6"/>
  <c r="L47" i="6"/>
  <c r="N45" i="6"/>
  <c r="L45" i="6"/>
  <c r="M45" i="6" s="1"/>
  <c r="N43" i="6"/>
  <c r="L43" i="6"/>
  <c r="M43" i="6" s="1"/>
  <c r="N41" i="6"/>
  <c r="M41" i="6"/>
  <c r="L41" i="6"/>
  <c r="N39" i="6"/>
  <c r="L39" i="6"/>
  <c r="M39" i="6" s="1"/>
  <c r="N37" i="6"/>
  <c r="L37" i="6"/>
  <c r="M37" i="6" s="1"/>
  <c r="N35" i="6"/>
  <c r="L35" i="6"/>
  <c r="M35" i="6" s="1"/>
  <c r="N33" i="6"/>
  <c r="M33" i="6"/>
  <c r="L33" i="6"/>
  <c r="N29" i="6"/>
  <c r="M29" i="6"/>
  <c r="L29" i="6"/>
  <c r="N27" i="6"/>
  <c r="L27" i="6"/>
  <c r="M27" i="6" s="1"/>
  <c r="N25" i="6"/>
  <c r="B316" i="6" s="1"/>
  <c r="L25" i="6"/>
  <c r="M25" i="6" s="1"/>
  <c r="N23" i="6"/>
  <c r="M23" i="6"/>
  <c r="L23" i="6"/>
  <c r="N21" i="6"/>
  <c r="L21" i="6"/>
  <c r="M21" i="6" s="1"/>
  <c r="N19" i="6"/>
  <c r="L19" i="6"/>
  <c r="M19" i="6" s="1"/>
  <c r="N17" i="6"/>
  <c r="L17" i="6"/>
  <c r="M17" i="6" s="1"/>
  <c r="N15" i="6"/>
  <c r="M15" i="6"/>
  <c r="L15" i="6"/>
  <c r="N13" i="6"/>
  <c r="M13" i="6"/>
  <c r="L13" i="6"/>
  <c r="N11" i="6"/>
  <c r="L11" i="6"/>
  <c r="M11" i="6" s="1"/>
  <c r="N9" i="6"/>
  <c r="L9" i="6"/>
  <c r="M9" i="6" s="1"/>
  <c r="N7" i="6"/>
  <c r="M7" i="6"/>
  <c r="L7" i="6"/>
  <c r="N5" i="6"/>
  <c r="L5" i="6"/>
  <c r="B287" i="6" s="1"/>
  <c r="C46" i="10" s="1"/>
  <c r="D297" i="5"/>
  <c r="C41" i="10" s="1"/>
  <c r="C296" i="5"/>
  <c r="B271" i="5"/>
  <c r="C31" i="10" s="1"/>
  <c r="E31" i="10" s="1"/>
  <c r="B270" i="5"/>
  <c r="C30" i="10" s="1"/>
  <c r="B266" i="5"/>
  <c r="C26" i="10" s="1"/>
  <c r="N261" i="5"/>
  <c r="L261" i="5"/>
  <c r="M261" i="5" s="1"/>
  <c r="N259" i="5"/>
  <c r="L259" i="5"/>
  <c r="M259" i="5" s="1"/>
  <c r="N257" i="5"/>
  <c r="M257" i="5"/>
  <c r="L257" i="5"/>
  <c r="N255" i="5"/>
  <c r="M255" i="5"/>
  <c r="L255" i="5"/>
  <c r="N253" i="5"/>
  <c r="L253" i="5"/>
  <c r="M253" i="5" s="1"/>
  <c r="N251" i="5"/>
  <c r="L251" i="5"/>
  <c r="M251" i="5" s="1"/>
  <c r="N249" i="5"/>
  <c r="M249" i="5"/>
  <c r="L249" i="5"/>
  <c r="N247" i="5"/>
  <c r="M247" i="5"/>
  <c r="L247" i="5"/>
  <c r="N245" i="5"/>
  <c r="L245" i="5"/>
  <c r="M245" i="5" s="1"/>
  <c r="N243" i="5"/>
  <c r="L243" i="5"/>
  <c r="M243" i="5" s="1"/>
  <c r="N241" i="5"/>
  <c r="M241" i="5"/>
  <c r="L241" i="5"/>
  <c r="N239" i="5"/>
  <c r="M239" i="5"/>
  <c r="L239" i="5"/>
  <c r="N235" i="5"/>
  <c r="L235" i="5"/>
  <c r="M235" i="5" s="1"/>
  <c r="N233" i="5"/>
  <c r="L233" i="5"/>
  <c r="M233" i="5" s="1"/>
  <c r="N231" i="5"/>
  <c r="M231" i="5"/>
  <c r="L231" i="5"/>
  <c r="N229" i="5"/>
  <c r="M229" i="5"/>
  <c r="L229" i="5"/>
  <c r="N227" i="5"/>
  <c r="L227" i="5"/>
  <c r="M227" i="5" s="1"/>
  <c r="N225" i="5"/>
  <c r="L225" i="5"/>
  <c r="M225" i="5" s="1"/>
  <c r="N223" i="5"/>
  <c r="M223" i="5"/>
  <c r="L223" i="5"/>
  <c r="N221" i="5"/>
  <c r="M221" i="5"/>
  <c r="L221" i="5"/>
  <c r="N219" i="5"/>
  <c r="L219" i="5"/>
  <c r="M219" i="5" s="1"/>
  <c r="N217" i="5"/>
  <c r="L217" i="5"/>
  <c r="M217" i="5" s="1"/>
  <c r="N215" i="5"/>
  <c r="M215" i="5"/>
  <c r="L215" i="5"/>
  <c r="N213" i="5"/>
  <c r="M213" i="5"/>
  <c r="L213" i="5"/>
  <c r="N209" i="5"/>
  <c r="L209" i="5"/>
  <c r="M209" i="5" s="1"/>
  <c r="N207" i="5"/>
  <c r="L207" i="5"/>
  <c r="M207" i="5" s="1"/>
  <c r="N205" i="5"/>
  <c r="M205" i="5"/>
  <c r="L205" i="5"/>
  <c r="N203" i="5"/>
  <c r="M203" i="5"/>
  <c r="L203" i="5"/>
  <c r="N201" i="5"/>
  <c r="L201" i="5"/>
  <c r="M201" i="5" s="1"/>
  <c r="N199" i="5"/>
  <c r="L199" i="5"/>
  <c r="M199" i="5" s="1"/>
  <c r="N197" i="5"/>
  <c r="M197" i="5"/>
  <c r="L197" i="5"/>
  <c r="N195" i="5"/>
  <c r="M195" i="5"/>
  <c r="L195" i="5"/>
  <c r="N193" i="5"/>
  <c r="L193" i="5"/>
  <c r="M193" i="5" s="1"/>
  <c r="N191" i="5"/>
  <c r="L191" i="5"/>
  <c r="M191" i="5" s="1"/>
  <c r="N189" i="5"/>
  <c r="M189" i="5"/>
  <c r="L189" i="5"/>
  <c r="N187" i="5"/>
  <c r="M187" i="5"/>
  <c r="L187" i="5"/>
  <c r="N183" i="5"/>
  <c r="L183" i="5"/>
  <c r="M183" i="5" s="1"/>
  <c r="N181" i="5"/>
  <c r="L181" i="5"/>
  <c r="M181" i="5" s="1"/>
  <c r="N179" i="5"/>
  <c r="M179" i="5"/>
  <c r="L179" i="5"/>
  <c r="N177" i="5"/>
  <c r="M177" i="5"/>
  <c r="L177" i="5"/>
  <c r="N175" i="5"/>
  <c r="L175" i="5"/>
  <c r="M175" i="5" s="1"/>
  <c r="N173" i="5"/>
  <c r="L173" i="5"/>
  <c r="M173" i="5" s="1"/>
  <c r="N171" i="5"/>
  <c r="M171" i="5"/>
  <c r="L171" i="5"/>
  <c r="N169" i="5"/>
  <c r="M169" i="5"/>
  <c r="L169" i="5"/>
  <c r="N167" i="5"/>
  <c r="L167" i="5"/>
  <c r="M167" i="5" s="1"/>
  <c r="N165" i="5"/>
  <c r="L165" i="5"/>
  <c r="M165" i="5" s="1"/>
  <c r="N163" i="5"/>
  <c r="M163" i="5"/>
  <c r="L163" i="5"/>
  <c r="N161" i="5"/>
  <c r="M161" i="5"/>
  <c r="L161" i="5"/>
  <c r="N157" i="5"/>
  <c r="L157" i="5"/>
  <c r="M157" i="5" s="1"/>
  <c r="N155" i="5"/>
  <c r="L155" i="5"/>
  <c r="M155" i="5" s="1"/>
  <c r="N153" i="5"/>
  <c r="M153" i="5"/>
  <c r="L153" i="5"/>
  <c r="N151" i="5"/>
  <c r="M151" i="5"/>
  <c r="L151" i="5"/>
  <c r="N149" i="5"/>
  <c r="M149" i="5"/>
  <c r="L149" i="5"/>
  <c r="N147" i="5"/>
  <c r="L147" i="5"/>
  <c r="M147" i="5" s="1"/>
  <c r="N145" i="5"/>
  <c r="M145" i="5"/>
  <c r="L145" i="5"/>
  <c r="N143" i="5"/>
  <c r="M143" i="5"/>
  <c r="L143" i="5"/>
  <c r="N141" i="5"/>
  <c r="M141" i="5"/>
  <c r="L141" i="5"/>
  <c r="N139" i="5"/>
  <c r="L139" i="5"/>
  <c r="M139" i="5" s="1"/>
  <c r="N137" i="5"/>
  <c r="M137" i="5"/>
  <c r="L137" i="5"/>
  <c r="N135" i="5"/>
  <c r="M135" i="5"/>
  <c r="L135" i="5"/>
  <c r="N131" i="5"/>
  <c r="L131" i="5"/>
  <c r="M131" i="5" s="1"/>
  <c r="N129" i="5"/>
  <c r="L129" i="5"/>
  <c r="M129" i="5" s="1"/>
  <c r="N127" i="5"/>
  <c r="M127" i="5"/>
  <c r="L127" i="5"/>
  <c r="N125" i="5"/>
  <c r="M125" i="5"/>
  <c r="L125" i="5"/>
  <c r="N123" i="5"/>
  <c r="L123" i="5"/>
  <c r="M123" i="5" s="1"/>
  <c r="N121" i="5"/>
  <c r="L121" i="5"/>
  <c r="M121" i="5" s="1"/>
  <c r="N119" i="5"/>
  <c r="M119" i="5"/>
  <c r="L119" i="5"/>
  <c r="N117" i="5"/>
  <c r="M117" i="5"/>
  <c r="L117" i="5"/>
  <c r="N115" i="5"/>
  <c r="M115" i="5"/>
  <c r="L115" i="5"/>
  <c r="N113" i="5"/>
  <c r="L113" i="5"/>
  <c r="M113" i="5" s="1"/>
  <c r="N111" i="5"/>
  <c r="M111" i="5"/>
  <c r="L111" i="5"/>
  <c r="N109" i="5"/>
  <c r="M109" i="5"/>
  <c r="L109" i="5"/>
  <c r="N105" i="5"/>
  <c r="M105" i="5"/>
  <c r="L105" i="5"/>
  <c r="N103" i="5"/>
  <c r="L103" i="5"/>
  <c r="M103" i="5" s="1"/>
  <c r="N101" i="5"/>
  <c r="M101" i="5"/>
  <c r="L101" i="5"/>
  <c r="N99" i="5"/>
  <c r="M99" i="5"/>
  <c r="L99" i="5"/>
  <c r="N97" i="5"/>
  <c r="L97" i="5"/>
  <c r="M97" i="5" s="1"/>
  <c r="N95" i="5"/>
  <c r="L95" i="5"/>
  <c r="M95" i="5" s="1"/>
  <c r="N93" i="5"/>
  <c r="M93" i="5"/>
  <c r="L93" i="5"/>
  <c r="N91" i="5"/>
  <c r="M91" i="5"/>
  <c r="L91" i="5"/>
  <c r="N89" i="5"/>
  <c r="L89" i="5"/>
  <c r="M89" i="5" s="1"/>
  <c r="N87" i="5"/>
  <c r="L87" i="5"/>
  <c r="M87" i="5" s="1"/>
  <c r="N85" i="5"/>
  <c r="M85" i="5"/>
  <c r="L85" i="5"/>
  <c r="N83" i="5"/>
  <c r="M83" i="5"/>
  <c r="L83" i="5"/>
  <c r="N79" i="5"/>
  <c r="M79" i="5"/>
  <c r="L79" i="5"/>
  <c r="N77" i="5"/>
  <c r="L77" i="5"/>
  <c r="M77" i="5" s="1"/>
  <c r="N75" i="5"/>
  <c r="M75" i="5"/>
  <c r="L75" i="5"/>
  <c r="N73" i="5"/>
  <c r="M73" i="5"/>
  <c r="L73" i="5"/>
  <c r="N71" i="5"/>
  <c r="M71" i="5"/>
  <c r="L71" i="5"/>
  <c r="N69" i="5"/>
  <c r="L69" i="5"/>
  <c r="M69" i="5" s="1"/>
  <c r="N67" i="5"/>
  <c r="M67" i="5"/>
  <c r="L67" i="5"/>
  <c r="N65" i="5"/>
  <c r="M65" i="5"/>
  <c r="L65" i="5"/>
  <c r="N63" i="5"/>
  <c r="L63" i="5"/>
  <c r="M63" i="5" s="1"/>
  <c r="N61" i="5"/>
  <c r="L61" i="5"/>
  <c r="M61" i="5" s="1"/>
  <c r="N59" i="5"/>
  <c r="M59" i="5"/>
  <c r="L59" i="5"/>
  <c r="N57" i="5"/>
  <c r="M57" i="5"/>
  <c r="L57" i="5"/>
  <c r="N53" i="5"/>
  <c r="L53" i="5"/>
  <c r="M53" i="5" s="1"/>
  <c r="N51" i="5"/>
  <c r="L51" i="5"/>
  <c r="M51" i="5" s="1"/>
  <c r="N49" i="5"/>
  <c r="M49" i="5"/>
  <c r="L49" i="5"/>
  <c r="N47" i="5"/>
  <c r="M47" i="5"/>
  <c r="L47" i="5"/>
  <c r="N45" i="5"/>
  <c r="M45" i="5"/>
  <c r="L45" i="5"/>
  <c r="N43" i="5"/>
  <c r="L43" i="5"/>
  <c r="M43" i="5" s="1"/>
  <c r="N41" i="5"/>
  <c r="M41" i="5"/>
  <c r="L41" i="5"/>
  <c r="N39" i="5"/>
  <c r="M39" i="5"/>
  <c r="L39" i="5"/>
  <c r="N37" i="5"/>
  <c r="M37" i="5"/>
  <c r="L37" i="5"/>
  <c r="N35" i="5"/>
  <c r="L35" i="5"/>
  <c r="M35" i="5" s="1"/>
  <c r="N33" i="5"/>
  <c r="M33" i="5"/>
  <c r="L33" i="5"/>
  <c r="N31" i="5"/>
  <c r="M31" i="5"/>
  <c r="L31" i="5"/>
  <c r="N27" i="5"/>
  <c r="L27" i="5"/>
  <c r="M27" i="5" s="1"/>
  <c r="N25" i="5"/>
  <c r="L25" i="5"/>
  <c r="M25" i="5" s="1"/>
  <c r="N23" i="5"/>
  <c r="M23" i="5"/>
  <c r="L23" i="5"/>
  <c r="N21" i="5"/>
  <c r="M21" i="5"/>
  <c r="L21" i="5"/>
  <c r="N19" i="5"/>
  <c r="L19" i="5"/>
  <c r="M19" i="5" s="1"/>
  <c r="N17" i="5"/>
  <c r="L17" i="5"/>
  <c r="M17" i="5" s="1"/>
  <c r="N15" i="5"/>
  <c r="M15" i="5"/>
  <c r="L15" i="5"/>
  <c r="N13" i="5"/>
  <c r="M13" i="5"/>
  <c r="L13" i="5"/>
  <c r="N11" i="5"/>
  <c r="M11" i="5"/>
  <c r="L11" i="5"/>
  <c r="N9" i="5"/>
  <c r="L9" i="5"/>
  <c r="M9" i="5" s="1"/>
  <c r="N7" i="5"/>
  <c r="M7" i="5"/>
  <c r="L7" i="5"/>
  <c r="N5" i="5"/>
  <c r="M5" i="5"/>
  <c r="L5" i="5"/>
  <c r="D137" i="4"/>
  <c r="C22" i="10" s="1"/>
  <c r="C136" i="4"/>
  <c r="B111" i="4"/>
  <c r="C12" i="10" s="1"/>
  <c r="B110" i="4"/>
  <c r="C11" i="10" s="1"/>
  <c r="E11" i="10" s="1"/>
  <c r="B106" i="4"/>
  <c r="C7" i="10" s="1"/>
  <c r="N101" i="4"/>
  <c r="L101" i="4"/>
  <c r="M101" i="4" s="1"/>
  <c r="N99" i="4"/>
  <c r="M99" i="4"/>
  <c r="L99" i="4"/>
  <c r="N97" i="4"/>
  <c r="M97" i="4"/>
  <c r="L97" i="4"/>
  <c r="N95" i="4"/>
  <c r="L95" i="4"/>
  <c r="M95" i="4" s="1"/>
  <c r="N91" i="4"/>
  <c r="L91" i="4"/>
  <c r="M91" i="4" s="1"/>
  <c r="N89" i="4"/>
  <c r="M89" i="4"/>
  <c r="L89" i="4"/>
  <c r="N87" i="4"/>
  <c r="L87" i="4"/>
  <c r="M87" i="4" s="1"/>
  <c r="N85" i="4"/>
  <c r="L85" i="4"/>
  <c r="M85" i="4" s="1"/>
  <c r="N81" i="4"/>
  <c r="L81" i="4"/>
  <c r="M81" i="4" s="1"/>
  <c r="N79" i="4"/>
  <c r="M79" i="4"/>
  <c r="L79" i="4"/>
  <c r="N77" i="4"/>
  <c r="M77" i="4"/>
  <c r="L77" i="4"/>
  <c r="N75" i="4"/>
  <c r="L75" i="4"/>
  <c r="M75" i="4" s="1"/>
  <c r="N71" i="4"/>
  <c r="L71" i="4"/>
  <c r="M71" i="4" s="1"/>
  <c r="N69" i="4"/>
  <c r="M69" i="4"/>
  <c r="L69" i="4"/>
  <c r="N67" i="4"/>
  <c r="L67" i="4"/>
  <c r="M67" i="4" s="1"/>
  <c r="N65" i="4"/>
  <c r="L65" i="4"/>
  <c r="M65" i="4" s="1"/>
  <c r="N61" i="4"/>
  <c r="M61" i="4"/>
  <c r="L61" i="4"/>
  <c r="N59" i="4"/>
  <c r="M59" i="4"/>
  <c r="L59" i="4"/>
  <c r="N57" i="4"/>
  <c r="M57" i="4"/>
  <c r="L57" i="4"/>
  <c r="N55" i="4"/>
  <c r="L55" i="4"/>
  <c r="M55" i="4" s="1"/>
  <c r="N51" i="4"/>
  <c r="M51" i="4"/>
  <c r="L51" i="4"/>
  <c r="N49" i="4"/>
  <c r="M49" i="4"/>
  <c r="L49" i="4"/>
  <c r="N47" i="4"/>
  <c r="M47" i="4"/>
  <c r="L47" i="4"/>
  <c r="N45" i="4"/>
  <c r="L45" i="4"/>
  <c r="M45" i="4" s="1"/>
  <c r="N41" i="4"/>
  <c r="M41" i="4"/>
  <c r="L41" i="4"/>
  <c r="N39" i="4"/>
  <c r="M39" i="4"/>
  <c r="L39" i="4"/>
  <c r="N37" i="4"/>
  <c r="L37" i="4"/>
  <c r="M37" i="4" s="1"/>
  <c r="N35" i="4"/>
  <c r="L35" i="4"/>
  <c r="M35" i="4" s="1"/>
  <c r="N31" i="4"/>
  <c r="M31" i="4"/>
  <c r="L31" i="4"/>
  <c r="N29" i="4"/>
  <c r="M29" i="4"/>
  <c r="L29" i="4"/>
  <c r="N27" i="4"/>
  <c r="L27" i="4"/>
  <c r="M27" i="4" s="1"/>
  <c r="N25" i="4"/>
  <c r="L25" i="4"/>
  <c r="M25" i="4" s="1"/>
  <c r="N21" i="4"/>
  <c r="M21" i="4"/>
  <c r="L21" i="4"/>
  <c r="N19" i="4"/>
  <c r="M19" i="4"/>
  <c r="L19" i="4"/>
  <c r="N17" i="4"/>
  <c r="M17" i="4"/>
  <c r="L17" i="4"/>
  <c r="N15" i="4"/>
  <c r="L15" i="4"/>
  <c r="M15" i="4" s="1"/>
  <c r="N11" i="4"/>
  <c r="M11" i="4"/>
  <c r="L11" i="4"/>
  <c r="N9" i="4"/>
  <c r="B109" i="4" s="1"/>
  <c r="C10" i="10" s="1"/>
  <c r="E10" i="10" s="1"/>
  <c r="M9" i="4"/>
  <c r="L9" i="4"/>
  <c r="N7" i="4"/>
  <c r="M7" i="4"/>
  <c r="L7" i="4"/>
  <c r="N5" i="4"/>
  <c r="L5" i="4"/>
  <c r="D317" i="3"/>
  <c r="B60" i="10" s="1"/>
  <c r="B291" i="3"/>
  <c r="B50" i="10" s="1"/>
  <c r="B290" i="3"/>
  <c r="B49" i="10" s="1"/>
  <c r="B286" i="3"/>
  <c r="B45" i="10" s="1"/>
  <c r="N281" i="3"/>
  <c r="M281" i="3"/>
  <c r="L281" i="3"/>
  <c r="N279" i="3"/>
  <c r="L279" i="3"/>
  <c r="M279" i="3" s="1"/>
  <c r="N277" i="3"/>
  <c r="M277" i="3"/>
  <c r="L277" i="3"/>
  <c r="N275" i="3"/>
  <c r="M275" i="3"/>
  <c r="L275" i="3"/>
  <c r="N273" i="3"/>
  <c r="L273" i="3"/>
  <c r="M273" i="3" s="1"/>
  <c r="N271" i="3"/>
  <c r="L271" i="3"/>
  <c r="M271" i="3" s="1"/>
  <c r="N269" i="3"/>
  <c r="M269" i="3"/>
  <c r="L269" i="3"/>
  <c r="N267" i="3"/>
  <c r="M267" i="3"/>
  <c r="L267" i="3"/>
  <c r="N265" i="3"/>
  <c r="L265" i="3"/>
  <c r="M265" i="3" s="1"/>
  <c r="N263" i="3"/>
  <c r="L263" i="3"/>
  <c r="M263" i="3" s="1"/>
  <c r="N261" i="3"/>
  <c r="M261" i="3"/>
  <c r="L261" i="3"/>
  <c r="N259" i="3"/>
  <c r="M259" i="3"/>
  <c r="L259" i="3"/>
  <c r="N257" i="3"/>
  <c r="M257" i="3"/>
  <c r="L257" i="3"/>
  <c r="N253" i="3"/>
  <c r="L253" i="3"/>
  <c r="M253" i="3" s="1"/>
  <c r="N251" i="3"/>
  <c r="M251" i="3"/>
  <c r="L251" i="3"/>
  <c r="N249" i="3"/>
  <c r="M249" i="3"/>
  <c r="L249" i="3"/>
  <c r="N247" i="3"/>
  <c r="M247" i="3"/>
  <c r="L247" i="3"/>
  <c r="N245" i="3"/>
  <c r="L245" i="3"/>
  <c r="M245" i="3" s="1"/>
  <c r="N243" i="3"/>
  <c r="M243" i="3"/>
  <c r="L243" i="3"/>
  <c r="N241" i="3"/>
  <c r="M241" i="3"/>
  <c r="L241" i="3"/>
  <c r="N239" i="3"/>
  <c r="L239" i="3"/>
  <c r="M239" i="3" s="1"/>
  <c r="N237" i="3"/>
  <c r="L237" i="3"/>
  <c r="M237" i="3" s="1"/>
  <c r="N235" i="3"/>
  <c r="M235" i="3"/>
  <c r="L235" i="3"/>
  <c r="N233" i="3"/>
  <c r="M233" i="3"/>
  <c r="L233" i="3"/>
  <c r="N231" i="3"/>
  <c r="L231" i="3"/>
  <c r="M231" i="3" s="1"/>
  <c r="N229" i="3"/>
  <c r="L229" i="3"/>
  <c r="M229" i="3" s="1"/>
  <c r="N225" i="3"/>
  <c r="M225" i="3"/>
  <c r="L225" i="3"/>
  <c r="N223" i="3"/>
  <c r="M223" i="3"/>
  <c r="L223" i="3"/>
  <c r="N221" i="3"/>
  <c r="M221" i="3"/>
  <c r="L221" i="3"/>
  <c r="N219" i="3"/>
  <c r="L219" i="3"/>
  <c r="M219" i="3" s="1"/>
  <c r="N217" i="3"/>
  <c r="M217" i="3"/>
  <c r="L217" i="3"/>
  <c r="N215" i="3"/>
  <c r="M215" i="3"/>
  <c r="L215" i="3"/>
  <c r="N213" i="3"/>
  <c r="M213" i="3"/>
  <c r="L213" i="3"/>
  <c r="N211" i="3"/>
  <c r="L211" i="3"/>
  <c r="M211" i="3" s="1"/>
  <c r="N209" i="3"/>
  <c r="M209" i="3"/>
  <c r="L209" i="3"/>
  <c r="N207" i="3"/>
  <c r="M207" i="3"/>
  <c r="L207" i="3"/>
  <c r="N205" i="3"/>
  <c r="L205" i="3"/>
  <c r="M205" i="3" s="1"/>
  <c r="N203" i="3"/>
  <c r="L203" i="3"/>
  <c r="M203" i="3" s="1"/>
  <c r="N201" i="3"/>
  <c r="M201" i="3"/>
  <c r="L201" i="3"/>
  <c r="N197" i="3"/>
  <c r="M197" i="3"/>
  <c r="L197" i="3"/>
  <c r="N195" i="3"/>
  <c r="L195" i="3"/>
  <c r="M195" i="3" s="1"/>
  <c r="N193" i="3"/>
  <c r="L193" i="3"/>
  <c r="M193" i="3" s="1"/>
  <c r="N191" i="3"/>
  <c r="M191" i="3"/>
  <c r="L191" i="3"/>
  <c r="N189" i="3"/>
  <c r="M189" i="3"/>
  <c r="L189" i="3"/>
  <c r="N187" i="3"/>
  <c r="M187" i="3"/>
  <c r="L187" i="3"/>
  <c r="N185" i="3"/>
  <c r="L185" i="3"/>
  <c r="M185" i="3" s="1"/>
  <c r="N183" i="3"/>
  <c r="M183" i="3"/>
  <c r="L183" i="3"/>
  <c r="N181" i="3"/>
  <c r="M181" i="3"/>
  <c r="L181" i="3"/>
  <c r="N179" i="3"/>
  <c r="M179" i="3"/>
  <c r="L179" i="3"/>
  <c r="N177" i="3"/>
  <c r="L177" i="3"/>
  <c r="M177" i="3" s="1"/>
  <c r="N175" i="3"/>
  <c r="M175" i="3"/>
  <c r="L175" i="3"/>
  <c r="N173" i="3"/>
  <c r="M173" i="3"/>
  <c r="L173" i="3"/>
  <c r="N169" i="3"/>
  <c r="L169" i="3"/>
  <c r="M169" i="3" s="1"/>
  <c r="N167" i="3"/>
  <c r="L167" i="3"/>
  <c r="M167" i="3" s="1"/>
  <c r="N165" i="3"/>
  <c r="M165" i="3"/>
  <c r="L165" i="3"/>
  <c r="N163" i="3"/>
  <c r="M163" i="3"/>
  <c r="L163" i="3"/>
  <c r="N161" i="3"/>
  <c r="L161" i="3"/>
  <c r="M161" i="3" s="1"/>
  <c r="N159" i="3"/>
  <c r="L159" i="3"/>
  <c r="M159" i="3" s="1"/>
  <c r="N157" i="3"/>
  <c r="M157" i="3"/>
  <c r="L157" i="3"/>
  <c r="N155" i="3"/>
  <c r="M155" i="3"/>
  <c r="L155" i="3"/>
  <c r="N153" i="3"/>
  <c r="M153" i="3"/>
  <c r="L153" i="3"/>
  <c r="N151" i="3"/>
  <c r="L151" i="3"/>
  <c r="M151" i="3" s="1"/>
  <c r="N149" i="3"/>
  <c r="M149" i="3"/>
  <c r="L149" i="3"/>
  <c r="N147" i="3"/>
  <c r="M147" i="3"/>
  <c r="L147" i="3"/>
  <c r="N145" i="3"/>
  <c r="M145" i="3"/>
  <c r="L145" i="3"/>
  <c r="N141" i="3"/>
  <c r="L141" i="3"/>
  <c r="M141" i="3" s="1"/>
  <c r="N139" i="3"/>
  <c r="M139" i="3"/>
  <c r="L139" i="3"/>
  <c r="N137" i="3"/>
  <c r="M137" i="3"/>
  <c r="L137" i="3"/>
  <c r="N135" i="3"/>
  <c r="L135" i="3"/>
  <c r="M135" i="3" s="1"/>
  <c r="N133" i="3"/>
  <c r="L133" i="3"/>
  <c r="M133" i="3" s="1"/>
  <c r="N131" i="3"/>
  <c r="M131" i="3"/>
  <c r="L131" i="3"/>
  <c r="N129" i="3"/>
  <c r="M129" i="3"/>
  <c r="L129" i="3"/>
  <c r="N127" i="3"/>
  <c r="L127" i="3"/>
  <c r="M127" i="3" s="1"/>
  <c r="N125" i="3"/>
  <c r="L125" i="3"/>
  <c r="M125" i="3" s="1"/>
  <c r="N123" i="3"/>
  <c r="M123" i="3"/>
  <c r="L123" i="3"/>
  <c r="N121" i="3"/>
  <c r="M121" i="3"/>
  <c r="L121" i="3"/>
  <c r="N119" i="3"/>
  <c r="M119" i="3"/>
  <c r="L119" i="3"/>
  <c r="N117" i="3"/>
  <c r="L117" i="3"/>
  <c r="M117" i="3" s="1"/>
  <c r="N113" i="3"/>
  <c r="M113" i="3"/>
  <c r="L113" i="3"/>
  <c r="N111" i="3"/>
  <c r="M111" i="3"/>
  <c r="L111" i="3"/>
  <c r="N109" i="3"/>
  <c r="M109" i="3"/>
  <c r="L109" i="3"/>
  <c r="N107" i="3"/>
  <c r="L107" i="3"/>
  <c r="M107" i="3" s="1"/>
  <c r="N105" i="3"/>
  <c r="M105" i="3"/>
  <c r="L105" i="3"/>
  <c r="N103" i="3"/>
  <c r="M103" i="3"/>
  <c r="L103" i="3"/>
  <c r="N101" i="3"/>
  <c r="L101" i="3"/>
  <c r="M101" i="3" s="1"/>
  <c r="N99" i="3"/>
  <c r="L99" i="3"/>
  <c r="M99" i="3" s="1"/>
  <c r="N97" i="3"/>
  <c r="M97" i="3"/>
  <c r="L97" i="3"/>
  <c r="N95" i="3"/>
  <c r="M95" i="3"/>
  <c r="L95" i="3"/>
  <c r="N93" i="3"/>
  <c r="L93" i="3"/>
  <c r="M93" i="3" s="1"/>
  <c r="N91" i="3"/>
  <c r="L91" i="3"/>
  <c r="M91" i="3" s="1"/>
  <c r="N89" i="3"/>
  <c r="M89" i="3"/>
  <c r="L89" i="3"/>
  <c r="N85" i="3"/>
  <c r="M85" i="3"/>
  <c r="L85" i="3"/>
  <c r="N83" i="3"/>
  <c r="M83" i="3"/>
  <c r="L83" i="3"/>
  <c r="N81" i="3"/>
  <c r="L81" i="3"/>
  <c r="M81" i="3" s="1"/>
  <c r="N79" i="3"/>
  <c r="M79" i="3"/>
  <c r="L79" i="3"/>
  <c r="N77" i="3"/>
  <c r="M77" i="3"/>
  <c r="L77" i="3"/>
  <c r="N75" i="3"/>
  <c r="M75" i="3"/>
  <c r="L75" i="3"/>
  <c r="N73" i="3"/>
  <c r="L73" i="3"/>
  <c r="M73" i="3" s="1"/>
  <c r="N71" i="3"/>
  <c r="M71" i="3"/>
  <c r="L71" i="3"/>
  <c r="N69" i="3"/>
  <c r="M69" i="3"/>
  <c r="L69" i="3"/>
  <c r="N67" i="3"/>
  <c r="L67" i="3"/>
  <c r="M67" i="3" s="1"/>
  <c r="N65" i="3"/>
  <c r="L65" i="3"/>
  <c r="M65" i="3" s="1"/>
  <c r="N63" i="3"/>
  <c r="M63" i="3"/>
  <c r="L63" i="3"/>
  <c r="N61" i="3"/>
  <c r="M61" i="3"/>
  <c r="L61" i="3"/>
  <c r="N57" i="3"/>
  <c r="L57" i="3"/>
  <c r="M57" i="3" s="1"/>
  <c r="N55" i="3"/>
  <c r="L55" i="3"/>
  <c r="M55" i="3" s="1"/>
  <c r="N53" i="3"/>
  <c r="M53" i="3"/>
  <c r="L53" i="3"/>
  <c r="N51" i="3"/>
  <c r="M51" i="3"/>
  <c r="L51" i="3"/>
  <c r="N49" i="3"/>
  <c r="M49" i="3"/>
  <c r="L49" i="3"/>
  <c r="N47" i="3"/>
  <c r="L47" i="3"/>
  <c r="M47" i="3" s="1"/>
  <c r="N45" i="3"/>
  <c r="M45" i="3"/>
  <c r="L45" i="3"/>
  <c r="N43" i="3"/>
  <c r="M43" i="3"/>
  <c r="L43" i="3"/>
  <c r="N41" i="3"/>
  <c r="M41" i="3"/>
  <c r="L41" i="3"/>
  <c r="N39" i="3"/>
  <c r="L39" i="3"/>
  <c r="M39" i="3" s="1"/>
  <c r="N37" i="3"/>
  <c r="M37" i="3"/>
  <c r="L37" i="3"/>
  <c r="N35" i="3"/>
  <c r="M35" i="3"/>
  <c r="L35" i="3"/>
  <c r="N33" i="3"/>
  <c r="L33" i="3"/>
  <c r="M33" i="3" s="1"/>
  <c r="N29" i="3"/>
  <c r="L29" i="3"/>
  <c r="M29" i="3" s="1"/>
  <c r="N27" i="3"/>
  <c r="M27" i="3"/>
  <c r="L27" i="3"/>
  <c r="N25" i="3"/>
  <c r="M25" i="3"/>
  <c r="L25" i="3"/>
  <c r="N23" i="3"/>
  <c r="L23" i="3"/>
  <c r="M23" i="3" s="1"/>
  <c r="N21" i="3"/>
  <c r="L21" i="3"/>
  <c r="M21" i="3" s="1"/>
  <c r="N19" i="3"/>
  <c r="M19" i="3"/>
  <c r="L19" i="3"/>
  <c r="N17" i="3"/>
  <c r="M17" i="3"/>
  <c r="L17" i="3"/>
  <c r="N15" i="3"/>
  <c r="M15" i="3"/>
  <c r="L15" i="3"/>
  <c r="N13" i="3"/>
  <c r="L13" i="3"/>
  <c r="M13" i="3" s="1"/>
  <c r="N11" i="3"/>
  <c r="M11" i="3"/>
  <c r="L11" i="3"/>
  <c r="N9" i="3"/>
  <c r="B316" i="3" s="1"/>
  <c r="M9" i="3"/>
  <c r="L9" i="3"/>
  <c r="N7" i="3"/>
  <c r="M7" i="3"/>
  <c r="B288" i="3" s="1"/>
  <c r="B47" i="10" s="1"/>
  <c r="L7" i="3"/>
  <c r="N5" i="3"/>
  <c r="L5" i="3"/>
  <c r="M5" i="3" s="1"/>
  <c r="D297" i="2"/>
  <c r="B41" i="10" s="1"/>
  <c r="C296" i="2"/>
  <c r="B271" i="2"/>
  <c r="B31" i="10" s="1"/>
  <c r="B270" i="2"/>
  <c r="B30" i="10" s="1"/>
  <c r="B266" i="2"/>
  <c r="B26" i="10" s="1"/>
  <c r="N261" i="2"/>
  <c r="M261" i="2"/>
  <c r="L261" i="2"/>
  <c r="N259" i="2"/>
  <c r="L259" i="2"/>
  <c r="M259" i="2" s="1"/>
  <c r="N257" i="2"/>
  <c r="M257" i="2"/>
  <c r="L257" i="2"/>
  <c r="N255" i="2"/>
  <c r="M255" i="2"/>
  <c r="L255" i="2"/>
  <c r="N253" i="2"/>
  <c r="M253" i="2"/>
  <c r="L253" i="2"/>
  <c r="N251" i="2"/>
  <c r="L251" i="2"/>
  <c r="M251" i="2" s="1"/>
  <c r="N249" i="2"/>
  <c r="M249" i="2"/>
  <c r="L249" i="2"/>
  <c r="N247" i="2"/>
  <c r="M247" i="2"/>
  <c r="L247" i="2"/>
  <c r="N245" i="2"/>
  <c r="L245" i="2"/>
  <c r="M245" i="2" s="1"/>
  <c r="N243" i="2"/>
  <c r="L243" i="2"/>
  <c r="M243" i="2" s="1"/>
  <c r="N241" i="2"/>
  <c r="M241" i="2"/>
  <c r="L241" i="2"/>
  <c r="N239" i="2"/>
  <c r="M239" i="2"/>
  <c r="L239" i="2"/>
  <c r="N235" i="2"/>
  <c r="L235" i="2"/>
  <c r="M235" i="2" s="1"/>
  <c r="N233" i="2"/>
  <c r="L233" i="2"/>
  <c r="M233" i="2" s="1"/>
  <c r="N231" i="2"/>
  <c r="M231" i="2"/>
  <c r="L231" i="2"/>
  <c r="N229" i="2"/>
  <c r="M229" i="2"/>
  <c r="L229" i="2"/>
  <c r="N227" i="2"/>
  <c r="M227" i="2"/>
  <c r="L227" i="2"/>
  <c r="N225" i="2"/>
  <c r="L225" i="2"/>
  <c r="M225" i="2" s="1"/>
  <c r="N223" i="2"/>
  <c r="M223" i="2"/>
  <c r="L223" i="2"/>
  <c r="N221" i="2"/>
  <c r="M221" i="2"/>
  <c r="L221" i="2"/>
  <c r="N219" i="2"/>
  <c r="M219" i="2"/>
  <c r="L219" i="2"/>
  <c r="N217" i="2"/>
  <c r="L217" i="2"/>
  <c r="M217" i="2" s="1"/>
  <c r="N215" i="2"/>
  <c r="M215" i="2"/>
  <c r="L215" i="2"/>
  <c r="N213" i="2"/>
  <c r="M213" i="2"/>
  <c r="L213" i="2"/>
  <c r="N209" i="2"/>
  <c r="L209" i="2"/>
  <c r="M209" i="2" s="1"/>
  <c r="N207" i="2"/>
  <c r="L207" i="2"/>
  <c r="M207" i="2" s="1"/>
  <c r="N205" i="2"/>
  <c r="M205" i="2"/>
  <c r="L205" i="2"/>
  <c r="N203" i="2"/>
  <c r="M203" i="2"/>
  <c r="L203" i="2"/>
  <c r="N201" i="2"/>
  <c r="L201" i="2"/>
  <c r="M201" i="2" s="1"/>
  <c r="N199" i="2"/>
  <c r="L199" i="2"/>
  <c r="M199" i="2" s="1"/>
  <c r="N197" i="2"/>
  <c r="M197" i="2"/>
  <c r="L197" i="2"/>
  <c r="N195" i="2"/>
  <c r="M195" i="2"/>
  <c r="L195" i="2"/>
  <c r="N193" i="2"/>
  <c r="M193" i="2"/>
  <c r="L193" i="2"/>
  <c r="N191" i="2"/>
  <c r="L191" i="2"/>
  <c r="M191" i="2" s="1"/>
  <c r="N189" i="2"/>
  <c r="M189" i="2"/>
  <c r="L189" i="2"/>
  <c r="N187" i="2"/>
  <c r="M187" i="2"/>
  <c r="L187" i="2"/>
  <c r="N183" i="2"/>
  <c r="M183" i="2"/>
  <c r="L183" i="2"/>
  <c r="N181" i="2"/>
  <c r="L181" i="2"/>
  <c r="M181" i="2" s="1"/>
  <c r="N179" i="2"/>
  <c r="M179" i="2"/>
  <c r="L179" i="2"/>
  <c r="N177" i="2"/>
  <c r="M177" i="2"/>
  <c r="L177" i="2"/>
  <c r="N175" i="2"/>
  <c r="L175" i="2"/>
  <c r="M175" i="2" s="1"/>
  <c r="N173" i="2"/>
  <c r="L173" i="2"/>
  <c r="M173" i="2" s="1"/>
  <c r="N171" i="2"/>
  <c r="M171" i="2"/>
  <c r="L171" i="2"/>
  <c r="N169" i="2"/>
  <c r="M169" i="2"/>
  <c r="L169" i="2"/>
  <c r="N167" i="2"/>
  <c r="L167" i="2"/>
  <c r="M167" i="2" s="1"/>
  <c r="N165" i="2"/>
  <c r="L165" i="2"/>
  <c r="M165" i="2" s="1"/>
  <c r="N163" i="2"/>
  <c r="M163" i="2"/>
  <c r="L163" i="2"/>
  <c r="N161" i="2"/>
  <c r="M161" i="2"/>
  <c r="L161" i="2"/>
  <c r="N157" i="2"/>
  <c r="M157" i="2"/>
  <c r="L157" i="2"/>
  <c r="N155" i="2"/>
  <c r="L155" i="2"/>
  <c r="M155" i="2" s="1"/>
  <c r="N153" i="2"/>
  <c r="M153" i="2"/>
  <c r="L153" i="2"/>
  <c r="N151" i="2"/>
  <c r="M151" i="2"/>
  <c r="L151" i="2"/>
  <c r="N149" i="2"/>
  <c r="M149" i="2"/>
  <c r="L149" i="2"/>
  <c r="N147" i="2"/>
  <c r="L147" i="2"/>
  <c r="M147" i="2" s="1"/>
  <c r="N145" i="2"/>
  <c r="M145" i="2"/>
  <c r="L145" i="2"/>
  <c r="N143" i="2"/>
  <c r="M143" i="2"/>
  <c r="L143" i="2"/>
  <c r="N141" i="2"/>
  <c r="L141" i="2"/>
  <c r="M141" i="2" s="1"/>
  <c r="N139" i="2"/>
  <c r="L139" i="2"/>
  <c r="M139" i="2" s="1"/>
  <c r="N137" i="2"/>
  <c r="M137" i="2"/>
  <c r="L137" i="2"/>
  <c r="N135" i="2"/>
  <c r="M135" i="2"/>
  <c r="L135" i="2"/>
  <c r="N131" i="2"/>
  <c r="L131" i="2"/>
  <c r="M131" i="2" s="1"/>
  <c r="N129" i="2"/>
  <c r="L129" i="2"/>
  <c r="M129" i="2" s="1"/>
  <c r="N127" i="2"/>
  <c r="M127" i="2"/>
  <c r="L127" i="2"/>
  <c r="N125" i="2"/>
  <c r="M125" i="2"/>
  <c r="L125" i="2"/>
  <c r="N123" i="2"/>
  <c r="M123" i="2"/>
  <c r="L123" i="2"/>
  <c r="N121" i="2"/>
  <c r="L121" i="2"/>
  <c r="M121" i="2" s="1"/>
  <c r="N119" i="2"/>
  <c r="M119" i="2"/>
  <c r="L119" i="2"/>
  <c r="N117" i="2"/>
  <c r="M117" i="2"/>
  <c r="L117" i="2"/>
  <c r="N115" i="2"/>
  <c r="M115" i="2"/>
  <c r="L115" i="2"/>
  <c r="N113" i="2"/>
  <c r="L113" i="2"/>
  <c r="M113" i="2" s="1"/>
  <c r="N111" i="2"/>
  <c r="M111" i="2"/>
  <c r="L111" i="2"/>
  <c r="N109" i="2"/>
  <c r="M109" i="2"/>
  <c r="L109" i="2"/>
  <c r="N105" i="2"/>
  <c r="L105" i="2"/>
  <c r="M105" i="2" s="1"/>
  <c r="N103" i="2"/>
  <c r="L103" i="2"/>
  <c r="M103" i="2" s="1"/>
  <c r="N101" i="2"/>
  <c r="M101" i="2"/>
  <c r="L101" i="2"/>
  <c r="N99" i="2"/>
  <c r="M99" i="2"/>
  <c r="L99" i="2"/>
  <c r="N97" i="2"/>
  <c r="L97" i="2"/>
  <c r="M97" i="2" s="1"/>
  <c r="N95" i="2"/>
  <c r="L95" i="2"/>
  <c r="M95" i="2" s="1"/>
  <c r="N93" i="2"/>
  <c r="M93" i="2"/>
  <c r="L93" i="2"/>
  <c r="N91" i="2"/>
  <c r="M91" i="2"/>
  <c r="L91" i="2"/>
  <c r="N89" i="2"/>
  <c r="M89" i="2"/>
  <c r="L89" i="2"/>
  <c r="N87" i="2"/>
  <c r="L87" i="2"/>
  <c r="M87" i="2" s="1"/>
  <c r="N85" i="2"/>
  <c r="M85" i="2"/>
  <c r="L85" i="2"/>
  <c r="N83" i="2"/>
  <c r="M83" i="2"/>
  <c r="L83" i="2"/>
  <c r="N79" i="2"/>
  <c r="M79" i="2"/>
  <c r="L79" i="2"/>
  <c r="N77" i="2"/>
  <c r="L77" i="2"/>
  <c r="M77" i="2" s="1"/>
  <c r="N75" i="2"/>
  <c r="M75" i="2"/>
  <c r="L75" i="2"/>
  <c r="N73" i="2"/>
  <c r="M73" i="2"/>
  <c r="L73" i="2"/>
  <c r="N71" i="2"/>
  <c r="L71" i="2"/>
  <c r="M71" i="2" s="1"/>
  <c r="N69" i="2"/>
  <c r="L69" i="2"/>
  <c r="M69" i="2" s="1"/>
  <c r="N67" i="2"/>
  <c r="M67" i="2"/>
  <c r="L67" i="2"/>
  <c r="N65" i="2"/>
  <c r="M65" i="2"/>
  <c r="L65" i="2"/>
  <c r="N63" i="2"/>
  <c r="L63" i="2"/>
  <c r="M63" i="2" s="1"/>
  <c r="N61" i="2"/>
  <c r="L61" i="2"/>
  <c r="M61" i="2" s="1"/>
  <c r="N59" i="2"/>
  <c r="M59" i="2"/>
  <c r="L59" i="2"/>
  <c r="N57" i="2"/>
  <c r="M57" i="2"/>
  <c r="L57" i="2"/>
  <c r="N53" i="2"/>
  <c r="M53" i="2"/>
  <c r="L53" i="2"/>
  <c r="N51" i="2"/>
  <c r="L51" i="2"/>
  <c r="M51" i="2" s="1"/>
  <c r="N49" i="2"/>
  <c r="M49" i="2"/>
  <c r="L49" i="2"/>
  <c r="N47" i="2"/>
  <c r="M47" i="2"/>
  <c r="L47" i="2"/>
  <c r="N45" i="2"/>
  <c r="M45" i="2"/>
  <c r="L45" i="2"/>
  <c r="N43" i="2"/>
  <c r="L43" i="2"/>
  <c r="M43" i="2" s="1"/>
  <c r="N41" i="2"/>
  <c r="M41" i="2"/>
  <c r="L41" i="2"/>
  <c r="N39" i="2"/>
  <c r="M39" i="2"/>
  <c r="L39" i="2"/>
  <c r="N37" i="2"/>
  <c r="L37" i="2"/>
  <c r="M37" i="2" s="1"/>
  <c r="N35" i="2"/>
  <c r="L35" i="2"/>
  <c r="M35" i="2" s="1"/>
  <c r="N33" i="2"/>
  <c r="M33" i="2"/>
  <c r="L33" i="2"/>
  <c r="N31" i="2"/>
  <c r="M31" i="2"/>
  <c r="L31" i="2"/>
  <c r="N27" i="2"/>
  <c r="L27" i="2"/>
  <c r="M27" i="2" s="1"/>
  <c r="N25" i="2"/>
  <c r="L25" i="2"/>
  <c r="M25" i="2" s="1"/>
  <c r="N23" i="2"/>
  <c r="M23" i="2"/>
  <c r="L23" i="2"/>
  <c r="N21" i="2"/>
  <c r="M21" i="2"/>
  <c r="L21" i="2"/>
  <c r="N19" i="2"/>
  <c r="M19" i="2"/>
  <c r="L19" i="2"/>
  <c r="N17" i="2"/>
  <c r="L17" i="2"/>
  <c r="M17" i="2" s="1"/>
  <c r="N15" i="2"/>
  <c r="M15" i="2"/>
  <c r="L15" i="2"/>
  <c r="N13" i="2"/>
  <c r="M13" i="2"/>
  <c r="L13" i="2"/>
  <c r="N11" i="2"/>
  <c r="M11" i="2"/>
  <c r="L11" i="2"/>
  <c r="N9" i="2"/>
  <c r="L9" i="2"/>
  <c r="M9" i="2" s="1"/>
  <c r="N7" i="2"/>
  <c r="M7" i="2"/>
  <c r="L7" i="2"/>
  <c r="N5" i="2"/>
  <c r="M5" i="2"/>
  <c r="L5" i="2"/>
  <c r="D137" i="1"/>
  <c r="B22" i="10" s="1"/>
  <c r="C136" i="1"/>
  <c r="B111" i="1"/>
  <c r="B12" i="10" s="1"/>
  <c r="B110" i="1"/>
  <c r="B11" i="10" s="1"/>
  <c r="B106" i="1"/>
  <c r="B7" i="10" s="1"/>
  <c r="N101" i="1"/>
  <c r="M101" i="1"/>
  <c r="L101" i="1"/>
  <c r="N99" i="1"/>
  <c r="M99" i="1"/>
  <c r="L99" i="1"/>
  <c r="N97" i="1"/>
  <c r="M97" i="1"/>
  <c r="L97" i="1"/>
  <c r="N95" i="1"/>
  <c r="L95" i="1"/>
  <c r="M95" i="1" s="1"/>
  <c r="N91" i="1"/>
  <c r="M91" i="1"/>
  <c r="L91" i="1"/>
  <c r="N89" i="1"/>
  <c r="M89" i="1"/>
  <c r="L89" i="1"/>
  <c r="N87" i="1"/>
  <c r="L87" i="1"/>
  <c r="M87" i="1" s="1"/>
  <c r="N85" i="1"/>
  <c r="L85" i="1"/>
  <c r="M85" i="1" s="1"/>
  <c r="N81" i="1"/>
  <c r="M81" i="1"/>
  <c r="L81" i="1"/>
  <c r="N79" i="1"/>
  <c r="M79" i="1"/>
  <c r="L79" i="1"/>
  <c r="N77" i="1"/>
  <c r="L77" i="1"/>
  <c r="M77" i="1" s="1"/>
  <c r="N75" i="1"/>
  <c r="L75" i="1"/>
  <c r="M75" i="1" s="1"/>
  <c r="N71" i="1"/>
  <c r="M71" i="1"/>
  <c r="L71" i="1"/>
  <c r="N69" i="1"/>
  <c r="M69" i="1"/>
  <c r="L69" i="1"/>
  <c r="N67" i="1"/>
  <c r="L67" i="1"/>
  <c r="M67" i="1" s="1"/>
  <c r="N65" i="1"/>
  <c r="L65" i="1"/>
  <c r="M65" i="1" s="1"/>
  <c r="N61" i="1"/>
  <c r="M61" i="1"/>
  <c r="L61" i="1"/>
  <c r="N59" i="1"/>
  <c r="M59" i="1"/>
  <c r="L59" i="1"/>
  <c r="N57" i="1"/>
  <c r="M57" i="1"/>
  <c r="L57" i="1"/>
  <c r="N55" i="1"/>
  <c r="L55" i="1"/>
  <c r="M55" i="1" s="1"/>
  <c r="N51" i="1"/>
  <c r="M51" i="1"/>
  <c r="L51" i="1"/>
  <c r="N49" i="1"/>
  <c r="M49" i="1"/>
  <c r="L49" i="1"/>
  <c r="N47" i="1"/>
  <c r="L47" i="1"/>
  <c r="M47" i="1" s="1"/>
  <c r="N45" i="1"/>
  <c r="L45" i="1"/>
  <c r="M45" i="1" s="1"/>
  <c r="N41" i="1"/>
  <c r="M41" i="1"/>
  <c r="L41" i="1"/>
  <c r="N39" i="1"/>
  <c r="M39" i="1"/>
  <c r="L39" i="1"/>
  <c r="N37" i="1"/>
  <c r="L37" i="1"/>
  <c r="M37" i="1" s="1"/>
  <c r="N35" i="1"/>
  <c r="L35" i="1"/>
  <c r="M35" i="1" s="1"/>
  <c r="N31" i="1"/>
  <c r="M31" i="1"/>
  <c r="L31" i="1"/>
  <c r="N29" i="1"/>
  <c r="M29" i="1"/>
  <c r="L29" i="1"/>
  <c r="N27" i="1"/>
  <c r="L27" i="1"/>
  <c r="M27" i="1" s="1"/>
  <c r="N25" i="1"/>
  <c r="L25" i="1"/>
  <c r="M25" i="1" s="1"/>
  <c r="N21" i="1"/>
  <c r="M21" i="1"/>
  <c r="L21" i="1"/>
  <c r="N19" i="1"/>
  <c r="M19" i="1"/>
  <c r="L19" i="1"/>
  <c r="N17" i="1"/>
  <c r="M17" i="1"/>
  <c r="L17" i="1"/>
  <c r="N15" i="1"/>
  <c r="L15" i="1"/>
  <c r="M15" i="1" s="1"/>
  <c r="N11" i="1"/>
  <c r="M11" i="1"/>
  <c r="L11" i="1"/>
  <c r="N9" i="1"/>
  <c r="B109" i="1" s="1"/>
  <c r="B10" i="10" s="1"/>
  <c r="M9" i="1"/>
  <c r="L9" i="1"/>
  <c r="N7" i="1"/>
  <c r="L7" i="1"/>
  <c r="M7" i="1" s="1"/>
  <c r="N5" i="1"/>
  <c r="L5" i="1"/>
  <c r="B268" i="2" l="1"/>
  <c r="B28" i="10" s="1"/>
  <c r="B269" i="2"/>
  <c r="B29" i="10" s="1"/>
  <c r="B107" i="4"/>
  <c r="C8" i="10" s="1"/>
  <c r="E8" i="10" s="1"/>
  <c r="M5" i="4"/>
  <c r="B108" i="4" s="1"/>
  <c r="C9" i="10" s="1"/>
  <c r="B289" i="6"/>
  <c r="C48" i="10" s="1"/>
  <c r="B107" i="1"/>
  <c r="B8" i="10" s="1"/>
  <c r="F8" i="10" s="1"/>
  <c r="M5" i="1"/>
  <c r="B108" i="1" s="1"/>
  <c r="B9" i="10" s="1"/>
  <c r="F9" i="10" s="1"/>
  <c r="B267" i="2"/>
  <c r="B27" i="10" s="1"/>
  <c r="B296" i="2"/>
  <c r="D296" i="2" s="1"/>
  <c r="B40" i="10" s="1"/>
  <c r="B289" i="3"/>
  <c r="B48" i="10" s="1"/>
  <c r="C316" i="3"/>
  <c r="D316" i="3" s="1"/>
  <c r="B59" i="10" s="1"/>
  <c r="B136" i="4"/>
  <c r="D136" i="4" s="1"/>
  <c r="C21" i="10" s="1"/>
  <c r="B267" i="5"/>
  <c r="C27" i="10" s="1"/>
  <c r="E27" i="10" s="1"/>
  <c r="E41" i="10"/>
  <c r="G41" i="10"/>
  <c r="F41" i="10"/>
  <c r="B269" i="5"/>
  <c r="C29" i="10" s="1"/>
  <c r="B296" i="5"/>
  <c r="G9" i="10"/>
  <c r="G45" i="10"/>
  <c r="F45" i="10"/>
  <c r="D296" i="5"/>
  <c r="C40" i="10" s="1"/>
  <c r="E40" i="10" s="1"/>
  <c r="B136" i="1"/>
  <c r="D136" i="1" s="1"/>
  <c r="B21" i="10" s="1"/>
  <c r="B287" i="3"/>
  <c r="B46" i="10" s="1"/>
  <c r="E7" i="10"/>
  <c r="B268" i="5"/>
  <c r="C28" i="10" s="1"/>
  <c r="E28" i="10" s="1"/>
  <c r="G30" i="10"/>
  <c r="F30" i="10"/>
  <c r="D316" i="6"/>
  <c r="C59" i="10" s="1"/>
  <c r="B109" i="7"/>
  <c r="D10" i="10" s="1"/>
  <c r="G22" i="10"/>
  <c r="F22" i="10"/>
  <c r="G49" i="10"/>
  <c r="F49" i="10"/>
  <c r="E12" i="10"/>
  <c r="E22" i="10"/>
  <c r="M5" i="6"/>
  <c r="B288" i="6" s="1"/>
  <c r="C47" i="10" s="1"/>
  <c r="E47" i="10" s="1"/>
  <c r="G12" i="10"/>
  <c r="F12" i="10"/>
  <c r="B357" i="8"/>
  <c r="D27" i="10" s="1"/>
  <c r="E46" i="10"/>
  <c r="G11" i="10"/>
  <c r="F11" i="10"/>
  <c r="E26" i="10"/>
  <c r="E30" i="10"/>
  <c r="G7" i="10"/>
  <c r="F7" i="10"/>
  <c r="B386" i="8"/>
  <c r="D386" i="8" s="1"/>
  <c r="D40" i="10" s="1"/>
  <c r="B359" i="8"/>
  <c r="D29" i="10" s="1"/>
  <c r="B358" i="9"/>
  <c r="D48" i="10" s="1"/>
  <c r="B385" i="9"/>
  <c r="E45" i="10"/>
  <c r="E49" i="10"/>
  <c r="B136" i="7"/>
  <c r="D136" i="7" s="1"/>
  <c r="D21" i="10" s="1"/>
  <c r="G26" i="10"/>
  <c r="F26" i="10"/>
  <c r="G31" i="10"/>
  <c r="F31" i="10"/>
  <c r="B356" i="9"/>
  <c r="D46" i="10" s="1"/>
  <c r="G50" i="10"/>
  <c r="F50" i="10"/>
  <c r="E50" i="10"/>
  <c r="E60" i="10"/>
  <c r="M5" i="8"/>
  <c r="B358" i="8" s="1"/>
  <c r="D28" i="10" s="1"/>
  <c r="B357" i="9"/>
  <c r="D47" i="10" s="1"/>
  <c r="C385" i="9"/>
  <c r="G60" i="10"/>
  <c r="F60" i="10"/>
  <c r="F13" i="10"/>
  <c r="F15" i="10"/>
  <c r="F17" i="10"/>
  <c r="F19" i="10"/>
  <c r="F32" i="10"/>
  <c r="F34" i="10"/>
  <c r="F36" i="10"/>
  <c r="F38" i="10"/>
  <c r="F51" i="10"/>
  <c r="F53" i="10"/>
  <c r="F55" i="10"/>
  <c r="F57" i="10"/>
  <c r="G28" i="10" l="1"/>
  <c r="F28" i="10"/>
  <c r="G27" i="10"/>
  <c r="F27" i="10"/>
  <c r="D385" i="9"/>
  <c r="D59" i="10" s="1"/>
  <c r="G21" i="10"/>
  <c r="F21" i="10"/>
  <c r="G48" i="10"/>
  <c r="F48" i="10"/>
  <c r="G10" i="10"/>
  <c r="F10" i="10"/>
  <c r="E29" i="10"/>
  <c r="E48" i="10"/>
  <c r="G40" i="10"/>
  <c r="F40" i="10"/>
  <c r="G46" i="10"/>
  <c r="F46" i="10"/>
  <c r="G47" i="10"/>
  <c r="F47" i="10"/>
  <c r="G29" i="10"/>
  <c r="F29" i="10"/>
  <c r="E59" i="10"/>
  <c r="G8" i="10"/>
  <c r="E21" i="10"/>
  <c r="E9" i="10"/>
  <c r="G59" i="10" l="1"/>
  <c r="F59" i="10"/>
</calcChain>
</file>

<file path=xl/sharedStrings.xml><?xml version="1.0" encoding="utf-8"?>
<sst xmlns="http://schemas.openxmlformats.org/spreadsheetml/2006/main" count="7047" uniqueCount="170">
  <si>
    <t>Flow src</t>
  </si>
  <si>
    <t>Flow dst</t>
  </si>
  <si>
    <t>Flow Label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</si>
  <si>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</si>
  <si>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</si>
  <si>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</si>
  <si>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</si>
  <si>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</si>
  <si>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</si>
  <si>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</si>
  <si>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Packet Loss</t>
  </si>
  <si>
    <t>Packet Loss (%)</t>
  </si>
  <si>
    <t>1º Packet Delay (nanoseconds)</t>
  </si>
  <si>
    <t>Iteration - 1</t>
  </si>
  <si>
    <t>2001:1:1::2</t>
  </si>
  <si>
    <t>2001:1:7::1</t>
  </si>
  <si>
    <t>sender</t>
  </si>
  <si>
    <t>receiver</t>
  </si>
  <si>
    <t>[]</t>
  </si>
  <si>
    <t>2001:1:2::1</t>
  </si>
  <si>
    <t>2001:1:3::1</t>
  </si>
  <si>
    <t>2001:1:8::1</t>
  </si>
  <si>
    <t>2001:1:1::1</t>
  </si>
  <si>
    <t>2001:1:2::2</t>
  </si>
  <si>
    <t>2001:1:8::2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</si>
  <si>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</si>
  <si>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</si>
  <si>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</si>
  <si>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</si>
  <si>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</si>
  <si>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</si>
  <si>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</si>
  <si>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</si>
  <si>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</si>
  <si>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</t>
  </si>
  <si>
    <t>Values</t>
  </si>
  <si>
    <t>AVG Out of Order Packets (Nº)</t>
  </si>
  <si>
    <t>AVG Packet Loss (Nº)</t>
  </si>
  <si>
    <t>AVG Packet Loss (%)</t>
  </si>
  <si>
    <t>AVG 1º Packet Delay (nanoseconds)</t>
  </si>
  <si>
    <t>AVG Nº of SRv6 rules Created</t>
  </si>
  <si>
    <t>AVG Nº of SRv6 rules Removed</t>
  </si>
  <si>
    <t>AVG Flows Latency (nanoseconds)</t>
  </si>
  <si>
    <t>STD Flows Latency (nanoseconds)</t>
  </si>
  <si>
    <t>AVG Hop Latency (nanoseconds)</t>
  </si>
  <si>
    <t>STD Hop Latency (nanoseconds)</t>
  </si>
  <si>
    <t>Switch ID</t>
  </si>
  <si>
    <t>% of packets to each switch</t>
  </si>
  <si>
    <t>Total Sum of Processed Bytes</t>
  </si>
  <si>
    <t>Mean</t>
  </si>
  <si>
    <t>Standard Deviation</t>
  </si>
  <si>
    <t>Flows Types</t>
  </si>
  <si>
    <t>Non-Emergency Flows</t>
  </si>
  <si>
    <t>Emergency Flows</t>
  </si>
  <si>
    <t>Variation (%)</t>
  </si>
  <si>
    <t>AVG Flow Delay (nanoseconds)</t>
  </si>
  <si>
    <t>none</t>
  </si>
  <si>
    <t>2001:1:5::1</t>
  </si>
  <si>
    <t>2001:1:7::2</t>
  </si>
  <si>
    <t>2001:1:8::3</t>
  </si>
  <si>
    <t>2001:1:7::3</t>
  </si>
  <si>
    <t>2001:1:8::4</t>
  </si>
  <si>
    <t>SRv6 Operations</t>
  </si>
  <si>
    <t>Timestamp</t>
  </si>
  <si>
    <t>Operation</t>
  </si>
  <si>
    <t>Responsible Switch</t>
  </si>
  <si>
    <t>Source</t>
  </si>
  <si>
    <t>Destination</t>
  </si>
  <si>
    <t>2024-09-08 22:13:54</t>
  </si>
  <si>
    <t>Created SRv6 rule</t>
  </si>
  <si>
    <t>2024-09-08 22:13:56</t>
  </si>
  <si>
    <t>2024-09-08 22:14:28</t>
  </si>
  <si>
    <t>2024-09-08 22:14:30</t>
  </si>
  <si>
    <t>2024-09-08 22:15:02</t>
  </si>
  <si>
    <t>2024-09-08 22:18:47</t>
  </si>
  <si>
    <t>2024-09-08 22:18:48</t>
  </si>
  <si>
    <t>2024-09-08 22:19:05</t>
  </si>
  <si>
    <t>Removed SRv6 rule</t>
  </si>
  <si>
    <t>2024-09-08 22:19:21</t>
  </si>
  <si>
    <t>2024-09-08 22:19:23</t>
  </si>
  <si>
    <t>2024-09-08 22:19:55</t>
  </si>
  <si>
    <t>2024-09-08 22:24:24</t>
  </si>
  <si>
    <t>2024-09-08 22:24:26</t>
  </si>
  <si>
    <t>2024-09-08 22:24:58</t>
  </si>
  <si>
    <t>2024-09-08 22:25:00</t>
  </si>
  <si>
    <t>2024-09-08 22:29:00</t>
  </si>
  <si>
    <t>2024-09-08 22:29:01</t>
  </si>
  <si>
    <t>2024-09-08 22:29:33</t>
  </si>
  <si>
    <t>2024-09-08 22:29:34</t>
  </si>
  <si>
    <t>2024-09-08 22:34:38</t>
  </si>
  <si>
    <t>2024-09-08 22:34:40</t>
  </si>
  <si>
    <t>2024-09-08 22:35:12</t>
  </si>
  <si>
    <t>2024-09-08 22:35:14</t>
  </si>
  <si>
    <t>2024-09-08 22:39:14</t>
  </si>
  <si>
    <t>2024-09-08 22:39:15</t>
  </si>
  <si>
    <t>2024-09-08 22:39:47</t>
  </si>
  <si>
    <t>2024-09-08 22:39:48</t>
  </si>
  <si>
    <t>2024-09-08 22:39:49</t>
  </si>
  <si>
    <t>2024-09-08 22:44:21</t>
  </si>
  <si>
    <t>2024-09-08 22:44:22</t>
  </si>
  <si>
    <t>2024-09-08 22:44:54</t>
  </si>
  <si>
    <t>2024-09-08 22:44:55</t>
  </si>
  <si>
    <t>2024-09-08 22:49:28</t>
  </si>
  <si>
    <t>2024-09-08 22:50:00</t>
  </si>
  <si>
    <t>2024-09-08 22:50:01</t>
  </si>
  <si>
    <t>2024-09-08 22:50:02</t>
  </si>
  <si>
    <t>2024-09-08 22:50:34</t>
  </si>
  <si>
    <t>2024-09-08 22:54:35</t>
  </si>
  <si>
    <t>2024-09-08 22:54:36</t>
  </si>
  <si>
    <t>2024-09-08 22:55:08</t>
  </si>
  <si>
    <t>2024-09-08 22:55:09</t>
  </si>
  <si>
    <t>2024-09-08 22:55:10</t>
  </si>
  <si>
    <t>2024-09-08 22:56:59</t>
  </si>
  <si>
    <t>2024-09-08 22:57:00</t>
  </si>
  <si>
    <t>2024-09-08 22:57:01</t>
  </si>
  <si>
    <t>2024-09-08 22:59:17</t>
  </si>
  <si>
    <t>2024-09-08 22:59:19</t>
  </si>
  <si>
    <t>2024-09-08 22:59:41</t>
  </si>
  <si>
    <t>2024-09-08 23:00:13</t>
  </si>
  <si>
    <t>2024-09-08 23:00:15</t>
  </si>
  <si>
    <t>2024-09-08 23:00:47</t>
  </si>
  <si>
    <t>2024-09-08 23:25:21</t>
  </si>
  <si>
    <t>2024-09-08 23:25:24</t>
  </si>
  <si>
    <t>2024-09-08 23:25:56</t>
  </si>
  <si>
    <t>2024-09-08 23:30:12</t>
  </si>
  <si>
    <t>2024-09-08 23:30:13</t>
  </si>
  <si>
    <t>2024-09-08 23:30:45</t>
  </si>
  <si>
    <t>2024-09-08 23:35:18</t>
  </si>
  <si>
    <t>2024-09-08 23:35:21</t>
  </si>
  <si>
    <t>2024-09-08 23:35:53</t>
  </si>
  <si>
    <t>2024-09-08 23:40:55</t>
  </si>
  <si>
    <t>2024-09-08 23:40:56</t>
  </si>
  <si>
    <t>2024-09-08 23:41:28</t>
  </si>
  <si>
    <t>2024-09-08 23:46:01</t>
  </si>
  <si>
    <t>2024-09-08 23:46:02</t>
  </si>
  <si>
    <t>2024-09-08 23:46:34</t>
  </si>
  <si>
    <t>2024-09-08 23:51:07</t>
  </si>
  <si>
    <t>2024-09-08 23:51:10</t>
  </si>
  <si>
    <t>2024-09-08 23:51:42</t>
  </si>
  <si>
    <t>2024-09-08 23:56:13</t>
  </si>
  <si>
    <t>2024-09-08 23:56:14</t>
  </si>
  <si>
    <t>2024-09-08 23:56:46</t>
  </si>
  <si>
    <t>2024-09-09 00:01:19</t>
  </si>
  <si>
    <t>2024-09-09 00:01:22</t>
  </si>
  <si>
    <t>2024-09-09 00:01:54</t>
  </si>
  <si>
    <t>2024-09-09 00:06:25</t>
  </si>
  <si>
    <t>2024-09-09 00:06:28</t>
  </si>
  <si>
    <t>2024-09-09 00:07:00</t>
  </si>
  <si>
    <t>2024-09-09 00:11:31</t>
  </si>
  <si>
    <t>2024-09-09 00:11:32</t>
  </si>
  <si>
    <t>2024-09-09 00:12:04</t>
  </si>
  <si>
    <t>Load Test Cases</t>
  </si>
  <si>
    <t>Variation1: is between KShort and ECMP</t>
  </si>
  <si>
    <t>Variation2: is between KShort and ECMP+SRv6</t>
  </si>
  <si>
    <t>Variation3: is between ECMP and ECMP+SRv6</t>
  </si>
  <si>
    <t>MEDIUM</t>
  </si>
  <si>
    <t>KShort</t>
  </si>
  <si>
    <t>ECMP</t>
  </si>
  <si>
    <t>ECMP+SRv6</t>
  </si>
  <si>
    <t>Variation1 (%)</t>
  </si>
  <si>
    <t>Variation2 (%)</t>
  </si>
  <si>
    <t>Variation3 (%)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</si>
  <si>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</si>
  <si>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</si>
  <si>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</si>
  <si>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</si>
  <si>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Variation of the AVG 1º Packet Delay between (No)Emergency Flows (%)</t>
  </si>
  <si>
    <t>Variation of the AVG Flow Delay between (No)Emergency Flows (%)</t>
  </si>
  <si>
    <t>HIGH</t>
  </si>
  <si>
    <t>HIGH+EMERGENCY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</si>
</sst>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</a:t>
            </a:r>
            <a:r>
              <a:rPr lang="en-US" b="0"/>
              <a:t>: AVG Flows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Comparison!$B$13:$D$13</c:f>
              <c:strCache>
                <c:ptCount val="3"/>
                <c:pt idx="0">
                  <c:v>36485,444</c:v>
                </c:pt>
                <c:pt idx="1">
                  <c:v>38510,118</c:v>
                </c:pt>
                <c:pt idx="2">
                  <c:v>9303,882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Comparison!$B$14:$D$14</c:f>
                <c:numCache>
                  <c:formatCode>General</c:formatCode>
                  <c:ptCount val="3"/>
                  <c:pt idx="0">
                    <c:v>20621.508000000002</c:v>
                  </c:pt>
                  <c:pt idx="1">
                    <c:v>18937.641</c:v>
                  </c:pt>
                  <c:pt idx="2">
                    <c:v>3130.547</c:v>
                  </c:pt>
                </c:numCache>
              </c:numRef>
            </c:plus>
            <c:minus>
              <c:numRef>
                <c:f>Comparison!$B$14:$D$14</c:f>
                <c:numCache>
                  <c:formatCode>General</c:formatCode>
                  <c:ptCount val="3"/>
                  <c:pt idx="0">
                    <c:v>20621.508000000002</c:v>
                  </c:pt>
                  <c:pt idx="1">
                    <c:v>18937.641</c:v>
                  </c:pt>
                  <c:pt idx="2">
                    <c:v>3130.547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Comparison!$B$13:$D$13</c:f>
              <c:numCache>
                <c:formatCode>General</c:formatCode>
                <c:ptCount val="3"/>
                <c:pt idx="0">
                  <c:v>36485.444000000003</c:v>
                </c:pt>
                <c:pt idx="1">
                  <c:v>38510.118000000002</c:v>
                </c:pt>
                <c:pt idx="2">
                  <c:v>9303.8819999999996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E29-B7E0-1541CDA0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</a:t>
            </a:r>
            <a:r>
              <a:rPr lang="en-US" b="0"/>
              <a:t>: AVG of processed Bytes by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Comparison!$B$19:$D$19</c:f>
              <c:strCache>
                <c:ptCount val="3"/>
                <c:pt idx="0">
                  <c:v>13046426,71</c:v>
                </c:pt>
                <c:pt idx="1">
                  <c:v>13035644,57</c:v>
                </c:pt>
                <c:pt idx="2">
                  <c:v>13061201,86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Comparison!$B$20:$D$20</c:f>
                <c:numCache>
                  <c:formatCode>General</c:formatCode>
                  <c:ptCount val="3"/>
                  <c:pt idx="0">
                    <c:v>12255961.285</c:v>
                  </c:pt>
                  <c:pt idx="1">
                    <c:v>10801028.107000001</c:v>
                  </c:pt>
                  <c:pt idx="2">
                    <c:v>10815610.239</c:v>
                  </c:pt>
                </c:numCache>
              </c:numRef>
            </c:plus>
            <c:minus>
              <c:numRef>
                <c:f>Comparison!$B$20:$D$20</c:f>
                <c:numCache>
                  <c:formatCode>General</c:formatCode>
                  <c:ptCount val="3"/>
                  <c:pt idx="0">
                    <c:v>12255961.285</c:v>
                  </c:pt>
                  <c:pt idx="1">
                    <c:v>10801028.107000001</c:v>
                  </c:pt>
                  <c:pt idx="2">
                    <c:v>10815610.239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Comparison!$B$19:$D$19</c:f>
              <c:numCache>
                <c:formatCode>General</c:formatCode>
                <c:ptCount val="3"/>
                <c:pt idx="0">
                  <c:v>13046426.714</c:v>
                </c:pt>
                <c:pt idx="1">
                  <c:v>13035644.571</c:v>
                </c:pt>
                <c:pt idx="2">
                  <c:v>13061201.857000001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2-4A65-999A-C2C3581A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0"/>
              <a:t>: AVG of processed Bytes by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Comparison!$B$38:$D$38</c:f>
              <c:strCache>
                <c:ptCount val="3"/>
                <c:pt idx="0">
                  <c:v>37839341</c:v>
                </c:pt>
                <c:pt idx="1">
                  <c:v>37366702,71</c:v>
                </c:pt>
                <c:pt idx="2">
                  <c:v>37703398,43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Comparison!$B$39:$D$39</c:f>
                <c:numCache>
                  <c:formatCode>General</c:formatCode>
                  <c:ptCount val="3"/>
                  <c:pt idx="0">
                    <c:v>28392409.495000001</c:v>
                  </c:pt>
                  <c:pt idx="1">
                    <c:v>25496131.302000001</c:v>
                  </c:pt>
                  <c:pt idx="2">
                    <c:v>25400229.353</c:v>
                  </c:pt>
                </c:numCache>
              </c:numRef>
            </c:plus>
            <c:minus>
              <c:numRef>
                <c:f>Comparison!$B$39:$D$39</c:f>
                <c:numCache>
                  <c:formatCode>General</c:formatCode>
                  <c:ptCount val="3"/>
                  <c:pt idx="0">
                    <c:v>28392409.495000001</c:v>
                  </c:pt>
                  <c:pt idx="1">
                    <c:v>25496131.302000001</c:v>
                  </c:pt>
                  <c:pt idx="2">
                    <c:v>25400229.353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Comparison!$B$38:$D$38</c:f>
              <c:numCache>
                <c:formatCode>General</c:formatCode>
                <c:ptCount val="3"/>
                <c:pt idx="0">
                  <c:v>37839341</c:v>
                </c:pt>
                <c:pt idx="1">
                  <c:v>37366702.714000002</c:v>
                </c:pt>
                <c:pt idx="2">
                  <c:v>37703398.428999998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A-462C-A578-60C69A12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AVG of processed Bytes by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Comparison!$B$57:$D$57</c:f>
              <c:strCache>
                <c:ptCount val="3"/>
                <c:pt idx="0">
                  <c:v>38935752,43</c:v>
                </c:pt>
                <c:pt idx="1">
                  <c:v>37731627,14</c:v>
                </c:pt>
                <c:pt idx="2">
                  <c:v>38841451,43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Comparison!$B$58:$D$58</c:f>
                <c:numCache>
                  <c:formatCode>General</c:formatCode>
                  <c:ptCount val="3"/>
                  <c:pt idx="0">
                    <c:v>27477461.572999999</c:v>
                  </c:pt>
                  <c:pt idx="1">
                    <c:v>24366713.044</c:v>
                  </c:pt>
                  <c:pt idx="2">
                    <c:v>24543588.677000001</c:v>
                  </c:pt>
                </c:numCache>
              </c:numRef>
            </c:plus>
            <c:minus>
              <c:numRef>
                <c:f>Comparison!$B$58:$D$58</c:f>
                <c:numCache>
                  <c:formatCode>General</c:formatCode>
                  <c:ptCount val="3"/>
                  <c:pt idx="0">
                    <c:v>27477461.572999999</c:v>
                  </c:pt>
                  <c:pt idx="1">
                    <c:v>24366713.044</c:v>
                  </c:pt>
                  <c:pt idx="2">
                    <c:v>24543588.677000001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Comparison!$B$57:$D$57</c:f>
              <c:numCache>
                <c:formatCode>General</c:formatCode>
                <c:ptCount val="3"/>
                <c:pt idx="0">
                  <c:v>38935752.428999998</c:v>
                </c:pt>
                <c:pt idx="1">
                  <c:v>37731627.142999999</c:v>
                </c:pt>
                <c:pt idx="2">
                  <c:v>38841451.428999998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6-4B7A-A3D1-E0435F5F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Variation of the AVG Flow Delay from No-Emergency to</a:t>
            </a:r>
            <a:r>
              <a:rPr lang="en-US" b="0" baseline="0"/>
              <a:t> Emergency Flows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Comparison!$B$60:$D$60</c:f>
              <c:strCache>
                <c:ptCount val="3"/>
                <c:pt idx="0">
                  <c:v>15,321</c:v>
                </c:pt>
                <c:pt idx="1">
                  <c:v>-2,705</c:v>
                </c:pt>
                <c:pt idx="2">
                  <c:v>-10,317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Comparison!$B$60:$D$60</c:f>
              <c:numCache>
                <c:formatCode>General</c:formatCode>
                <c:ptCount val="3"/>
                <c:pt idx="0">
                  <c:v>15.321</c:v>
                </c:pt>
                <c:pt idx="1">
                  <c:v>-2.7050000000000001</c:v>
                </c:pt>
                <c:pt idx="2">
                  <c:v>-10.317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BCF-A5F5-CB3BECEB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0"/>
              <a:t>: AVG Flows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Comparison!$B$32:$D$32</c:f>
              <c:strCache>
                <c:ptCount val="3"/>
                <c:pt idx="0">
                  <c:v>28802,893</c:v>
                </c:pt>
                <c:pt idx="1">
                  <c:v>10644,981</c:v>
                </c:pt>
                <c:pt idx="2">
                  <c:v>11267,074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Comparison!$B$33:$D$33</c:f>
                <c:numCache>
                  <c:formatCode>General</c:formatCode>
                  <c:ptCount val="3"/>
                  <c:pt idx="0">
                    <c:v>16513.671999999999</c:v>
                  </c:pt>
                  <c:pt idx="1">
                    <c:v>4436.3549999999996</c:v>
                  </c:pt>
                  <c:pt idx="2">
                    <c:v>4643.299</c:v>
                  </c:pt>
                </c:numCache>
              </c:numRef>
            </c:plus>
            <c:minus>
              <c:numRef>
                <c:f>Comparison!$B$33:$D$33</c:f>
                <c:numCache>
                  <c:formatCode>General</c:formatCode>
                  <c:ptCount val="3"/>
                  <c:pt idx="0">
                    <c:v>16513.671999999999</c:v>
                  </c:pt>
                  <c:pt idx="1">
                    <c:v>4436.3549999999996</c:v>
                  </c:pt>
                  <c:pt idx="2">
                    <c:v>4643.299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Comparison!$B$32:$D$32</c:f>
              <c:numCache>
                <c:formatCode>General</c:formatCode>
                <c:ptCount val="3"/>
                <c:pt idx="0">
                  <c:v>28802.893</c:v>
                </c:pt>
                <c:pt idx="1">
                  <c:v>10644.981</c:v>
                </c:pt>
                <c:pt idx="2">
                  <c:v>11267.074000000001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4CEF-8026-BF2873843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AVG Flows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Comparison!$B$51:$D$51</c:f>
              <c:strCache>
                <c:ptCount val="3"/>
                <c:pt idx="0">
                  <c:v>11393,111</c:v>
                </c:pt>
                <c:pt idx="1">
                  <c:v>11551,028</c:v>
                </c:pt>
                <c:pt idx="2">
                  <c:v>11568,993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Comparison!$B$52:$D$52</c:f>
                <c:numCache>
                  <c:formatCode>General</c:formatCode>
                  <c:ptCount val="3"/>
                  <c:pt idx="0">
                    <c:v>4397.78</c:v>
                  </c:pt>
                  <c:pt idx="1">
                    <c:v>4258.3770000000004</c:v>
                  </c:pt>
                  <c:pt idx="2">
                    <c:v>4494.8620000000001</c:v>
                  </c:pt>
                </c:numCache>
              </c:numRef>
            </c:plus>
            <c:minus>
              <c:numRef>
                <c:f>Comparison!$B$52:$D$52</c:f>
                <c:numCache>
                  <c:formatCode>General</c:formatCode>
                  <c:ptCount val="3"/>
                  <c:pt idx="0">
                    <c:v>4397.78</c:v>
                  </c:pt>
                  <c:pt idx="1">
                    <c:v>4258.3770000000004</c:v>
                  </c:pt>
                  <c:pt idx="2">
                    <c:v>4494.8620000000001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Comparison!$B$51:$D$51</c:f>
              <c:numCache>
                <c:formatCode>General</c:formatCode>
                <c:ptCount val="3"/>
                <c:pt idx="0">
                  <c:v>11393.111000000001</c:v>
                </c:pt>
                <c:pt idx="1">
                  <c:v>11551.028</c:v>
                </c:pt>
                <c:pt idx="2">
                  <c:v>11568.993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44A2-B9E5-9ABE7D15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</a:t>
            </a:r>
            <a:r>
              <a:rPr lang="en-US" b="0"/>
              <a:t>: 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Comparison!$B$15:$D$15</c:f>
              <c:strCache>
                <c:ptCount val="3"/>
                <c:pt idx="0">
                  <c:v>1788,752</c:v>
                </c:pt>
                <c:pt idx="1">
                  <c:v>1624,868</c:v>
                </c:pt>
                <c:pt idx="2">
                  <c:v>1463,673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Comparison!$B$16:$D$16</c:f>
                <c:numCache>
                  <c:formatCode>General</c:formatCode>
                  <c:ptCount val="3"/>
                  <c:pt idx="0">
                    <c:v>1333.1679999999999</c:v>
                  </c:pt>
                  <c:pt idx="1">
                    <c:v>1006.025</c:v>
                  </c:pt>
                  <c:pt idx="2">
                    <c:v>786.74699999999996</c:v>
                  </c:pt>
                </c:numCache>
              </c:numRef>
            </c:plus>
            <c:minus>
              <c:numRef>
                <c:f>Comparison!$B$16:$D$16</c:f>
                <c:numCache>
                  <c:formatCode>General</c:formatCode>
                  <c:ptCount val="3"/>
                  <c:pt idx="0">
                    <c:v>1333.1679999999999</c:v>
                  </c:pt>
                  <c:pt idx="1">
                    <c:v>1006.025</c:v>
                  </c:pt>
                  <c:pt idx="2">
                    <c:v>786.74699999999996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Comparison!$B$15:$D$15</c:f>
              <c:numCache>
                <c:formatCode>General</c:formatCode>
                <c:ptCount val="3"/>
                <c:pt idx="0">
                  <c:v>1788.752</c:v>
                </c:pt>
                <c:pt idx="1">
                  <c:v>1624.8679999999999</c:v>
                </c:pt>
                <c:pt idx="2">
                  <c:v>1463.673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2-453B-A0D8-5A33DDB5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0"/>
              <a:t>: 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Comparison!$B$34:$D$34</c:f>
              <c:strCache>
                <c:ptCount val="3"/>
                <c:pt idx="0">
                  <c:v>2104,547</c:v>
                </c:pt>
                <c:pt idx="1">
                  <c:v>2046,413</c:v>
                </c:pt>
                <c:pt idx="2">
                  <c:v>2191,864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Comparison!$B$35:$D$35</c:f>
                <c:numCache>
                  <c:formatCode>General</c:formatCode>
                  <c:ptCount val="3"/>
                  <c:pt idx="0">
                    <c:v>1624.644</c:v>
                  </c:pt>
                  <c:pt idx="1">
                    <c:v>1500.807</c:v>
                  </c:pt>
                  <c:pt idx="2">
                    <c:v>1674.655</c:v>
                  </c:pt>
                </c:numCache>
              </c:numRef>
            </c:plus>
            <c:minus>
              <c:numRef>
                <c:f>Comparison!$B$35:$D$35</c:f>
                <c:numCache>
                  <c:formatCode>General</c:formatCode>
                  <c:ptCount val="3"/>
                  <c:pt idx="0">
                    <c:v>1624.644</c:v>
                  </c:pt>
                  <c:pt idx="1">
                    <c:v>1500.807</c:v>
                  </c:pt>
                  <c:pt idx="2">
                    <c:v>1674.655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Comparison!$B$34:$D$34</c:f>
              <c:numCache>
                <c:formatCode>General</c:formatCode>
                <c:ptCount val="3"/>
                <c:pt idx="0">
                  <c:v>2104.547</c:v>
                </c:pt>
                <c:pt idx="1">
                  <c:v>2046.413</c:v>
                </c:pt>
                <c:pt idx="2">
                  <c:v>2191.864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D-46FF-8E86-C1B24B8A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Comparison!$B$53:$D$53</c:f>
              <c:strCache>
                <c:ptCount val="3"/>
                <c:pt idx="0">
                  <c:v>2200,092</c:v>
                </c:pt>
                <c:pt idx="1">
                  <c:v>2203,989</c:v>
                </c:pt>
                <c:pt idx="2">
                  <c:v>2259,178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Comparison!$B$54:$D$54</c:f>
                <c:numCache>
                  <c:formatCode>General</c:formatCode>
                  <c:ptCount val="3"/>
                  <c:pt idx="0">
                    <c:v>1658.7180000000001</c:v>
                  </c:pt>
                  <c:pt idx="1">
                    <c:v>1611.9680000000001</c:v>
                  </c:pt>
                  <c:pt idx="2">
                    <c:v>1750.0119999999999</c:v>
                  </c:pt>
                </c:numCache>
              </c:numRef>
            </c:plus>
            <c:minus>
              <c:numRef>
                <c:f>Comparison!$B$54:$D$54</c:f>
                <c:numCache>
                  <c:formatCode>General</c:formatCode>
                  <c:ptCount val="3"/>
                  <c:pt idx="0">
                    <c:v>1658.7180000000001</c:v>
                  </c:pt>
                  <c:pt idx="1">
                    <c:v>1611.9680000000001</c:v>
                  </c:pt>
                  <c:pt idx="2">
                    <c:v>1750.0119999999999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Comparison!$B$53:$D$53</c:f>
              <c:numCache>
                <c:formatCode>General</c:formatCode>
                <c:ptCount val="3"/>
                <c:pt idx="0">
                  <c:v>2200.0920000000001</c:v>
                </c:pt>
                <c:pt idx="1">
                  <c:v>2203.989</c:v>
                </c:pt>
                <c:pt idx="2">
                  <c:v>2259.1779999999999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4-4ED7-BB75-45F3CA5E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Medium</a:t>
            </a:r>
            <a:r>
              <a:rPr lang="en-US" b="0"/>
              <a:t>: AVG of packets to each switch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Comparison!$B$17:$D$17</c:f>
              <c:strCache>
                <c:ptCount val="3"/>
                <c:pt idx="0">
                  <c:v>29,981</c:v>
                </c:pt>
                <c:pt idx="1">
                  <c:v>29,977</c:v>
                </c:pt>
                <c:pt idx="2">
                  <c:v>29,977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Comparison!$B$18:$D$18</c:f>
                <c:numCache>
                  <c:formatCode>General</c:formatCode>
                  <c:ptCount val="3"/>
                  <c:pt idx="0">
                    <c:v>23.574999999999999</c:v>
                  </c:pt>
                  <c:pt idx="1">
                    <c:v>16.381</c:v>
                  </c:pt>
                  <c:pt idx="2">
                    <c:v>16.370999999999999</c:v>
                  </c:pt>
                </c:numCache>
              </c:numRef>
            </c:plus>
            <c:minus>
              <c:numRef>
                <c:f>Comparison!$B$18:$D$18</c:f>
                <c:numCache>
                  <c:formatCode>General</c:formatCode>
                  <c:ptCount val="3"/>
                  <c:pt idx="0">
                    <c:v>23.574999999999999</c:v>
                  </c:pt>
                  <c:pt idx="1">
                    <c:v>16.381</c:v>
                  </c:pt>
                  <c:pt idx="2">
                    <c:v>16.370999999999999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Comparison!$B$6:$D$6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Comparison!$B$17:$D$17</c:f>
              <c:numCache>
                <c:formatCode>General</c:formatCode>
                <c:ptCount val="3"/>
                <c:pt idx="0">
                  <c:v>29.981000000000002</c:v>
                </c:pt>
                <c:pt idx="1">
                  <c:v>29.977</c:v>
                </c:pt>
                <c:pt idx="2">
                  <c:v>29.977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01D-A03E-868A8B89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</a:t>
            </a:r>
            <a:r>
              <a:rPr lang="en-US" b="0"/>
              <a:t>: AVG of packets to each switch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Comparison!$B$36:$D$36</c:f>
              <c:strCache>
                <c:ptCount val="3"/>
                <c:pt idx="0">
                  <c:v>27,092</c:v>
                </c:pt>
                <c:pt idx="1">
                  <c:v>27,097</c:v>
                </c:pt>
                <c:pt idx="2">
                  <c:v>27,109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Comparison!$B$37:$D$37</c:f>
                <c:numCache>
                  <c:formatCode>General</c:formatCode>
                  <c:ptCount val="3"/>
                  <c:pt idx="0">
                    <c:v>18.547000000000001</c:v>
                  </c:pt>
                  <c:pt idx="1">
                    <c:v>17.524999999999999</c:v>
                  </c:pt>
                  <c:pt idx="2">
                    <c:v>16.483000000000001</c:v>
                  </c:pt>
                </c:numCache>
              </c:numRef>
            </c:plus>
            <c:minus>
              <c:numRef>
                <c:f>Comparison!$B$37:$D$37</c:f>
                <c:numCache>
                  <c:formatCode>General</c:formatCode>
                  <c:ptCount val="3"/>
                  <c:pt idx="0">
                    <c:v>18.547000000000001</c:v>
                  </c:pt>
                  <c:pt idx="1">
                    <c:v>17.524999999999999</c:v>
                  </c:pt>
                  <c:pt idx="2">
                    <c:v>16.483000000000001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Comparison!$B$25:$D$25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Comparison!$B$36:$D$36</c:f>
              <c:numCache>
                <c:formatCode>General</c:formatCode>
                <c:ptCount val="3"/>
                <c:pt idx="0">
                  <c:v>27.091999999999999</c:v>
                </c:pt>
                <c:pt idx="1">
                  <c:v>27.097000000000001</c:v>
                </c:pt>
                <c:pt idx="2">
                  <c:v>27.109000000000002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8-48E8-BF66-56F52995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High+Emergency</a:t>
            </a:r>
            <a:r>
              <a:rPr lang="en-US" b="0"/>
              <a:t>: AVG of packets to each switch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Comparison!$B$55:$D$55</c:f>
              <c:strCache>
                <c:ptCount val="3"/>
                <c:pt idx="0">
                  <c:v>27,163</c:v>
                </c:pt>
                <c:pt idx="1">
                  <c:v>27,122</c:v>
                </c:pt>
                <c:pt idx="2">
                  <c:v>27,164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Comparison!$B$56:$D$56</c:f>
                <c:numCache>
                  <c:formatCode>General</c:formatCode>
                  <c:ptCount val="3"/>
                  <c:pt idx="0">
                    <c:v>18.231000000000002</c:v>
                  </c:pt>
                  <c:pt idx="1">
                    <c:v>16.446000000000002</c:v>
                  </c:pt>
                  <c:pt idx="2">
                    <c:v>15.725</c:v>
                  </c:pt>
                </c:numCache>
              </c:numRef>
            </c:plus>
            <c:minus>
              <c:numRef>
                <c:f>Comparison!$B$56:$D$56</c:f>
                <c:numCache>
                  <c:formatCode>General</c:formatCode>
                  <c:ptCount val="3"/>
                  <c:pt idx="0">
                    <c:v>18.231000000000002</c:v>
                  </c:pt>
                  <c:pt idx="1">
                    <c:v>16.446000000000002</c:v>
                  </c:pt>
                  <c:pt idx="2">
                    <c:v>15.725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Comparison!$B$55:$D$55</c:f>
              <c:numCache>
                <c:formatCode>General</c:formatCode>
                <c:ptCount val="3"/>
                <c:pt idx="0">
                  <c:v>27.163</c:v>
                </c:pt>
                <c:pt idx="1">
                  <c:v>27.122</c:v>
                </c:pt>
                <c:pt idx="2">
                  <c:v>27.164000000000001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B-4D87-9808-42A57544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5583"/>
        <c:axId val="1243177503"/>
      </c:barChart>
      <c:catAx>
        <c:axId val="12431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7503"/>
        <c:crosses val="autoZero"/>
        <c:auto val="1"/>
        <c:lblAlgn val="ctr"/>
        <c:lblOffset val="100"/>
        <c:noMultiLvlLbl val="0"/>
      </c:catAx>
      <c:valAx>
        <c:axId val="12431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31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50602</xdr:colOff>
      <xdr:row>4</xdr:row>
      <xdr:rowOff>176212</xdr:rowOff>
    </xdr:from>
    <xdr:to>
      <xdr:col>15</xdr:col>
      <xdr:colOff>385961</xdr:colOff>
      <xdr:row>19</xdr:row>
      <xdr:rowOff>91678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89F1E4-8D32-69D4-CC10-DEF0B41C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335359</xdr:colOff>
      <xdr:row>38</xdr:row>
      <xdr:rowOff>103981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A45B87-1319-4E2B-9CDD-4BD340CC3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335359</xdr:colOff>
      <xdr:row>57</xdr:row>
      <xdr:rowOff>103981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13737A-616D-48C9-948C-C6B8FB4C1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335359</xdr:colOff>
      <xdr:row>19</xdr:row>
      <xdr:rowOff>103981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26A81F-A342-49B3-9F8D-F9A6E9111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23</xdr:col>
      <xdr:colOff>335359</xdr:colOff>
      <xdr:row>38</xdr:row>
      <xdr:rowOff>103981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DB31D3-E28F-45CD-92F8-B6B215D71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23</xdr:col>
      <xdr:colOff>335359</xdr:colOff>
      <xdr:row>57</xdr:row>
      <xdr:rowOff>103981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2D233D-E162-48DF-A8DC-C78FFFF4F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31</xdr:col>
      <xdr:colOff>335359</xdr:colOff>
      <xdr:row>19</xdr:row>
      <xdr:rowOff>103981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52F5946-E2E4-4A85-B722-D778FC022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31</xdr:col>
      <xdr:colOff>335359</xdr:colOff>
      <xdr:row>38</xdr:row>
      <xdr:rowOff>103981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DE85C96-3E4B-4BBD-951B-3D18E3ADA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43</xdr:row>
      <xdr:rowOff>0</xdr:rowOff>
    </xdr:from>
    <xdr:to>
      <xdr:col>31</xdr:col>
      <xdr:colOff>335359</xdr:colOff>
      <xdr:row>57</xdr:row>
      <xdr:rowOff>103981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ABBBE40-7D11-4866-B711-495A103C5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39</xdr:col>
      <xdr:colOff>335358</xdr:colOff>
      <xdr:row>19</xdr:row>
      <xdr:rowOff>103981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FC711EB-5D65-4044-9CD3-AEB8F5A29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24</xdr:row>
      <xdr:rowOff>0</xdr:rowOff>
    </xdr:from>
    <xdr:to>
      <xdr:col>39</xdr:col>
      <xdr:colOff>335358</xdr:colOff>
      <xdr:row>38</xdr:row>
      <xdr:rowOff>103981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DEC05C7-D96E-499F-84D9-0B9A4320D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43</xdr:row>
      <xdr:rowOff>0</xdr:rowOff>
    </xdr:from>
    <xdr:to>
      <xdr:col>39</xdr:col>
      <xdr:colOff>335358</xdr:colOff>
      <xdr:row>57</xdr:row>
      <xdr:rowOff>103981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ABB66D1-6CF9-4E9B-973D-CA7E31AAF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0</xdr:colOff>
      <xdr:row>43</xdr:row>
      <xdr:rowOff>0</xdr:rowOff>
    </xdr:from>
    <xdr:to>
      <xdr:col>47</xdr:col>
      <xdr:colOff>335358</xdr:colOff>
      <xdr:row>57</xdr:row>
      <xdr:rowOff>103981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9D99FB4-3C22-465D-BB7E-AB3C9A46B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topLeftCell="A111"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1724768684.833128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1724768684.94539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112262010.574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1724768684.830308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1724768684.9677579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137449979.78200001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1724768684.786814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1724768684.8774099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90595960.616999999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1724768684.8266461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1724768684.9794841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152837991.71399999</v>
      </c>
    </row>
    <row r="13" spans="1:14" x14ac:dyDescent="0.35">
      <c r="A13" s="1" t="s">
        <v>25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1724768987.9587469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1724768988.049953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91206073.761000007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1724768987.9066379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1724768987.9977629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91125011.444000006</v>
      </c>
    </row>
    <row r="18" spans="1:14" x14ac:dyDescent="0.35">
      <c r="A18" t="s">
        <v>19</v>
      </c>
      <c r="B18" t="s">
        <v>20</v>
      </c>
      <c r="C18">
        <v>1</v>
      </c>
      <c r="D18">
        <v>0</v>
      </c>
      <c r="E18">
        <v>262</v>
      </c>
      <c r="F18" t="s">
        <v>16</v>
      </c>
      <c r="G18">
        <v>1500</v>
      </c>
      <c r="H18">
        <v>1724768987.931309</v>
      </c>
    </row>
    <row r="19" spans="1:14" x14ac:dyDescent="0.35">
      <c r="A19" t="s">
        <v>19</v>
      </c>
      <c r="B19" t="s">
        <v>20</v>
      </c>
      <c r="C19">
        <v>1</v>
      </c>
      <c r="D19">
        <v>0</v>
      </c>
      <c r="E19">
        <v>262</v>
      </c>
      <c r="F19" t="s">
        <v>17</v>
      </c>
      <c r="G19">
        <v>1500</v>
      </c>
      <c r="H19">
        <v>1724768988.0194571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88148117.064999998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1724768987.971024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1724768988.0754149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104390859.604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1724769290.911581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1724769290.9909611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79380035.400000006</v>
      </c>
    </row>
    <row r="26" spans="1:14" x14ac:dyDescent="0.35">
      <c r="A26" t="s">
        <v>21</v>
      </c>
      <c r="B26" t="s">
        <v>22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1724769290.9429729</v>
      </c>
    </row>
    <row r="27" spans="1:14" x14ac:dyDescent="0.35">
      <c r="A27" t="s">
        <v>21</v>
      </c>
      <c r="B27" t="s">
        <v>22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1724769291.0368481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93875169.753999993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1724769290.9192719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1724769291.022048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102776050.568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1724769290.8711951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1724769290.9807899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109594821.93000001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1724769593.9706249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1724769594.079031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108406066.895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1724769593.9708049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1724769594.1045389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133733987.808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1724769593.986573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1724769594.0973091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110736131.668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1724769593.9716401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1724769594.080497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108856916.428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1724769897.180337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1724769897.31146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131123065.948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1724769897.0983701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1724769897.1883979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90027809.143000007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1724769897.0996449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1724769897.192611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92966079.711999997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1724769897.0987041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1724769897.1911809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92476844.788000003</v>
      </c>
    </row>
    <row r="53" spans="1:14" x14ac:dyDescent="0.35">
      <c r="A53" s="1" t="s">
        <v>29</v>
      </c>
    </row>
    <row r="54" spans="1:14" x14ac:dyDescent="0.35">
      <c r="A54" t="s">
        <v>19</v>
      </c>
      <c r="B54" t="s">
        <v>20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1724770200.2722361</v>
      </c>
    </row>
    <row r="55" spans="1:14" x14ac:dyDescent="0.35">
      <c r="A55" t="s">
        <v>19</v>
      </c>
      <c r="B55" t="s">
        <v>20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1724770200.3717971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99560976.027999997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1724770200.1465549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1724770200.263119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116564035.41599999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1724770200.1313109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1724770200.226655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95344066.620000005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1724770200.110534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1724770200.209744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99210023.879999995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1724770503.218574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1724770503.338172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119597911.83499999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1724770503.2278609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1724770503.3600409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132179975.51000001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1724770503.2825179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1724770503.3817749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99256992.340000004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1724770503.271951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1724770503.379436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107485055.92299999</v>
      </c>
    </row>
    <row r="73" spans="1:14" x14ac:dyDescent="0.35">
      <c r="A73" s="1" t="s">
        <v>31</v>
      </c>
    </row>
    <row r="74" spans="1:14" x14ac:dyDescent="0.35">
      <c r="A74" t="s">
        <v>19</v>
      </c>
      <c r="B74" t="s">
        <v>20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1724770806.3149891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1724770806.4304309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115441799.164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1724770806.2525589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1724770806.355171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102612018.58499999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1724770806.282413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1724770806.424031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141618013.382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1724770806.279701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1724770806.4172111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137510061.264</v>
      </c>
    </row>
    <row r="83" spans="1:14" x14ac:dyDescent="0.35">
      <c r="A83" s="1" t="s">
        <v>32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1724771109.4065781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1724771109.518796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112217903.13699999</v>
      </c>
    </row>
    <row r="86" spans="1:14" x14ac:dyDescent="0.35">
      <c r="A86" t="s">
        <v>19</v>
      </c>
      <c r="B86" t="s">
        <v>20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1724771109.4988489</v>
      </c>
    </row>
    <row r="87" spans="1:14" x14ac:dyDescent="0.35">
      <c r="A87" t="s">
        <v>19</v>
      </c>
      <c r="B87" t="s">
        <v>20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1724771109.600512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101663112.64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1724771109.479162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1724771109.5824251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103263139.72499999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1724771109.4665589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1724771109.5907831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124224185.94400001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1724771412.435441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1724771412.5508411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115400075.912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1724771412.4446039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1724771412.5548389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110234975.815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1724771412.4703419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1724771412.5867591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116417169.57099999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1724771412.4637189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1724771412.589864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126145124.435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109947890.043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36485.444000000003</v>
      </c>
    </row>
    <row r="113" spans="1:3" x14ac:dyDescent="0.35">
      <c r="A113" s="1" t="s">
        <v>43</v>
      </c>
      <c r="B113">
        <v>20621.508000000002</v>
      </c>
    </row>
    <row r="114" spans="1:3" x14ac:dyDescent="0.35">
      <c r="A114" s="1" t="s">
        <v>44</v>
      </c>
      <c r="B114">
        <v>1788.752</v>
      </c>
    </row>
    <row r="115" spans="1:3" x14ac:dyDescent="0.35">
      <c r="A115" s="1" t="s">
        <v>45</v>
      </c>
      <c r="B115">
        <v>1333.1679999999999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40.143000000000001</v>
      </c>
      <c r="C118">
        <v>10094952</v>
      </c>
    </row>
    <row r="119" spans="1:3" x14ac:dyDescent="0.35">
      <c r="A119">
        <v>2</v>
      </c>
      <c r="B119">
        <v>59.856999999999999</v>
      </c>
      <c r="C119">
        <v>29537542</v>
      </c>
    </row>
    <row r="120" spans="1:3" x14ac:dyDescent="0.35">
      <c r="A120">
        <v>3</v>
      </c>
      <c r="B120">
        <v>20.055</v>
      </c>
      <c r="C120">
        <v>3876028</v>
      </c>
    </row>
    <row r="121" spans="1:3" x14ac:dyDescent="0.35">
      <c r="A121">
        <v>4</v>
      </c>
      <c r="B121">
        <v>40.143000000000001</v>
      </c>
      <c r="C121">
        <v>10094952</v>
      </c>
    </row>
    <row r="122" spans="1:3" x14ac:dyDescent="0.35">
      <c r="A122">
        <v>5</v>
      </c>
      <c r="B122">
        <v>40.143000000000001</v>
      </c>
      <c r="C122">
        <v>10094952</v>
      </c>
    </row>
    <row r="123" spans="1:3" x14ac:dyDescent="0.35">
      <c r="A123">
        <v>6</v>
      </c>
      <c r="B123">
        <v>0</v>
      </c>
      <c r="C123">
        <v>0</v>
      </c>
    </row>
    <row r="124" spans="1:3" x14ac:dyDescent="0.35">
      <c r="A124">
        <v>7</v>
      </c>
      <c r="B124">
        <v>20.045000000000002</v>
      </c>
      <c r="C124">
        <v>6210540</v>
      </c>
    </row>
    <row r="125" spans="1:3" x14ac:dyDescent="0.35">
      <c r="A125">
        <v>8</v>
      </c>
      <c r="B125">
        <v>79.944999999999993</v>
      </c>
      <c r="C125">
        <v>35756466</v>
      </c>
    </row>
    <row r="126" spans="1:3" x14ac:dyDescent="0.35">
      <c r="A126">
        <v>9</v>
      </c>
      <c r="B126">
        <v>0</v>
      </c>
      <c r="C126">
        <v>0</v>
      </c>
    </row>
    <row r="127" spans="1:3" x14ac:dyDescent="0.35">
      <c r="A127">
        <v>10</v>
      </c>
      <c r="B127">
        <v>39.802</v>
      </c>
      <c r="C127">
        <v>25661514</v>
      </c>
    </row>
    <row r="128" spans="1:3" x14ac:dyDescent="0.35">
      <c r="A128">
        <v>11</v>
      </c>
      <c r="B128">
        <v>39.802</v>
      </c>
      <c r="C128">
        <v>25661514</v>
      </c>
    </row>
    <row r="129" spans="1:4" x14ac:dyDescent="0.35">
      <c r="A129">
        <v>12</v>
      </c>
      <c r="B129">
        <v>0</v>
      </c>
      <c r="C129">
        <v>0</v>
      </c>
    </row>
    <row r="130" spans="1:4" x14ac:dyDescent="0.35">
      <c r="A130">
        <v>13</v>
      </c>
      <c r="B130">
        <v>0</v>
      </c>
      <c r="C130">
        <v>0</v>
      </c>
    </row>
    <row r="131" spans="1:4" x14ac:dyDescent="0.35">
      <c r="A131">
        <v>14</v>
      </c>
      <c r="B131">
        <v>39.802</v>
      </c>
      <c r="C131">
        <v>25661514</v>
      </c>
    </row>
    <row r="132" spans="1:4" x14ac:dyDescent="0.35">
      <c r="A132" s="1" t="s">
        <v>49</v>
      </c>
      <c r="B132">
        <v>29.981000000000002</v>
      </c>
      <c r="C132">
        <v>13046426.714</v>
      </c>
    </row>
    <row r="133" spans="1:4" x14ac:dyDescent="0.35">
      <c r="A133" s="1" t="s">
        <v>50</v>
      </c>
      <c r="B133">
        <v>23.574999999999999</v>
      </c>
      <c r="C133">
        <v>12255961.285</v>
      </c>
    </row>
    <row r="135" spans="1:4" x14ac:dyDescent="0.35">
      <c r="A135" s="1" t="s">
        <v>51</v>
      </c>
      <c r="B135" s="1" t="s">
        <v>52</v>
      </c>
      <c r="C135" s="1" t="s">
        <v>53</v>
      </c>
      <c r="D135" s="1" t="s">
        <v>54</v>
      </c>
    </row>
    <row r="136" spans="1:4" x14ac:dyDescent="0.35">
      <c r="A136" s="1" t="s">
        <v>39</v>
      </c>
      <c r="B136">
        <f>IF(SUMIF(D1:D132, "&lt;&gt;46", N1:N132) = 0, "none", SUMIF(D1:D132, "&lt;&gt;46", N1:N132))</f>
        <v>4397915601.729001</v>
      </c>
      <c r="C136" t="str">
        <f>IF(SUMIF(D1:D132, 46, N1:N132) = 0, "none", SUMIF(D1:D132, 46, N1:N132))</f>
        <v>none</v>
      </c>
      <c r="D136" t="str">
        <f>IFERROR(ROUND((C136 - B136)/ABS(B136) * 100, 3), "none")</f>
        <v>none</v>
      </c>
    </row>
    <row r="137" spans="1:4" x14ac:dyDescent="0.35">
      <c r="A137" s="1" t="s">
        <v>55</v>
      </c>
      <c r="B137">
        <v>37684.910000000003</v>
      </c>
      <c r="C137" t="s">
        <v>56</v>
      </c>
      <c r="D137" t="str">
        <f>IFERROR(ROUND((C137 - B137)/ABS(B137) * 100, 3), "none")</f>
        <v>none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0"/>
  <sheetViews>
    <sheetView tabSelected="1" topLeftCell="A37" zoomScale="88" zoomScaleNormal="88" workbookViewId="0">
      <selection activeCell="G60" sqref="G60"/>
    </sheetView>
  </sheetViews>
  <sheetFormatPr defaultRowHeight="14.5" x14ac:dyDescent="0.35"/>
  <cols>
    <col min="1" max="1" width="53.26953125" customWidth="1"/>
    <col min="2" max="2" width="10.90625" customWidth="1"/>
    <col min="3" max="3" width="12.36328125" customWidth="1"/>
    <col min="4" max="4" width="16.54296875" customWidth="1"/>
    <col min="5" max="5" width="17.08984375" customWidth="1"/>
    <col min="6" max="6" width="19.453125" customWidth="1"/>
    <col min="7" max="7" width="14.90625" customWidth="1"/>
  </cols>
  <sheetData>
    <row r="1" spans="1:7" x14ac:dyDescent="0.35">
      <c r="A1" s="1" t="s">
        <v>151</v>
      </c>
    </row>
    <row r="2" spans="1:7" x14ac:dyDescent="0.35">
      <c r="A2" t="s">
        <v>152</v>
      </c>
    </row>
    <row r="3" spans="1:7" x14ac:dyDescent="0.35">
      <c r="A3" t="s">
        <v>153</v>
      </c>
    </row>
    <row r="4" spans="1:7" x14ac:dyDescent="0.35">
      <c r="A4" t="s">
        <v>154</v>
      </c>
    </row>
    <row r="6" spans="1:7" x14ac:dyDescent="0.35">
      <c r="A6" s="1" t="s">
        <v>155</v>
      </c>
      <c r="B6" s="1" t="s">
        <v>156</v>
      </c>
      <c r="C6" s="1" t="s">
        <v>157</v>
      </c>
      <c r="D6" s="1" t="s">
        <v>158</v>
      </c>
      <c r="E6" s="1" t="s">
        <v>159</v>
      </c>
      <c r="F6" s="1" t="s">
        <v>160</v>
      </c>
      <c r="G6" s="1" t="s">
        <v>161</v>
      </c>
    </row>
    <row r="7" spans="1:7" x14ac:dyDescent="0.35">
      <c r="A7" s="1" t="s">
        <v>36</v>
      </c>
      <c r="B7">
        <f>'MEDIUM-KShort'!B106</f>
        <v>0</v>
      </c>
      <c r="C7">
        <f>'MEDIUM-ECMP'!B106</f>
        <v>0</v>
      </c>
      <c r="D7">
        <f>'MEDIUM-ECMP-SRv6'!B106</f>
        <v>0</v>
      </c>
      <c r="E7">
        <f t="shared" ref="E7:E22" si="0">IFERROR(ROUND((C7 - B7) / ABS(B7) * 100, 3), 0)</f>
        <v>0</v>
      </c>
      <c r="F7">
        <f t="shared" ref="F7:F22" si="1">IFERROR(ROUND((D7 - B7) / ABS(B7) * 100, 3), 0)</f>
        <v>0</v>
      </c>
      <c r="G7">
        <f t="shared" ref="G7:G22" si="2">IFERROR(ROUND((D7 - C7) / ABS(C7) * 100, 3), 0)</f>
        <v>0</v>
      </c>
    </row>
    <row r="8" spans="1:7" x14ac:dyDescent="0.35">
      <c r="A8" s="1" t="s">
        <v>37</v>
      </c>
      <c r="B8">
        <f>'MEDIUM-KShort'!B107</f>
        <v>0</v>
      </c>
      <c r="C8">
        <f>'MEDIUM-ECMP'!B107</f>
        <v>0</v>
      </c>
      <c r="D8">
        <f>'MEDIUM-ECMP-SRv6'!B107</f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35">
      <c r="A9" s="1" t="s">
        <v>38</v>
      </c>
      <c r="B9">
        <f>'MEDIUM-KShort'!B108</f>
        <v>0</v>
      </c>
      <c r="C9">
        <f>'MEDIUM-ECMP'!B108</f>
        <v>0</v>
      </c>
      <c r="D9">
        <f>'MEDIUM-ECMP-SRv6'!B108</f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s="1" t="s">
        <v>39</v>
      </c>
      <c r="B10">
        <f>'MEDIUM-KShort'!B109</f>
        <v>109947890.043</v>
      </c>
      <c r="C10">
        <f>'MEDIUM-ECMP'!B109</f>
        <v>122127974.03300001</v>
      </c>
      <c r="D10">
        <f>'MEDIUM-ECMP-SRv6'!B109</f>
        <v>102986121.178</v>
      </c>
      <c r="E10">
        <f t="shared" si="0"/>
        <v>11.077999999999999</v>
      </c>
      <c r="F10">
        <f t="shared" si="1"/>
        <v>-6.3319999999999999</v>
      </c>
      <c r="G10">
        <f t="shared" si="2"/>
        <v>-15.673999999999999</v>
      </c>
    </row>
    <row r="11" spans="1:7" x14ac:dyDescent="0.35">
      <c r="A11" s="1" t="s">
        <v>40</v>
      </c>
      <c r="B11">
        <f>'MEDIUM-KShort'!B110</f>
        <v>0</v>
      </c>
      <c r="C11">
        <f>'MEDIUM-ECMP'!B110</f>
        <v>0</v>
      </c>
      <c r="D11">
        <f>'MEDIUM-ECMP-SRv6'!B110</f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 x14ac:dyDescent="0.35">
      <c r="A12" s="1" t="s">
        <v>41</v>
      </c>
      <c r="B12">
        <f>'MEDIUM-KShort'!B111</f>
        <v>0</v>
      </c>
      <c r="C12">
        <f>'MEDIUM-ECMP'!B111</f>
        <v>0</v>
      </c>
      <c r="D12">
        <f>'MEDIUM-ECMP-SRv6'!B111</f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 x14ac:dyDescent="0.35">
      <c r="A13" s="1" t="s">
        <v>42</v>
      </c>
      <c r="B13">
        <f>'MEDIUM-KShort'!B112</f>
        <v>36485.444000000003</v>
      </c>
      <c r="C13">
        <f>'MEDIUM-ECMP'!B112</f>
        <v>38510.118000000002</v>
      </c>
      <c r="D13">
        <f>'MEDIUM-ECMP-SRv6'!B112</f>
        <v>9303.8819999999996</v>
      </c>
      <c r="E13">
        <f t="shared" si="0"/>
        <v>5.5490000000000004</v>
      </c>
      <c r="F13">
        <f t="shared" si="1"/>
        <v>-74.5</v>
      </c>
      <c r="G13">
        <f t="shared" si="2"/>
        <v>-75.84</v>
      </c>
    </row>
    <row r="14" spans="1:7" x14ac:dyDescent="0.35">
      <c r="A14" s="1" t="s">
        <v>43</v>
      </c>
      <c r="B14">
        <f>'MEDIUM-KShort'!B113</f>
        <v>20621.508000000002</v>
      </c>
      <c r="C14">
        <f>'MEDIUM-ECMP'!B113</f>
        <v>18937.641</v>
      </c>
      <c r="D14">
        <f>'MEDIUM-ECMP-SRv6'!B113</f>
        <v>3130.547</v>
      </c>
      <c r="E14">
        <f t="shared" si="0"/>
        <v>-8.1660000000000004</v>
      </c>
      <c r="F14">
        <f t="shared" si="1"/>
        <v>-84.819000000000003</v>
      </c>
      <c r="G14">
        <f t="shared" si="2"/>
        <v>-83.468999999999994</v>
      </c>
    </row>
    <row r="15" spans="1:7" x14ac:dyDescent="0.35">
      <c r="A15" s="1" t="s">
        <v>44</v>
      </c>
      <c r="B15">
        <f>'MEDIUM-KShort'!B114</f>
        <v>1788.752</v>
      </c>
      <c r="C15">
        <f>'MEDIUM-ECMP'!B114</f>
        <v>1624.8679999999999</v>
      </c>
      <c r="D15">
        <f>'MEDIUM-ECMP-SRv6'!B114</f>
        <v>1463.673</v>
      </c>
      <c r="E15">
        <f t="shared" si="0"/>
        <v>-9.1620000000000008</v>
      </c>
      <c r="F15">
        <f t="shared" si="1"/>
        <v>-18.173999999999999</v>
      </c>
      <c r="G15">
        <f t="shared" si="2"/>
        <v>-9.92</v>
      </c>
    </row>
    <row r="16" spans="1:7" x14ac:dyDescent="0.35">
      <c r="A16" s="1" t="s">
        <v>45</v>
      </c>
      <c r="B16">
        <f>'MEDIUM-KShort'!B115</f>
        <v>1333.1679999999999</v>
      </c>
      <c r="C16">
        <f>'MEDIUM-ECMP'!B115</f>
        <v>1006.025</v>
      </c>
      <c r="D16">
        <f>'MEDIUM-ECMP-SRv6'!B115</f>
        <v>786.74699999999996</v>
      </c>
      <c r="E16">
        <f t="shared" si="0"/>
        <v>-24.539000000000001</v>
      </c>
      <c r="F16">
        <f t="shared" si="1"/>
        <v>-40.987000000000002</v>
      </c>
      <c r="G16">
        <f t="shared" si="2"/>
        <v>-21.795999999999999</v>
      </c>
    </row>
    <row r="17" spans="1:7" x14ac:dyDescent="0.35">
      <c r="A17" s="1" t="s">
        <v>162</v>
      </c>
      <c r="B17">
        <f>'MEDIUM-KShort'!B132</f>
        <v>29.981000000000002</v>
      </c>
      <c r="C17">
        <f>'MEDIUM-ECMP'!B132</f>
        <v>29.977</v>
      </c>
      <c r="D17">
        <f>'MEDIUM-ECMP-SRv6'!B132</f>
        <v>29.977</v>
      </c>
      <c r="E17">
        <f t="shared" si="0"/>
        <v>-1.2999999999999999E-2</v>
      </c>
      <c r="F17">
        <f t="shared" si="1"/>
        <v>-1.2999999999999999E-2</v>
      </c>
      <c r="G17">
        <f t="shared" si="2"/>
        <v>0</v>
      </c>
    </row>
    <row r="18" spans="1:7" x14ac:dyDescent="0.35">
      <c r="A18" s="1" t="s">
        <v>163</v>
      </c>
      <c r="B18">
        <f>'MEDIUM-KShort'!B133</f>
        <v>23.574999999999999</v>
      </c>
      <c r="C18">
        <f>'MEDIUM-ECMP'!B133</f>
        <v>16.381</v>
      </c>
      <c r="D18">
        <f>'MEDIUM-ECMP-SRv6'!B133</f>
        <v>16.370999999999999</v>
      </c>
      <c r="E18">
        <f t="shared" si="0"/>
        <v>-30.515000000000001</v>
      </c>
      <c r="F18">
        <f t="shared" si="1"/>
        <v>-30.558</v>
      </c>
      <c r="G18">
        <f t="shared" si="2"/>
        <v>-6.0999999999999999E-2</v>
      </c>
    </row>
    <row r="19" spans="1:7" x14ac:dyDescent="0.35">
      <c r="A19" s="1" t="s">
        <v>164</v>
      </c>
      <c r="B19">
        <f>'MEDIUM-KShort'!C132</f>
        <v>13046426.714</v>
      </c>
      <c r="C19">
        <f>'MEDIUM-ECMP'!C132</f>
        <v>13035644.571</v>
      </c>
      <c r="D19">
        <f>'MEDIUM-ECMP-SRv6'!C132</f>
        <v>13061201.857000001</v>
      </c>
      <c r="E19">
        <f t="shared" si="0"/>
        <v>-8.3000000000000004E-2</v>
      </c>
      <c r="F19">
        <f t="shared" si="1"/>
        <v>0.113</v>
      </c>
      <c r="G19">
        <f t="shared" si="2"/>
        <v>0.19600000000000001</v>
      </c>
    </row>
    <row r="20" spans="1:7" x14ac:dyDescent="0.35">
      <c r="A20" s="1" t="s">
        <v>165</v>
      </c>
      <c r="B20">
        <f>'MEDIUM-KShort'!C133</f>
        <v>12255961.285</v>
      </c>
      <c r="C20">
        <f>'MEDIUM-ECMP'!C133</f>
        <v>10801028.107000001</v>
      </c>
      <c r="D20">
        <f>'MEDIUM-ECMP-SRv6'!C133</f>
        <v>10815610.239</v>
      </c>
      <c r="E20">
        <f t="shared" si="0"/>
        <v>-11.871</v>
      </c>
      <c r="F20">
        <f t="shared" si="1"/>
        <v>-11.752000000000001</v>
      </c>
      <c r="G20">
        <f t="shared" si="2"/>
        <v>0.13500000000000001</v>
      </c>
    </row>
    <row r="21" spans="1:7" x14ac:dyDescent="0.35">
      <c r="A21" s="1" t="s">
        <v>166</v>
      </c>
      <c r="B21" t="str">
        <f>'MEDIUM-KShort'!D136</f>
        <v>none</v>
      </c>
      <c r="C21" t="str">
        <f>'MEDIUM-ECMP'!D136</f>
        <v>none</v>
      </c>
      <c r="D21" t="str">
        <f>'MEDIUM-ECMP-SRv6'!D136</f>
        <v>none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5">
      <c r="A22" s="1" t="s">
        <v>167</v>
      </c>
      <c r="B22" t="str">
        <f>'MEDIUM-KShort'!D137</f>
        <v>none</v>
      </c>
      <c r="C22" t="str">
        <f>'MEDIUM-ECMP'!D137</f>
        <v>none</v>
      </c>
      <c r="D22" t="str">
        <f>'MEDIUM-ECMP-SRv6'!D137</f>
        <v>none</v>
      </c>
      <c r="E22">
        <f t="shared" si="0"/>
        <v>0</v>
      </c>
      <c r="F22">
        <f t="shared" si="1"/>
        <v>0</v>
      </c>
      <c r="G22">
        <f t="shared" si="2"/>
        <v>0</v>
      </c>
    </row>
    <row r="25" spans="1:7" x14ac:dyDescent="0.35">
      <c r="A25" s="1" t="s">
        <v>168</v>
      </c>
      <c r="B25" s="1" t="s">
        <v>156</v>
      </c>
      <c r="C25" s="1" t="s">
        <v>157</v>
      </c>
      <c r="D25" s="1" t="s">
        <v>158</v>
      </c>
      <c r="E25" s="1" t="s">
        <v>159</v>
      </c>
      <c r="F25" s="1" t="s">
        <v>160</v>
      </c>
      <c r="G25" s="1" t="s">
        <v>161</v>
      </c>
    </row>
    <row r="26" spans="1:7" x14ac:dyDescent="0.35">
      <c r="A26" s="1" t="s">
        <v>36</v>
      </c>
      <c r="B26">
        <f>'HIGH-KShort'!B266</f>
        <v>0</v>
      </c>
      <c r="C26">
        <f>'HIGH-ECMP'!B266</f>
        <v>0</v>
      </c>
      <c r="D26">
        <f>'HIGH-ECMP-SRv6'!B356</f>
        <v>0</v>
      </c>
      <c r="E26">
        <f t="shared" ref="E26:E41" si="3">IFERROR(ROUND((C26 - B26) / ABS(B26) * 100, 3), 0)</f>
        <v>0</v>
      </c>
      <c r="F26">
        <f t="shared" ref="F26:F41" si="4">IFERROR(ROUND((D26 - B26) / ABS(B26) * 100, 3), 0)</f>
        <v>0</v>
      </c>
      <c r="G26">
        <f t="shared" ref="G26:G41" si="5">IFERROR(ROUND((D26 - C26) / ABS(C26) * 100, 3), 0)</f>
        <v>0</v>
      </c>
    </row>
    <row r="27" spans="1:7" x14ac:dyDescent="0.35">
      <c r="A27" s="1" t="s">
        <v>37</v>
      </c>
      <c r="B27">
        <f>'HIGH-KShort'!B267</f>
        <v>0</v>
      </c>
      <c r="C27">
        <f>'HIGH-ECMP'!B267</f>
        <v>0</v>
      </c>
      <c r="D27">
        <f>'HIGH-ECMP-SRv6'!B357</f>
        <v>0</v>
      </c>
      <c r="E27">
        <f t="shared" si="3"/>
        <v>0</v>
      </c>
      <c r="F27">
        <f t="shared" si="4"/>
        <v>0</v>
      </c>
      <c r="G27">
        <f t="shared" si="5"/>
        <v>0</v>
      </c>
    </row>
    <row r="28" spans="1:7" x14ac:dyDescent="0.35">
      <c r="A28" s="1" t="s">
        <v>38</v>
      </c>
      <c r="B28">
        <f>'HIGH-KShort'!B268</f>
        <v>0</v>
      </c>
      <c r="C28">
        <f>'HIGH-ECMP'!B268</f>
        <v>0</v>
      </c>
      <c r="D28">
        <f>'HIGH-ECMP-SRv6'!B358</f>
        <v>0</v>
      </c>
      <c r="E28">
        <f t="shared" si="3"/>
        <v>0</v>
      </c>
      <c r="F28">
        <f t="shared" si="4"/>
        <v>0</v>
      </c>
      <c r="G28">
        <f t="shared" si="5"/>
        <v>0</v>
      </c>
    </row>
    <row r="29" spans="1:7" x14ac:dyDescent="0.35">
      <c r="A29" s="1" t="s">
        <v>39</v>
      </c>
      <c r="B29">
        <f>'HIGH-KShort'!B269</f>
        <v>153409296.27399999</v>
      </c>
      <c r="C29">
        <f>'HIGH-ECMP'!B269</f>
        <v>107875178.258</v>
      </c>
      <c r="D29">
        <f>'HIGH-ECMP-SRv6'!B359</f>
        <v>128161668.777</v>
      </c>
      <c r="E29">
        <f t="shared" si="3"/>
        <v>-29.681000000000001</v>
      </c>
      <c r="F29">
        <f t="shared" si="4"/>
        <v>-16.457999999999998</v>
      </c>
      <c r="G29">
        <f t="shared" si="5"/>
        <v>18.806000000000001</v>
      </c>
    </row>
    <row r="30" spans="1:7" x14ac:dyDescent="0.35">
      <c r="A30" s="1" t="s">
        <v>40</v>
      </c>
      <c r="B30">
        <f>'HIGH-KShort'!B270</f>
        <v>0</v>
      </c>
      <c r="C30">
        <f>'HIGH-ECMP'!B270</f>
        <v>0</v>
      </c>
      <c r="D30">
        <f>'HIGH-ECMP-SRv6'!B360</f>
        <v>4.7</v>
      </c>
      <c r="E30">
        <f t="shared" si="3"/>
        <v>0</v>
      </c>
      <c r="F30">
        <f t="shared" si="4"/>
        <v>0</v>
      </c>
      <c r="G30">
        <f t="shared" si="5"/>
        <v>0</v>
      </c>
    </row>
    <row r="31" spans="1:7" x14ac:dyDescent="0.35">
      <c r="A31" s="1" t="s">
        <v>41</v>
      </c>
      <c r="B31">
        <f>'HIGH-KShort'!B271</f>
        <v>0</v>
      </c>
      <c r="C31">
        <f>'HIGH-ECMP'!B271</f>
        <v>0</v>
      </c>
      <c r="D31">
        <f>'HIGH-ECMP-SRv6'!B361</f>
        <v>0.4</v>
      </c>
      <c r="E31">
        <f t="shared" si="3"/>
        <v>0</v>
      </c>
      <c r="F31">
        <f t="shared" si="4"/>
        <v>0</v>
      </c>
      <c r="G31">
        <f t="shared" si="5"/>
        <v>0</v>
      </c>
    </row>
    <row r="32" spans="1:7" x14ac:dyDescent="0.35">
      <c r="A32" s="1" t="s">
        <v>42</v>
      </c>
      <c r="B32">
        <f>'HIGH-KShort'!B272</f>
        <v>28802.893</v>
      </c>
      <c r="C32">
        <f>'HIGH-ECMP'!B272</f>
        <v>10644.981</v>
      </c>
      <c r="D32">
        <f>'HIGH-ECMP-SRv6'!B362</f>
        <v>11267.074000000001</v>
      </c>
      <c r="E32">
        <f t="shared" si="3"/>
        <v>-63.042000000000002</v>
      </c>
      <c r="F32">
        <f t="shared" si="4"/>
        <v>-60.881999999999998</v>
      </c>
      <c r="G32">
        <f t="shared" si="5"/>
        <v>5.8440000000000003</v>
      </c>
    </row>
    <row r="33" spans="1:7" x14ac:dyDescent="0.35">
      <c r="A33" s="1" t="s">
        <v>43</v>
      </c>
      <c r="B33">
        <f>'HIGH-KShort'!B273</f>
        <v>16513.671999999999</v>
      </c>
      <c r="C33">
        <f>'HIGH-ECMP'!B273</f>
        <v>4436.3549999999996</v>
      </c>
      <c r="D33">
        <f>'HIGH-ECMP-SRv6'!B363</f>
        <v>4643.299</v>
      </c>
      <c r="E33">
        <f t="shared" si="3"/>
        <v>-73.135000000000005</v>
      </c>
      <c r="F33">
        <f t="shared" si="4"/>
        <v>-71.882000000000005</v>
      </c>
      <c r="G33">
        <f t="shared" si="5"/>
        <v>4.665</v>
      </c>
    </row>
    <row r="34" spans="1:7" x14ac:dyDescent="0.35">
      <c r="A34" s="1" t="s">
        <v>44</v>
      </c>
      <c r="B34">
        <f>'HIGH-KShort'!B274</f>
        <v>2104.547</v>
      </c>
      <c r="C34">
        <f>'HIGH-ECMP'!B274</f>
        <v>2046.413</v>
      </c>
      <c r="D34">
        <f>'HIGH-ECMP-SRv6'!B364</f>
        <v>2191.864</v>
      </c>
      <c r="E34">
        <f t="shared" si="3"/>
        <v>-2.762</v>
      </c>
      <c r="F34">
        <f t="shared" si="4"/>
        <v>4.149</v>
      </c>
      <c r="G34">
        <f t="shared" si="5"/>
        <v>7.1079999999999997</v>
      </c>
    </row>
    <row r="35" spans="1:7" x14ac:dyDescent="0.35">
      <c r="A35" s="1" t="s">
        <v>45</v>
      </c>
      <c r="B35">
        <f>'HIGH-KShort'!B275</f>
        <v>1624.644</v>
      </c>
      <c r="C35">
        <f>'HIGH-ECMP'!B275</f>
        <v>1500.807</v>
      </c>
      <c r="D35">
        <f>'HIGH-ECMP-SRv6'!B365</f>
        <v>1674.655</v>
      </c>
      <c r="E35">
        <f t="shared" si="3"/>
        <v>-7.6219999999999999</v>
      </c>
      <c r="F35">
        <f t="shared" si="4"/>
        <v>3.0779999999999998</v>
      </c>
      <c r="G35">
        <f t="shared" si="5"/>
        <v>11.584</v>
      </c>
    </row>
    <row r="36" spans="1:7" x14ac:dyDescent="0.35">
      <c r="A36" s="1" t="s">
        <v>162</v>
      </c>
      <c r="B36">
        <f>'HIGH-KShort'!B292</f>
        <v>27.091999999999999</v>
      </c>
      <c r="C36">
        <f>'HIGH-ECMP'!B292</f>
        <v>27.097000000000001</v>
      </c>
      <c r="D36">
        <f>'HIGH-ECMP-SRv6'!B382</f>
        <v>27.109000000000002</v>
      </c>
      <c r="E36">
        <f t="shared" si="3"/>
        <v>1.7999999999999999E-2</v>
      </c>
      <c r="F36">
        <f t="shared" si="4"/>
        <v>6.3E-2</v>
      </c>
      <c r="G36">
        <f t="shared" si="5"/>
        <v>4.3999999999999997E-2</v>
      </c>
    </row>
    <row r="37" spans="1:7" x14ac:dyDescent="0.35">
      <c r="A37" s="1" t="s">
        <v>163</v>
      </c>
      <c r="B37">
        <f>'HIGH-KShort'!B293</f>
        <v>18.547000000000001</v>
      </c>
      <c r="C37">
        <f>'HIGH-ECMP'!B293</f>
        <v>17.524999999999999</v>
      </c>
      <c r="D37">
        <f>'HIGH-ECMP-SRv6'!B383</f>
        <v>16.483000000000001</v>
      </c>
      <c r="E37">
        <f t="shared" si="3"/>
        <v>-5.51</v>
      </c>
      <c r="F37">
        <f t="shared" si="4"/>
        <v>-11.128</v>
      </c>
      <c r="G37">
        <f t="shared" si="5"/>
        <v>-5.9459999999999997</v>
      </c>
    </row>
    <row r="38" spans="1:7" x14ac:dyDescent="0.35">
      <c r="A38" s="1" t="s">
        <v>164</v>
      </c>
      <c r="B38">
        <f>'HIGH-KShort'!C292</f>
        <v>37839341</v>
      </c>
      <c r="C38">
        <f>'HIGH-ECMP'!C292</f>
        <v>37366702.714000002</v>
      </c>
      <c r="D38">
        <f>'HIGH-ECMP-SRv6'!C382</f>
        <v>37703398.428999998</v>
      </c>
      <c r="E38">
        <f t="shared" si="3"/>
        <v>-1.2490000000000001</v>
      </c>
      <c r="F38">
        <f t="shared" si="4"/>
        <v>-0.35899999999999999</v>
      </c>
      <c r="G38">
        <f t="shared" si="5"/>
        <v>0.90100000000000002</v>
      </c>
    </row>
    <row r="39" spans="1:7" x14ac:dyDescent="0.35">
      <c r="A39" s="1" t="s">
        <v>165</v>
      </c>
      <c r="B39">
        <f>'HIGH-KShort'!C293</f>
        <v>28392409.495000001</v>
      </c>
      <c r="C39">
        <f>'HIGH-ECMP'!C293</f>
        <v>25496131.302000001</v>
      </c>
      <c r="D39">
        <f>'HIGH-ECMP-SRv6'!C383</f>
        <v>25400229.353</v>
      </c>
      <c r="E39">
        <f t="shared" si="3"/>
        <v>-10.201000000000001</v>
      </c>
      <c r="F39">
        <f t="shared" si="4"/>
        <v>-10.539</v>
      </c>
      <c r="G39">
        <f t="shared" si="5"/>
        <v>-0.376</v>
      </c>
    </row>
    <row r="40" spans="1:7" x14ac:dyDescent="0.35">
      <c r="A40" s="1" t="s">
        <v>166</v>
      </c>
      <c r="B40" t="str">
        <f>'HIGH-KShort'!D296</f>
        <v>none</v>
      </c>
      <c r="C40" t="str">
        <f>'HIGH-ECMP'!D296</f>
        <v>none</v>
      </c>
      <c r="D40" t="str">
        <f>'HIGH-ECMP-SRv6'!D386</f>
        <v>none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35">
      <c r="A41" s="1" t="s">
        <v>167</v>
      </c>
      <c r="B41" t="str">
        <f>'HIGH-KShort'!D297</f>
        <v>none</v>
      </c>
      <c r="C41" t="str">
        <f>'HIGH-ECMP'!D297</f>
        <v>none</v>
      </c>
      <c r="D41" t="str">
        <f>'HIGH-ECMP-SRv6'!D387</f>
        <v>none</v>
      </c>
      <c r="E41">
        <f t="shared" si="3"/>
        <v>0</v>
      </c>
      <c r="F41">
        <f t="shared" si="4"/>
        <v>0</v>
      </c>
      <c r="G41">
        <f t="shared" si="5"/>
        <v>0</v>
      </c>
    </row>
    <row r="44" spans="1:7" x14ac:dyDescent="0.35">
      <c r="A44" s="1" t="s">
        <v>169</v>
      </c>
      <c r="B44" s="1" t="s">
        <v>156</v>
      </c>
      <c r="C44" s="1" t="s">
        <v>157</v>
      </c>
      <c r="D44" s="1" t="s">
        <v>158</v>
      </c>
      <c r="E44" s="1" t="s">
        <v>159</v>
      </c>
      <c r="F44" s="1" t="s">
        <v>160</v>
      </c>
      <c r="G44" s="1" t="s">
        <v>161</v>
      </c>
    </row>
    <row r="45" spans="1:7" x14ac:dyDescent="0.35">
      <c r="A45" s="1" t="s">
        <v>36</v>
      </c>
      <c r="B45">
        <f>'HIGH+EMERGENCY-KShort'!B286</f>
        <v>0</v>
      </c>
      <c r="C45">
        <f>'HIGH+EMERGENCY-ECMP'!B286</f>
        <v>0</v>
      </c>
      <c r="D45">
        <f>'HIGH+EMERGENCY-ECMP-SRv6'!B355</f>
        <v>0</v>
      </c>
      <c r="E45">
        <f t="shared" ref="E45:E60" si="6">IFERROR(ROUND((C45 - B45) / ABS(B45) * 100, 3), 0)</f>
        <v>0</v>
      </c>
      <c r="F45">
        <f t="shared" ref="F45:F60" si="7">IFERROR(ROUND((D45 - B45) / ABS(B45) * 100, 3), 0)</f>
        <v>0</v>
      </c>
      <c r="G45">
        <f t="shared" ref="G45:G60" si="8">IFERROR(ROUND((D45 - C45) / ABS(C45) * 100, 3), 0)</f>
        <v>0</v>
      </c>
    </row>
    <row r="46" spans="1:7" x14ac:dyDescent="0.35">
      <c r="A46" s="1" t="s">
        <v>37</v>
      </c>
      <c r="B46">
        <f>'HIGH+EMERGENCY-KShort'!B287</f>
        <v>0</v>
      </c>
      <c r="C46">
        <f>'HIGH+EMERGENCY-ECMP'!B287</f>
        <v>0</v>
      </c>
      <c r="D46">
        <f>'HIGH+EMERGENCY-ECMP-SRv6'!B356</f>
        <v>0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7" x14ac:dyDescent="0.35">
      <c r="A47" s="1" t="s">
        <v>38</v>
      </c>
      <c r="B47">
        <f>'HIGH+EMERGENCY-KShort'!B288</f>
        <v>0</v>
      </c>
      <c r="C47">
        <f>'HIGH+EMERGENCY-ECMP'!B288</f>
        <v>0</v>
      </c>
      <c r="D47">
        <f>'HIGH+EMERGENCY-ECMP-SRv6'!B357</f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7" x14ac:dyDescent="0.35">
      <c r="A48" s="1" t="s">
        <v>39</v>
      </c>
      <c r="B48">
        <f>'HIGH+EMERGENCY-KShort'!B289</f>
        <v>137852151.57699999</v>
      </c>
      <c r="C48">
        <f>'HIGH+EMERGENCY-ECMP'!B289</f>
        <v>122128501.30500001</v>
      </c>
      <c r="D48">
        <f>'HIGH+EMERGENCY-ECMP-SRv6'!B358</f>
        <v>148932416.62200001</v>
      </c>
      <c r="E48">
        <f t="shared" si="6"/>
        <v>-11.406000000000001</v>
      </c>
      <c r="F48">
        <f t="shared" si="7"/>
        <v>8.0380000000000003</v>
      </c>
      <c r="G48">
        <f t="shared" si="8"/>
        <v>21.946999999999999</v>
      </c>
    </row>
    <row r="49" spans="1:7" x14ac:dyDescent="0.35">
      <c r="A49" s="1" t="s">
        <v>40</v>
      </c>
      <c r="B49">
        <f>'HIGH+EMERGENCY-KShort'!B290</f>
        <v>0</v>
      </c>
      <c r="C49">
        <f>'HIGH+EMERGENCY-ECMP'!B290</f>
        <v>0</v>
      </c>
      <c r="D49">
        <f>'HIGH+EMERGENCY-ECMP-SRv6'!B359</f>
        <v>3</v>
      </c>
      <c r="E49">
        <f t="shared" si="6"/>
        <v>0</v>
      </c>
      <c r="F49">
        <f t="shared" si="7"/>
        <v>0</v>
      </c>
      <c r="G49">
        <f t="shared" si="8"/>
        <v>0</v>
      </c>
    </row>
    <row r="50" spans="1:7" x14ac:dyDescent="0.35">
      <c r="A50" s="1" t="s">
        <v>41</v>
      </c>
      <c r="B50">
        <f>'HIGH+EMERGENCY-KShort'!B291</f>
        <v>0</v>
      </c>
      <c r="C50">
        <f>'HIGH+EMERGENCY-ECMP'!B291</f>
        <v>0</v>
      </c>
      <c r="D50">
        <f>'HIGH+EMERGENCY-ECMP-SRv6'!B360</f>
        <v>0</v>
      </c>
      <c r="E50">
        <f t="shared" si="6"/>
        <v>0</v>
      </c>
      <c r="F50">
        <f t="shared" si="7"/>
        <v>0</v>
      </c>
      <c r="G50">
        <f t="shared" si="8"/>
        <v>0</v>
      </c>
    </row>
    <row r="51" spans="1:7" x14ac:dyDescent="0.35">
      <c r="A51" s="1" t="s">
        <v>42</v>
      </c>
      <c r="B51">
        <f>'HIGH+EMERGENCY-KShort'!B292</f>
        <v>11393.111000000001</v>
      </c>
      <c r="C51">
        <f>'HIGH+EMERGENCY-ECMP'!B292</f>
        <v>11551.028</v>
      </c>
      <c r="D51">
        <f>'HIGH+EMERGENCY-ECMP-SRv6'!B361</f>
        <v>11568.993</v>
      </c>
      <c r="E51">
        <f t="shared" si="6"/>
        <v>1.3859999999999999</v>
      </c>
      <c r="F51">
        <f t="shared" si="7"/>
        <v>1.544</v>
      </c>
      <c r="G51">
        <f t="shared" si="8"/>
        <v>0.156</v>
      </c>
    </row>
    <row r="52" spans="1:7" x14ac:dyDescent="0.35">
      <c r="A52" s="1" t="s">
        <v>43</v>
      </c>
      <c r="B52">
        <f>'HIGH+EMERGENCY-KShort'!B293</f>
        <v>4397.78</v>
      </c>
      <c r="C52">
        <f>'HIGH+EMERGENCY-ECMP'!B293</f>
        <v>4258.3770000000004</v>
      </c>
      <c r="D52">
        <f>'HIGH+EMERGENCY-ECMP-SRv6'!B362</f>
        <v>4494.8620000000001</v>
      </c>
      <c r="E52">
        <f t="shared" si="6"/>
        <v>-3.17</v>
      </c>
      <c r="F52">
        <f t="shared" si="7"/>
        <v>2.2080000000000002</v>
      </c>
      <c r="G52">
        <f t="shared" si="8"/>
        <v>5.5529999999999999</v>
      </c>
    </row>
    <row r="53" spans="1:7" x14ac:dyDescent="0.35">
      <c r="A53" s="1" t="s">
        <v>44</v>
      </c>
      <c r="B53">
        <f>'HIGH+EMERGENCY-KShort'!B294</f>
        <v>2200.0920000000001</v>
      </c>
      <c r="C53">
        <f>'HIGH+EMERGENCY-ECMP'!B294</f>
        <v>2203.989</v>
      </c>
      <c r="D53">
        <f>'HIGH+EMERGENCY-ECMP-SRv6'!B363</f>
        <v>2259.1779999999999</v>
      </c>
      <c r="E53">
        <f t="shared" si="6"/>
        <v>0.17699999999999999</v>
      </c>
      <c r="F53">
        <f t="shared" si="7"/>
        <v>2.6859999999999999</v>
      </c>
      <c r="G53">
        <f t="shared" si="8"/>
        <v>2.504</v>
      </c>
    </row>
    <row r="54" spans="1:7" x14ac:dyDescent="0.35">
      <c r="A54" s="1" t="s">
        <v>45</v>
      </c>
      <c r="B54">
        <f>'HIGH+EMERGENCY-KShort'!B295</f>
        <v>1658.7180000000001</v>
      </c>
      <c r="C54">
        <f>'HIGH+EMERGENCY-ECMP'!B295</f>
        <v>1611.9680000000001</v>
      </c>
      <c r="D54">
        <f>'HIGH+EMERGENCY-ECMP-SRv6'!B364</f>
        <v>1750.0119999999999</v>
      </c>
      <c r="E54">
        <f t="shared" si="6"/>
        <v>-2.8180000000000001</v>
      </c>
      <c r="F54">
        <f t="shared" si="7"/>
        <v>5.5039999999999996</v>
      </c>
      <c r="G54">
        <f t="shared" si="8"/>
        <v>8.5640000000000001</v>
      </c>
    </row>
    <row r="55" spans="1:7" x14ac:dyDescent="0.35">
      <c r="A55" s="1" t="s">
        <v>162</v>
      </c>
      <c r="B55">
        <f>'HIGH+EMERGENCY-KShort'!B312</f>
        <v>27.163</v>
      </c>
      <c r="C55">
        <f>'HIGH+EMERGENCY-ECMP'!B312</f>
        <v>27.122</v>
      </c>
      <c r="D55">
        <f>'HIGH+EMERGENCY-ECMP-SRv6'!B381</f>
        <v>27.164000000000001</v>
      </c>
      <c r="E55">
        <f t="shared" si="6"/>
        <v>-0.151</v>
      </c>
      <c r="F55">
        <f t="shared" si="7"/>
        <v>4.0000000000000001E-3</v>
      </c>
      <c r="G55">
        <f t="shared" si="8"/>
        <v>0.155</v>
      </c>
    </row>
    <row r="56" spans="1:7" x14ac:dyDescent="0.35">
      <c r="A56" s="1" t="s">
        <v>163</v>
      </c>
      <c r="B56">
        <f>'HIGH+EMERGENCY-KShort'!B313</f>
        <v>18.231000000000002</v>
      </c>
      <c r="C56">
        <f>'HIGH+EMERGENCY-ECMP'!B313</f>
        <v>16.446000000000002</v>
      </c>
      <c r="D56">
        <f>'HIGH+EMERGENCY-ECMP-SRv6'!B382</f>
        <v>15.725</v>
      </c>
      <c r="E56">
        <f t="shared" si="6"/>
        <v>-9.7910000000000004</v>
      </c>
      <c r="F56">
        <f t="shared" si="7"/>
        <v>-13.746</v>
      </c>
      <c r="G56">
        <f t="shared" si="8"/>
        <v>-4.3840000000000003</v>
      </c>
    </row>
    <row r="57" spans="1:7" x14ac:dyDescent="0.35">
      <c r="A57" s="1" t="s">
        <v>164</v>
      </c>
      <c r="B57">
        <f>'HIGH+EMERGENCY-KShort'!C312</f>
        <v>38935752.428999998</v>
      </c>
      <c r="C57">
        <f>'HIGH+EMERGENCY-ECMP'!C312</f>
        <v>37731627.142999999</v>
      </c>
      <c r="D57">
        <f>'HIGH+EMERGENCY-ECMP-SRv6'!C381</f>
        <v>38841451.428999998</v>
      </c>
      <c r="E57">
        <f t="shared" si="6"/>
        <v>-3.093</v>
      </c>
      <c r="F57">
        <f t="shared" si="7"/>
        <v>-0.24199999999999999</v>
      </c>
      <c r="G57">
        <f t="shared" si="8"/>
        <v>2.9409999999999998</v>
      </c>
    </row>
    <row r="58" spans="1:7" x14ac:dyDescent="0.35">
      <c r="A58" s="1" t="s">
        <v>165</v>
      </c>
      <c r="B58">
        <f>'HIGH+EMERGENCY-KShort'!C313</f>
        <v>27477461.572999999</v>
      </c>
      <c r="C58">
        <f>'HIGH+EMERGENCY-ECMP'!C313</f>
        <v>24366713.044</v>
      </c>
      <c r="D58">
        <f>'HIGH+EMERGENCY-ECMP-SRv6'!C382</f>
        <v>24543588.677000001</v>
      </c>
      <c r="E58">
        <f t="shared" si="6"/>
        <v>-11.321</v>
      </c>
      <c r="F58">
        <f t="shared" si="7"/>
        <v>-10.677</v>
      </c>
      <c r="G58">
        <f t="shared" si="8"/>
        <v>0.72599999999999998</v>
      </c>
    </row>
    <row r="59" spans="1:7" x14ac:dyDescent="0.35">
      <c r="A59" s="1" t="s">
        <v>166</v>
      </c>
      <c r="B59">
        <f>'HIGH+EMERGENCY-KShort'!D316</f>
        <v>-91.052999999999997</v>
      </c>
      <c r="C59">
        <f>'HIGH+EMERGENCY-ECMP'!D316</f>
        <v>-91.656999999999996</v>
      </c>
      <c r="D59">
        <f>'HIGH+EMERGENCY-ECMP-SRv6'!D385</f>
        <v>-91.927000000000007</v>
      </c>
      <c r="E59">
        <f t="shared" si="6"/>
        <v>-0.66300000000000003</v>
      </c>
      <c r="F59">
        <f t="shared" si="7"/>
        <v>-0.96</v>
      </c>
      <c r="G59">
        <f t="shared" si="8"/>
        <v>-0.29499999999999998</v>
      </c>
    </row>
    <row r="60" spans="1:7" x14ac:dyDescent="0.35">
      <c r="A60" s="1" t="s">
        <v>167</v>
      </c>
      <c r="B60">
        <f>'HIGH+EMERGENCY-KShort'!D317</f>
        <v>15.321</v>
      </c>
      <c r="C60">
        <f>'HIGH+EMERGENCY-ECMP'!D317</f>
        <v>-2.7050000000000001</v>
      </c>
      <c r="D60">
        <f>'HIGH+EMERGENCY-ECMP-SRv6'!D386</f>
        <v>-10.317</v>
      </c>
      <c r="E60">
        <f t="shared" si="6"/>
        <v>-117.65600000000001</v>
      </c>
      <c r="F60">
        <f t="shared" si="7"/>
        <v>-167.339</v>
      </c>
      <c r="G60">
        <f t="shared" si="8"/>
        <v>-281.40499999999997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7"/>
  <sheetViews>
    <sheetView topLeftCell="A273"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1724860287.251786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1724860287.8070309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555244922.63800001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1724860287.3235581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1724860287.754745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431186914.44400001</v>
      </c>
    </row>
    <row r="8" spans="1:14" x14ac:dyDescent="0.35">
      <c r="A8" t="s">
        <v>21</v>
      </c>
      <c r="B8" t="s">
        <v>19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1724860287.3235779</v>
      </c>
    </row>
    <row r="9" spans="1:14" x14ac:dyDescent="0.35">
      <c r="A9" t="s">
        <v>21</v>
      </c>
      <c r="B9" t="s">
        <v>19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1724860287.7941959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470618009.56699997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1724860287.2919741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1724860287.794421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502446889.87699997</v>
      </c>
    </row>
    <row r="12" spans="1:14" x14ac:dyDescent="0.35">
      <c r="A12" t="s">
        <v>20</v>
      </c>
      <c r="B12" t="s">
        <v>57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1724860287.211468</v>
      </c>
    </row>
    <row r="13" spans="1:14" x14ac:dyDescent="0.35">
      <c r="A13" t="s">
        <v>20</v>
      </c>
      <c r="B13" t="s">
        <v>57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1724860287.7925639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581095933.91400003</v>
      </c>
    </row>
    <row r="14" spans="1:14" x14ac:dyDescent="0.35">
      <c r="A14" t="s">
        <v>57</v>
      </c>
      <c r="B14" t="s">
        <v>58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1724860287.1962259</v>
      </c>
    </row>
    <row r="15" spans="1:14" x14ac:dyDescent="0.35">
      <c r="A15" t="s">
        <v>57</v>
      </c>
      <c r="B15" t="s">
        <v>58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1724860287.7582841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562058210.37300003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1724860287.211426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1724860287.7991109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587684869.76600003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1724860287.3000441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1724860287.766654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466609954.83399999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1724860287.2875021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1724860287.8123751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524873018.26499999</v>
      </c>
    </row>
    <row r="22" spans="1:14" x14ac:dyDescent="0.35">
      <c r="A22" t="s">
        <v>60</v>
      </c>
      <c r="B22" t="s">
        <v>61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1724860287.187567</v>
      </c>
    </row>
    <row r="23" spans="1:14" x14ac:dyDescent="0.35">
      <c r="A23" t="s">
        <v>60</v>
      </c>
      <c r="B23" t="s">
        <v>61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1724860287.7563081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568741083.14499998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1724860287.291738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1724860287.795023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503284931.18300003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1724860287.3474159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1724860287.7994931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452077150.34500003</v>
      </c>
    </row>
    <row r="29" spans="1:14" x14ac:dyDescent="0.35">
      <c r="A29" s="1" t="s">
        <v>25</v>
      </c>
    </row>
    <row r="30" spans="1:14" x14ac:dyDescent="0.35">
      <c r="A30" t="s">
        <v>21</v>
      </c>
      <c r="B30" t="s">
        <v>19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1724860588.6488471</v>
      </c>
    </row>
    <row r="31" spans="1:14" x14ac:dyDescent="0.35">
      <c r="A31" t="s">
        <v>21</v>
      </c>
      <c r="B31" t="s">
        <v>19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1724860588.7733979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124550819.397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1724860588.6398499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1724860588.7718639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132014036.17900001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1724860588.6295481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1724860588.7069261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77378034.591999993</v>
      </c>
    </row>
    <row r="36" spans="1:14" x14ac:dyDescent="0.35">
      <c r="A36" t="s">
        <v>57</v>
      </c>
      <c r="B36" t="s">
        <v>58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1724860588.2358661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1724860588.31955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83683967.590000004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1724860588.211638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1724860588.304528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92890024.185000002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1724860588.3877261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1724860588.498971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111244916.91599999</v>
      </c>
    </row>
    <row r="42" spans="1:14" x14ac:dyDescent="0.35">
      <c r="A42" t="s">
        <v>20</v>
      </c>
      <c r="B42" t="s">
        <v>59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1724860588.295464</v>
      </c>
    </row>
    <row r="43" spans="1:14" x14ac:dyDescent="0.35">
      <c r="A43" t="s">
        <v>20</v>
      </c>
      <c r="B43" t="s">
        <v>59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1724860588.4154251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119961023.331</v>
      </c>
    </row>
    <row r="44" spans="1:14" x14ac:dyDescent="0.35">
      <c r="A44" t="s">
        <v>23</v>
      </c>
      <c r="B44" t="s">
        <v>24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1724860588.6018281</v>
      </c>
    </row>
    <row r="45" spans="1:14" x14ac:dyDescent="0.35">
      <c r="A45" t="s">
        <v>23</v>
      </c>
      <c r="B45" t="s">
        <v>24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1724860588.7483511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146522998.81</v>
      </c>
    </row>
    <row r="46" spans="1:14" x14ac:dyDescent="0.35">
      <c r="A46" t="s">
        <v>20</v>
      </c>
      <c r="B46" t="s">
        <v>60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1724860588.533927</v>
      </c>
    </row>
    <row r="47" spans="1:14" x14ac:dyDescent="0.35">
      <c r="A47" t="s">
        <v>20</v>
      </c>
      <c r="B47" t="s">
        <v>60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1724860588.6343839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100456953.04899999</v>
      </c>
    </row>
    <row r="48" spans="1:14" x14ac:dyDescent="0.35">
      <c r="A48" t="s">
        <v>19</v>
      </c>
      <c r="B48" t="s">
        <v>21</v>
      </c>
      <c r="C48">
        <v>2</v>
      </c>
      <c r="D48">
        <v>35</v>
      </c>
      <c r="E48">
        <v>874</v>
      </c>
      <c r="F48" t="s">
        <v>16</v>
      </c>
      <c r="G48">
        <v>2970</v>
      </c>
      <c r="H48">
        <v>1724860588.6121359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17</v>
      </c>
      <c r="G49">
        <v>2970</v>
      </c>
      <c r="H49">
        <v>1724860588.726316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114180088.043</v>
      </c>
    </row>
    <row r="50" spans="1:14" x14ac:dyDescent="0.35">
      <c r="A50" t="s">
        <v>57</v>
      </c>
      <c r="B50" t="s">
        <v>23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1724860588.7115681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1724860588.8419459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130377769.47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1724860588.5757301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1724860588.6727209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96990823.746000007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1724860891.3317399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1724860891.420959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89219093.322999999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1724860891.8116801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1724860891.923352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111671924.59100001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1724860891.3890531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1724860891.5024309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113377809.52500001</v>
      </c>
    </row>
    <row r="62" spans="1:14" x14ac:dyDescent="0.35">
      <c r="A62" t="s">
        <v>21</v>
      </c>
      <c r="B62" t="s">
        <v>19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1724860891.4605069</v>
      </c>
    </row>
    <row r="63" spans="1:14" x14ac:dyDescent="0.35">
      <c r="A63" t="s">
        <v>21</v>
      </c>
      <c r="B63" t="s">
        <v>19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1724860891.5621181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101611137.39</v>
      </c>
    </row>
    <row r="64" spans="1:14" x14ac:dyDescent="0.35">
      <c r="A64" t="s">
        <v>57</v>
      </c>
      <c r="B64" t="s">
        <v>58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1724860891.7027881</v>
      </c>
    </row>
    <row r="65" spans="1:14" x14ac:dyDescent="0.35">
      <c r="A65" t="s">
        <v>57</v>
      </c>
      <c r="B65" t="s">
        <v>58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1724860891.8019481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99159955.978</v>
      </c>
    </row>
    <row r="66" spans="1:14" x14ac:dyDescent="0.35">
      <c r="A66" t="s">
        <v>20</v>
      </c>
      <c r="B66" t="s">
        <v>57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1724860891.263556</v>
      </c>
    </row>
    <row r="67" spans="1:14" x14ac:dyDescent="0.35">
      <c r="A67" t="s">
        <v>20</v>
      </c>
      <c r="B67" t="s">
        <v>57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1724860891.3325751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69019079.208000004</v>
      </c>
    </row>
    <row r="68" spans="1:14" x14ac:dyDescent="0.35">
      <c r="A68" t="s">
        <v>19</v>
      </c>
      <c r="B68" t="s">
        <v>21</v>
      </c>
      <c r="C68">
        <v>2</v>
      </c>
      <c r="D68">
        <v>35</v>
      </c>
      <c r="E68">
        <v>874</v>
      </c>
      <c r="F68" t="s">
        <v>16</v>
      </c>
      <c r="G68">
        <v>2970</v>
      </c>
      <c r="H68">
        <v>1724860891.904834</v>
      </c>
    </row>
    <row r="69" spans="1:14" x14ac:dyDescent="0.35">
      <c r="A69" t="s">
        <v>19</v>
      </c>
      <c r="B69" t="s">
        <v>21</v>
      </c>
      <c r="C69">
        <v>2</v>
      </c>
      <c r="D69">
        <v>35</v>
      </c>
      <c r="E69">
        <v>874</v>
      </c>
      <c r="F69" t="s">
        <v>17</v>
      </c>
      <c r="G69">
        <v>2970</v>
      </c>
      <c r="H69">
        <v>1724860892.035444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130609989.16599999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1724860891.844002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1724860891.950043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106040954.59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1724860891.387569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1724860891.4914989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103929996.48999999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1724860891.831881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1724860891.944165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112283945.08400001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1724860891.388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1724860891.514904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126904010.773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1724860891.6785791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1724860891.7860429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107463836.67</v>
      </c>
    </row>
    <row r="81" spans="1:14" x14ac:dyDescent="0.35">
      <c r="A81" s="1" t="s">
        <v>27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1724861194.3812189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1724861194.499675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118456125.259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1724861194.520623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1724861194.6249051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104282140.73199999</v>
      </c>
    </row>
    <row r="86" spans="1:14" x14ac:dyDescent="0.35">
      <c r="A86" t="s">
        <v>57</v>
      </c>
      <c r="B86" t="s">
        <v>58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1724861194.4959049</v>
      </c>
    </row>
    <row r="87" spans="1:14" x14ac:dyDescent="0.35">
      <c r="A87" t="s">
        <v>57</v>
      </c>
      <c r="B87" t="s">
        <v>58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1724861194.5961821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100277185.44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1724861194.885464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1724861195.009321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123857021.332</v>
      </c>
    </row>
    <row r="90" spans="1:14" x14ac:dyDescent="0.35">
      <c r="A90" t="s">
        <v>21</v>
      </c>
      <c r="B90" t="s">
        <v>19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1724861194.417747</v>
      </c>
    </row>
    <row r="91" spans="1:14" x14ac:dyDescent="0.35">
      <c r="A91" t="s">
        <v>21</v>
      </c>
      <c r="B91" t="s">
        <v>19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1724861194.5194881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101741075.516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1724861194.7996831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1724861194.923213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123529911.04099999</v>
      </c>
    </row>
    <row r="94" spans="1:14" x14ac:dyDescent="0.35">
      <c r="A94" t="s">
        <v>20</v>
      </c>
      <c r="B94" t="s">
        <v>59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1724861194.604028</v>
      </c>
    </row>
    <row r="95" spans="1:14" x14ac:dyDescent="0.35">
      <c r="A95" t="s">
        <v>20</v>
      </c>
      <c r="B95" t="s">
        <v>59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1724861194.7203381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116310119.62899999</v>
      </c>
    </row>
    <row r="96" spans="1:14" x14ac:dyDescent="0.35">
      <c r="A96" t="s">
        <v>60</v>
      </c>
      <c r="B96" t="s">
        <v>61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1724861194.7836001</v>
      </c>
    </row>
    <row r="97" spans="1:14" x14ac:dyDescent="0.35">
      <c r="A97" t="s">
        <v>60</v>
      </c>
      <c r="B97" t="s">
        <v>61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1724861194.895566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111965894.699</v>
      </c>
    </row>
    <row r="98" spans="1:14" x14ac:dyDescent="0.35">
      <c r="A98" t="s">
        <v>57</v>
      </c>
      <c r="B98" t="s">
        <v>23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1724861194.9069121</v>
      </c>
    </row>
    <row r="99" spans="1:14" x14ac:dyDescent="0.35">
      <c r="A99" t="s">
        <v>57</v>
      </c>
      <c r="B99" t="s">
        <v>23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1724861195.0396831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132771015.167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1724861194.784899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1724861194.9143691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129470109.94</v>
      </c>
    </row>
    <row r="102" spans="1:14" x14ac:dyDescent="0.35">
      <c r="A102" t="s">
        <v>19</v>
      </c>
      <c r="B102" t="s">
        <v>21</v>
      </c>
      <c r="C102">
        <v>2</v>
      </c>
      <c r="D102">
        <v>35</v>
      </c>
      <c r="E102">
        <v>874</v>
      </c>
      <c r="F102" t="s">
        <v>16</v>
      </c>
      <c r="G102">
        <v>2970</v>
      </c>
      <c r="H102">
        <v>1724861194.7860279</v>
      </c>
    </row>
    <row r="103" spans="1:14" x14ac:dyDescent="0.35">
      <c r="A103" t="s">
        <v>19</v>
      </c>
      <c r="B103" t="s">
        <v>21</v>
      </c>
      <c r="C103">
        <v>2</v>
      </c>
      <c r="D103">
        <v>35</v>
      </c>
      <c r="E103">
        <v>874</v>
      </c>
      <c r="F103" t="s">
        <v>17</v>
      </c>
      <c r="G103">
        <v>2970</v>
      </c>
      <c r="H103">
        <v>1724861194.932482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146454095.84</v>
      </c>
    </row>
    <row r="104" spans="1:14" x14ac:dyDescent="0.35">
      <c r="A104" t="s">
        <v>20</v>
      </c>
      <c r="B104" t="s">
        <v>60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1724861194.8694921</v>
      </c>
    </row>
    <row r="105" spans="1:14" x14ac:dyDescent="0.35">
      <c r="A105" t="s">
        <v>20</v>
      </c>
      <c r="B105" t="s">
        <v>60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1724861194.9990909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129598855.972</v>
      </c>
    </row>
    <row r="107" spans="1:14" x14ac:dyDescent="0.35">
      <c r="A107" s="1" t="s">
        <v>28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16</v>
      </c>
      <c r="G108">
        <v>1500</v>
      </c>
      <c r="H108">
        <v>1724861497.483556</v>
      </c>
    </row>
    <row r="109" spans="1:14" x14ac:dyDescent="0.35">
      <c r="A109" t="s">
        <v>57</v>
      </c>
      <c r="B109" t="s">
        <v>58</v>
      </c>
      <c r="C109">
        <v>1</v>
      </c>
      <c r="D109">
        <v>34</v>
      </c>
      <c r="E109">
        <v>420</v>
      </c>
      <c r="F109" t="s">
        <v>17</v>
      </c>
      <c r="G109">
        <v>1500</v>
      </c>
      <c r="H109">
        <v>1724861497.5736179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90061903</v>
      </c>
    </row>
    <row r="110" spans="1:14" x14ac:dyDescent="0.35">
      <c r="A110" t="s">
        <v>21</v>
      </c>
      <c r="B110" t="s">
        <v>19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1724861497.627594</v>
      </c>
    </row>
    <row r="111" spans="1:14" x14ac:dyDescent="0.35">
      <c r="A111" t="s">
        <v>21</v>
      </c>
      <c r="B111" t="s">
        <v>19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1724861497.7374101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109816074.37100001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1724861497.7137761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1724861497.829047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115270853.043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1724861497.6844881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1724861497.784867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100378990.17299999</v>
      </c>
    </row>
    <row r="116" spans="1:14" x14ac:dyDescent="0.35">
      <c r="A116" t="s">
        <v>14</v>
      </c>
      <c r="B116" t="s">
        <v>15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1724861497.49561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1724861497.609746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114135980.60600001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1724861497.6961131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1724861497.8110189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114905834.198</v>
      </c>
    </row>
    <row r="120" spans="1:14" x14ac:dyDescent="0.35">
      <c r="A120" t="s">
        <v>20</v>
      </c>
      <c r="B120" t="s">
        <v>59</v>
      </c>
      <c r="C120">
        <v>1</v>
      </c>
      <c r="D120">
        <v>35</v>
      </c>
      <c r="E120">
        <v>874</v>
      </c>
      <c r="F120" t="s">
        <v>16</v>
      </c>
      <c r="G120">
        <v>2970</v>
      </c>
      <c r="H120">
        <v>1724861497.9119799</v>
      </c>
    </row>
    <row r="121" spans="1:14" x14ac:dyDescent="0.35">
      <c r="A121" t="s">
        <v>20</v>
      </c>
      <c r="B121" t="s">
        <v>59</v>
      </c>
      <c r="C121">
        <v>1</v>
      </c>
      <c r="D121">
        <v>35</v>
      </c>
      <c r="E121">
        <v>874</v>
      </c>
      <c r="F121" t="s">
        <v>17</v>
      </c>
      <c r="G121">
        <v>2970</v>
      </c>
      <c r="H121">
        <v>1724861498.024545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112565040.588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1724861497.5911391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1724861497.698168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107028961.182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1724861497.989265</v>
      </c>
    </row>
    <row r="125" spans="1:14" x14ac:dyDescent="0.35">
      <c r="A125" t="s">
        <v>23</v>
      </c>
      <c r="B125" t="s">
        <v>24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1724861498.127691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138426065.44499999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16</v>
      </c>
      <c r="G126">
        <v>2970</v>
      </c>
      <c r="H126">
        <v>1724861497.884058</v>
      </c>
    </row>
    <row r="127" spans="1:14" x14ac:dyDescent="0.35">
      <c r="A127" t="s">
        <v>19</v>
      </c>
      <c r="B127" t="s">
        <v>21</v>
      </c>
      <c r="C127">
        <v>2</v>
      </c>
      <c r="D127">
        <v>35</v>
      </c>
      <c r="E127">
        <v>874</v>
      </c>
      <c r="F127" t="s">
        <v>17</v>
      </c>
      <c r="G127">
        <v>2970</v>
      </c>
      <c r="H127">
        <v>1724861497.999156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115097999.573</v>
      </c>
    </row>
    <row r="128" spans="1:14" x14ac:dyDescent="0.35">
      <c r="A128" t="s">
        <v>57</v>
      </c>
      <c r="B128" t="s">
        <v>23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1724861497.9899249</v>
      </c>
    </row>
    <row r="129" spans="1:14" x14ac:dyDescent="0.35">
      <c r="A129" t="s">
        <v>57</v>
      </c>
      <c r="B129" t="s">
        <v>23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1724861498.12553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135605096.817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1724861497.967804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1724861498.095247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127443075.18000001</v>
      </c>
    </row>
    <row r="133" spans="1:14" x14ac:dyDescent="0.35">
      <c r="A133" s="1" t="s">
        <v>29</v>
      </c>
    </row>
    <row r="134" spans="1:14" x14ac:dyDescent="0.35">
      <c r="A134" t="s">
        <v>57</v>
      </c>
      <c r="B134" t="s">
        <v>58</v>
      </c>
      <c r="C134">
        <v>1</v>
      </c>
      <c r="D134">
        <v>34</v>
      </c>
      <c r="E134">
        <v>420</v>
      </c>
      <c r="F134" t="s">
        <v>16</v>
      </c>
      <c r="G134">
        <v>1500</v>
      </c>
      <c r="H134">
        <v>1724861800.6280291</v>
      </c>
    </row>
    <row r="135" spans="1:14" x14ac:dyDescent="0.35">
      <c r="A135" t="s">
        <v>57</v>
      </c>
      <c r="B135" t="s">
        <v>58</v>
      </c>
      <c r="C135">
        <v>1</v>
      </c>
      <c r="D135">
        <v>34</v>
      </c>
      <c r="E135">
        <v>420</v>
      </c>
      <c r="F135" t="s">
        <v>17</v>
      </c>
      <c r="G135">
        <v>1500</v>
      </c>
      <c r="H135">
        <v>1724861800.7250769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97047805.785999998</v>
      </c>
    </row>
    <row r="136" spans="1:14" x14ac:dyDescent="0.35">
      <c r="A136" t="s">
        <v>14</v>
      </c>
      <c r="B136" t="s">
        <v>15</v>
      </c>
      <c r="C136">
        <v>1</v>
      </c>
      <c r="D136">
        <v>34</v>
      </c>
      <c r="E136">
        <v>420</v>
      </c>
      <c r="F136" t="s">
        <v>16</v>
      </c>
      <c r="G136">
        <v>1500</v>
      </c>
      <c r="H136">
        <v>1724861800.936414</v>
      </c>
    </row>
    <row r="137" spans="1:14" x14ac:dyDescent="0.35">
      <c r="A137" t="s">
        <v>14</v>
      </c>
      <c r="B137" t="s">
        <v>15</v>
      </c>
      <c r="C137">
        <v>1</v>
      </c>
      <c r="D137">
        <v>34</v>
      </c>
      <c r="E137">
        <v>420</v>
      </c>
      <c r="F137" t="s">
        <v>17</v>
      </c>
      <c r="G137">
        <v>1500</v>
      </c>
      <c r="H137">
        <v>1724861801.0455029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109088897.705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1724861800.608536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1724861800.724278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115741968.155</v>
      </c>
    </row>
    <row r="140" spans="1:14" x14ac:dyDescent="0.35">
      <c r="A140" t="s">
        <v>19</v>
      </c>
      <c r="B140" t="s">
        <v>20</v>
      </c>
      <c r="C140">
        <v>1</v>
      </c>
      <c r="D140">
        <v>0</v>
      </c>
      <c r="E140">
        <v>262</v>
      </c>
      <c r="F140" t="s">
        <v>16</v>
      </c>
      <c r="G140">
        <v>1500</v>
      </c>
      <c r="H140">
        <v>1724861800.831362</v>
      </c>
    </row>
    <row r="141" spans="1:14" x14ac:dyDescent="0.35">
      <c r="A141" t="s">
        <v>19</v>
      </c>
      <c r="B141" t="s">
        <v>20</v>
      </c>
      <c r="C141">
        <v>1</v>
      </c>
      <c r="D141">
        <v>0</v>
      </c>
      <c r="E141">
        <v>262</v>
      </c>
      <c r="F141" t="s">
        <v>17</v>
      </c>
      <c r="G141">
        <v>1500</v>
      </c>
      <c r="H141">
        <v>1724861800.9369271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105565071.10600001</v>
      </c>
    </row>
    <row r="142" spans="1:14" x14ac:dyDescent="0.35">
      <c r="A142" t="s">
        <v>20</v>
      </c>
      <c r="B142" t="s">
        <v>57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1724861800.6736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1724861800.7812519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107651948.92900001</v>
      </c>
    </row>
    <row r="144" spans="1:14" x14ac:dyDescent="0.35">
      <c r="A144" t="s">
        <v>21</v>
      </c>
      <c r="B144" t="s">
        <v>22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1724861801.0606849</v>
      </c>
    </row>
    <row r="145" spans="1:14" x14ac:dyDescent="0.35">
      <c r="A145" t="s">
        <v>21</v>
      </c>
      <c r="B145" t="s">
        <v>22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1724861801.164031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103346109.39</v>
      </c>
    </row>
    <row r="146" spans="1:14" x14ac:dyDescent="0.35">
      <c r="A146" t="s">
        <v>20</v>
      </c>
      <c r="B146" t="s">
        <v>59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1724861800.74018</v>
      </c>
    </row>
    <row r="147" spans="1:14" x14ac:dyDescent="0.35">
      <c r="A147" t="s">
        <v>20</v>
      </c>
      <c r="B147" t="s">
        <v>59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1724861800.8196521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79472064.972000003</v>
      </c>
    </row>
    <row r="148" spans="1:14" x14ac:dyDescent="0.35">
      <c r="A148" t="s">
        <v>23</v>
      </c>
      <c r="B148" t="s">
        <v>24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1724861800.641469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1724861800.782557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141088008.88100001</v>
      </c>
    </row>
    <row r="150" spans="1:14" x14ac:dyDescent="0.35">
      <c r="A150" t="s">
        <v>20</v>
      </c>
      <c r="B150" t="s">
        <v>60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1724861800.956439</v>
      </c>
    </row>
    <row r="151" spans="1:14" x14ac:dyDescent="0.35">
      <c r="A151" t="s">
        <v>20</v>
      </c>
      <c r="B151" t="s">
        <v>60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1724861801.0796731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123234033.58499999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1724861801.0220029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1724861801.140198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118195056.91500001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1724861800.9048631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1724861801.01386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108996868.134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1724861800.6192999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1724861800.743711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124411106.11</v>
      </c>
    </row>
    <row r="159" spans="1:14" x14ac:dyDescent="0.35">
      <c r="A159" s="1" t="s">
        <v>30</v>
      </c>
    </row>
    <row r="160" spans="1:14" x14ac:dyDescent="0.35">
      <c r="A160" t="s">
        <v>14</v>
      </c>
      <c r="B160" t="s">
        <v>15</v>
      </c>
      <c r="C160">
        <v>1</v>
      </c>
      <c r="D160">
        <v>34</v>
      </c>
      <c r="E160">
        <v>420</v>
      </c>
      <c r="F160" t="s">
        <v>16</v>
      </c>
      <c r="G160">
        <v>1500</v>
      </c>
      <c r="H160">
        <v>1724862104.208596</v>
      </c>
    </row>
    <row r="161" spans="1:14" x14ac:dyDescent="0.35">
      <c r="A161" t="s">
        <v>14</v>
      </c>
      <c r="B161" t="s">
        <v>15</v>
      </c>
      <c r="C161">
        <v>1</v>
      </c>
      <c r="D161">
        <v>34</v>
      </c>
      <c r="E161">
        <v>420</v>
      </c>
      <c r="F161" t="s">
        <v>17</v>
      </c>
      <c r="G161">
        <v>1500</v>
      </c>
      <c r="H161">
        <v>1724862104.328768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120172023.773</v>
      </c>
    </row>
    <row r="162" spans="1:14" x14ac:dyDescent="0.35">
      <c r="A162" t="s">
        <v>19</v>
      </c>
      <c r="B162" t="s">
        <v>20</v>
      </c>
      <c r="C162">
        <v>1</v>
      </c>
      <c r="D162">
        <v>0</v>
      </c>
      <c r="E162">
        <v>262</v>
      </c>
      <c r="F162" t="s">
        <v>16</v>
      </c>
      <c r="G162">
        <v>1500</v>
      </c>
      <c r="H162">
        <v>1724862104.0325849</v>
      </c>
    </row>
    <row r="163" spans="1:14" x14ac:dyDescent="0.35">
      <c r="A163" t="s">
        <v>19</v>
      </c>
      <c r="B163" t="s">
        <v>20</v>
      </c>
      <c r="C163">
        <v>1</v>
      </c>
      <c r="D163">
        <v>0</v>
      </c>
      <c r="E163">
        <v>262</v>
      </c>
      <c r="F163" t="s">
        <v>17</v>
      </c>
      <c r="G163">
        <v>1500</v>
      </c>
      <c r="H163">
        <v>1724862104.139442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106857061.38600001</v>
      </c>
    </row>
    <row r="164" spans="1:14" x14ac:dyDescent="0.35">
      <c r="A164" t="s">
        <v>21</v>
      </c>
      <c r="B164" t="s">
        <v>22</v>
      </c>
      <c r="C164">
        <v>1</v>
      </c>
      <c r="D164">
        <v>0</v>
      </c>
      <c r="E164">
        <v>262</v>
      </c>
      <c r="F164" t="s">
        <v>16</v>
      </c>
      <c r="G164">
        <v>1500</v>
      </c>
      <c r="H164">
        <v>1724862103.644012</v>
      </c>
    </row>
    <row r="165" spans="1:14" x14ac:dyDescent="0.35">
      <c r="A165" t="s">
        <v>21</v>
      </c>
      <c r="B165" t="s">
        <v>22</v>
      </c>
      <c r="C165">
        <v>1</v>
      </c>
      <c r="D165">
        <v>0</v>
      </c>
      <c r="E165">
        <v>262</v>
      </c>
      <c r="F165" t="s">
        <v>17</v>
      </c>
      <c r="G165">
        <v>1500</v>
      </c>
      <c r="H165">
        <v>1724862103.7432311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99219083.785999998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1724862103.6999111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1724862103.7856851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85773944.855000004</v>
      </c>
    </row>
    <row r="168" spans="1:14" x14ac:dyDescent="0.35">
      <c r="A168" t="s">
        <v>21</v>
      </c>
      <c r="B168" t="s">
        <v>19</v>
      </c>
      <c r="C168">
        <v>1</v>
      </c>
      <c r="D168">
        <v>34</v>
      </c>
      <c r="E168">
        <v>420</v>
      </c>
      <c r="F168" t="s">
        <v>16</v>
      </c>
      <c r="G168">
        <v>1500</v>
      </c>
      <c r="H168">
        <v>1724862104.056138</v>
      </c>
    </row>
    <row r="169" spans="1:14" x14ac:dyDescent="0.35">
      <c r="A169" t="s">
        <v>21</v>
      </c>
      <c r="B169" t="s">
        <v>19</v>
      </c>
      <c r="C169">
        <v>1</v>
      </c>
      <c r="D169">
        <v>34</v>
      </c>
      <c r="E169">
        <v>420</v>
      </c>
      <c r="F169" t="s">
        <v>17</v>
      </c>
      <c r="G169">
        <v>1500</v>
      </c>
      <c r="H169">
        <v>1724862104.171123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114984989.16599999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1724862103.8197041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1724862103.916059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96354961.394999996</v>
      </c>
    </row>
    <row r="172" spans="1:14" x14ac:dyDescent="0.35">
      <c r="A172" t="s">
        <v>19</v>
      </c>
      <c r="B172" t="s">
        <v>21</v>
      </c>
      <c r="C172">
        <v>2</v>
      </c>
      <c r="D172">
        <v>35</v>
      </c>
      <c r="E172">
        <v>874</v>
      </c>
      <c r="F172" t="s">
        <v>16</v>
      </c>
      <c r="G172">
        <v>2970</v>
      </c>
      <c r="H172">
        <v>1724862104.0090499</v>
      </c>
    </row>
    <row r="173" spans="1:14" x14ac:dyDescent="0.35">
      <c r="A173" t="s">
        <v>19</v>
      </c>
      <c r="B173" t="s">
        <v>21</v>
      </c>
      <c r="C173">
        <v>2</v>
      </c>
      <c r="D173">
        <v>35</v>
      </c>
      <c r="E173">
        <v>874</v>
      </c>
      <c r="F173" t="s">
        <v>17</v>
      </c>
      <c r="G173">
        <v>2970</v>
      </c>
      <c r="H173">
        <v>1724862104.124073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115023136.139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1724862104.032316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1724862104.1658299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133513927.45999999</v>
      </c>
    </row>
    <row r="176" spans="1:14" x14ac:dyDescent="0.35">
      <c r="A176" t="s">
        <v>23</v>
      </c>
      <c r="B176" t="s">
        <v>24</v>
      </c>
      <c r="C176">
        <v>1</v>
      </c>
      <c r="D176">
        <v>35</v>
      </c>
      <c r="E176">
        <v>874</v>
      </c>
      <c r="F176" t="s">
        <v>16</v>
      </c>
      <c r="G176">
        <v>2970</v>
      </c>
      <c r="H176">
        <v>1724862103.9596519</v>
      </c>
    </row>
    <row r="177" spans="1:14" x14ac:dyDescent="0.35">
      <c r="A177" t="s">
        <v>23</v>
      </c>
      <c r="B177" t="s">
        <v>24</v>
      </c>
      <c r="C177">
        <v>1</v>
      </c>
      <c r="D177">
        <v>35</v>
      </c>
      <c r="E177">
        <v>874</v>
      </c>
      <c r="F177" t="s">
        <v>17</v>
      </c>
      <c r="G177">
        <v>2970</v>
      </c>
      <c r="H177">
        <v>1724862104.082433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122781038.28399999</v>
      </c>
    </row>
    <row r="178" spans="1:14" x14ac:dyDescent="0.35">
      <c r="A178" t="s">
        <v>20</v>
      </c>
      <c r="B178" t="s">
        <v>60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1724862103.9879389</v>
      </c>
    </row>
    <row r="179" spans="1:14" x14ac:dyDescent="0.35">
      <c r="A179" t="s">
        <v>20</v>
      </c>
      <c r="B179" t="s">
        <v>60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1724862104.094228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106289148.331</v>
      </c>
    </row>
    <row r="180" spans="1:14" x14ac:dyDescent="0.35">
      <c r="A180" t="s">
        <v>57</v>
      </c>
      <c r="B180" t="s">
        <v>23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1724862104.1727841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1724862104.2673249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94540834.427000001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1724862104.1835189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1724862104.302047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118528127.67</v>
      </c>
    </row>
    <row r="185" spans="1:14" x14ac:dyDescent="0.35">
      <c r="A185" s="1" t="s">
        <v>31</v>
      </c>
    </row>
    <row r="186" spans="1:14" x14ac:dyDescent="0.35">
      <c r="A186" t="s">
        <v>20</v>
      </c>
      <c r="B186" t="s">
        <v>57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1724862406.9397719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1724862407.0189331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79161167.144999996</v>
      </c>
    </row>
    <row r="188" spans="1:14" x14ac:dyDescent="0.35">
      <c r="A188" t="s">
        <v>21</v>
      </c>
      <c r="B188" t="s">
        <v>19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1724862407.2259221</v>
      </c>
    </row>
    <row r="189" spans="1:14" x14ac:dyDescent="0.35">
      <c r="A189" t="s">
        <v>21</v>
      </c>
      <c r="B189" t="s">
        <v>19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1724862407.357718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131795883.17900001</v>
      </c>
    </row>
    <row r="190" spans="1:14" x14ac:dyDescent="0.35">
      <c r="A190" t="s">
        <v>14</v>
      </c>
      <c r="B190" t="s">
        <v>15</v>
      </c>
      <c r="C190">
        <v>1</v>
      </c>
      <c r="D190">
        <v>34</v>
      </c>
      <c r="E190">
        <v>420</v>
      </c>
      <c r="F190" t="s">
        <v>16</v>
      </c>
      <c r="G190">
        <v>1500</v>
      </c>
      <c r="H190">
        <v>1724862407.473067</v>
      </c>
    </row>
    <row r="191" spans="1:14" x14ac:dyDescent="0.35">
      <c r="A191" t="s">
        <v>14</v>
      </c>
      <c r="B191" t="s">
        <v>15</v>
      </c>
      <c r="C191">
        <v>1</v>
      </c>
      <c r="D191">
        <v>34</v>
      </c>
      <c r="E191">
        <v>420</v>
      </c>
      <c r="F191" t="s">
        <v>17</v>
      </c>
      <c r="G191">
        <v>1500</v>
      </c>
      <c r="H191">
        <v>1724862407.613977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140909910.20199999</v>
      </c>
    </row>
    <row r="192" spans="1:14" x14ac:dyDescent="0.35">
      <c r="A192" t="s">
        <v>21</v>
      </c>
      <c r="B192" t="s">
        <v>22</v>
      </c>
      <c r="C192">
        <v>1</v>
      </c>
      <c r="D192">
        <v>0</v>
      </c>
      <c r="E192">
        <v>262</v>
      </c>
      <c r="F192" t="s">
        <v>16</v>
      </c>
      <c r="G192">
        <v>1500</v>
      </c>
      <c r="H192">
        <v>1724862407.0641029</v>
      </c>
    </row>
    <row r="193" spans="1:14" x14ac:dyDescent="0.35">
      <c r="A193" t="s">
        <v>21</v>
      </c>
      <c r="B193" t="s">
        <v>22</v>
      </c>
      <c r="C193">
        <v>1</v>
      </c>
      <c r="D193">
        <v>0</v>
      </c>
      <c r="E193">
        <v>262</v>
      </c>
      <c r="F193" t="s">
        <v>17</v>
      </c>
      <c r="G193">
        <v>1500</v>
      </c>
      <c r="H193">
        <v>1724862407.1626551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98552227.019999996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1724862406.9955931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1724862407.0842669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88673830.032000005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1724862407.4232149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1724862407.5486529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125437974.93000001</v>
      </c>
    </row>
    <row r="198" spans="1:14" x14ac:dyDescent="0.35">
      <c r="A198" t="s">
        <v>23</v>
      </c>
      <c r="B198" t="s">
        <v>24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1724862407.301549</v>
      </c>
    </row>
    <row r="199" spans="1:14" x14ac:dyDescent="0.35">
      <c r="A199" t="s">
        <v>23</v>
      </c>
      <c r="B199" t="s">
        <v>24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1724862407.4558549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154305934.90599999</v>
      </c>
    </row>
    <row r="200" spans="1:14" x14ac:dyDescent="0.35">
      <c r="A200" t="s">
        <v>57</v>
      </c>
      <c r="B200" t="s">
        <v>23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1724862407.35184</v>
      </c>
    </row>
    <row r="201" spans="1:14" x14ac:dyDescent="0.35">
      <c r="A201" t="s">
        <v>57</v>
      </c>
      <c r="B201" t="s">
        <v>23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1724862407.484623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132782936.096</v>
      </c>
    </row>
    <row r="202" spans="1:14" x14ac:dyDescent="0.35">
      <c r="A202" t="s">
        <v>60</v>
      </c>
      <c r="B202" t="s">
        <v>61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1724862407.5127239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1724862407.6286881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115964174.271</v>
      </c>
    </row>
    <row r="204" spans="1:14" x14ac:dyDescent="0.35">
      <c r="A204" t="s">
        <v>20</v>
      </c>
      <c r="B204" t="s">
        <v>60</v>
      </c>
      <c r="C204">
        <v>1</v>
      </c>
      <c r="D204">
        <v>35</v>
      </c>
      <c r="E204">
        <v>874</v>
      </c>
      <c r="F204" t="s">
        <v>16</v>
      </c>
      <c r="G204">
        <v>2970</v>
      </c>
      <c r="H204">
        <v>1724862407.403868</v>
      </c>
    </row>
    <row r="205" spans="1:14" x14ac:dyDescent="0.35">
      <c r="A205" t="s">
        <v>20</v>
      </c>
      <c r="B205" t="s">
        <v>60</v>
      </c>
      <c r="C205">
        <v>1</v>
      </c>
      <c r="D205">
        <v>35</v>
      </c>
      <c r="E205">
        <v>874</v>
      </c>
      <c r="F205" t="s">
        <v>17</v>
      </c>
      <c r="G205">
        <v>2970</v>
      </c>
      <c r="H205">
        <v>1724862407.523639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119771003.723</v>
      </c>
    </row>
    <row r="206" spans="1:14" x14ac:dyDescent="0.35">
      <c r="A206" t="s">
        <v>19</v>
      </c>
      <c r="B206" t="s">
        <v>21</v>
      </c>
      <c r="C206">
        <v>2</v>
      </c>
      <c r="D206">
        <v>35</v>
      </c>
      <c r="E206">
        <v>874</v>
      </c>
      <c r="F206" t="s">
        <v>16</v>
      </c>
      <c r="G206">
        <v>2970</v>
      </c>
      <c r="H206">
        <v>1724862407.1478579</v>
      </c>
    </row>
    <row r="207" spans="1:14" x14ac:dyDescent="0.35">
      <c r="A207" t="s">
        <v>19</v>
      </c>
      <c r="B207" t="s">
        <v>21</v>
      </c>
      <c r="C207">
        <v>2</v>
      </c>
      <c r="D207">
        <v>35</v>
      </c>
      <c r="E207">
        <v>874</v>
      </c>
      <c r="F207" t="s">
        <v>17</v>
      </c>
      <c r="G207">
        <v>2970</v>
      </c>
      <c r="H207">
        <v>1724862407.2438991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96041202.545000002</v>
      </c>
    </row>
    <row r="208" spans="1:14" x14ac:dyDescent="0.35">
      <c r="A208" t="s">
        <v>20</v>
      </c>
      <c r="B208" t="s">
        <v>59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1724862407.276232</v>
      </c>
    </row>
    <row r="209" spans="1:14" x14ac:dyDescent="0.35">
      <c r="A209" t="s">
        <v>20</v>
      </c>
      <c r="B209" t="s">
        <v>59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1724862407.41151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135277986.52599999</v>
      </c>
    </row>
    <row r="211" spans="1:14" x14ac:dyDescent="0.35">
      <c r="A211" s="1" t="s">
        <v>32</v>
      </c>
    </row>
    <row r="212" spans="1:14" x14ac:dyDescent="0.35">
      <c r="A212" t="s">
        <v>19</v>
      </c>
      <c r="B212" t="s">
        <v>20</v>
      </c>
      <c r="C212">
        <v>1</v>
      </c>
      <c r="D212">
        <v>0</v>
      </c>
      <c r="E212">
        <v>262</v>
      </c>
      <c r="F212" t="s">
        <v>16</v>
      </c>
      <c r="G212">
        <v>1500</v>
      </c>
      <c r="H212">
        <v>1724862709.933378</v>
      </c>
    </row>
    <row r="213" spans="1:14" x14ac:dyDescent="0.35">
      <c r="A213" t="s">
        <v>19</v>
      </c>
      <c r="B213" t="s">
        <v>20</v>
      </c>
      <c r="C213">
        <v>1</v>
      </c>
      <c r="D213">
        <v>0</v>
      </c>
      <c r="E213">
        <v>262</v>
      </c>
      <c r="F213" t="s">
        <v>17</v>
      </c>
      <c r="G213">
        <v>1500</v>
      </c>
      <c r="H213">
        <v>1724862710.055156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121778011.322</v>
      </c>
    </row>
    <row r="214" spans="1:14" x14ac:dyDescent="0.35">
      <c r="A214" t="s">
        <v>57</v>
      </c>
      <c r="B214" t="s">
        <v>58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1724862710.28493</v>
      </c>
    </row>
    <row r="215" spans="1:14" x14ac:dyDescent="0.35">
      <c r="A215" t="s">
        <v>57</v>
      </c>
      <c r="B215" t="s">
        <v>58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1724862710.393456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108525991.44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1724862710.1835649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1724862710.308903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125338077.545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1724862709.867517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1724862709.943223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75706005.096000001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1724862710.3570261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1724862710.5051141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148087978.36300001</v>
      </c>
    </row>
    <row r="222" spans="1:14" x14ac:dyDescent="0.35">
      <c r="A222" t="s">
        <v>21</v>
      </c>
      <c r="B222" t="s">
        <v>19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1724862710.2515321</v>
      </c>
    </row>
    <row r="223" spans="1:14" x14ac:dyDescent="0.35">
      <c r="A223" t="s">
        <v>21</v>
      </c>
      <c r="B223" t="s">
        <v>19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1724862710.359045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107512950.897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1724862709.867523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1724862709.9755311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108008146.286</v>
      </c>
    </row>
    <row r="226" spans="1:14" x14ac:dyDescent="0.35">
      <c r="A226" t="s">
        <v>60</v>
      </c>
      <c r="B226" t="s">
        <v>61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1724862709.839663</v>
      </c>
    </row>
    <row r="227" spans="1:14" x14ac:dyDescent="0.35">
      <c r="A227" t="s">
        <v>60</v>
      </c>
      <c r="B227" t="s">
        <v>61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1724862709.935781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96117973.327999994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1724862710.3555789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1724862710.5177281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162149190.903</v>
      </c>
    </row>
    <row r="230" spans="1:14" x14ac:dyDescent="0.35">
      <c r="A230" t="s">
        <v>23</v>
      </c>
      <c r="B230" t="s">
        <v>24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1724862709.9846089</v>
      </c>
    </row>
    <row r="231" spans="1:14" x14ac:dyDescent="0.35">
      <c r="A231" t="s">
        <v>23</v>
      </c>
      <c r="B231" t="s">
        <v>24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1724862710.093605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108996152.87800001</v>
      </c>
    </row>
    <row r="232" spans="1:14" x14ac:dyDescent="0.35">
      <c r="A232" t="s">
        <v>20</v>
      </c>
      <c r="B232" t="s">
        <v>60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1724862710.4083059</v>
      </c>
    </row>
    <row r="233" spans="1:14" x14ac:dyDescent="0.35">
      <c r="A233" t="s">
        <v>20</v>
      </c>
      <c r="B233" t="s">
        <v>60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1724862710.539917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131611108.78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1724862709.9840691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1724862710.0932889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109219789.505</v>
      </c>
    </row>
    <row r="237" spans="1:14" x14ac:dyDescent="0.35">
      <c r="A237" s="1" t="s">
        <v>33</v>
      </c>
    </row>
    <row r="238" spans="1:14" x14ac:dyDescent="0.35">
      <c r="A238" t="s">
        <v>57</v>
      </c>
      <c r="B238" t="s">
        <v>58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1724863012.9076769</v>
      </c>
    </row>
    <row r="239" spans="1:14" x14ac:dyDescent="0.35">
      <c r="A239" t="s">
        <v>57</v>
      </c>
      <c r="B239" t="s">
        <v>58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1724863012.9827471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75070142.746000007</v>
      </c>
    </row>
    <row r="240" spans="1:14" x14ac:dyDescent="0.35">
      <c r="A240" t="s">
        <v>14</v>
      </c>
      <c r="B240" t="s">
        <v>15</v>
      </c>
      <c r="C240">
        <v>1</v>
      </c>
      <c r="D240">
        <v>34</v>
      </c>
      <c r="E240">
        <v>420</v>
      </c>
      <c r="F240" t="s">
        <v>16</v>
      </c>
      <c r="G240">
        <v>1500</v>
      </c>
      <c r="H240">
        <v>1724863013.163739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17</v>
      </c>
      <c r="G241">
        <v>1500</v>
      </c>
      <c r="H241">
        <v>1724863013.277931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114192008.972</v>
      </c>
    </row>
    <row r="242" spans="1:14" x14ac:dyDescent="0.35">
      <c r="A242" t="s">
        <v>20</v>
      </c>
      <c r="B242" t="s">
        <v>57</v>
      </c>
      <c r="C242">
        <v>1</v>
      </c>
      <c r="D242">
        <v>34</v>
      </c>
      <c r="E242">
        <v>420</v>
      </c>
      <c r="F242" t="s">
        <v>16</v>
      </c>
      <c r="G242">
        <v>1500</v>
      </c>
      <c r="H242">
        <v>1724863013.195595</v>
      </c>
    </row>
    <row r="243" spans="1:14" x14ac:dyDescent="0.35">
      <c r="A243" t="s">
        <v>20</v>
      </c>
      <c r="B243" t="s">
        <v>57</v>
      </c>
      <c r="C243">
        <v>1</v>
      </c>
      <c r="D243">
        <v>34</v>
      </c>
      <c r="E243">
        <v>420</v>
      </c>
      <c r="F243" t="s">
        <v>17</v>
      </c>
      <c r="G243">
        <v>1500</v>
      </c>
      <c r="H243">
        <v>1724863013.275332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79736948.012999997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16</v>
      </c>
      <c r="G244">
        <v>1500</v>
      </c>
      <c r="H244">
        <v>1724863012.8763559</v>
      </c>
    </row>
    <row r="245" spans="1:14" x14ac:dyDescent="0.35">
      <c r="A245" t="s">
        <v>19</v>
      </c>
      <c r="B245" t="s">
        <v>20</v>
      </c>
      <c r="C245">
        <v>1</v>
      </c>
      <c r="D245">
        <v>0</v>
      </c>
      <c r="E245">
        <v>262</v>
      </c>
      <c r="F245" t="s">
        <v>17</v>
      </c>
      <c r="G245">
        <v>1500</v>
      </c>
      <c r="H245">
        <v>1724863012.990896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114540100.098</v>
      </c>
    </row>
    <row r="246" spans="1:14" x14ac:dyDescent="0.35">
      <c r="A246" t="s">
        <v>21</v>
      </c>
      <c r="B246" t="s">
        <v>22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1724863012.895972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1724863013.0372951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141323089.59999999</v>
      </c>
    </row>
    <row r="248" spans="1:14" x14ac:dyDescent="0.35">
      <c r="A248" t="s">
        <v>21</v>
      </c>
      <c r="B248" t="s">
        <v>19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1724863012.9836121</v>
      </c>
    </row>
    <row r="249" spans="1:14" x14ac:dyDescent="0.35">
      <c r="A249" t="s">
        <v>21</v>
      </c>
      <c r="B249" t="s">
        <v>19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1724863013.067615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84002971.649000004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1724863013.2595601</v>
      </c>
    </row>
    <row r="251" spans="1:14" x14ac:dyDescent="0.35">
      <c r="A251" t="s">
        <v>60</v>
      </c>
      <c r="B251" t="s">
        <v>61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1724863013.3613451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101784944.53399999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1724863012.9077411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1724863013.015825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108083963.39399999</v>
      </c>
    </row>
    <row r="254" spans="1:14" x14ac:dyDescent="0.35">
      <c r="A254" t="s">
        <v>57</v>
      </c>
      <c r="B254" t="s">
        <v>23</v>
      </c>
      <c r="C254">
        <v>1</v>
      </c>
      <c r="D254">
        <v>35</v>
      </c>
      <c r="E254">
        <v>874</v>
      </c>
      <c r="F254" t="s">
        <v>16</v>
      </c>
      <c r="G254">
        <v>2970</v>
      </c>
      <c r="H254">
        <v>1724863013.2872081</v>
      </c>
    </row>
    <row r="255" spans="1:14" x14ac:dyDescent="0.35">
      <c r="A255" t="s">
        <v>57</v>
      </c>
      <c r="B255" t="s">
        <v>23</v>
      </c>
      <c r="C255">
        <v>1</v>
      </c>
      <c r="D255">
        <v>35</v>
      </c>
      <c r="E255">
        <v>874</v>
      </c>
      <c r="F255" t="s">
        <v>17</v>
      </c>
      <c r="G255">
        <v>2970</v>
      </c>
      <c r="H255">
        <v>1724863013.4016061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114398002.625</v>
      </c>
    </row>
    <row r="256" spans="1:14" x14ac:dyDescent="0.35">
      <c r="A256" t="s">
        <v>19</v>
      </c>
      <c r="B256" t="s">
        <v>21</v>
      </c>
      <c r="C256">
        <v>2</v>
      </c>
      <c r="D256">
        <v>35</v>
      </c>
      <c r="E256">
        <v>874</v>
      </c>
      <c r="F256" t="s">
        <v>16</v>
      </c>
      <c r="G256">
        <v>2970</v>
      </c>
      <c r="H256">
        <v>1724863013.3442881</v>
      </c>
    </row>
    <row r="257" spans="1:14" x14ac:dyDescent="0.35">
      <c r="A257" t="s">
        <v>19</v>
      </c>
      <c r="B257" t="s">
        <v>21</v>
      </c>
      <c r="C257">
        <v>2</v>
      </c>
      <c r="D257">
        <v>35</v>
      </c>
      <c r="E257">
        <v>874</v>
      </c>
      <c r="F257" t="s">
        <v>17</v>
      </c>
      <c r="G257">
        <v>2970</v>
      </c>
      <c r="H257">
        <v>1724863013.47017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125881910.324</v>
      </c>
    </row>
    <row r="258" spans="1:14" x14ac:dyDescent="0.35">
      <c r="A258" t="s">
        <v>23</v>
      </c>
      <c r="B258" t="s">
        <v>24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1724863013.2487099</v>
      </c>
    </row>
    <row r="259" spans="1:14" x14ac:dyDescent="0.35">
      <c r="A259" t="s">
        <v>23</v>
      </c>
      <c r="B259" t="s">
        <v>24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1724863013.3737581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125048160.553</v>
      </c>
    </row>
    <row r="260" spans="1:14" x14ac:dyDescent="0.35">
      <c r="A260" t="s">
        <v>20</v>
      </c>
      <c r="B260" t="s">
        <v>60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1724863012.934124</v>
      </c>
    </row>
    <row r="261" spans="1:14" x14ac:dyDescent="0.35">
      <c r="A261" t="s">
        <v>20</v>
      </c>
      <c r="B261" t="s">
        <v>60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1724863013.06266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128535985.947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153409296.27399999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28802.893</v>
      </c>
    </row>
    <row r="273" spans="1:3" x14ac:dyDescent="0.35">
      <c r="A273" s="1" t="s">
        <v>43</v>
      </c>
      <c r="B273">
        <v>16513.671999999999</v>
      </c>
    </row>
    <row r="274" spans="1:3" x14ac:dyDescent="0.35">
      <c r="A274" s="1" t="s">
        <v>44</v>
      </c>
      <c r="B274">
        <v>2104.547</v>
      </c>
    </row>
    <row r="275" spans="1:3" x14ac:dyDescent="0.35">
      <c r="A275" s="1" t="s">
        <v>45</v>
      </c>
      <c r="B275">
        <v>1624.644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11.12</v>
      </c>
      <c r="C278">
        <v>7019308</v>
      </c>
    </row>
    <row r="279" spans="1:3" x14ac:dyDescent="0.35">
      <c r="A279">
        <v>2</v>
      </c>
      <c r="B279">
        <v>46.110999999999997</v>
      </c>
      <c r="C279">
        <v>66541192</v>
      </c>
    </row>
    <row r="280" spans="1:3" x14ac:dyDescent="0.35">
      <c r="A280">
        <v>3</v>
      </c>
      <c r="B280">
        <v>36.231999999999999</v>
      </c>
      <c r="C280">
        <v>47612670</v>
      </c>
    </row>
    <row r="281" spans="1:3" x14ac:dyDescent="0.35">
      <c r="A281">
        <v>4</v>
      </c>
      <c r="B281">
        <v>11.12</v>
      </c>
      <c r="C281">
        <v>7019308</v>
      </c>
    </row>
    <row r="282" spans="1:3" x14ac:dyDescent="0.35">
      <c r="A282">
        <v>5</v>
      </c>
      <c r="B282">
        <v>35.372</v>
      </c>
      <c r="C282">
        <v>39255340</v>
      </c>
    </row>
    <row r="283" spans="1:3" x14ac:dyDescent="0.35">
      <c r="A283">
        <v>6</v>
      </c>
      <c r="B283">
        <v>21.408999999999999</v>
      </c>
      <c r="C283">
        <v>37485860</v>
      </c>
    </row>
    <row r="284" spans="1:3" x14ac:dyDescent="0.35">
      <c r="A284">
        <v>7</v>
      </c>
      <c r="B284">
        <v>39.091000000000001</v>
      </c>
      <c r="C284">
        <v>61564670</v>
      </c>
    </row>
    <row r="285" spans="1:3" x14ac:dyDescent="0.35">
      <c r="A285">
        <v>8</v>
      </c>
      <c r="B285">
        <v>60.906999999999996</v>
      </c>
      <c r="C285">
        <v>85596872</v>
      </c>
    </row>
    <row r="286" spans="1:3" x14ac:dyDescent="0.35">
      <c r="A286">
        <v>9</v>
      </c>
      <c r="B286">
        <v>0</v>
      </c>
      <c r="C286">
        <v>0</v>
      </c>
    </row>
    <row r="287" spans="1:3" x14ac:dyDescent="0.35">
      <c r="A287">
        <v>10</v>
      </c>
      <c r="B287">
        <v>40.494</v>
      </c>
      <c r="C287">
        <v>64160022</v>
      </c>
    </row>
    <row r="288" spans="1:3" x14ac:dyDescent="0.35">
      <c r="A288">
        <v>11</v>
      </c>
      <c r="B288">
        <v>25.693999999999999</v>
      </c>
      <c r="C288">
        <v>39877110</v>
      </c>
    </row>
    <row r="289" spans="1:4" x14ac:dyDescent="0.35">
      <c r="A289">
        <v>12</v>
      </c>
      <c r="B289">
        <v>0</v>
      </c>
      <c r="C289">
        <v>0</v>
      </c>
    </row>
    <row r="290" spans="1:4" x14ac:dyDescent="0.35">
      <c r="A290">
        <v>13</v>
      </c>
      <c r="B290">
        <v>5.6210000000000004</v>
      </c>
      <c r="C290">
        <v>4729200</v>
      </c>
    </row>
    <row r="291" spans="1:4" x14ac:dyDescent="0.35">
      <c r="A291">
        <v>14</v>
      </c>
      <c r="B291">
        <v>46.113999999999997</v>
      </c>
      <c r="C291">
        <v>68889222</v>
      </c>
    </row>
    <row r="292" spans="1:4" x14ac:dyDescent="0.35">
      <c r="A292" s="1" t="s">
        <v>49</v>
      </c>
      <c r="B292">
        <v>27.091999999999999</v>
      </c>
      <c r="C292">
        <v>37839341</v>
      </c>
    </row>
    <row r="293" spans="1:4" x14ac:dyDescent="0.35">
      <c r="A293" s="1" t="s">
        <v>50</v>
      </c>
      <c r="B293">
        <v>18.547000000000001</v>
      </c>
      <c r="C293">
        <v>28392409.495000001</v>
      </c>
    </row>
    <row r="295" spans="1:4" x14ac:dyDescent="0.35">
      <c r="A295" s="1" t="s">
        <v>51</v>
      </c>
      <c r="B295" s="1" t="s">
        <v>52</v>
      </c>
      <c r="C295" s="1" t="s">
        <v>53</v>
      </c>
      <c r="D295" s="1" t="s">
        <v>54</v>
      </c>
    </row>
    <row r="296" spans="1:4" x14ac:dyDescent="0.35">
      <c r="A296" s="1" t="s">
        <v>39</v>
      </c>
      <c r="B296">
        <f>IF(SUMIF(D1:D292, "&lt;&gt;46", N1:N292) = 0, "none", SUMIF(D1:D292, "&lt;&gt;46", N1:N292))</f>
        <v>18409115552.903008</v>
      </c>
      <c r="C296" t="str">
        <f>IF(SUMIF(D1:D292, 46, N1:N292) = 0, "none", SUMIF(D1:D292, 46, N1:N292))</f>
        <v>none</v>
      </c>
      <c r="D296" t="str">
        <f>IFERROR(ROUND((C296 - B296)/ABS(B296) * 100, 3), "none")</f>
        <v>none</v>
      </c>
    </row>
    <row r="297" spans="1:4" x14ac:dyDescent="0.35">
      <c r="A297" s="1" t="s">
        <v>55</v>
      </c>
      <c r="B297">
        <v>30146.111000000001</v>
      </c>
      <c r="C297" t="s">
        <v>56</v>
      </c>
      <c r="D297" t="str">
        <f>IFERROR(ROUND((C297 - B297)/ABS(B297) * 100, 3), "none")</f>
        <v>none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7"/>
  <sheetViews>
    <sheetView topLeftCell="A293"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1724864429.8144071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1724864430.129173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314765930.176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1724864429.791477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1724864430.104908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313431024.551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1724864429.7913959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1724864430.1207111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329315185.54699999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1724864429.7621391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1724864430.140285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378145933.15100002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1724864429.7766471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1724864430.138334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361686944.96200001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1724864429.7899511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1724864430.118257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328305959.70200002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1724864429.790014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1724864430.120002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329988002.77700001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1724864429.7726951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1724864430.1299059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357210874.55699998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1724864429.7728169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1724864430.132885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360068082.80900002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1724864429.8022161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1724864430.157167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354950904.84600002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1724864429.791949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1724864430.147758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355808973.31199998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1724864429.7902119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1724864430.1307931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340581178.66500002</v>
      </c>
    </row>
    <row r="28" spans="1:14" x14ac:dyDescent="0.35">
      <c r="A28" t="s">
        <v>20</v>
      </c>
      <c r="B28" t="s">
        <v>59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1724864429.8142209</v>
      </c>
    </row>
    <row r="29" spans="1:14" x14ac:dyDescent="0.35">
      <c r="A29" t="s">
        <v>20</v>
      </c>
      <c r="B29" t="s">
        <v>59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1724864430.144388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330167055.13</v>
      </c>
    </row>
    <row r="31" spans="1:14" x14ac:dyDescent="0.35">
      <c r="A31" s="1" t="s">
        <v>25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1724864731.4861281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1724864731.582788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96659898.758000001</v>
      </c>
    </row>
    <row r="34" spans="1:14" x14ac:dyDescent="0.35">
      <c r="A34" t="s">
        <v>57</v>
      </c>
      <c r="B34" t="s">
        <v>58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1724864731.5759871</v>
      </c>
    </row>
    <row r="35" spans="1:14" x14ac:dyDescent="0.35">
      <c r="A35" t="s">
        <v>57</v>
      </c>
      <c r="B35" t="s">
        <v>58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1724864731.705271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129283905.029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1724864731.6061361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1724864731.705173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99036931.991999999</v>
      </c>
    </row>
    <row r="38" spans="1:14" x14ac:dyDescent="0.35">
      <c r="A38" t="s">
        <v>21</v>
      </c>
      <c r="B38" t="s">
        <v>19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1724864731.462327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1724864731.57356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111232995.987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1724864731.7706201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1724864731.8837481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113127946.854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1724864731.7603371</v>
      </c>
    </row>
    <row r="43" spans="1:14" x14ac:dyDescent="0.35">
      <c r="A43" t="s">
        <v>14</v>
      </c>
      <c r="B43" t="s">
        <v>15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1724864731.8870001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126662969.589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1724864731.6960859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1724864731.8082781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112192153.93099999</v>
      </c>
    </row>
    <row r="46" spans="1:14" x14ac:dyDescent="0.35">
      <c r="A46" t="s">
        <v>61</v>
      </c>
      <c r="B46" t="s">
        <v>14</v>
      </c>
      <c r="C46">
        <v>1</v>
      </c>
      <c r="D46">
        <v>46</v>
      </c>
      <c r="E46">
        <v>483</v>
      </c>
      <c r="F46" t="s">
        <v>16</v>
      </c>
      <c r="G46">
        <v>2970</v>
      </c>
      <c r="H46">
        <v>1724864731.3542521</v>
      </c>
    </row>
    <row r="47" spans="1:14" x14ac:dyDescent="0.35">
      <c r="A47" t="s">
        <v>61</v>
      </c>
      <c r="B47" t="s">
        <v>14</v>
      </c>
      <c r="C47">
        <v>1</v>
      </c>
      <c r="D47">
        <v>46</v>
      </c>
      <c r="E47">
        <v>483</v>
      </c>
      <c r="F47" t="s">
        <v>17</v>
      </c>
      <c r="G47">
        <v>2970</v>
      </c>
      <c r="H47">
        <v>1724864731.4458449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91592788.695999995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1724864731.5740659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1724864731.7057509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131685018.539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1724864731.7284451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1724864731.8633001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134855031.96700001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1724864731.7192049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1724864731.8502891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131084203.72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1724864731.6220579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1724864731.7371941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115136146.545</v>
      </c>
    </row>
    <row r="56" spans="1:14" x14ac:dyDescent="0.35">
      <c r="A56" t="s">
        <v>20</v>
      </c>
      <c r="B56" t="s">
        <v>59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1724864731.4943571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1724864731.6224849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128127813.339</v>
      </c>
    </row>
    <row r="59" spans="1:14" x14ac:dyDescent="0.35">
      <c r="A59" s="1" t="s">
        <v>26</v>
      </c>
    </row>
    <row r="60" spans="1:14" x14ac:dyDescent="0.35">
      <c r="A60" t="s">
        <v>57</v>
      </c>
      <c r="B60" t="s">
        <v>58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1724865034.6020241</v>
      </c>
    </row>
    <row r="61" spans="1:14" x14ac:dyDescent="0.35">
      <c r="A61" t="s">
        <v>57</v>
      </c>
      <c r="B61" t="s">
        <v>58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1724865034.7146461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112622022.62899999</v>
      </c>
    </row>
    <row r="62" spans="1:14" x14ac:dyDescent="0.35">
      <c r="A62" t="s">
        <v>21</v>
      </c>
      <c r="B62" t="s">
        <v>22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1724865034.162343</v>
      </c>
    </row>
    <row r="63" spans="1:14" x14ac:dyDescent="0.35">
      <c r="A63" t="s">
        <v>21</v>
      </c>
      <c r="B63" t="s">
        <v>22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1724865034.258518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96174955.368000001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1724865034.0983689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1724865034.217793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119424104.691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1724865034.5835841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1724865034.7490849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165500879.28799999</v>
      </c>
    </row>
    <row r="68" spans="1:14" x14ac:dyDescent="0.35">
      <c r="A68" t="s">
        <v>20</v>
      </c>
      <c r="B68" t="s">
        <v>57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1724865034.146663</v>
      </c>
    </row>
    <row r="69" spans="1:14" x14ac:dyDescent="0.35">
      <c r="A69" t="s">
        <v>20</v>
      </c>
      <c r="B69" t="s">
        <v>57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1724865034.243784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97121000.290000007</v>
      </c>
    </row>
    <row r="70" spans="1:14" x14ac:dyDescent="0.35">
      <c r="A70" t="s">
        <v>21</v>
      </c>
      <c r="B70" t="s">
        <v>19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1724865034.588191</v>
      </c>
    </row>
    <row r="71" spans="1:14" x14ac:dyDescent="0.35">
      <c r="A71" t="s">
        <v>21</v>
      </c>
      <c r="B71" t="s">
        <v>19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1724865034.6813819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93190908.431999996</v>
      </c>
    </row>
    <row r="72" spans="1:14" x14ac:dyDescent="0.35">
      <c r="A72" t="s">
        <v>57</v>
      </c>
      <c r="B72" t="s">
        <v>23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1724865034.560816</v>
      </c>
    </row>
    <row r="73" spans="1:14" x14ac:dyDescent="0.35">
      <c r="A73" t="s">
        <v>57</v>
      </c>
      <c r="B73" t="s">
        <v>23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1724865034.66539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104573965.073</v>
      </c>
    </row>
    <row r="74" spans="1:14" x14ac:dyDescent="0.35">
      <c r="A74" t="s">
        <v>61</v>
      </c>
      <c r="B74" t="s">
        <v>14</v>
      </c>
      <c r="C74">
        <v>1</v>
      </c>
      <c r="D74">
        <v>46</v>
      </c>
      <c r="E74">
        <v>483</v>
      </c>
      <c r="F74" t="s">
        <v>16</v>
      </c>
      <c r="G74">
        <v>2970</v>
      </c>
      <c r="H74">
        <v>1724865034.618336</v>
      </c>
    </row>
    <row r="75" spans="1:14" x14ac:dyDescent="0.35">
      <c r="A75" t="s">
        <v>61</v>
      </c>
      <c r="B75" t="s">
        <v>14</v>
      </c>
      <c r="C75">
        <v>1</v>
      </c>
      <c r="D75">
        <v>46</v>
      </c>
      <c r="E75">
        <v>483</v>
      </c>
      <c r="F75" t="s">
        <v>17</v>
      </c>
      <c r="G75">
        <v>2970</v>
      </c>
      <c r="H75">
        <v>1724865034.7426369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124300956.726</v>
      </c>
    </row>
    <row r="76" spans="1:14" x14ac:dyDescent="0.35">
      <c r="A76" t="s">
        <v>20</v>
      </c>
      <c r="B76" t="s">
        <v>59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1724865034.448278</v>
      </c>
    </row>
    <row r="77" spans="1:14" x14ac:dyDescent="0.35">
      <c r="A77" t="s">
        <v>20</v>
      </c>
      <c r="B77" t="s">
        <v>59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1724865034.566299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118021011.353</v>
      </c>
    </row>
    <row r="78" spans="1:14" x14ac:dyDescent="0.35">
      <c r="A78" t="s">
        <v>19</v>
      </c>
      <c r="B78" t="s">
        <v>21</v>
      </c>
      <c r="C78">
        <v>2</v>
      </c>
      <c r="D78">
        <v>35</v>
      </c>
      <c r="E78">
        <v>874</v>
      </c>
      <c r="F78" t="s">
        <v>16</v>
      </c>
      <c r="G78">
        <v>2970</v>
      </c>
      <c r="H78">
        <v>1724865034.6567271</v>
      </c>
    </row>
    <row r="79" spans="1:14" x14ac:dyDescent="0.35">
      <c r="A79" t="s">
        <v>19</v>
      </c>
      <c r="B79" t="s">
        <v>21</v>
      </c>
      <c r="C79">
        <v>2</v>
      </c>
      <c r="D79">
        <v>35</v>
      </c>
      <c r="E79">
        <v>874</v>
      </c>
      <c r="F79" t="s">
        <v>17</v>
      </c>
      <c r="G79">
        <v>2970</v>
      </c>
      <c r="H79">
        <v>1724865034.7873499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130622863.77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1724865034.502614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1724865034.631057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128443002.70100001</v>
      </c>
    </row>
    <row r="82" spans="1:14" x14ac:dyDescent="0.35">
      <c r="A82" t="s">
        <v>20</v>
      </c>
      <c r="B82" t="s">
        <v>60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1724865034.4904859</v>
      </c>
    </row>
    <row r="83" spans="1:14" x14ac:dyDescent="0.35">
      <c r="A83" t="s">
        <v>20</v>
      </c>
      <c r="B83" t="s">
        <v>60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1724865034.5944221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103936195.374</v>
      </c>
    </row>
    <row r="84" spans="1:14" x14ac:dyDescent="0.35">
      <c r="A84" t="s">
        <v>60</v>
      </c>
      <c r="B84" t="s">
        <v>61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1724865034.618773</v>
      </c>
    </row>
    <row r="85" spans="1:14" x14ac:dyDescent="0.35">
      <c r="A85" t="s">
        <v>60</v>
      </c>
      <c r="B85" t="s">
        <v>61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1724865034.7218621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103089094.162</v>
      </c>
    </row>
    <row r="87" spans="1:14" x14ac:dyDescent="0.35">
      <c r="A87" s="1" t="s">
        <v>27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1724865337.4821241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1724865337.566992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84867954.253999993</v>
      </c>
    </row>
    <row r="90" spans="1:14" x14ac:dyDescent="0.35">
      <c r="A90" t="s">
        <v>21</v>
      </c>
      <c r="B90" t="s">
        <v>22</v>
      </c>
      <c r="C90">
        <v>1</v>
      </c>
      <c r="D90">
        <v>0</v>
      </c>
      <c r="E90">
        <v>262</v>
      </c>
      <c r="F90" t="s">
        <v>16</v>
      </c>
      <c r="G90">
        <v>1500</v>
      </c>
      <c r="H90">
        <v>1724865337.6683509</v>
      </c>
    </row>
    <row r="91" spans="1:14" x14ac:dyDescent="0.35">
      <c r="A91" t="s">
        <v>21</v>
      </c>
      <c r="B91" t="s">
        <v>22</v>
      </c>
      <c r="C91">
        <v>1</v>
      </c>
      <c r="D91">
        <v>0</v>
      </c>
      <c r="E91">
        <v>262</v>
      </c>
      <c r="F91" t="s">
        <v>17</v>
      </c>
      <c r="G91">
        <v>1500</v>
      </c>
      <c r="H91">
        <v>1724865337.79987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131519079.208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1724865337.730943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1724865337.82846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97517013.549999997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1724865337.5435181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1724865337.6587069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115188837.051</v>
      </c>
    </row>
    <row r="96" spans="1:14" x14ac:dyDescent="0.35">
      <c r="A96" t="s">
        <v>57</v>
      </c>
      <c r="B96" t="s">
        <v>58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1724865337.5206759</v>
      </c>
    </row>
    <row r="97" spans="1:14" x14ac:dyDescent="0.35">
      <c r="A97" t="s">
        <v>57</v>
      </c>
      <c r="B97" t="s">
        <v>58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1724865337.6341009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113425016.403</v>
      </c>
    </row>
    <row r="98" spans="1:14" x14ac:dyDescent="0.35">
      <c r="A98" t="s">
        <v>21</v>
      </c>
      <c r="B98" t="s">
        <v>19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1724865337.7019351</v>
      </c>
    </row>
    <row r="99" spans="1:14" x14ac:dyDescent="0.35">
      <c r="A99" t="s">
        <v>21</v>
      </c>
      <c r="B99" t="s">
        <v>19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1724865337.8508179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148882865.90599999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1724865337.2381949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1724865337.33371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95515012.740999997</v>
      </c>
    </row>
    <row r="102" spans="1:14" x14ac:dyDescent="0.35">
      <c r="A102" t="s">
        <v>20</v>
      </c>
      <c r="B102" t="s">
        <v>59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1724865337.698431</v>
      </c>
    </row>
    <row r="103" spans="1:14" x14ac:dyDescent="0.35">
      <c r="A103" t="s">
        <v>20</v>
      </c>
      <c r="B103" t="s">
        <v>59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1724865337.815083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116652011.87100001</v>
      </c>
    </row>
    <row r="104" spans="1:14" x14ac:dyDescent="0.35">
      <c r="A104" t="s">
        <v>61</v>
      </c>
      <c r="B104" t="s">
        <v>14</v>
      </c>
      <c r="C104">
        <v>1</v>
      </c>
      <c r="D104">
        <v>46</v>
      </c>
      <c r="E104">
        <v>483</v>
      </c>
      <c r="F104" t="s">
        <v>16</v>
      </c>
      <c r="G104">
        <v>2970</v>
      </c>
      <c r="H104">
        <v>1724865337.698231</v>
      </c>
    </row>
    <row r="105" spans="1:14" x14ac:dyDescent="0.35">
      <c r="A105" t="s">
        <v>61</v>
      </c>
      <c r="B105" t="s">
        <v>14</v>
      </c>
      <c r="C105">
        <v>1</v>
      </c>
      <c r="D105">
        <v>46</v>
      </c>
      <c r="E105">
        <v>483</v>
      </c>
      <c r="F105" t="s">
        <v>17</v>
      </c>
      <c r="G105">
        <v>2970</v>
      </c>
      <c r="H105">
        <v>1724865337.847971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149739980.69800001</v>
      </c>
    </row>
    <row r="106" spans="1:14" x14ac:dyDescent="0.35">
      <c r="A106" t="s">
        <v>60</v>
      </c>
      <c r="B106" t="s">
        <v>61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1724865337.6410699</v>
      </c>
    </row>
    <row r="107" spans="1:14" x14ac:dyDescent="0.35">
      <c r="A107" t="s">
        <v>60</v>
      </c>
      <c r="B107" t="s">
        <v>61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1724865337.7478099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106739997.86399999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1724865337.639935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1724865337.7652841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125349044.8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1724865337.6301301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1724865337.734437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104306936.264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16</v>
      </c>
      <c r="G112">
        <v>2970</v>
      </c>
      <c r="H112">
        <v>1724865337.2796061</v>
      </c>
    </row>
    <row r="113" spans="1:14" x14ac:dyDescent="0.35">
      <c r="A113" t="s">
        <v>19</v>
      </c>
      <c r="B113" t="s">
        <v>21</v>
      </c>
      <c r="C113">
        <v>2</v>
      </c>
      <c r="D113">
        <v>35</v>
      </c>
      <c r="E113">
        <v>874</v>
      </c>
      <c r="F113" t="s">
        <v>17</v>
      </c>
      <c r="G113">
        <v>2970</v>
      </c>
      <c r="H113">
        <v>1724865337.404531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124924898.148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1724865640.8788459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1724865640.9913549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112509012.222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1724865640.3180821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1724865640.4222281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104146003.723</v>
      </c>
    </row>
    <row r="120" spans="1:14" x14ac:dyDescent="0.35">
      <c r="A120" t="s">
        <v>21</v>
      </c>
      <c r="B120" t="s">
        <v>19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1724865641.038265</v>
      </c>
    </row>
    <row r="121" spans="1:14" x14ac:dyDescent="0.35">
      <c r="A121" t="s">
        <v>21</v>
      </c>
      <c r="B121" t="s">
        <v>19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1724865641.130836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92571020.126000002</v>
      </c>
    </row>
    <row r="122" spans="1:14" x14ac:dyDescent="0.35">
      <c r="A122" t="s">
        <v>14</v>
      </c>
      <c r="B122" t="s">
        <v>15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1724865640.6602581</v>
      </c>
    </row>
    <row r="123" spans="1:14" x14ac:dyDescent="0.35">
      <c r="A123" t="s">
        <v>14</v>
      </c>
      <c r="B123" t="s">
        <v>15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1724865640.780385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120126962.662</v>
      </c>
    </row>
    <row r="124" spans="1:14" x14ac:dyDescent="0.35">
      <c r="A124" t="s">
        <v>20</v>
      </c>
      <c r="B124" t="s">
        <v>57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1724865641.024631</v>
      </c>
    </row>
    <row r="125" spans="1:14" x14ac:dyDescent="0.35">
      <c r="A125" t="s">
        <v>20</v>
      </c>
      <c r="B125" t="s">
        <v>57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1724865641.1134191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88788032.532000005</v>
      </c>
    </row>
    <row r="126" spans="1:14" x14ac:dyDescent="0.35">
      <c r="A126" t="s">
        <v>57</v>
      </c>
      <c r="B126" t="s">
        <v>58</v>
      </c>
      <c r="C126">
        <v>1</v>
      </c>
      <c r="D126">
        <v>34</v>
      </c>
      <c r="E126">
        <v>420</v>
      </c>
      <c r="F126" t="s">
        <v>16</v>
      </c>
      <c r="G126">
        <v>1500</v>
      </c>
      <c r="H126">
        <v>1724865640.9183121</v>
      </c>
    </row>
    <row r="127" spans="1:14" x14ac:dyDescent="0.35">
      <c r="A127" t="s">
        <v>57</v>
      </c>
      <c r="B127" t="s">
        <v>58</v>
      </c>
      <c r="C127">
        <v>1</v>
      </c>
      <c r="D127">
        <v>34</v>
      </c>
      <c r="E127">
        <v>420</v>
      </c>
      <c r="F127" t="s">
        <v>17</v>
      </c>
      <c r="G127">
        <v>1500</v>
      </c>
      <c r="H127">
        <v>1724865641.0309429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112630844.116</v>
      </c>
    </row>
    <row r="128" spans="1:14" x14ac:dyDescent="0.35">
      <c r="A128" t="s">
        <v>19</v>
      </c>
      <c r="B128" t="s">
        <v>21</v>
      </c>
      <c r="C128">
        <v>2</v>
      </c>
      <c r="D128">
        <v>35</v>
      </c>
      <c r="E128">
        <v>874</v>
      </c>
      <c r="F128" t="s">
        <v>16</v>
      </c>
      <c r="G128">
        <v>2970</v>
      </c>
      <c r="H128">
        <v>1724865641.0854969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17</v>
      </c>
      <c r="G129">
        <v>2970</v>
      </c>
      <c r="H129">
        <v>1724865641.2107551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125258207.32099999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1724865640.7624171</v>
      </c>
    </row>
    <row r="131" spans="1:14" x14ac:dyDescent="0.35">
      <c r="A131" t="s">
        <v>23</v>
      </c>
      <c r="B131" t="s">
        <v>24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1724865640.866365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103947877.884</v>
      </c>
    </row>
    <row r="132" spans="1:14" x14ac:dyDescent="0.35">
      <c r="A132" t="s">
        <v>20</v>
      </c>
      <c r="B132" t="s">
        <v>59</v>
      </c>
      <c r="C132">
        <v>1</v>
      </c>
      <c r="D132">
        <v>35</v>
      </c>
      <c r="E132">
        <v>874</v>
      </c>
      <c r="F132" t="s">
        <v>16</v>
      </c>
      <c r="G132">
        <v>2970</v>
      </c>
      <c r="H132">
        <v>1724865641.0129659</v>
      </c>
    </row>
    <row r="133" spans="1:14" x14ac:dyDescent="0.35">
      <c r="A133" t="s">
        <v>20</v>
      </c>
      <c r="B133" t="s">
        <v>59</v>
      </c>
      <c r="C133">
        <v>1</v>
      </c>
      <c r="D133">
        <v>35</v>
      </c>
      <c r="E133">
        <v>874</v>
      </c>
      <c r="F133" t="s">
        <v>17</v>
      </c>
      <c r="G133">
        <v>2970</v>
      </c>
      <c r="H133">
        <v>1724865641.113579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100613117.21799999</v>
      </c>
    </row>
    <row r="134" spans="1:14" x14ac:dyDescent="0.35">
      <c r="A134" t="s">
        <v>60</v>
      </c>
      <c r="B134" t="s">
        <v>61</v>
      </c>
      <c r="C134">
        <v>1</v>
      </c>
      <c r="D134">
        <v>35</v>
      </c>
      <c r="E134">
        <v>874</v>
      </c>
      <c r="F134" t="s">
        <v>16</v>
      </c>
      <c r="G134">
        <v>2970</v>
      </c>
      <c r="H134">
        <v>1724865641.0663021</v>
      </c>
    </row>
    <row r="135" spans="1:14" x14ac:dyDescent="0.35">
      <c r="A135" t="s">
        <v>60</v>
      </c>
      <c r="B135" t="s">
        <v>61</v>
      </c>
      <c r="C135">
        <v>1</v>
      </c>
      <c r="D135">
        <v>35</v>
      </c>
      <c r="E135">
        <v>874</v>
      </c>
      <c r="F135" t="s">
        <v>17</v>
      </c>
      <c r="G135">
        <v>2970</v>
      </c>
      <c r="H135">
        <v>1724865641.1491649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82862854.003999993</v>
      </c>
    </row>
    <row r="136" spans="1:14" x14ac:dyDescent="0.35">
      <c r="A136" t="s">
        <v>57</v>
      </c>
      <c r="B136" t="s">
        <v>23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1724865640.886255</v>
      </c>
    </row>
    <row r="137" spans="1:14" x14ac:dyDescent="0.35">
      <c r="A137" t="s">
        <v>57</v>
      </c>
      <c r="B137" t="s">
        <v>23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1724865640.971225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84969997.406000003</v>
      </c>
    </row>
    <row r="138" spans="1:14" x14ac:dyDescent="0.35">
      <c r="A138" t="s">
        <v>20</v>
      </c>
      <c r="B138" t="s">
        <v>60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1724865640.734648</v>
      </c>
    </row>
    <row r="139" spans="1:14" x14ac:dyDescent="0.35">
      <c r="A139" t="s">
        <v>20</v>
      </c>
      <c r="B139" t="s">
        <v>60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1724865640.8383889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103740930.557</v>
      </c>
    </row>
    <row r="140" spans="1:14" x14ac:dyDescent="0.35">
      <c r="A140" t="s">
        <v>61</v>
      </c>
      <c r="B140" t="s">
        <v>14</v>
      </c>
      <c r="C140">
        <v>1</v>
      </c>
      <c r="D140">
        <v>46</v>
      </c>
      <c r="E140">
        <v>483</v>
      </c>
      <c r="F140" t="s">
        <v>16</v>
      </c>
      <c r="G140">
        <v>2970</v>
      </c>
      <c r="H140">
        <v>1724865640.770092</v>
      </c>
    </row>
    <row r="141" spans="1:14" x14ac:dyDescent="0.35">
      <c r="A141" t="s">
        <v>61</v>
      </c>
      <c r="B141" t="s">
        <v>14</v>
      </c>
      <c r="C141">
        <v>1</v>
      </c>
      <c r="D141">
        <v>46</v>
      </c>
      <c r="E141">
        <v>483</v>
      </c>
      <c r="F141" t="s">
        <v>17</v>
      </c>
      <c r="G141">
        <v>2970</v>
      </c>
      <c r="H141">
        <v>1724865640.876812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106719970.70299999</v>
      </c>
    </row>
    <row r="143" spans="1:14" x14ac:dyDescent="0.35">
      <c r="A143" s="1" t="s">
        <v>29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1724865943.478102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1724865943.6031201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125018119.81200001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1724865943.438138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1724865943.530195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92056989.670000002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1724865943.4277689</v>
      </c>
    </row>
    <row r="149" spans="1:14" x14ac:dyDescent="0.35">
      <c r="A149" t="s">
        <v>14</v>
      </c>
      <c r="B149" t="s">
        <v>15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1724865943.5384459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110677003.86</v>
      </c>
    </row>
    <row r="150" spans="1:14" x14ac:dyDescent="0.35">
      <c r="A150" t="s">
        <v>20</v>
      </c>
      <c r="B150" t="s">
        <v>57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1724865943.9453931</v>
      </c>
    </row>
    <row r="151" spans="1:14" x14ac:dyDescent="0.35">
      <c r="A151" t="s">
        <v>20</v>
      </c>
      <c r="B151" t="s">
        <v>57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1724865944.0448141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99421024.322999999</v>
      </c>
    </row>
    <row r="152" spans="1:14" x14ac:dyDescent="0.35">
      <c r="A152" t="s">
        <v>21</v>
      </c>
      <c r="B152" t="s">
        <v>22</v>
      </c>
      <c r="C152">
        <v>1</v>
      </c>
      <c r="D152">
        <v>0</v>
      </c>
      <c r="E152">
        <v>262</v>
      </c>
      <c r="F152" t="s">
        <v>16</v>
      </c>
      <c r="G152">
        <v>1500</v>
      </c>
      <c r="H152">
        <v>1724865943.374191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17</v>
      </c>
      <c r="G153">
        <v>1500</v>
      </c>
      <c r="H153">
        <v>1724865943.501272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127080917.358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1724865943.906347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1724865944.020571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114223957.06200001</v>
      </c>
    </row>
    <row r="156" spans="1:14" x14ac:dyDescent="0.35">
      <c r="A156" t="s">
        <v>61</v>
      </c>
      <c r="B156" t="s">
        <v>14</v>
      </c>
      <c r="C156">
        <v>1</v>
      </c>
      <c r="D156">
        <v>46</v>
      </c>
      <c r="E156">
        <v>483</v>
      </c>
      <c r="F156" t="s">
        <v>16</v>
      </c>
      <c r="G156">
        <v>2970</v>
      </c>
      <c r="H156">
        <v>1724865943.8565309</v>
      </c>
    </row>
    <row r="157" spans="1:14" x14ac:dyDescent="0.35">
      <c r="A157" t="s">
        <v>61</v>
      </c>
      <c r="B157" t="s">
        <v>14</v>
      </c>
      <c r="C157">
        <v>1</v>
      </c>
      <c r="D157">
        <v>46</v>
      </c>
      <c r="E157">
        <v>483</v>
      </c>
      <c r="F157" t="s">
        <v>17</v>
      </c>
      <c r="G157">
        <v>2970</v>
      </c>
      <c r="H157">
        <v>1724865943.9760809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119549989.7</v>
      </c>
    </row>
    <row r="158" spans="1:14" x14ac:dyDescent="0.35">
      <c r="A158" t="s">
        <v>60</v>
      </c>
      <c r="B158" t="s">
        <v>61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1724865944.0183899</v>
      </c>
    </row>
    <row r="159" spans="1:14" x14ac:dyDescent="0.35">
      <c r="A159" t="s">
        <v>60</v>
      </c>
      <c r="B159" t="s">
        <v>61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1724865944.141835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123445034.027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1724865943.742348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1724865943.8331521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90804100.037</v>
      </c>
    </row>
    <row r="162" spans="1:14" x14ac:dyDescent="0.35">
      <c r="A162" t="s">
        <v>20</v>
      </c>
      <c r="B162" t="s">
        <v>60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1724865943.8666601</v>
      </c>
    </row>
    <row r="163" spans="1:14" x14ac:dyDescent="0.35">
      <c r="A163" t="s">
        <v>20</v>
      </c>
      <c r="B163" t="s">
        <v>60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1724865943.990618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123957872.391</v>
      </c>
    </row>
    <row r="164" spans="1:14" x14ac:dyDescent="0.35">
      <c r="A164" t="s">
        <v>23</v>
      </c>
      <c r="B164" t="s">
        <v>24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1724865943.9904201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1724865944.130259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139838933.94499999</v>
      </c>
    </row>
    <row r="166" spans="1:14" x14ac:dyDescent="0.35">
      <c r="A166" t="s">
        <v>57</v>
      </c>
      <c r="B166" t="s">
        <v>23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1724865943.978421</v>
      </c>
    </row>
    <row r="167" spans="1:14" x14ac:dyDescent="0.35">
      <c r="A167" t="s">
        <v>57</v>
      </c>
      <c r="B167" t="s">
        <v>23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1724865944.1208639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142442941.66600001</v>
      </c>
    </row>
    <row r="168" spans="1:14" x14ac:dyDescent="0.35">
      <c r="A168" t="s">
        <v>20</v>
      </c>
      <c r="B168" t="s">
        <v>59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1724865943.8903921</v>
      </c>
    </row>
    <row r="169" spans="1:14" x14ac:dyDescent="0.35">
      <c r="A169" t="s">
        <v>20</v>
      </c>
      <c r="B169" t="s">
        <v>59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1724865944.0133951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123003005.98100001</v>
      </c>
    </row>
    <row r="171" spans="1:14" x14ac:dyDescent="0.35">
      <c r="A171" s="1" t="s">
        <v>30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16</v>
      </c>
      <c r="G172">
        <v>1500</v>
      </c>
      <c r="H172">
        <v>1724866246.630959</v>
      </c>
    </row>
    <row r="173" spans="1:14" x14ac:dyDescent="0.35">
      <c r="A173" t="s">
        <v>20</v>
      </c>
      <c r="B173" t="s">
        <v>57</v>
      </c>
      <c r="C173">
        <v>1</v>
      </c>
      <c r="D173">
        <v>34</v>
      </c>
      <c r="E173">
        <v>420</v>
      </c>
      <c r="F173" t="s">
        <v>17</v>
      </c>
      <c r="G173">
        <v>1500</v>
      </c>
      <c r="H173">
        <v>1724866246.7269211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95962047.577000007</v>
      </c>
    </row>
    <row r="174" spans="1:14" x14ac:dyDescent="0.35">
      <c r="A174" t="s">
        <v>14</v>
      </c>
      <c r="B174" t="s">
        <v>15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1724866246.7065549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1724866246.8032761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96721172.333000004</v>
      </c>
    </row>
    <row r="176" spans="1:14" x14ac:dyDescent="0.35">
      <c r="A176" t="s">
        <v>21</v>
      </c>
      <c r="B176" t="s">
        <v>19</v>
      </c>
      <c r="C176">
        <v>1</v>
      </c>
      <c r="D176">
        <v>34</v>
      </c>
      <c r="E176">
        <v>420</v>
      </c>
      <c r="F176" t="s">
        <v>16</v>
      </c>
      <c r="G176">
        <v>1500</v>
      </c>
      <c r="H176">
        <v>1724866246.9435389</v>
      </c>
    </row>
    <row r="177" spans="1:14" x14ac:dyDescent="0.35">
      <c r="A177" t="s">
        <v>21</v>
      </c>
      <c r="B177" t="s">
        <v>19</v>
      </c>
      <c r="C177">
        <v>1</v>
      </c>
      <c r="D177">
        <v>34</v>
      </c>
      <c r="E177">
        <v>420</v>
      </c>
      <c r="F177" t="s">
        <v>17</v>
      </c>
      <c r="G177">
        <v>1500</v>
      </c>
      <c r="H177">
        <v>1724866247.0645061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120967149.734</v>
      </c>
    </row>
    <row r="178" spans="1:14" x14ac:dyDescent="0.35">
      <c r="A178" t="s">
        <v>19</v>
      </c>
      <c r="B178" t="s">
        <v>20</v>
      </c>
      <c r="C178">
        <v>1</v>
      </c>
      <c r="D178">
        <v>0</v>
      </c>
      <c r="E178">
        <v>262</v>
      </c>
      <c r="F178" t="s">
        <v>16</v>
      </c>
      <c r="G178">
        <v>1500</v>
      </c>
      <c r="H178">
        <v>1724866246.426173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17</v>
      </c>
      <c r="G179">
        <v>1500</v>
      </c>
      <c r="H179">
        <v>1724866246.5207889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94615936.278999999</v>
      </c>
    </row>
    <row r="180" spans="1:14" x14ac:dyDescent="0.35">
      <c r="A180" t="s">
        <v>21</v>
      </c>
      <c r="B180" t="s">
        <v>22</v>
      </c>
      <c r="C180">
        <v>1</v>
      </c>
      <c r="D180">
        <v>0</v>
      </c>
      <c r="E180">
        <v>262</v>
      </c>
      <c r="F180" t="s">
        <v>16</v>
      </c>
      <c r="G180">
        <v>1500</v>
      </c>
      <c r="H180">
        <v>1724866246.9062231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17</v>
      </c>
      <c r="G181">
        <v>1500</v>
      </c>
      <c r="H181">
        <v>1724866247.017751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111527919.76899999</v>
      </c>
    </row>
    <row r="182" spans="1:14" x14ac:dyDescent="0.35">
      <c r="A182" t="s">
        <v>57</v>
      </c>
      <c r="B182" t="s">
        <v>58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1724866247.0948939</v>
      </c>
    </row>
    <row r="183" spans="1:14" x14ac:dyDescent="0.35">
      <c r="A183" t="s">
        <v>57</v>
      </c>
      <c r="B183" t="s">
        <v>58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1724866247.188555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93661069.870000005</v>
      </c>
    </row>
    <row r="184" spans="1:14" x14ac:dyDescent="0.35">
      <c r="A184" t="s">
        <v>60</v>
      </c>
      <c r="B184" t="s">
        <v>61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1724866246.6947529</v>
      </c>
    </row>
    <row r="185" spans="1:14" x14ac:dyDescent="0.35">
      <c r="A185" t="s">
        <v>60</v>
      </c>
      <c r="B185" t="s">
        <v>61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1724866246.8148379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120085000.992</v>
      </c>
    </row>
    <row r="186" spans="1:14" x14ac:dyDescent="0.35">
      <c r="A186" t="s">
        <v>61</v>
      </c>
      <c r="B186" t="s">
        <v>14</v>
      </c>
      <c r="C186">
        <v>1</v>
      </c>
      <c r="D186">
        <v>46</v>
      </c>
      <c r="E186">
        <v>483</v>
      </c>
      <c r="F186" t="s">
        <v>16</v>
      </c>
      <c r="G186">
        <v>2970</v>
      </c>
      <c r="H186">
        <v>1724866246.944092</v>
      </c>
    </row>
    <row r="187" spans="1:14" x14ac:dyDescent="0.35">
      <c r="A187" t="s">
        <v>61</v>
      </c>
      <c r="B187" t="s">
        <v>14</v>
      </c>
      <c r="C187">
        <v>1</v>
      </c>
      <c r="D187">
        <v>46</v>
      </c>
      <c r="E187">
        <v>483</v>
      </c>
      <c r="F187" t="s">
        <v>17</v>
      </c>
      <c r="G187">
        <v>2970</v>
      </c>
      <c r="H187">
        <v>1724866247.0746861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130594015.12100001</v>
      </c>
    </row>
    <row r="188" spans="1:14" x14ac:dyDescent="0.35">
      <c r="A188" t="s">
        <v>57</v>
      </c>
      <c r="B188" t="s">
        <v>23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1724866247.0103419</v>
      </c>
    </row>
    <row r="189" spans="1:14" x14ac:dyDescent="0.35">
      <c r="A189" t="s">
        <v>57</v>
      </c>
      <c r="B189" t="s">
        <v>23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1724866247.1391759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128834009.171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16</v>
      </c>
      <c r="G190">
        <v>2970</v>
      </c>
      <c r="H190">
        <v>1724866246.7505729</v>
      </c>
    </row>
    <row r="191" spans="1:14" x14ac:dyDescent="0.35">
      <c r="A191" t="s">
        <v>19</v>
      </c>
      <c r="B191" t="s">
        <v>21</v>
      </c>
      <c r="C191">
        <v>2</v>
      </c>
      <c r="D191">
        <v>35</v>
      </c>
      <c r="E191">
        <v>874</v>
      </c>
      <c r="F191" t="s">
        <v>17</v>
      </c>
      <c r="G191">
        <v>2970</v>
      </c>
      <c r="H191">
        <v>1724866246.863493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112920045.853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16</v>
      </c>
      <c r="G192">
        <v>2970</v>
      </c>
      <c r="H192">
        <v>1724866246.906652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17</v>
      </c>
      <c r="G193">
        <v>2970</v>
      </c>
      <c r="H193">
        <v>1724866247.0280571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121405124.664</v>
      </c>
    </row>
    <row r="194" spans="1:14" x14ac:dyDescent="0.35">
      <c r="A194" t="s">
        <v>20</v>
      </c>
      <c r="B194" t="s">
        <v>60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1724866246.9846821</v>
      </c>
    </row>
    <row r="195" spans="1:14" x14ac:dyDescent="0.35">
      <c r="A195" t="s">
        <v>20</v>
      </c>
      <c r="B195" t="s">
        <v>60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1724866247.133503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148820877.07499999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1724866246.5540929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1724866246.6390629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84969997.406000003</v>
      </c>
    </row>
    <row r="199" spans="1:14" x14ac:dyDescent="0.35">
      <c r="A199" s="1" t="s">
        <v>31</v>
      </c>
    </row>
    <row r="200" spans="1:14" x14ac:dyDescent="0.35">
      <c r="A200" t="s">
        <v>21</v>
      </c>
      <c r="B200" t="s">
        <v>22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1724866549.543004</v>
      </c>
    </row>
    <row r="201" spans="1:14" x14ac:dyDescent="0.35">
      <c r="A201" t="s">
        <v>21</v>
      </c>
      <c r="B201" t="s">
        <v>22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1724866549.638545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95541000.365999997</v>
      </c>
    </row>
    <row r="202" spans="1:14" x14ac:dyDescent="0.35">
      <c r="A202" t="s">
        <v>20</v>
      </c>
      <c r="B202" t="s">
        <v>57</v>
      </c>
      <c r="C202">
        <v>1</v>
      </c>
      <c r="D202">
        <v>34</v>
      </c>
      <c r="E202">
        <v>420</v>
      </c>
      <c r="F202" t="s">
        <v>16</v>
      </c>
      <c r="G202">
        <v>1500</v>
      </c>
      <c r="H202">
        <v>1724866549.9039531</v>
      </c>
    </row>
    <row r="203" spans="1:14" x14ac:dyDescent="0.35">
      <c r="A203" t="s">
        <v>20</v>
      </c>
      <c r="B203" t="s">
        <v>57</v>
      </c>
      <c r="C203">
        <v>1</v>
      </c>
      <c r="D203">
        <v>34</v>
      </c>
      <c r="E203">
        <v>420</v>
      </c>
      <c r="F203" t="s">
        <v>17</v>
      </c>
      <c r="G203">
        <v>1500</v>
      </c>
      <c r="H203">
        <v>1724866550.0537119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149758815.76499999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1724866549.8909409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1724866550.0007479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109807014.465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1724866549.9689989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1724866550.1054349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136435985.565</v>
      </c>
    </row>
    <row r="208" spans="1:14" x14ac:dyDescent="0.35">
      <c r="A208" t="s">
        <v>57</v>
      </c>
      <c r="B208" t="s">
        <v>58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1724866550.118187</v>
      </c>
    </row>
    <row r="209" spans="1:14" x14ac:dyDescent="0.35">
      <c r="A209" t="s">
        <v>57</v>
      </c>
      <c r="B209" t="s">
        <v>58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1724866550.24524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127053022.38500001</v>
      </c>
    </row>
    <row r="210" spans="1:14" x14ac:dyDescent="0.35">
      <c r="A210" t="s">
        <v>21</v>
      </c>
      <c r="B210" t="s">
        <v>19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1724866550.0532589</v>
      </c>
    </row>
    <row r="211" spans="1:14" x14ac:dyDescent="0.35">
      <c r="A211" t="s">
        <v>21</v>
      </c>
      <c r="B211" t="s">
        <v>19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1724866550.17594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122681140.90000001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1724866550.0825701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1724866550.2119229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129352807.999</v>
      </c>
    </row>
    <row r="214" spans="1:14" x14ac:dyDescent="0.35">
      <c r="A214" t="s">
        <v>23</v>
      </c>
      <c r="B214" t="s">
        <v>24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1724866549.648865</v>
      </c>
    </row>
    <row r="215" spans="1:14" x14ac:dyDescent="0.35">
      <c r="A215" t="s">
        <v>23</v>
      </c>
      <c r="B215" t="s">
        <v>24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1724866549.7571399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108274936.676</v>
      </c>
    </row>
    <row r="216" spans="1:14" x14ac:dyDescent="0.35">
      <c r="A216" t="s">
        <v>20</v>
      </c>
      <c r="B216" t="s">
        <v>60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1724866550.104094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1724866550.219234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115139961.243</v>
      </c>
    </row>
    <row r="218" spans="1:14" x14ac:dyDescent="0.35">
      <c r="A218" t="s">
        <v>57</v>
      </c>
      <c r="B218" t="s">
        <v>23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1724866549.85094</v>
      </c>
    </row>
    <row r="219" spans="1:14" x14ac:dyDescent="0.35">
      <c r="A219" t="s">
        <v>57</v>
      </c>
      <c r="B219" t="s">
        <v>23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1724866549.965131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114191055.29799999</v>
      </c>
    </row>
    <row r="220" spans="1:14" x14ac:dyDescent="0.35">
      <c r="A220" t="s">
        <v>19</v>
      </c>
      <c r="B220" t="s">
        <v>21</v>
      </c>
      <c r="C220">
        <v>2</v>
      </c>
      <c r="D220">
        <v>35</v>
      </c>
      <c r="E220">
        <v>874</v>
      </c>
      <c r="F220" t="s">
        <v>16</v>
      </c>
      <c r="G220">
        <v>2970</v>
      </c>
      <c r="H220">
        <v>1724866550.1144669</v>
      </c>
    </row>
    <row r="221" spans="1:14" x14ac:dyDescent="0.35">
      <c r="A221" t="s">
        <v>19</v>
      </c>
      <c r="B221" t="s">
        <v>21</v>
      </c>
      <c r="C221">
        <v>2</v>
      </c>
      <c r="D221">
        <v>35</v>
      </c>
      <c r="E221">
        <v>874</v>
      </c>
      <c r="F221" t="s">
        <v>17</v>
      </c>
      <c r="G221">
        <v>2970</v>
      </c>
      <c r="H221">
        <v>1724866550.1969371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82470178.604000002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1724866550.134701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1724866550.2816241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146923065.18599999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1724866549.9504161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1724866550.0596399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109223842.62100001</v>
      </c>
    </row>
    <row r="227" spans="1:14" x14ac:dyDescent="0.35">
      <c r="A227" s="1" t="s">
        <v>32</v>
      </c>
    </row>
    <row r="228" spans="1:14" x14ac:dyDescent="0.35">
      <c r="A228" t="s">
        <v>21</v>
      </c>
      <c r="B228" t="s">
        <v>22</v>
      </c>
      <c r="C228">
        <v>1</v>
      </c>
      <c r="D228">
        <v>0</v>
      </c>
      <c r="E228">
        <v>262</v>
      </c>
      <c r="F228" t="s">
        <v>16</v>
      </c>
      <c r="G228">
        <v>1500</v>
      </c>
      <c r="H228">
        <v>1724866853.118495</v>
      </c>
    </row>
    <row r="229" spans="1:14" x14ac:dyDescent="0.35">
      <c r="A229" t="s">
        <v>21</v>
      </c>
      <c r="B229" t="s">
        <v>22</v>
      </c>
      <c r="C229">
        <v>1</v>
      </c>
      <c r="D229">
        <v>0</v>
      </c>
      <c r="E229">
        <v>262</v>
      </c>
      <c r="F229" t="s">
        <v>17</v>
      </c>
      <c r="G229">
        <v>1500</v>
      </c>
      <c r="H229">
        <v>1724866853.2463319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127836942.67299999</v>
      </c>
    </row>
    <row r="230" spans="1:14" x14ac:dyDescent="0.35">
      <c r="A230" t="s">
        <v>14</v>
      </c>
      <c r="B230" t="s">
        <v>15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1724866852.712167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1724866852.818491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106323957.443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1724866853.334666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1724866853.4388011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104135036.469</v>
      </c>
    </row>
    <row r="234" spans="1:14" x14ac:dyDescent="0.35">
      <c r="A234" t="s">
        <v>20</v>
      </c>
      <c r="B234" t="s">
        <v>57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1724866853.1924989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1724866853.349853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157354116.44</v>
      </c>
    </row>
    <row r="236" spans="1:14" x14ac:dyDescent="0.35">
      <c r="A236" t="s">
        <v>57</v>
      </c>
      <c r="B236" t="s">
        <v>58</v>
      </c>
      <c r="C236">
        <v>1</v>
      </c>
      <c r="D236">
        <v>34</v>
      </c>
      <c r="E236">
        <v>420</v>
      </c>
      <c r="F236" t="s">
        <v>16</v>
      </c>
      <c r="G236">
        <v>1500</v>
      </c>
      <c r="H236">
        <v>1724866852.9263451</v>
      </c>
    </row>
    <row r="237" spans="1:14" x14ac:dyDescent="0.35">
      <c r="A237" t="s">
        <v>57</v>
      </c>
      <c r="B237" t="s">
        <v>58</v>
      </c>
      <c r="C237">
        <v>1</v>
      </c>
      <c r="D237">
        <v>34</v>
      </c>
      <c r="E237">
        <v>420</v>
      </c>
      <c r="F237" t="s">
        <v>17</v>
      </c>
      <c r="G237">
        <v>1500</v>
      </c>
      <c r="H237">
        <v>1724866853.0165761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90230941.772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1724866853.1940711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1724866853.319104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125032901.764</v>
      </c>
    </row>
    <row r="240" spans="1:14" x14ac:dyDescent="0.35">
      <c r="A240" t="s">
        <v>61</v>
      </c>
      <c r="B240" t="s">
        <v>14</v>
      </c>
      <c r="C240">
        <v>1</v>
      </c>
      <c r="D240">
        <v>46</v>
      </c>
      <c r="E240">
        <v>483</v>
      </c>
      <c r="F240" t="s">
        <v>16</v>
      </c>
      <c r="G240">
        <v>2970</v>
      </c>
      <c r="H240">
        <v>1724866853.2101641</v>
      </c>
    </row>
    <row r="241" spans="1:14" x14ac:dyDescent="0.35">
      <c r="A241" t="s">
        <v>61</v>
      </c>
      <c r="B241" t="s">
        <v>14</v>
      </c>
      <c r="C241">
        <v>1</v>
      </c>
      <c r="D241">
        <v>46</v>
      </c>
      <c r="E241">
        <v>483</v>
      </c>
      <c r="F241" t="s">
        <v>17</v>
      </c>
      <c r="G241">
        <v>2970</v>
      </c>
      <c r="H241">
        <v>1724866853.341037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130872964.859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16</v>
      </c>
      <c r="G242">
        <v>2970</v>
      </c>
      <c r="H242">
        <v>1724866853.159785</v>
      </c>
    </row>
    <row r="243" spans="1:14" x14ac:dyDescent="0.35">
      <c r="A243" t="s">
        <v>57</v>
      </c>
      <c r="B243" t="s">
        <v>23</v>
      </c>
      <c r="C243">
        <v>1</v>
      </c>
      <c r="D243">
        <v>35</v>
      </c>
      <c r="E243">
        <v>874</v>
      </c>
      <c r="F243" t="s">
        <v>17</v>
      </c>
      <c r="G243">
        <v>2970</v>
      </c>
      <c r="H243">
        <v>1724866853.2977729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137987852.097</v>
      </c>
    </row>
    <row r="244" spans="1:14" x14ac:dyDescent="0.35">
      <c r="A244" t="s">
        <v>20</v>
      </c>
      <c r="B244" t="s">
        <v>60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1724866853.2460699</v>
      </c>
    </row>
    <row r="245" spans="1:14" x14ac:dyDescent="0.35">
      <c r="A245" t="s">
        <v>20</v>
      </c>
      <c r="B245" t="s">
        <v>60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1724866853.3773949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131325006.485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1724866853.090333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1724866853.218643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128309965.134</v>
      </c>
    </row>
    <row r="248" spans="1:14" x14ac:dyDescent="0.35">
      <c r="A248" t="s">
        <v>60</v>
      </c>
      <c r="B248" t="s">
        <v>61</v>
      </c>
      <c r="C248">
        <v>1</v>
      </c>
      <c r="D248">
        <v>35</v>
      </c>
      <c r="E248">
        <v>874</v>
      </c>
      <c r="F248" t="s">
        <v>16</v>
      </c>
      <c r="G248">
        <v>2970</v>
      </c>
      <c r="H248">
        <v>1724866853.2472019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17</v>
      </c>
      <c r="G249">
        <v>2970</v>
      </c>
      <c r="H249">
        <v>1724866853.376719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129517078.40000001</v>
      </c>
    </row>
    <row r="250" spans="1:14" x14ac:dyDescent="0.35">
      <c r="A250" t="s">
        <v>19</v>
      </c>
      <c r="B250" t="s">
        <v>21</v>
      </c>
      <c r="C250">
        <v>2</v>
      </c>
      <c r="D250">
        <v>35</v>
      </c>
      <c r="E250">
        <v>874</v>
      </c>
      <c r="F250" t="s">
        <v>16</v>
      </c>
      <c r="G250">
        <v>2970</v>
      </c>
      <c r="H250">
        <v>1724866853.046694</v>
      </c>
    </row>
    <row r="251" spans="1:14" x14ac:dyDescent="0.35">
      <c r="A251" t="s">
        <v>19</v>
      </c>
      <c r="B251" t="s">
        <v>21</v>
      </c>
      <c r="C251">
        <v>2</v>
      </c>
      <c r="D251">
        <v>35</v>
      </c>
      <c r="E251">
        <v>874</v>
      </c>
      <c r="F251" t="s">
        <v>17</v>
      </c>
      <c r="G251">
        <v>2970</v>
      </c>
      <c r="H251">
        <v>1724866853.1722381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125544071.198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1724866853.0913451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1724866853.1682391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76894044.876000002</v>
      </c>
    </row>
    <row r="255" spans="1:14" x14ac:dyDescent="0.35">
      <c r="A255" s="1" t="s">
        <v>33</v>
      </c>
    </row>
    <row r="256" spans="1:14" x14ac:dyDescent="0.35">
      <c r="A256" t="s">
        <v>21</v>
      </c>
      <c r="B256" t="s">
        <v>19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1724867155.9505069</v>
      </c>
    </row>
    <row r="257" spans="1:14" x14ac:dyDescent="0.35">
      <c r="A257" t="s">
        <v>21</v>
      </c>
      <c r="B257" t="s">
        <v>19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1724867156.0605431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110036134.72</v>
      </c>
    </row>
    <row r="258" spans="1:14" x14ac:dyDescent="0.35">
      <c r="A258" t="s">
        <v>57</v>
      </c>
      <c r="B258" t="s">
        <v>58</v>
      </c>
      <c r="C258">
        <v>1</v>
      </c>
      <c r="D258">
        <v>34</v>
      </c>
      <c r="E258">
        <v>420</v>
      </c>
      <c r="F258" t="s">
        <v>16</v>
      </c>
      <c r="G258">
        <v>1500</v>
      </c>
      <c r="H258">
        <v>1724867156.3361239</v>
      </c>
    </row>
    <row r="259" spans="1:14" x14ac:dyDescent="0.35">
      <c r="A259" t="s">
        <v>57</v>
      </c>
      <c r="B259" t="s">
        <v>58</v>
      </c>
      <c r="C259">
        <v>1</v>
      </c>
      <c r="D259">
        <v>34</v>
      </c>
      <c r="E259">
        <v>420</v>
      </c>
      <c r="F259" t="s">
        <v>17</v>
      </c>
      <c r="G259">
        <v>1500</v>
      </c>
      <c r="H259">
        <v>1724867156.466759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130635023.117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1724867156.152602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1724867156.2735569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120954990.38699999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1724867156.2468679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1724867156.3432181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96350193.024000004</v>
      </c>
    </row>
    <row r="264" spans="1:14" x14ac:dyDescent="0.35">
      <c r="A264" t="s">
        <v>19</v>
      </c>
      <c r="B264" t="s">
        <v>20</v>
      </c>
      <c r="C264">
        <v>1</v>
      </c>
      <c r="D264">
        <v>0</v>
      </c>
      <c r="E264">
        <v>262</v>
      </c>
      <c r="F264" t="s">
        <v>16</v>
      </c>
      <c r="G264">
        <v>1500</v>
      </c>
      <c r="H264">
        <v>1724867156.406975</v>
      </c>
    </row>
    <row r="265" spans="1:14" x14ac:dyDescent="0.35">
      <c r="A265" t="s">
        <v>19</v>
      </c>
      <c r="B265" t="s">
        <v>20</v>
      </c>
      <c r="C265">
        <v>1</v>
      </c>
      <c r="D265">
        <v>0</v>
      </c>
      <c r="E265">
        <v>262</v>
      </c>
      <c r="F265" t="s">
        <v>17</v>
      </c>
      <c r="G265">
        <v>1500</v>
      </c>
      <c r="H265">
        <v>1724867156.5110691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104094028.473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1724867155.854152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1724867155.952153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98001003.265000001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1724867156.374089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1724867156.4888949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114805936.81299999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1724867156.4809411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1724867156.6235731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142632007.59900001</v>
      </c>
    </row>
    <row r="272" spans="1:14" x14ac:dyDescent="0.35">
      <c r="A272" t="s">
        <v>61</v>
      </c>
      <c r="B272" t="s">
        <v>14</v>
      </c>
      <c r="C272">
        <v>1</v>
      </c>
      <c r="D272">
        <v>46</v>
      </c>
      <c r="E272">
        <v>483</v>
      </c>
      <c r="F272" t="s">
        <v>16</v>
      </c>
      <c r="G272">
        <v>2970</v>
      </c>
      <c r="H272">
        <v>1724867156.4951761</v>
      </c>
    </row>
    <row r="273" spans="1:14" x14ac:dyDescent="0.35">
      <c r="A273" t="s">
        <v>61</v>
      </c>
      <c r="B273" t="s">
        <v>14</v>
      </c>
      <c r="C273">
        <v>1</v>
      </c>
      <c r="D273">
        <v>46</v>
      </c>
      <c r="E273">
        <v>483</v>
      </c>
      <c r="F273" t="s">
        <v>17</v>
      </c>
      <c r="G273">
        <v>2970</v>
      </c>
      <c r="H273">
        <v>1724867156.6283619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133185863.495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1724867156.394444</v>
      </c>
    </row>
    <row r="275" spans="1:14" x14ac:dyDescent="0.35">
      <c r="A275" t="s">
        <v>20</v>
      </c>
      <c r="B275" t="s">
        <v>60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1724867156.5139301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119486093.521</v>
      </c>
    </row>
    <row r="276" spans="1:14" x14ac:dyDescent="0.35">
      <c r="A276" t="s">
        <v>57</v>
      </c>
      <c r="B276" t="s">
        <v>23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1724867156.3886969</v>
      </c>
    </row>
    <row r="277" spans="1:14" x14ac:dyDescent="0.35">
      <c r="A277" t="s">
        <v>57</v>
      </c>
      <c r="B277" t="s">
        <v>23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1724867156.485723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97026109.694999993</v>
      </c>
    </row>
    <row r="278" spans="1:14" x14ac:dyDescent="0.35">
      <c r="A278" t="s">
        <v>20</v>
      </c>
      <c r="B278" t="s">
        <v>59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1724867156.2866931</v>
      </c>
    </row>
    <row r="279" spans="1:14" x14ac:dyDescent="0.35">
      <c r="A279" t="s">
        <v>20</v>
      </c>
      <c r="B279" t="s">
        <v>59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1724867156.386945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100251913.07099999</v>
      </c>
    </row>
    <row r="280" spans="1:14" x14ac:dyDescent="0.35">
      <c r="A280" t="s">
        <v>19</v>
      </c>
      <c r="B280" t="s">
        <v>21</v>
      </c>
      <c r="C280">
        <v>2</v>
      </c>
      <c r="D280">
        <v>35</v>
      </c>
      <c r="E280">
        <v>874</v>
      </c>
      <c r="F280" t="s">
        <v>16</v>
      </c>
      <c r="G280">
        <v>2970</v>
      </c>
      <c r="H280">
        <v>1724867156.2371709</v>
      </c>
    </row>
    <row r="281" spans="1:14" x14ac:dyDescent="0.35">
      <c r="A281" t="s">
        <v>19</v>
      </c>
      <c r="B281" t="s">
        <v>21</v>
      </c>
      <c r="C281">
        <v>2</v>
      </c>
      <c r="D281">
        <v>35</v>
      </c>
      <c r="E281">
        <v>874</v>
      </c>
      <c r="F281" t="s">
        <v>17</v>
      </c>
      <c r="G281">
        <v>2970</v>
      </c>
      <c r="H281">
        <v>1724867156.3540311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116860151.29099999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137852151.57699999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11393.111000000001</v>
      </c>
    </row>
    <row r="293" spans="1:3" x14ac:dyDescent="0.35">
      <c r="A293" s="1" t="s">
        <v>43</v>
      </c>
      <c r="B293">
        <v>4397.78</v>
      </c>
    </row>
    <row r="294" spans="1:3" x14ac:dyDescent="0.35">
      <c r="A294" s="1" t="s">
        <v>44</v>
      </c>
      <c r="B294">
        <v>2200.0920000000001</v>
      </c>
    </row>
    <row r="295" spans="1:3" x14ac:dyDescent="0.35">
      <c r="A295" s="1" t="s">
        <v>45</v>
      </c>
      <c r="B295">
        <v>1658.7180000000001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19.692</v>
      </c>
      <c r="C298">
        <v>17396127</v>
      </c>
    </row>
    <row r="299" spans="1:3" x14ac:dyDescent="0.35">
      <c r="A299">
        <v>2</v>
      </c>
      <c r="B299">
        <v>41.667999999999999</v>
      </c>
      <c r="C299">
        <v>63130290</v>
      </c>
    </row>
    <row r="300" spans="1:3" x14ac:dyDescent="0.35">
      <c r="A300">
        <v>3</v>
      </c>
      <c r="B300">
        <v>38.215000000000003</v>
      </c>
      <c r="C300">
        <v>50005580</v>
      </c>
    </row>
    <row r="301" spans="1:3" x14ac:dyDescent="0.35">
      <c r="A301">
        <v>4</v>
      </c>
      <c r="B301">
        <v>19.692</v>
      </c>
      <c r="C301">
        <v>17396127</v>
      </c>
    </row>
    <row r="302" spans="1:3" x14ac:dyDescent="0.35">
      <c r="A302">
        <v>5</v>
      </c>
      <c r="B302">
        <v>41.732999999999997</v>
      </c>
      <c r="C302">
        <v>48210185</v>
      </c>
    </row>
    <row r="303" spans="1:3" x14ac:dyDescent="0.35">
      <c r="A303">
        <v>6</v>
      </c>
      <c r="B303">
        <v>24.120999999999999</v>
      </c>
      <c r="C303">
        <v>39860568</v>
      </c>
    </row>
    <row r="304" spans="1:3" x14ac:dyDescent="0.35">
      <c r="A304">
        <v>7</v>
      </c>
      <c r="B304">
        <v>39.609000000000002</v>
      </c>
      <c r="C304">
        <v>62297498</v>
      </c>
    </row>
    <row r="305" spans="1:4" x14ac:dyDescent="0.35">
      <c r="A305">
        <v>8</v>
      </c>
      <c r="B305">
        <v>63.889000000000003</v>
      </c>
      <c r="C305">
        <v>91196903</v>
      </c>
    </row>
    <row r="306" spans="1:4" x14ac:dyDescent="0.35">
      <c r="A306">
        <v>9</v>
      </c>
      <c r="B306">
        <v>0</v>
      </c>
      <c r="C306">
        <v>0</v>
      </c>
    </row>
    <row r="307" spans="1:4" x14ac:dyDescent="0.35">
      <c r="A307">
        <v>10</v>
      </c>
      <c r="B307">
        <v>36.822000000000003</v>
      </c>
      <c r="C307">
        <v>61184518</v>
      </c>
    </row>
    <row r="308" spans="1:4" x14ac:dyDescent="0.35">
      <c r="A308">
        <v>11</v>
      </c>
      <c r="B308">
        <v>18.015000000000001</v>
      </c>
      <c r="C308">
        <v>33238220</v>
      </c>
    </row>
    <row r="309" spans="1:4" x14ac:dyDescent="0.35">
      <c r="A309">
        <v>12</v>
      </c>
      <c r="B309">
        <v>0</v>
      </c>
      <c r="C309">
        <v>0</v>
      </c>
    </row>
    <row r="310" spans="1:4" x14ac:dyDescent="0.35">
      <c r="A310">
        <v>13</v>
      </c>
      <c r="B310">
        <v>0</v>
      </c>
      <c r="C310">
        <v>0</v>
      </c>
    </row>
    <row r="311" spans="1:4" x14ac:dyDescent="0.35">
      <c r="A311">
        <v>14</v>
      </c>
      <c r="B311">
        <v>36.822000000000003</v>
      </c>
      <c r="C311">
        <v>61184518</v>
      </c>
    </row>
    <row r="312" spans="1:4" x14ac:dyDescent="0.35">
      <c r="A312" s="1" t="s">
        <v>49</v>
      </c>
      <c r="B312">
        <v>27.163</v>
      </c>
      <c r="C312">
        <v>38935752.428999998</v>
      </c>
    </row>
    <row r="313" spans="1:4" x14ac:dyDescent="0.35">
      <c r="A313" s="1" t="s">
        <v>50</v>
      </c>
      <c r="B313">
        <v>18.231000000000002</v>
      </c>
      <c r="C313">
        <v>27477461.572999999</v>
      </c>
    </row>
    <row r="315" spans="1:4" x14ac:dyDescent="0.35">
      <c r="A315" s="1" t="s">
        <v>51</v>
      </c>
      <c r="B315" s="1" t="s">
        <v>52</v>
      </c>
      <c r="C315" s="1" t="s">
        <v>53</v>
      </c>
      <c r="D315" s="1" t="s">
        <v>54</v>
      </c>
    </row>
    <row r="316" spans="1:4" x14ac:dyDescent="0.35">
      <c r="A316" s="1" t="s">
        <v>39</v>
      </c>
      <c r="B316">
        <f>IF(SUMIF(D1:D312, "&lt;&gt;46", N1:N312) = 0, "none", SUMIF(D1:D312, "&lt;&gt;46", N1:N312))</f>
        <v>16449061393.741003</v>
      </c>
      <c r="C316">
        <f>IF(SUMIF(D1:D312, 46, N1:N312) = 0, "none", SUMIF(D1:D312, 46, N1:N312))</f>
        <v>1471718311.309</v>
      </c>
      <c r="D316">
        <f>IFERROR(ROUND((C316 - B316)/ABS(B316) * 100, 3), "none")</f>
        <v>-91.052999999999997</v>
      </c>
    </row>
    <row r="317" spans="1:4" x14ac:dyDescent="0.35">
      <c r="A317" s="1" t="s">
        <v>55</v>
      </c>
      <c r="B317">
        <v>11997.816000000001</v>
      </c>
      <c r="C317">
        <v>13836.035</v>
      </c>
      <c r="D317">
        <f>IFERROR(ROUND((C317 - B317)/ABS(B317) * 100, 3), "none")</f>
        <v>15.321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22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1724805262.002125</v>
      </c>
    </row>
    <row r="5" spans="1:14" x14ac:dyDescent="0.35">
      <c r="A5" t="s">
        <v>21</v>
      </c>
      <c r="B5" t="s">
        <v>22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1724805262.320101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317975997.92500001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1724805262.0171571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1724805262.280447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263289928.43599999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1724805262.014786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1724805262.32177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306983947.75400001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1724805262.0146451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1724805262.292196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277550935.745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1724805563.3462119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1724805563.435508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89296102.524000004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1724805563.354589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1724805563.4684169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113827943.802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1724805563.326714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1724805563.447927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121212959.29000001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1724805563.354764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1724805563.4585941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103830099.10600001</v>
      </c>
    </row>
    <row r="23" spans="1:14" x14ac:dyDescent="0.35">
      <c r="A23" s="1" t="s">
        <v>26</v>
      </c>
    </row>
    <row r="24" spans="1:14" x14ac:dyDescent="0.35">
      <c r="A24" t="s">
        <v>14</v>
      </c>
      <c r="B24" t="s">
        <v>15</v>
      </c>
      <c r="C24">
        <v>1</v>
      </c>
      <c r="D24">
        <v>34</v>
      </c>
      <c r="E24">
        <v>420</v>
      </c>
      <c r="F24" t="s">
        <v>16</v>
      </c>
      <c r="G24">
        <v>1500</v>
      </c>
      <c r="H24">
        <v>1724805866.52387</v>
      </c>
    </row>
    <row r="25" spans="1:14" x14ac:dyDescent="0.35">
      <c r="A25" t="s">
        <v>14</v>
      </c>
      <c r="B25" t="s">
        <v>15</v>
      </c>
      <c r="C25">
        <v>1</v>
      </c>
      <c r="D25">
        <v>34</v>
      </c>
      <c r="E25">
        <v>420</v>
      </c>
      <c r="F25" t="s">
        <v>17</v>
      </c>
      <c r="G25">
        <v>1500</v>
      </c>
      <c r="H25">
        <v>1724805866.627866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103996038.43700001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1724805866.502408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1724805866.594456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92047929.763999999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1724805866.519069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1724805866.6123669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93297958.373999998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1724805866.5502009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1724805866.6549311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104730129.242</v>
      </c>
    </row>
    <row r="33" spans="1:14" x14ac:dyDescent="0.35">
      <c r="A33" s="1" t="s">
        <v>27</v>
      </c>
    </row>
    <row r="34" spans="1:14" x14ac:dyDescent="0.35">
      <c r="A34" t="s">
        <v>21</v>
      </c>
      <c r="B34" t="s">
        <v>22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1724806169.5715771</v>
      </c>
    </row>
    <row r="35" spans="1:14" x14ac:dyDescent="0.35">
      <c r="A35" t="s">
        <v>21</v>
      </c>
      <c r="B35" t="s">
        <v>22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1724806169.6874671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115890026.09299999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1724806169.5628729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1724806169.6541281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91255187.988000005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1724806169.583622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1724806169.6980131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114391088.486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1724806169.596199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1724806169.698257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102057933.807</v>
      </c>
    </row>
    <row r="43" spans="1:14" x14ac:dyDescent="0.35">
      <c r="A43" s="1" t="s">
        <v>28</v>
      </c>
    </row>
    <row r="44" spans="1:14" x14ac:dyDescent="0.35">
      <c r="A44" t="s">
        <v>21</v>
      </c>
      <c r="B44" t="s">
        <v>22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1724806472.6274951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1724806472.734287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106791973.11399999</v>
      </c>
    </row>
    <row r="46" spans="1:14" x14ac:dyDescent="0.35">
      <c r="A46" t="s">
        <v>19</v>
      </c>
      <c r="B46" t="s">
        <v>20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1724806472.5983441</v>
      </c>
    </row>
    <row r="47" spans="1:14" x14ac:dyDescent="0.35">
      <c r="A47" t="s">
        <v>19</v>
      </c>
      <c r="B47" t="s">
        <v>20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1724806472.6938341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95489978.790000007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1724806472.6269541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1724806472.7345891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107635021.20999999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1724806472.6747661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1724806472.778672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103905916.214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1724806775.6864359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1724806775.801553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115117073.059</v>
      </c>
    </row>
    <row r="56" spans="1:14" x14ac:dyDescent="0.35">
      <c r="A56" t="s">
        <v>21</v>
      </c>
      <c r="B56" t="s">
        <v>22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1724806775.7104809</v>
      </c>
    </row>
    <row r="57" spans="1:14" x14ac:dyDescent="0.35">
      <c r="A57" t="s">
        <v>21</v>
      </c>
      <c r="B57" t="s">
        <v>22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1724806775.79333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82849025.725999996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1724806775.6828721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1724806775.810997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128124952.316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1724806775.6676559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1724806775.8316181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163962125.778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1724807078.8882451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1724807078.9903171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102072000.50399999</v>
      </c>
    </row>
    <row r="66" spans="1:14" x14ac:dyDescent="0.35">
      <c r="A66" t="s">
        <v>19</v>
      </c>
      <c r="B66" t="s">
        <v>20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1724807078.8574769</v>
      </c>
    </row>
    <row r="67" spans="1:14" x14ac:dyDescent="0.35">
      <c r="A67" t="s">
        <v>19</v>
      </c>
      <c r="B67" t="s">
        <v>20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1724807078.954849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97372055.054000005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1724807078.814451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1724807078.896512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82061052.321999997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1724807078.8065901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1724807078.8956749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89084863.663000003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1724807381.878722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1724807381.9762919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97569942.474000007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1724807381.866267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1724807381.9738901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107623100.281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1724807381.9187231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1724807382.034487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115763902.664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1724807381.84231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1724807381.937793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95483064.650999993</v>
      </c>
    </row>
    <row r="83" spans="1:14" x14ac:dyDescent="0.35">
      <c r="A83" s="1" t="s">
        <v>32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1724807684.9153781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1724807684.999722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84343910.216999993</v>
      </c>
    </row>
    <row r="86" spans="1:14" x14ac:dyDescent="0.35">
      <c r="A86" t="s">
        <v>14</v>
      </c>
      <c r="B86" t="s">
        <v>15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1724807684.8464041</v>
      </c>
    </row>
    <row r="87" spans="1:14" x14ac:dyDescent="0.35">
      <c r="A87" t="s">
        <v>14</v>
      </c>
      <c r="B87" t="s">
        <v>15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1724807684.9073341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60930013.656999998</v>
      </c>
    </row>
    <row r="88" spans="1:14" x14ac:dyDescent="0.35">
      <c r="A88" t="s">
        <v>21</v>
      </c>
      <c r="B88" t="s">
        <v>22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1724807684.9187961</v>
      </c>
    </row>
    <row r="89" spans="1:14" x14ac:dyDescent="0.35">
      <c r="A89" t="s">
        <v>21</v>
      </c>
      <c r="B89" t="s">
        <v>22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1724807685.0261569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107360839.844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1724807684.8465049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1724807684.9381919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91686964.034999996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1724807987.894285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1724807988.0002921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106007099.152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1724807987.910708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1724807988.0299621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119254112.244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1724807987.9585631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1724807988.0738039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115240812.302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1724807988.0602901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1724807988.1580451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97754955.291999996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122127974.03300001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38510.118000000002</v>
      </c>
    </row>
    <row r="113" spans="1:3" x14ac:dyDescent="0.35">
      <c r="A113" s="1" t="s">
        <v>43</v>
      </c>
      <c r="B113">
        <v>18937.641</v>
      </c>
    </row>
    <row r="114" spans="1:3" x14ac:dyDescent="0.35">
      <c r="A114" s="1" t="s">
        <v>44</v>
      </c>
      <c r="B114">
        <v>1624.8679999999999</v>
      </c>
    </row>
    <row r="115" spans="1:3" x14ac:dyDescent="0.35">
      <c r="A115" s="1" t="s">
        <v>45</v>
      </c>
      <c r="B115">
        <v>1006.025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40.164000000000001</v>
      </c>
      <c r="C118">
        <v>10101210</v>
      </c>
    </row>
    <row r="119" spans="1:3" x14ac:dyDescent="0.35">
      <c r="A119">
        <v>2</v>
      </c>
      <c r="B119">
        <v>59.835999999999999</v>
      </c>
      <c r="C119">
        <v>29502666</v>
      </c>
    </row>
    <row r="120" spans="1:3" x14ac:dyDescent="0.35">
      <c r="A120">
        <v>3</v>
      </c>
      <c r="B120">
        <v>20.084</v>
      </c>
      <c r="C120">
        <v>3880482</v>
      </c>
    </row>
    <row r="121" spans="1:3" x14ac:dyDescent="0.35">
      <c r="A121">
        <v>4</v>
      </c>
      <c r="B121">
        <v>20.074999999999999</v>
      </c>
      <c r="C121">
        <v>3878910</v>
      </c>
    </row>
    <row r="122" spans="1:3" x14ac:dyDescent="0.35">
      <c r="A122">
        <v>5</v>
      </c>
      <c r="B122">
        <v>20.074999999999999</v>
      </c>
      <c r="C122">
        <v>3878910</v>
      </c>
    </row>
    <row r="123" spans="1:3" x14ac:dyDescent="0.35">
      <c r="A123">
        <v>6</v>
      </c>
      <c r="B123">
        <v>0</v>
      </c>
      <c r="C123">
        <v>0</v>
      </c>
    </row>
    <row r="124" spans="1:3" x14ac:dyDescent="0.35">
      <c r="A124">
        <v>7</v>
      </c>
      <c r="B124">
        <v>20.088999999999999</v>
      </c>
      <c r="C124">
        <v>6222300</v>
      </c>
    </row>
    <row r="125" spans="1:3" x14ac:dyDescent="0.35">
      <c r="A125">
        <v>8</v>
      </c>
      <c r="B125">
        <v>59.828000000000003</v>
      </c>
      <c r="C125">
        <v>29501094</v>
      </c>
    </row>
    <row r="126" spans="1:3" x14ac:dyDescent="0.35">
      <c r="A126">
        <v>9</v>
      </c>
      <c r="B126">
        <v>20.088999999999999</v>
      </c>
      <c r="C126">
        <v>6222300</v>
      </c>
    </row>
    <row r="127" spans="1:3" x14ac:dyDescent="0.35">
      <c r="A127">
        <v>10</v>
      </c>
      <c r="B127">
        <v>20.088999999999999</v>
      </c>
      <c r="C127">
        <v>6222300</v>
      </c>
    </row>
    <row r="128" spans="1:3" x14ac:dyDescent="0.35">
      <c r="A128">
        <v>11</v>
      </c>
      <c r="B128">
        <v>39.752000000000002</v>
      </c>
      <c r="C128">
        <v>25622184</v>
      </c>
    </row>
    <row r="129" spans="1:4" x14ac:dyDescent="0.35">
      <c r="A129">
        <v>12</v>
      </c>
      <c r="B129">
        <v>20.088999999999999</v>
      </c>
      <c r="C129">
        <v>6222300</v>
      </c>
    </row>
    <row r="130" spans="1:4" x14ac:dyDescent="0.35">
      <c r="A130">
        <v>13</v>
      </c>
      <c r="B130">
        <v>39.752000000000002</v>
      </c>
      <c r="C130">
        <v>25622184</v>
      </c>
    </row>
    <row r="131" spans="1:4" x14ac:dyDescent="0.35">
      <c r="A131">
        <v>14</v>
      </c>
      <c r="B131">
        <v>39.752000000000002</v>
      </c>
      <c r="C131">
        <v>25622184</v>
      </c>
    </row>
    <row r="132" spans="1:4" x14ac:dyDescent="0.35">
      <c r="A132" s="1" t="s">
        <v>49</v>
      </c>
      <c r="B132">
        <v>29.977</v>
      </c>
      <c r="C132">
        <v>13035644.571</v>
      </c>
    </row>
    <row r="133" spans="1:4" x14ac:dyDescent="0.35">
      <c r="A133" s="1" t="s">
        <v>50</v>
      </c>
      <c r="B133">
        <v>16.381</v>
      </c>
      <c r="C133">
        <v>10801028.107000001</v>
      </c>
    </row>
    <row r="135" spans="1:4" x14ac:dyDescent="0.35">
      <c r="A135" s="1" t="s">
        <v>51</v>
      </c>
      <c r="B135" s="1" t="s">
        <v>52</v>
      </c>
      <c r="C135" s="1" t="s">
        <v>53</v>
      </c>
      <c r="D135" s="1" t="s">
        <v>54</v>
      </c>
    </row>
    <row r="136" spans="1:4" x14ac:dyDescent="0.35">
      <c r="A136" s="1" t="s">
        <v>39</v>
      </c>
      <c r="B136">
        <f>IF(SUMIF(D1:D132, "&lt;&gt;46", N1:N132) = 0, "none", SUMIF(D1:D132, "&lt;&gt;46", N1:N132))</f>
        <v>4885118961.3360014</v>
      </c>
      <c r="C136" t="str">
        <f>IF(SUMIF(D1:D132, 46, N1:N132) = 0, "none", SUMIF(D1:D132, 46, N1:N132))</f>
        <v>none</v>
      </c>
      <c r="D136" t="str">
        <f>IFERROR(ROUND((C136 - B136)/ABS(B136) * 100, 3), "none")</f>
        <v>none</v>
      </c>
    </row>
    <row r="137" spans="1:4" x14ac:dyDescent="0.35">
      <c r="A137" s="1" t="s">
        <v>55</v>
      </c>
      <c r="B137">
        <v>39236.591999999997</v>
      </c>
      <c r="C137" t="s">
        <v>56</v>
      </c>
      <c r="D137" t="str">
        <f>IFERROR(ROUND((C137 - B137)/ABS(B137) * 100, 3), "none")</f>
        <v>none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1725216110.0339561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1725216110.1527691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118813037.87199999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1725216110.2505071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1725216110.3498161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99308967.590000004</v>
      </c>
    </row>
    <row r="8" spans="1:14" x14ac:dyDescent="0.35">
      <c r="A8" t="s">
        <v>20</v>
      </c>
      <c r="B8" t="s">
        <v>57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1725216110.220103</v>
      </c>
    </row>
    <row r="9" spans="1:14" x14ac:dyDescent="0.35">
      <c r="A9" t="s">
        <v>20</v>
      </c>
      <c r="B9" t="s">
        <v>57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1725216110.2962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76097011.566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1725216109.950372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1725216110.0746219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124249935.15000001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1725216110.0338531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1725216110.1087739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74920892.715000004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1725216110.2902679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1725216110.3872819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97013950.348000005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1725216110.411078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1725216110.5170081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105930089.95100001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1725216110.4626501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1725216110.556396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93745946.884000003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1725216110.201978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1725216110.308991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107012987.13699999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1725216110.322134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1725216110.391084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68949937.819999993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1725216110.371582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1725216110.457648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86066007.613999993</v>
      </c>
    </row>
    <row r="26" spans="1:14" x14ac:dyDescent="0.35">
      <c r="A26" t="s">
        <v>19</v>
      </c>
      <c r="B26" t="s">
        <v>21</v>
      </c>
      <c r="C26">
        <v>2</v>
      </c>
      <c r="D26">
        <v>35</v>
      </c>
      <c r="E26">
        <v>874</v>
      </c>
      <c r="F26" t="s">
        <v>16</v>
      </c>
      <c r="G26">
        <v>2970</v>
      </c>
      <c r="H26">
        <v>1725216110.346941</v>
      </c>
    </row>
    <row r="27" spans="1:14" x14ac:dyDescent="0.35">
      <c r="A27" t="s">
        <v>19</v>
      </c>
      <c r="B27" t="s">
        <v>21</v>
      </c>
      <c r="C27">
        <v>2</v>
      </c>
      <c r="D27">
        <v>35</v>
      </c>
      <c r="E27">
        <v>874</v>
      </c>
      <c r="F27" t="s">
        <v>17</v>
      </c>
      <c r="G27">
        <v>2970</v>
      </c>
      <c r="H27">
        <v>1725216110.4336569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86715936.660999998</v>
      </c>
    </row>
    <row r="29" spans="1:14" x14ac:dyDescent="0.35">
      <c r="A29" s="1" t="s">
        <v>25</v>
      </c>
    </row>
    <row r="30" spans="1:14" x14ac:dyDescent="0.35">
      <c r="A30" t="s">
        <v>20</v>
      </c>
      <c r="B30" t="s">
        <v>57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1725216413.4428711</v>
      </c>
    </row>
    <row r="31" spans="1:14" x14ac:dyDescent="0.35">
      <c r="A31" t="s">
        <v>20</v>
      </c>
      <c r="B31" t="s">
        <v>57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1725216413.5479679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105096817.017</v>
      </c>
    </row>
    <row r="32" spans="1:14" x14ac:dyDescent="0.35">
      <c r="A32" t="s">
        <v>14</v>
      </c>
      <c r="B32" t="s">
        <v>15</v>
      </c>
      <c r="C32">
        <v>1</v>
      </c>
      <c r="D32">
        <v>34</v>
      </c>
      <c r="E32">
        <v>420</v>
      </c>
      <c r="F32" t="s">
        <v>16</v>
      </c>
      <c r="G32">
        <v>1500</v>
      </c>
      <c r="H32">
        <v>1725216413.146116</v>
      </c>
    </row>
    <row r="33" spans="1:14" x14ac:dyDescent="0.35">
      <c r="A33" t="s">
        <v>14</v>
      </c>
      <c r="B33" t="s">
        <v>15</v>
      </c>
      <c r="C33">
        <v>1</v>
      </c>
      <c r="D33">
        <v>34</v>
      </c>
      <c r="E33">
        <v>420</v>
      </c>
      <c r="F33" t="s">
        <v>17</v>
      </c>
      <c r="G33">
        <v>1500</v>
      </c>
      <c r="H33">
        <v>1725216413.2617929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115676879.883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1725216413.1703961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1725216413.2766299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106233835.22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1725216413.454015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1725216413.5557401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101725101.471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1725216413.4179139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1725216413.519969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102055072.78399999</v>
      </c>
    </row>
    <row r="40" spans="1:14" x14ac:dyDescent="0.35">
      <c r="A40" t="s">
        <v>19</v>
      </c>
      <c r="B40" t="s">
        <v>20</v>
      </c>
      <c r="C40">
        <v>1</v>
      </c>
      <c r="D40">
        <v>0</v>
      </c>
      <c r="E40">
        <v>262</v>
      </c>
      <c r="F40" t="s">
        <v>16</v>
      </c>
      <c r="G40">
        <v>1500</v>
      </c>
      <c r="H40">
        <v>1725216413.4659109</v>
      </c>
    </row>
    <row r="41" spans="1:14" x14ac:dyDescent="0.35">
      <c r="A41" t="s">
        <v>19</v>
      </c>
      <c r="B41" t="s">
        <v>20</v>
      </c>
      <c r="C41">
        <v>1</v>
      </c>
      <c r="D41">
        <v>0</v>
      </c>
      <c r="E41">
        <v>262</v>
      </c>
      <c r="F41" t="s">
        <v>17</v>
      </c>
      <c r="G41">
        <v>1500</v>
      </c>
      <c r="H41">
        <v>1725216413.590142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124231100.082</v>
      </c>
    </row>
    <row r="42" spans="1:14" x14ac:dyDescent="0.35">
      <c r="A42" t="s">
        <v>60</v>
      </c>
      <c r="B42" t="s">
        <v>61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1725216413.5508759</v>
      </c>
    </row>
    <row r="43" spans="1:14" x14ac:dyDescent="0.35">
      <c r="A43" t="s">
        <v>60</v>
      </c>
      <c r="B43" t="s">
        <v>61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1725216413.6529939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102118015.289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1725216413.4662859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1725216413.572356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106070041.656</v>
      </c>
    </row>
    <row r="46" spans="1:14" x14ac:dyDescent="0.35">
      <c r="A46" t="s">
        <v>19</v>
      </c>
      <c r="B46" t="s">
        <v>21</v>
      </c>
      <c r="C46">
        <v>2</v>
      </c>
      <c r="D46">
        <v>35</v>
      </c>
      <c r="E46">
        <v>874</v>
      </c>
      <c r="F46" t="s">
        <v>16</v>
      </c>
      <c r="G46">
        <v>2970</v>
      </c>
      <c r="H46">
        <v>1725216413.483397</v>
      </c>
    </row>
    <row r="47" spans="1:14" x14ac:dyDescent="0.35">
      <c r="A47" t="s">
        <v>19</v>
      </c>
      <c r="B47" t="s">
        <v>21</v>
      </c>
      <c r="C47">
        <v>2</v>
      </c>
      <c r="D47">
        <v>35</v>
      </c>
      <c r="E47">
        <v>874</v>
      </c>
      <c r="F47" t="s">
        <v>17</v>
      </c>
      <c r="G47">
        <v>2970</v>
      </c>
      <c r="H47">
        <v>1725216413.619092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135694980.62099999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1725216413.1700561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1725216413.290669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120612859.726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1725216413.482568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1725216413.578192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95623970.032000005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1725216413.52595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1725216413.612438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86488008.498999998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1725216716.310149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1725216716.401634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91485023.498999998</v>
      </c>
    </row>
    <row r="58" spans="1:14" x14ac:dyDescent="0.35">
      <c r="A58" t="s">
        <v>21</v>
      </c>
      <c r="B58" t="s">
        <v>19</v>
      </c>
      <c r="C58">
        <v>1</v>
      </c>
      <c r="D58">
        <v>34</v>
      </c>
      <c r="E58">
        <v>420</v>
      </c>
      <c r="F58" t="s">
        <v>16</v>
      </c>
      <c r="G58">
        <v>1500</v>
      </c>
      <c r="H58">
        <v>1725216716.638459</v>
      </c>
    </row>
    <row r="59" spans="1:14" x14ac:dyDescent="0.35">
      <c r="A59" t="s">
        <v>21</v>
      </c>
      <c r="B59" t="s">
        <v>19</v>
      </c>
      <c r="C59">
        <v>1</v>
      </c>
      <c r="D59">
        <v>34</v>
      </c>
      <c r="E59">
        <v>420</v>
      </c>
      <c r="F59" t="s">
        <v>17</v>
      </c>
      <c r="G59">
        <v>1500</v>
      </c>
      <c r="H59">
        <v>1725216716.7640381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125579118.729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1725216716.2899389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1725216716.407824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117885112.76199999</v>
      </c>
    </row>
    <row r="62" spans="1:14" x14ac:dyDescent="0.35">
      <c r="A62" t="s">
        <v>57</v>
      </c>
      <c r="B62" t="s">
        <v>58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1725216716.681927</v>
      </c>
    </row>
    <row r="63" spans="1:14" x14ac:dyDescent="0.35">
      <c r="A63" t="s">
        <v>57</v>
      </c>
      <c r="B63" t="s">
        <v>58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1725216716.8108649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128937959.671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1725216716.3426471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1725216716.4532571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110610008.23999999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1725216716.310014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1725216716.4154811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105467081.06999999</v>
      </c>
    </row>
    <row r="68" spans="1:14" x14ac:dyDescent="0.35">
      <c r="A68" t="s">
        <v>20</v>
      </c>
      <c r="B68" t="s">
        <v>60</v>
      </c>
      <c r="C68">
        <v>1</v>
      </c>
      <c r="D68">
        <v>35</v>
      </c>
      <c r="E68">
        <v>874</v>
      </c>
      <c r="F68" t="s">
        <v>16</v>
      </c>
      <c r="G68">
        <v>2970</v>
      </c>
      <c r="H68">
        <v>1725216716.6717989</v>
      </c>
    </row>
    <row r="69" spans="1:14" x14ac:dyDescent="0.35">
      <c r="A69" t="s">
        <v>20</v>
      </c>
      <c r="B69" t="s">
        <v>60</v>
      </c>
      <c r="C69">
        <v>1</v>
      </c>
      <c r="D69">
        <v>35</v>
      </c>
      <c r="E69">
        <v>874</v>
      </c>
      <c r="F69" t="s">
        <v>17</v>
      </c>
      <c r="G69">
        <v>2970</v>
      </c>
      <c r="H69">
        <v>1725216716.7885461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116747140.884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1725216716.6909239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1725216716.827971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137047052.38299999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1725216716.7182751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1725216716.8573351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139060020.447</v>
      </c>
    </row>
    <row r="74" spans="1:14" x14ac:dyDescent="0.35">
      <c r="A74" t="s">
        <v>19</v>
      </c>
      <c r="B74" t="s">
        <v>21</v>
      </c>
      <c r="C74">
        <v>2</v>
      </c>
      <c r="D74">
        <v>35</v>
      </c>
      <c r="E74">
        <v>874</v>
      </c>
      <c r="F74" t="s">
        <v>16</v>
      </c>
      <c r="G74">
        <v>2970</v>
      </c>
      <c r="H74">
        <v>1725216716.626219</v>
      </c>
    </row>
    <row r="75" spans="1:14" x14ac:dyDescent="0.35">
      <c r="A75" t="s">
        <v>19</v>
      </c>
      <c r="B75" t="s">
        <v>21</v>
      </c>
      <c r="C75">
        <v>2</v>
      </c>
      <c r="D75">
        <v>35</v>
      </c>
      <c r="E75">
        <v>874</v>
      </c>
      <c r="F75" t="s">
        <v>17</v>
      </c>
      <c r="G75">
        <v>2970</v>
      </c>
      <c r="H75">
        <v>1725216716.7476521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121433019.638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1725216716.2941351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1725216716.3894091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95273971.557999998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1725216716.578573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1725216716.698281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119708061.21799999</v>
      </c>
    </row>
    <row r="81" spans="1:14" x14ac:dyDescent="0.35">
      <c r="A81" s="1" t="s">
        <v>27</v>
      </c>
    </row>
    <row r="82" spans="1:14" x14ac:dyDescent="0.35">
      <c r="A82" t="s">
        <v>14</v>
      </c>
      <c r="B82" t="s">
        <v>15</v>
      </c>
      <c r="C82">
        <v>1</v>
      </c>
      <c r="D82">
        <v>34</v>
      </c>
      <c r="E82">
        <v>420</v>
      </c>
      <c r="F82" t="s">
        <v>16</v>
      </c>
      <c r="G82">
        <v>1500</v>
      </c>
      <c r="H82">
        <v>1725217019.426357</v>
      </c>
    </row>
    <row r="83" spans="1:14" x14ac:dyDescent="0.35">
      <c r="A83" t="s">
        <v>14</v>
      </c>
      <c r="B83" t="s">
        <v>15</v>
      </c>
      <c r="C83">
        <v>1</v>
      </c>
      <c r="D83">
        <v>34</v>
      </c>
      <c r="E83">
        <v>420</v>
      </c>
      <c r="F83" t="s">
        <v>17</v>
      </c>
      <c r="G83">
        <v>1500</v>
      </c>
      <c r="H83">
        <v>1725217019.5246251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98268032.074000001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1725217019.7900269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1725217019.896817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106790065.765</v>
      </c>
    </row>
    <row r="86" spans="1:14" x14ac:dyDescent="0.35">
      <c r="A86" t="s">
        <v>21</v>
      </c>
      <c r="B86" t="s">
        <v>19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1725217019.566148</v>
      </c>
    </row>
    <row r="87" spans="1:14" x14ac:dyDescent="0.35">
      <c r="A87" t="s">
        <v>21</v>
      </c>
      <c r="B87" t="s">
        <v>19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1725217019.6507671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84619045.258000001</v>
      </c>
    </row>
    <row r="88" spans="1:14" x14ac:dyDescent="0.35">
      <c r="A88" t="s">
        <v>20</v>
      </c>
      <c r="B88" t="s">
        <v>57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1725217019.7508669</v>
      </c>
    </row>
    <row r="89" spans="1:14" x14ac:dyDescent="0.35">
      <c r="A89" t="s">
        <v>20</v>
      </c>
      <c r="B89" t="s">
        <v>57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1725217019.8538361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102969169.617</v>
      </c>
    </row>
    <row r="90" spans="1:14" x14ac:dyDescent="0.35">
      <c r="A90" t="s">
        <v>57</v>
      </c>
      <c r="B90" t="s">
        <v>58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1725217019.765579</v>
      </c>
    </row>
    <row r="91" spans="1:14" x14ac:dyDescent="0.35">
      <c r="A91" t="s">
        <v>57</v>
      </c>
      <c r="B91" t="s">
        <v>58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1725217019.887444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121865034.103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1725217019.4502549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1725217019.545763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95508098.601999998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1725217019.854394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1725217019.9724779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118083953.85699999</v>
      </c>
    </row>
    <row r="96" spans="1:14" x14ac:dyDescent="0.35">
      <c r="A96" t="s">
        <v>23</v>
      </c>
      <c r="B96" t="s">
        <v>24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1725217019.702117</v>
      </c>
    </row>
    <row r="97" spans="1:14" x14ac:dyDescent="0.35">
      <c r="A97" t="s">
        <v>23</v>
      </c>
      <c r="B97" t="s">
        <v>24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1725217019.8024981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100381135.941</v>
      </c>
    </row>
    <row r="98" spans="1:14" x14ac:dyDescent="0.35">
      <c r="A98" t="s">
        <v>60</v>
      </c>
      <c r="B98" t="s">
        <v>61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1725217019.8168211</v>
      </c>
    </row>
    <row r="99" spans="1:14" x14ac:dyDescent="0.35">
      <c r="A99" t="s">
        <v>60</v>
      </c>
      <c r="B99" t="s">
        <v>61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1725217019.923548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106726884.84199999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1725217019.678874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1725217019.7738731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94999074.936000004</v>
      </c>
    </row>
    <row r="102" spans="1:14" x14ac:dyDescent="0.35">
      <c r="A102" t="s">
        <v>20</v>
      </c>
      <c r="B102" t="s">
        <v>60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1725217019.890264</v>
      </c>
    </row>
    <row r="103" spans="1:14" x14ac:dyDescent="0.35">
      <c r="A103" t="s">
        <v>20</v>
      </c>
      <c r="B103" t="s">
        <v>60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1725217019.9977281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107464075.089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1725217019.5782371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1725217019.7058239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127586841.583</v>
      </c>
    </row>
    <row r="107" spans="1:14" x14ac:dyDescent="0.35">
      <c r="A107" s="1" t="s">
        <v>28</v>
      </c>
    </row>
    <row r="108" spans="1:14" x14ac:dyDescent="0.35">
      <c r="A108" t="s">
        <v>21</v>
      </c>
      <c r="B108" t="s">
        <v>22</v>
      </c>
      <c r="C108">
        <v>1</v>
      </c>
      <c r="D108">
        <v>0</v>
      </c>
      <c r="E108">
        <v>262</v>
      </c>
      <c r="F108" t="s">
        <v>16</v>
      </c>
      <c r="G108">
        <v>1500</v>
      </c>
      <c r="H108">
        <v>1725217322.729964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17</v>
      </c>
      <c r="G109">
        <v>1500</v>
      </c>
      <c r="H109">
        <v>1725217322.8398659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109901905.06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1725217322.7099719</v>
      </c>
    </row>
    <row r="111" spans="1:14" x14ac:dyDescent="0.35">
      <c r="A111" t="s">
        <v>14</v>
      </c>
      <c r="B111" t="s">
        <v>15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1725217322.852685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142713069.91600001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1725217322.5140271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1725217322.610487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96459865.569999993</v>
      </c>
    </row>
    <row r="114" spans="1:14" x14ac:dyDescent="0.35">
      <c r="A114" t="s">
        <v>21</v>
      </c>
      <c r="B114" t="s">
        <v>19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1725217322.709877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1725217322.8075781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97701072.693000004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1725217322.732115</v>
      </c>
    </row>
    <row r="117" spans="1:14" x14ac:dyDescent="0.35">
      <c r="A117" t="s">
        <v>20</v>
      </c>
      <c r="B117" t="s">
        <v>57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1725217322.8436501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111535072.32700001</v>
      </c>
    </row>
    <row r="118" spans="1:14" x14ac:dyDescent="0.35">
      <c r="A118" t="s">
        <v>57</v>
      </c>
      <c r="B118" t="s">
        <v>58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1725217322.810822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1725217322.9381919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127369880.676</v>
      </c>
    </row>
    <row r="120" spans="1:14" x14ac:dyDescent="0.35">
      <c r="A120" t="s">
        <v>19</v>
      </c>
      <c r="B120" t="s">
        <v>21</v>
      </c>
      <c r="C120">
        <v>2</v>
      </c>
      <c r="D120">
        <v>35</v>
      </c>
      <c r="E120">
        <v>874</v>
      </c>
      <c r="F120" t="s">
        <v>16</v>
      </c>
      <c r="G120">
        <v>2970</v>
      </c>
      <c r="H120">
        <v>1725217322.7518179</v>
      </c>
    </row>
    <row r="121" spans="1:14" x14ac:dyDescent="0.35">
      <c r="A121" t="s">
        <v>19</v>
      </c>
      <c r="B121" t="s">
        <v>21</v>
      </c>
      <c r="C121">
        <v>2</v>
      </c>
      <c r="D121">
        <v>35</v>
      </c>
      <c r="E121">
        <v>874</v>
      </c>
      <c r="F121" t="s">
        <v>17</v>
      </c>
      <c r="G121">
        <v>2970</v>
      </c>
      <c r="H121">
        <v>1725217322.8757401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123922109.604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1725217322.6861529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1725217322.7621551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76002120.972000003</v>
      </c>
    </row>
    <row r="124" spans="1:14" x14ac:dyDescent="0.35">
      <c r="A124" t="s">
        <v>57</v>
      </c>
      <c r="B124" t="s">
        <v>23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1725217322.72193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1725217322.832962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111032009.125</v>
      </c>
    </row>
    <row r="126" spans="1:14" x14ac:dyDescent="0.35">
      <c r="A126" t="s">
        <v>23</v>
      </c>
      <c r="B126" t="s">
        <v>24</v>
      </c>
      <c r="C126">
        <v>1</v>
      </c>
      <c r="D126">
        <v>35</v>
      </c>
      <c r="E126">
        <v>874</v>
      </c>
      <c r="F126" t="s">
        <v>16</v>
      </c>
      <c r="G126">
        <v>2970</v>
      </c>
      <c r="H126">
        <v>1725217322.6860859</v>
      </c>
    </row>
    <row r="127" spans="1:14" x14ac:dyDescent="0.35">
      <c r="A127" t="s">
        <v>23</v>
      </c>
      <c r="B127" t="s">
        <v>24</v>
      </c>
      <c r="C127">
        <v>1</v>
      </c>
      <c r="D127">
        <v>35</v>
      </c>
      <c r="E127">
        <v>874</v>
      </c>
      <c r="F127" t="s">
        <v>17</v>
      </c>
      <c r="G127">
        <v>2970</v>
      </c>
      <c r="H127">
        <v>1725217322.810008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123922109.604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1725217322.3660309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1725217322.4425271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76496124.268000007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1725217322.723249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1725217322.8429019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119652986.52599999</v>
      </c>
    </row>
    <row r="133" spans="1:14" x14ac:dyDescent="0.35">
      <c r="A133" s="1" t="s">
        <v>29</v>
      </c>
    </row>
    <row r="134" spans="1:14" x14ac:dyDescent="0.35">
      <c r="A134" t="s">
        <v>19</v>
      </c>
      <c r="B134" t="s">
        <v>20</v>
      </c>
      <c r="C134">
        <v>1</v>
      </c>
      <c r="D134">
        <v>0</v>
      </c>
      <c r="E134">
        <v>262</v>
      </c>
      <c r="F134" t="s">
        <v>16</v>
      </c>
      <c r="G134">
        <v>1500</v>
      </c>
      <c r="H134">
        <v>1725217625.48189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17</v>
      </c>
      <c r="G135">
        <v>1500</v>
      </c>
      <c r="H135">
        <v>1725217625.5856111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103721141.815</v>
      </c>
    </row>
    <row r="136" spans="1:14" x14ac:dyDescent="0.35">
      <c r="A136" t="s">
        <v>21</v>
      </c>
      <c r="B136" t="s">
        <v>22</v>
      </c>
      <c r="C136">
        <v>1</v>
      </c>
      <c r="D136">
        <v>0</v>
      </c>
      <c r="E136">
        <v>262</v>
      </c>
      <c r="F136" t="s">
        <v>16</v>
      </c>
      <c r="G136">
        <v>1500</v>
      </c>
      <c r="H136">
        <v>1725217625.698921</v>
      </c>
    </row>
    <row r="137" spans="1:14" x14ac:dyDescent="0.35">
      <c r="A137" t="s">
        <v>21</v>
      </c>
      <c r="B137" t="s">
        <v>22</v>
      </c>
      <c r="C137">
        <v>1</v>
      </c>
      <c r="D137">
        <v>0</v>
      </c>
      <c r="E137">
        <v>262</v>
      </c>
      <c r="F137" t="s">
        <v>17</v>
      </c>
      <c r="G137">
        <v>1500</v>
      </c>
      <c r="H137">
        <v>1725217625.8051641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106243133.545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1725217625.4739859</v>
      </c>
    </row>
    <row r="139" spans="1:14" x14ac:dyDescent="0.35">
      <c r="A139" t="s">
        <v>20</v>
      </c>
      <c r="B139" t="s">
        <v>57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1725217625.54984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75854063.033999994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1725217625.4740219</v>
      </c>
    </row>
    <row r="141" spans="1:14" x14ac:dyDescent="0.35">
      <c r="A141" t="s">
        <v>21</v>
      </c>
      <c r="B141" t="s">
        <v>19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1725217625.567184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93162059.783999994</v>
      </c>
    </row>
    <row r="142" spans="1:14" x14ac:dyDescent="0.35">
      <c r="A142" t="s">
        <v>14</v>
      </c>
      <c r="B142" t="s">
        <v>15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1725217625.739017</v>
      </c>
    </row>
    <row r="143" spans="1:14" x14ac:dyDescent="0.35">
      <c r="A143" t="s">
        <v>14</v>
      </c>
      <c r="B143" t="s">
        <v>15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1725217625.862289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123271942.139</v>
      </c>
    </row>
    <row r="144" spans="1:14" x14ac:dyDescent="0.35">
      <c r="A144" t="s">
        <v>57</v>
      </c>
      <c r="B144" t="s">
        <v>58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1725217625.8823531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1725217626.0104661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128113031.38699999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1725217625.9591711</v>
      </c>
    </row>
    <row r="147" spans="1:14" x14ac:dyDescent="0.35">
      <c r="A147" t="s">
        <v>60</v>
      </c>
      <c r="B147" t="s">
        <v>61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1725217626.0836401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124469041.824</v>
      </c>
    </row>
    <row r="148" spans="1:14" x14ac:dyDescent="0.35">
      <c r="A148" t="s">
        <v>20</v>
      </c>
      <c r="B148" t="s">
        <v>59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1725217625.5942881</v>
      </c>
    </row>
    <row r="149" spans="1:14" x14ac:dyDescent="0.35">
      <c r="A149" t="s">
        <v>20</v>
      </c>
      <c r="B149" t="s">
        <v>59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1725217625.6938391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99550962.447999999</v>
      </c>
    </row>
    <row r="150" spans="1:14" x14ac:dyDescent="0.35">
      <c r="A150" t="s">
        <v>57</v>
      </c>
      <c r="B150" t="s">
        <v>23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1725217625.813921</v>
      </c>
    </row>
    <row r="151" spans="1:14" x14ac:dyDescent="0.35">
      <c r="A151" t="s">
        <v>57</v>
      </c>
      <c r="B151" t="s">
        <v>23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1725217625.9288239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114902973.175</v>
      </c>
    </row>
    <row r="152" spans="1:14" x14ac:dyDescent="0.35">
      <c r="A152" t="s">
        <v>20</v>
      </c>
      <c r="B152" t="s">
        <v>60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1725217625.860204</v>
      </c>
    </row>
    <row r="153" spans="1:14" x14ac:dyDescent="0.35">
      <c r="A153" t="s">
        <v>20</v>
      </c>
      <c r="B153" t="s">
        <v>60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1725217625.980808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120604038.23899999</v>
      </c>
    </row>
    <row r="154" spans="1:14" x14ac:dyDescent="0.35">
      <c r="A154" t="s">
        <v>23</v>
      </c>
      <c r="B154" t="s">
        <v>24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1725217625.754267</v>
      </c>
    </row>
    <row r="155" spans="1:14" x14ac:dyDescent="0.35">
      <c r="A155" t="s">
        <v>23</v>
      </c>
      <c r="B155" t="s">
        <v>24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1725217625.8631549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108887910.84299999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1725217625.844538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1725217625.974565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130027055.73999999</v>
      </c>
    </row>
    <row r="159" spans="1:14" x14ac:dyDescent="0.35">
      <c r="A159" s="1" t="s">
        <v>30</v>
      </c>
    </row>
    <row r="160" spans="1:14" x14ac:dyDescent="0.35">
      <c r="A160" t="s">
        <v>19</v>
      </c>
      <c r="B160" t="s">
        <v>20</v>
      </c>
      <c r="C160">
        <v>1</v>
      </c>
      <c r="D160">
        <v>0</v>
      </c>
      <c r="E160">
        <v>262</v>
      </c>
      <c r="F160" t="s">
        <v>16</v>
      </c>
      <c r="G160">
        <v>1500</v>
      </c>
      <c r="H160">
        <v>1725217928.582171</v>
      </c>
    </row>
    <row r="161" spans="1:14" x14ac:dyDescent="0.35">
      <c r="A161" t="s">
        <v>19</v>
      </c>
      <c r="B161" t="s">
        <v>20</v>
      </c>
      <c r="C161">
        <v>1</v>
      </c>
      <c r="D161">
        <v>0</v>
      </c>
      <c r="E161">
        <v>262</v>
      </c>
      <c r="F161" t="s">
        <v>17</v>
      </c>
      <c r="G161">
        <v>1500</v>
      </c>
      <c r="H161">
        <v>1725217928.6665981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84427118.300999999</v>
      </c>
    </row>
    <row r="162" spans="1:14" x14ac:dyDescent="0.35">
      <c r="A162" t="s">
        <v>21</v>
      </c>
      <c r="B162" t="s">
        <v>19</v>
      </c>
      <c r="C162">
        <v>1</v>
      </c>
      <c r="D162">
        <v>34</v>
      </c>
      <c r="E162">
        <v>420</v>
      </c>
      <c r="F162" t="s">
        <v>16</v>
      </c>
      <c r="G162">
        <v>1500</v>
      </c>
      <c r="H162">
        <v>1725217928.5898809</v>
      </c>
    </row>
    <row r="163" spans="1:14" x14ac:dyDescent="0.35">
      <c r="A163" t="s">
        <v>21</v>
      </c>
      <c r="B163" t="s">
        <v>19</v>
      </c>
      <c r="C163">
        <v>1</v>
      </c>
      <c r="D163">
        <v>34</v>
      </c>
      <c r="E163">
        <v>420</v>
      </c>
      <c r="F163" t="s">
        <v>17</v>
      </c>
      <c r="G163">
        <v>1500</v>
      </c>
      <c r="H163">
        <v>1725217928.6730089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83127975.464000002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16</v>
      </c>
      <c r="G164">
        <v>1500</v>
      </c>
      <c r="H164">
        <v>1725217928.5985651</v>
      </c>
    </row>
    <row r="165" spans="1:14" x14ac:dyDescent="0.35">
      <c r="A165" t="s">
        <v>14</v>
      </c>
      <c r="B165" t="s">
        <v>15</v>
      </c>
      <c r="C165">
        <v>1</v>
      </c>
      <c r="D165">
        <v>34</v>
      </c>
      <c r="E165">
        <v>420</v>
      </c>
      <c r="F165" t="s">
        <v>17</v>
      </c>
      <c r="G165">
        <v>1500</v>
      </c>
      <c r="H165">
        <v>1725217928.675184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76618909.835999995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1725217928.8940229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1725217929.0064299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112406969.06999999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16</v>
      </c>
      <c r="G168">
        <v>1500</v>
      </c>
      <c r="H168">
        <v>1725217928.9142611</v>
      </c>
    </row>
    <row r="169" spans="1:14" x14ac:dyDescent="0.35">
      <c r="A169" t="s">
        <v>21</v>
      </c>
      <c r="B169" t="s">
        <v>22</v>
      </c>
      <c r="C169">
        <v>1</v>
      </c>
      <c r="D169">
        <v>0</v>
      </c>
      <c r="E169">
        <v>262</v>
      </c>
      <c r="F169" t="s">
        <v>17</v>
      </c>
      <c r="G169">
        <v>1500</v>
      </c>
      <c r="H169">
        <v>1725217929.0454581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131196975.708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1725217928.618422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1725217928.702517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84095001.221000001</v>
      </c>
    </row>
    <row r="172" spans="1:14" x14ac:dyDescent="0.35">
      <c r="A172" t="s">
        <v>23</v>
      </c>
      <c r="B172" t="s">
        <v>24</v>
      </c>
      <c r="C172">
        <v>1</v>
      </c>
      <c r="D172">
        <v>35</v>
      </c>
      <c r="E172">
        <v>874</v>
      </c>
      <c r="F172" t="s">
        <v>16</v>
      </c>
      <c r="G172">
        <v>2970</v>
      </c>
      <c r="H172">
        <v>1725217928.9988749</v>
      </c>
    </row>
    <row r="173" spans="1:14" x14ac:dyDescent="0.35">
      <c r="A173" t="s">
        <v>23</v>
      </c>
      <c r="B173" t="s">
        <v>24</v>
      </c>
      <c r="C173">
        <v>1</v>
      </c>
      <c r="D173">
        <v>35</v>
      </c>
      <c r="E173">
        <v>874</v>
      </c>
      <c r="F173" t="s">
        <v>17</v>
      </c>
      <c r="G173">
        <v>2970</v>
      </c>
      <c r="H173">
        <v>1725217929.1416121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142737150.192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1725217929.098706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1725217929.2129021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114196062.088</v>
      </c>
    </row>
    <row r="176" spans="1:14" x14ac:dyDescent="0.35">
      <c r="A176" t="s">
        <v>19</v>
      </c>
      <c r="B176" t="s">
        <v>21</v>
      </c>
      <c r="C176">
        <v>2</v>
      </c>
      <c r="D176">
        <v>35</v>
      </c>
      <c r="E176">
        <v>874</v>
      </c>
      <c r="F176" t="s">
        <v>16</v>
      </c>
      <c r="G176">
        <v>2970</v>
      </c>
      <c r="H176">
        <v>1725217928.892041</v>
      </c>
    </row>
    <row r="177" spans="1:14" x14ac:dyDescent="0.35">
      <c r="A177" t="s">
        <v>19</v>
      </c>
      <c r="B177" t="s">
        <v>21</v>
      </c>
      <c r="C177">
        <v>2</v>
      </c>
      <c r="D177">
        <v>35</v>
      </c>
      <c r="E177">
        <v>874</v>
      </c>
      <c r="F177" t="s">
        <v>17</v>
      </c>
      <c r="G177">
        <v>2970</v>
      </c>
      <c r="H177">
        <v>1725217929.0135601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121519088.745</v>
      </c>
    </row>
    <row r="178" spans="1:14" x14ac:dyDescent="0.35">
      <c r="A178" t="s">
        <v>57</v>
      </c>
      <c r="B178" t="s">
        <v>23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1725217929.0004711</v>
      </c>
    </row>
    <row r="179" spans="1:14" x14ac:dyDescent="0.35">
      <c r="A179" t="s">
        <v>57</v>
      </c>
      <c r="B179" t="s">
        <v>23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1725217929.1420541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141582965.85100001</v>
      </c>
    </row>
    <row r="180" spans="1:14" x14ac:dyDescent="0.35">
      <c r="A180" t="s">
        <v>20</v>
      </c>
      <c r="B180" t="s">
        <v>60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1725217928.891392</v>
      </c>
    </row>
    <row r="181" spans="1:14" x14ac:dyDescent="0.35">
      <c r="A181" t="s">
        <v>20</v>
      </c>
      <c r="B181" t="s">
        <v>60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1725217929.0200491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128657102.58499999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1725217928.755837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1725217928.8454289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89591979.980000004</v>
      </c>
    </row>
    <row r="185" spans="1:14" x14ac:dyDescent="0.35">
      <c r="A185" s="1" t="s">
        <v>31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1725218231.722054</v>
      </c>
    </row>
    <row r="187" spans="1:14" x14ac:dyDescent="0.35">
      <c r="A187" t="s">
        <v>14</v>
      </c>
      <c r="B187" t="s">
        <v>15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1725218231.8378251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115771055.222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1725218232.0684769</v>
      </c>
    </row>
    <row r="189" spans="1:14" x14ac:dyDescent="0.35">
      <c r="A189" t="s">
        <v>20</v>
      </c>
      <c r="B189" t="s">
        <v>57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1725218232.1674011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98924160.003999993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16</v>
      </c>
      <c r="G190">
        <v>1500</v>
      </c>
      <c r="H190">
        <v>1725218231.806396</v>
      </c>
    </row>
    <row r="191" spans="1:14" x14ac:dyDescent="0.35">
      <c r="A191" t="s">
        <v>21</v>
      </c>
      <c r="B191" t="s">
        <v>22</v>
      </c>
      <c r="C191">
        <v>1</v>
      </c>
      <c r="D191">
        <v>0</v>
      </c>
      <c r="E191">
        <v>262</v>
      </c>
      <c r="F191" t="s">
        <v>17</v>
      </c>
      <c r="G191">
        <v>1500</v>
      </c>
      <c r="H191">
        <v>1725218231.945267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138870954.514</v>
      </c>
    </row>
    <row r="192" spans="1:14" x14ac:dyDescent="0.35">
      <c r="A192" t="s">
        <v>21</v>
      </c>
      <c r="B192" t="s">
        <v>19</v>
      </c>
      <c r="C192">
        <v>1</v>
      </c>
      <c r="D192">
        <v>34</v>
      </c>
      <c r="E192">
        <v>420</v>
      </c>
      <c r="F192" t="s">
        <v>16</v>
      </c>
      <c r="G192">
        <v>1500</v>
      </c>
      <c r="H192">
        <v>1725218231.721858</v>
      </c>
    </row>
    <row r="193" spans="1:14" x14ac:dyDescent="0.35">
      <c r="A193" t="s">
        <v>21</v>
      </c>
      <c r="B193" t="s">
        <v>19</v>
      </c>
      <c r="C193">
        <v>1</v>
      </c>
      <c r="D193">
        <v>34</v>
      </c>
      <c r="E193">
        <v>420</v>
      </c>
      <c r="F193" t="s">
        <v>17</v>
      </c>
      <c r="G193">
        <v>1500</v>
      </c>
      <c r="H193">
        <v>1725218231.8359411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114083051.682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1725218231.7059309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1725218231.8020549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96123933.791999996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1725218231.6063509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1725218231.709548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103197097.778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1725218232.0037489</v>
      </c>
    </row>
    <row r="199" spans="1:14" x14ac:dyDescent="0.35">
      <c r="A199" t="s">
        <v>20</v>
      </c>
      <c r="B199" t="s">
        <v>59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1725218232.0993559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95607042.312999994</v>
      </c>
    </row>
    <row r="200" spans="1:14" x14ac:dyDescent="0.35">
      <c r="A200" t="s">
        <v>60</v>
      </c>
      <c r="B200" t="s">
        <v>61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1725218232.1020501</v>
      </c>
    </row>
    <row r="201" spans="1:14" x14ac:dyDescent="0.35">
      <c r="A201" t="s">
        <v>60</v>
      </c>
      <c r="B201" t="s">
        <v>61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1725218232.2183809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116330862.045</v>
      </c>
    </row>
    <row r="202" spans="1:14" x14ac:dyDescent="0.35">
      <c r="A202" t="s">
        <v>23</v>
      </c>
      <c r="B202" t="s">
        <v>24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1725218232.0666399</v>
      </c>
    </row>
    <row r="203" spans="1:14" x14ac:dyDescent="0.35">
      <c r="A203" t="s">
        <v>23</v>
      </c>
      <c r="B203" t="s">
        <v>24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1725218232.1883221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121682167.053</v>
      </c>
    </row>
    <row r="204" spans="1:14" x14ac:dyDescent="0.35">
      <c r="A204" t="s">
        <v>19</v>
      </c>
      <c r="B204" t="s">
        <v>21</v>
      </c>
      <c r="C204">
        <v>2</v>
      </c>
      <c r="D204">
        <v>35</v>
      </c>
      <c r="E204">
        <v>874</v>
      </c>
      <c r="F204" t="s">
        <v>16</v>
      </c>
      <c r="G204">
        <v>2970</v>
      </c>
      <c r="H204">
        <v>1725218232.0681579</v>
      </c>
    </row>
    <row r="205" spans="1:14" x14ac:dyDescent="0.35">
      <c r="A205" t="s">
        <v>19</v>
      </c>
      <c r="B205" t="s">
        <v>21</v>
      </c>
      <c r="C205">
        <v>2</v>
      </c>
      <c r="D205">
        <v>35</v>
      </c>
      <c r="E205">
        <v>874</v>
      </c>
      <c r="F205" t="s">
        <v>17</v>
      </c>
      <c r="G205">
        <v>2970</v>
      </c>
      <c r="H205">
        <v>1725218232.1587961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90638160.706</v>
      </c>
    </row>
    <row r="206" spans="1:14" x14ac:dyDescent="0.35">
      <c r="A206" t="s">
        <v>57</v>
      </c>
      <c r="B206" t="s">
        <v>23</v>
      </c>
      <c r="C206">
        <v>1</v>
      </c>
      <c r="D206">
        <v>35</v>
      </c>
      <c r="E206">
        <v>874</v>
      </c>
      <c r="F206" t="s">
        <v>16</v>
      </c>
      <c r="G206">
        <v>2970</v>
      </c>
      <c r="H206">
        <v>1725218232.0188949</v>
      </c>
    </row>
    <row r="207" spans="1:14" x14ac:dyDescent="0.35">
      <c r="A207" t="s">
        <v>57</v>
      </c>
      <c r="B207" t="s">
        <v>23</v>
      </c>
      <c r="C207">
        <v>1</v>
      </c>
      <c r="D207">
        <v>35</v>
      </c>
      <c r="E207">
        <v>874</v>
      </c>
      <c r="F207" t="s">
        <v>17</v>
      </c>
      <c r="G207">
        <v>2970</v>
      </c>
      <c r="H207">
        <v>1725218232.114429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95534086.226999998</v>
      </c>
    </row>
    <row r="208" spans="1:14" x14ac:dyDescent="0.35">
      <c r="A208" t="s">
        <v>20</v>
      </c>
      <c r="B208" t="s">
        <v>60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1725218232.0027361</v>
      </c>
    </row>
    <row r="209" spans="1:14" x14ac:dyDescent="0.35">
      <c r="A209" t="s">
        <v>20</v>
      </c>
      <c r="B209" t="s">
        <v>60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1725218232.107429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104692935.94400001</v>
      </c>
    </row>
    <row r="211" spans="1:14" x14ac:dyDescent="0.35">
      <c r="A211" s="1" t="s">
        <v>32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1725218534.878078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1725218534.98103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102952003.479</v>
      </c>
    </row>
    <row r="214" spans="1:14" x14ac:dyDescent="0.35">
      <c r="A214" t="s">
        <v>21</v>
      </c>
      <c r="B214" t="s">
        <v>19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1725218535.186064</v>
      </c>
    </row>
    <row r="215" spans="1:14" x14ac:dyDescent="0.35">
      <c r="A215" t="s">
        <v>21</v>
      </c>
      <c r="B215" t="s">
        <v>19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1725218535.3126841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126620054.245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1725218534.898308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1725218534.9727261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74418067.931999996</v>
      </c>
    </row>
    <row r="218" spans="1:14" x14ac:dyDescent="0.35">
      <c r="A218" t="s">
        <v>19</v>
      </c>
      <c r="B218" t="s">
        <v>20</v>
      </c>
      <c r="C218">
        <v>1</v>
      </c>
      <c r="D218">
        <v>0</v>
      </c>
      <c r="E218">
        <v>262</v>
      </c>
      <c r="F218" t="s">
        <v>16</v>
      </c>
      <c r="G218">
        <v>1500</v>
      </c>
      <c r="H218">
        <v>1725218535.2415609</v>
      </c>
    </row>
    <row r="219" spans="1:14" x14ac:dyDescent="0.35">
      <c r="A219" t="s">
        <v>19</v>
      </c>
      <c r="B219" t="s">
        <v>20</v>
      </c>
      <c r="C219">
        <v>1</v>
      </c>
      <c r="D219">
        <v>0</v>
      </c>
      <c r="E219">
        <v>262</v>
      </c>
      <c r="F219" t="s">
        <v>17</v>
      </c>
      <c r="G219">
        <v>1500</v>
      </c>
      <c r="H219">
        <v>1725218535.3563621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114801168.442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1725218535.2064631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1725218535.3208001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114336967.46799999</v>
      </c>
    </row>
    <row r="222" spans="1:14" x14ac:dyDescent="0.35">
      <c r="A222" t="s">
        <v>21</v>
      </c>
      <c r="B222" t="s">
        <v>22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1725218534.8941641</v>
      </c>
    </row>
    <row r="223" spans="1:14" x14ac:dyDescent="0.35">
      <c r="A223" t="s">
        <v>21</v>
      </c>
      <c r="B223" t="s">
        <v>22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1725218534.973062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78897953.033000007</v>
      </c>
    </row>
    <row r="224" spans="1:14" x14ac:dyDescent="0.35">
      <c r="A224" t="s">
        <v>20</v>
      </c>
      <c r="B224" t="s">
        <v>60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1725218535.1989989</v>
      </c>
    </row>
    <row r="225" spans="1:14" x14ac:dyDescent="0.35">
      <c r="A225" t="s">
        <v>20</v>
      </c>
      <c r="B225" t="s">
        <v>60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1725218535.3167329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117733955.383</v>
      </c>
    </row>
    <row r="226" spans="1:14" x14ac:dyDescent="0.35">
      <c r="A226" t="s">
        <v>20</v>
      </c>
      <c r="B226" t="s">
        <v>59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1725218535.2588539</v>
      </c>
    </row>
    <row r="227" spans="1:14" x14ac:dyDescent="0.35">
      <c r="A227" t="s">
        <v>20</v>
      </c>
      <c r="B227" t="s">
        <v>59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1725218535.350518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91664075.850999996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1725218535.1620741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1725218535.252321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90246915.817000002</v>
      </c>
    </row>
    <row r="230" spans="1:14" x14ac:dyDescent="0.35">
      <c r="A230" t="s">
        <v>60</v>
      </c>
      <c r="B230" t="s">
        <v>61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1725218535.2384059</v>
      </c>
    </row>
    <row r="231" spans="1:14" x14ac:dyDescent="0.35">
      <c r="A231" t="s">
        <v>60</v>
      </c>
      <c r="B231" t="s">
        <v>61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1725218535.3309269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92520952.224999994</v>
      </c>
    </row>
    <row r="232" spans="1:14" x14ac:dyDescent="0.35">
      <c r="A232" t="s">
        <v>23</v>
      </c>
      <c r="B232" t="s">
        <v>24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1725218535.1424839</v>
      </c>
    </row>
    <row r="233" spans="1:14" x14ac:dyDescent="0.35">
      <c r="A233" t="s">
        <v>23</v>
      </c>
      <c r="B233" t="s">
        <v>24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1725218535.2353201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92836141.585999995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1725218535.3060229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1725218535.418807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112784147.263</v>
      </c>
    </row>
    <row r="237" spans="1:14" x14ac:dyDescent="0.35">
      <c r="A237" s="1" t="s">
        <v>33</v>
      </c>
    </row>
    <row r="238" spans="1:14" x14ac:dyDescent="0.35">
      <c r="A238" t="s">
        <v>14</v>
      </c>
      <c r="B238" t="s">
        <v>15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1725218837.890564</v>
      </c>
    </row>
    <row r="239" spans="1:14" x14ac:dyDescent="0.35">
      <c r="A239" t="s">
        <v>14</v>
      </c>
      <c r="B239" t="s">
        <v>15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1725218838.0173211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126757144.928</v>
      </c>
    </row>
    <row r="240" spans="1:14" x14ac:dyDescent="0.35">
      <c r="A240" t="s">
        <v>19</v>
      </c>
      <c r="B240" t="s">
        <v>20</v>
      </c>
      <c r="C240">
        <v>1</v>
      </c>
      <c r="D240">
        <v>0</v>
      </c>
      <c r="E240">
        <v>262</v>
      </c>
      <c r="F240" t="s">
        <v>16</v>
      </c>
      <c r="G240">
        <v>1500</v>
      </c>
      <c r="H240">
        <v>1725218838.1903911</v>
      </c>
    </row>
    <row r="241" spans="1:14" x14ac:dyDescent="0.35">
      <c r="A241" t="s">
        <v>19</v>
      </c>
      <c r="B241" t="s">
        <v>20</v>
      </c>
      <c r="C241">
        <v>1</v>
      </c>
      <c r="D241">
        <v>0</v>
      </c>
      <c r="E241">
        <v>262</v>
      </c>
      <c r="F241" t="s">
        <v>17</v>
      </c>
      <c r="G241">
        <v>1500</v>
      </c>
      <c r="H241">
        <v>1725218838.319073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128681898.117</v>
      </c>
    </row>
    <row r="242" spans="1:14" x14ac:dyDescent="0.35">
      <c r="A242" t="s">
        <v>21</v>
      </c>
      <c r="B242" t="s">
        <v>22</v>
      </c>
      <c r="C242">
        <v>1</v>
      </c>
      <c r="D242">
        <v>0</v>
      </c>
      <c r="E242">
        <v>262</v>
      </c>
      <c r="F242" t="s">
        <v>16</v>
      </c>
      <c r="G242">
        <v>1500</v>
      </c>
      <c r="H242">
        <v>1725218837.89818</v>
      </c>
    </row>
    <row r="243" spans="1:14" x14ac:dyDescent="0.35">
      <c r="A243" t="s">
        <v>21</v>
      </c>
      <c r="B243" t="s">
        <v>22</v>
      </c>
      <c r="C243">
        <v>1</v>
      </c>
      <c r="D243">
        <v>0</v>
      </c>
      <c r="E243">
        <v>262</v>
      </c>
      <c r="F243" t="s">
        <v>17</v>
      </c>
      <c r="G243">
        <v>1500</v>
      </c>
      <c r="H243">
        <v>1725218838.021857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123677015.30500001</v>
      </c>
    </row>
    <row r="244" spans="1:14" x14ac:dyDescent="0.35">
      <c r="A244" t="s">
        <v>21</v>
      </c>
      <c r="B244" t="s">
        <v>19</v>
      </c>
      <c r="C244">
        <v>1</v>
      </c>
      <c r="D244">
        <v>34</v>
      </c>
      <c r="E244">
        <v>420</v>
      </c>
      <c r="F244" t="s">
        <v>16</v>
      </c>
      <c r="G244">
        <v>1500</v>
      </c>
      <c r="H244">
        <v>1725218838.243494</v>
      </c>
    </row>
    <row r="245" spans="1:14" x14ac:dyDescent="0.35">
      <c r="A245" t="s">
        <v>21</v>
      </c>
      <c r="B245" t="s">
        <v>19</v>
      </c>
      <c r="C245">
        <v>1</v>
      </c>
      <c r="D245">
        <v>34</v>
      </c>
      <c r="E245">
        <v>420</v>
      </c>
      <c r="F245" t="s">
        <v>17</v>
      </c>
      <c r="G245">
        <v>1500</v>
      </c>
      <c r="H245">
        <v>1725218838.3835821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140088081.36000001</v>
      </c>
    </row>
    <row r="246" spans="1:14" x14ac:dyDescent="0.35">
      <c r="A246" t="s">
        <v>20</v>
      </c>
      <c r="B246" t="s">
        <v>57</v>
      </c>
      <c r="C246">
        <v>1</v>
      </c>
      <c r="D246">
        <v>34</v>
      </c>
      <c r="E246">
        <v>420</v>
      </c>
      <c r="F246" t="s">
        <v>16</v>
      </c>
      <c r="G246">
        <v>1500</v>
      </c>
      <c r="H246">
        <v>1725218837.818172</v>
      </c>
    </row>
    <row r="247" spans="1:14" x14ac:dyDescent="0.35">
      <c r="A247" t="s">
        <v>20</v>
      </c>
      <c r="B247" t="s">
        <v>57</v>
      </c>
      <c r="C247">
        <v>1</v>
      </c>
      <c r="D247">
        <v>34</v>
      </c>
      <c r="E247">
        <v>420</v>
      </c>
      <c r="F247" t="s">
        <v>17</v>
      </c>
      <c r="G247">
        <v>1500</v>
      </c>
      <c r="H247">
        <v>1725218837.8993521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81180095.672999993</v>
      </c>
    </row>
    <row r="248" spans="1:14" x14ac:dyDescent="0.35">
      <c r="A248" t="s">
        <v>57</v>
      </c>
      <c r="B248" t="s">
        <v>58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1725218837.8150101</v>
      </c>
    </row>
    <row r="249" spans="1:14" x14ac:dyDescent="0.35">
      <c r="A249" t="s">
        <v>57</v>
      </c>
      <c r="B249" t="s">
        <v>58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1725218837.9082839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93273878.098000005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1725218838.2289569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1725218838.327637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98680019.378999993</v>
      </c>
    </row>
    <row r="252" spans="1:14" x14ac:dyDescent="0.35">
      <c r="A252" t="s">
        <v>23</v>
      </c>
      <c r="B252" t="s">
        <v>24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1725218837.878772</v>
      </c>
    </row>
    <row r="253" spans="1:14" x14ac:dyDescent="0.35">
      <c r="A253" t="s">
        <v>23</v>
      </c>
      <c r="B253" t="s">
        <v>24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1725218837.999577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120805025.101</v>
      </c>
    </row>
    <row r="254" spans="1:14" x14ac:dyDescent="0.35">
      <c r="A254" t="s">
        <v>19</v>
      </c>
      <c r="B254" t="s">
        <v>21</v>
      </c>
      <c r="C254">
        <v>2</v>
      </c>
      <c r="D254">
        <v>35</v>
      </c>
      <c r="E254">
        <v>874</v>
      </c>
      <c r="F254" t="s">
        <v>16</v>
      </c>
      <c r="G254">
        <v>2970</v>
      </c>
      <c r="H254">
        <v>1725218838.1227009</v>
      </c>
    </row>
    <row r="255" spans="1:14" x14ac:dyDescent="0.35">
      <c r="A255" t="s">
        <v>19</v>
      </c>
      <c r="B255" t="s">
        <v>21</v>
      </c>
      <c r="C255">
        <v>2</v>
      </c>
      <c r="D255">
        <v>35</v>
      </c>
      <c r="E255">
        <v>874</v>
      </c>
      <c r="F255" t="s">
        <v>17</v>
      </c>
      <c r="G255">
        <v>2970</v>
      </c>
      <c r="H255">
        <v>1725218838.237576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114875078.20100001</v>
      </c>
    </row>
    <row r="256" spans="1:14" x14ac:dyDescent="0.35">
      <c r="A256" t="s">
        <v>60</v>
      </c>
      <c r="B256" t="s">
        <v>61</v>
      </c>
      <c r="C256">
        <v>1</v>
      </c>
      <c r="D256">
        <v>35</v>
      </c>
      <c r="E256">
        <v>874</v>
      </c>
      <c r="F256" t="s">
        <v>16</v>
      </c>
      <c r="G256">
        <v>2970</v>
      </c>
      <c r="H256">
        <v>1725218838.258745</v>
      </c>
    </row>
    <row r="257" spans="1:14" x14ac:dyDescent="0.35">
      <c r="A257" t="s">
        <v>60</v>
      </c>
      <c r="B257" t="s">
        <v>61</v>
      </c>
      <c r="C257">
        <v>1</v>
      </c>
      <c r="D257">
        <v>35</v>
      </c>
      <c r="E257">
        <v>874</v>
      </c>
      <c r="F257" t="s">
        <v>17</v>
      </c>
      <c r="G257">
        <v>2970</v>
      </c>
      <c r="H257">
        <v>1725218838.3906419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131896972.656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1725218837.854259</v>
      </c>
    </row>
    <row r="259" spans="1:14" x14ac:dyDescent="0.35">
      <c r="A259" t="s">
        <v>20</v>
      </c>
      <c r="B259" t="s">
        <v>59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1725218837.9726861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118427038.193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1725218838.2043641</v>
      </c>
    </row>
    <row r="261" spans="1:14" x14ac:dyDescent="0.35">
      <c r="A261" t="s">
        <v>57</v>
      </c>
      <c r="B261" t="s">
        <v>23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1725218838.299156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94791889.191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107875178.258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10644.981</v>
      </c>
    </row>
    <row r="273" spans="1:3" x14ac:dyDescent="0.35">
      <c r="A273" s="1" t="s">
        <v>43</v>
      </c>
      <c r="B273">
        <v>4436.3549999999996</v>
      </c>
    </row>
    <row r="274" spans="1:3" x14ac:dyDescent="0.35">
      <c r="A274" s="1" t="s">
        <v>44</v>
      </c>
      <c r="B274">
        <v>2046.413</v>
      </c>
    </row>
    <row r="275" spans="1:3" x14ac:dyDescent="0.35">
      <c r="A275" s="1" t="s">
        <v>45</v>
      </c>
      <c r="B275">
        <v>1500.807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11.19</v>
      </c>
      <c r="C278">
        <v>6961556</v>
      </c>
    </row>
    <row r="279" spans="1:3" x14ac:dyDescent="0.35">
      <c r="A279">
        <v>2</v>
      </c>
      <c r="B279">
        <v>46.106000000000002</v>
      </c>
      <c r="C279">
        <v>65693104</v>
      </c>
    </row>
    <row r="280" spans="1:3" x14ac:dyDescent="0.35">
      <c r="A280">
        <v>3</v>
      </c>
      <c r="B280">
        <v>51.915999999999997</v>
      </c>
      <c r="C280">
        <v>69006914</v>
      </c>
    </row>
    <row r="281" spans="1:3" x14ac:dyDescent="0.35">
      <c r="A281">
        <v>4</v>
      </c>
      <c r="B281">
        <v>7.4779999999999998</v>
      </c>
      <c r="C281">
        <v>3877076</v>
      </c>
    </row>
    <row r="282" spans="1:3" x14ac:dyDescent="0.35">
      <c r="A282">
        <v>5</v>
      </c>
      <c r="B282">
        <v>41.774000000000001</v>
      </c>
      <c r="C282">
        <v>53095976</v>
      </c>
    </row>
    <row r="283" spans="1:3" x14ac:dyDescent="0.35">
      <c r="A283">
        <v>6</v>
      </c>
      <c r="B283">
        <v>14.863</v>
      </c>
      <c r="C283">
        <v>22371038</v>
      </c>
    </row>
    <row r="284" spans="1:3" x14ac:dyDescent="0.35">
      <c r="A284">
        <v>7</v>
      </c>
      <c r="B284">
        <v>28.699000000000002</v>
      </c>
      <c r="C284">
        <v>42937994</v>
      </c>
    </row>
    <row r="285" spans="1:3" x14ac:dyDescent="0.35">
      <c r="A285">
        <v>8</v>
      </c>
      <c r="B285">
        <v>57.231000000000002</v>
      </c>
      <c r="C285">
        <v>81582328</v>
      </c>
    </row>
    <row r="286" spans="1:3" x14ac:dyDescent="0.35">
      <c r="A286">
        <v>9</v>
      </c>
      <c r="B286">
        <v>3.7109999999999999</v>
      </c>
      <c r="C286">
        <v>3084480</v>
      </c>
    </row>
    <row r="287" spans="1:3" x14ac:dyDescent="0.35">
      <c r="A287">
        <v>10</v>
      </c>
      <c r="B287">
        <v>30.553999999999998</v>
      </c>
      <c r="C287">
        <v>46109220</v>
      </c>
    </row>
    <row r="288" spans="1:3" x14ac:dyDescent="0.35">
      <c r="A288">
        <v>11</v>
      </c>
      <c r="B288">
        <v>25.783000000000001</v>
      </c>
      <c r="C288">
        <v>39610226</v>
      </c>
    </row>
    <row r="289" spans="1:4" x14ac:dyDescent="0.35">
      <c r="A289">
        <v>12</v>
      </c>
      <c r="B289">
        <v>0</v>
      </c>
      <c r="C289">
        <v>0</v>
      </c>
    </row>
    <row r="290" spans="1:4" x14ac:dyDescent="0.35">
      <c r="A290">
        <v>13</v>
      </c>
      <c r="B290">
        <v>36.988</v>
      </c>
      <c r="C290">
        <v>48923306</v>
      </c>
    </row>
    <row r="291" spans="1:4" x14ac:dyDescent="0.35">
      <c r="A291">
        <v>14</v>
      </c>
      <c r="B291">
        <v>23.059000000000001</v>
      </c>
      <c r="C291">
        <v>39880620</v>
      </c>
    </row>
    <row r="292" spans="1:4" x14ac:dyDescent="0.35">
      <c r="A292" s="1" t="s">
        <v>49</v>
      </c>
      <c r="B292">
        <v>27.097000000000001</v>
      </c>
      <c r="C292">
        <v>37366702.714000002</v>
      </c>
    </row>
    <row r="293" spans="1:4" x14ac:dyDescent="0.35">
      <c r="A293" s="1" t="s">
        <v>50</v>
      </c>
      <c r="B293">
        <v>17.524999999999999</v>
      </c>
      <c r="C293">
        <v>25496131.302000001</v>
      </c>
    </row>
    <row r="295" spans="1:4" x14ac:dyDescent="0.35">
      <c r="A295" s="1" t="s">
        <v>51</v>
      </c>
      <c r="B295" s="1" t="s">
        <v>52</v>
      </c>
      <c r="C295" s="1" t="s">
        <v>53</v>
      </c>
      <c r="D295" s="1" t="s">
        <v>54</v>
      </c>
    </row>
    <row r="296" spans="1:4" x14ac:dyDescent="0.35">
      <c r="A296" s="1" t="s">
        <v>39</v>
      </c>
      <c r="B296">
        <f>IF(SUMIF(D1:D292, "&lt;&gt;46", N1:N292) = 0, "none", SUMIF(D1:D292, "&lt;&gt;46", N1:N292))</f>
        <v>12945021390.914999</v>
      </c>
      <c r="C296" t="str">
        <f>IF(SUMIF(D1:D292, 46, N1:N292) = 0, "none", SUMIF(D1:D292, 46, N1:N292))</f>
        <v>none</v>
      </c>
      <c r="D296" t="str">
        <f>IFERROR(ROUND((C296 - B296)/ABS(B296) * 100, 3), "none")</f>
        <v>none</v>
      </c>
    </row>
    <row r="297" spans="1:4" x14ac:dyDescent="0.35">
      <c r="A297" s="1" t="s">
        <v>55</v>
      </c>
      <c r="B297">
        <v>11422.341</v>
      </c>
      <c r="C297" t="s">
        <v>56</v>
      </c>
      <c r="D297" t="str">
        <f>IFERROR(ROUND((C297 - B297)/ABS(B297) * 100, 3), "none")</f>
        <v>none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1724872567.4661641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1724872567.7416849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275520801.54400003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1724872567.5022981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1724872567.7566259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254327774.04800001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1724872567.5813529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1724872567.75138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170027017.59299999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1724872567.6339369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1724872567.75267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118733167.648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1724872567.5659361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1724872567.765867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199930906.296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1724872567.6105199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1724872567.740555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130035161.972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1724872567.646049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1724872567.762975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116925954.81900001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1724872567.485847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1724872567.7528751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267028093.338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1724872567.623805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1724872567.747196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123390913.01000001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1724872567.6367509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1724872567.750644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113893032.074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1724872567.611001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1724872567.719408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108407020.56900001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1724872567.578054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1724872567.7475679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169513940.81099999</v>
      </c>
    </row>
    <row r="28" spans="1:14" x14ac:dyDescent="0.35">
      <c r="A28" t="s">
        <v>20</v>
      </c>
      <c r="B28" t="s">
        <v>60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1724872567.477994</v>
      </c>
    </row>
    <row r="29" spans="1:14" x14ac:dyDescent="0.35">
      <c r="A29" t="s">
        <v>20</v>
      </c>
      <c r="B29" t="s">
        <v>60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1724872567.742099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264105081.558</v>
      </c>
    </row>
    <row r="31" spans="1:14" x14ac:dyDescent="0.35">
      <c r="A31" s="1" t="s">
        <v>25</v>
      </c>
    </row>
    <row r="32" spans="1:14" x14ac:dyDescent="0.35">
      <c r="A32" t="s">
        <v>21</v>
      </c>
      <c r="B32" t="s">
        <v>22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1724872869.1318641</v>
      </c>
    </row>
    <row r="33" spans="1:14" x14ac:dyDescent="0.35">
      <c r="A33" t="s">
        <v>21</v>
      </c>
      <c r="B33" t="s">
        <v>22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1724872869.255569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123704910.278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1724872869.3103459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1724872869.4101391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99793195.724000007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1724872869.2941389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1724872869.4033051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109166145.325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1724872868.838074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1724872868.9372151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99141120.910999998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1724872869.234755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1724872869.3158081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81053018.569999993</v>
      </c>
    </row>
    <row r="42" spans="1:14" x14ac:dyDescent="0.35">
      <c r="A42" t="s">
        <v>57</v>
      </c>
      <c r="B42" t="s">
        <v>58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1724872869.2344949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1724872869.3319809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97486019.135000005</v>
      </c>
    </row>
    <row r="44" spans="1:14" x14ac:dyDescent="0.35">
      <c r="A44" t="s">
        <v>61</v>
      </c>
      <c r="B44" t="s">
        <v>14</v>
      </c>
      <c r="C44">
        <v>1</v>
      </c>
      <c r="D44">
        <v>46</v>
      </c>
      <c r="E44">
        <v>483</v>
      </c>
      <c r="F44" t="s">
        <v>16</v>
      </c>
      <c r="G44">
        <v>2970</v>
      </c>
      <c r="H44">
        <v>1724872869.29495</v>
      </c>
    </row>
    <row r="45" spans="1:14" x14ac:dyDescent="0.35">
      <c r="A45" t="s">
        <v>61</v>
      </c>
      <c r="B45" t="s">
        <v>14</v>
      </c>
      <c r="C45">
        <v>1</v>
      </c>
      <c r="D45">
        <v>46</v>
      </c>
      <c r="E45">
        <v>483</v>
      </c>
      <c r="F45" t="s">
        <v>17</v>
      </c>
      <c r="G45">
        <v>2970</v>
      </c>
      <c r="H45">
        <v>1724872869.4078579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112907886.505</v>
      </c>
    </row>
    <row r="46" spans="1:14" x14ac:dyDescent="0.35">
      <c r="A46" t="s">
        <v>20</v>
      </c>
      <c r="B46" t="s">
        <v>59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1724872869.1700599</v>
      </c>
    </row>
    <row r="47" spans="1:14" x14ac:dyDescent="0.35">
      <c r="A47" t="s">
        <v>20</v>
      </c>
      <c r="B47" t="s">
        <v>59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1724872869.271441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101381063.461</v>
      </c>
    </row>
    <row r="48" spans="1:14" x14ac:dyDescent="0.35">
      <c r="A48" t="s">
        <v>20</v>
      </c>
      <c r="B48" t="s">
        <v>60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1724872869.423362</v>
      </c>
    </row>
    <row r="49" spans="1:14" x14ac:dyDescent="0.35">
      <c r="A49" t="s">
        <v>20</v>
      </c>
      <c r="B49" t="s">
        <v>60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1724872869.5232329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99870920.180999994</v>
      </c>
    </row>
    <row r="50" spans="1:14" x14ac:dyDescent="0.35">
      <c r="A50" t="s">
        <v>60</v>
      </c>
      <c r="B50" t="s">
        <v>61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1724872868.899339</v>
      </c>
    </row>
    <row r="51" spans="1:14" x14ac:dyDescent="0.35">
      <c r="A51" t="s">
        <v>60</v>
      </c>
      <c r="B51" t="s">
        <v>61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1724872869.018368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119029045.105</v>
      </c>
    </row>
    <row r="52" spans="1:14" x14ac:dyDescent="0.35">
      <c r="A52" t="s">
        <v>23</v>
      </c>
      <c r="B52" t="s">
        <v>24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1724872869.1700561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1724872869.2574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87343931.197999999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1724872869.3202491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1724872869.466536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146286964.417</v>
      </c>
    </row>
    <row r="56" spans="1:14" x14ac:dyDescent="0.35">
      <c r="A56" t="s">
        <v>57</v>
      </c>
      <c r="B56" t="s">
        <v>23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1724872869.1428759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1724872869.2252951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82419157.027999997</v>
      </c>
    </row>
    <row r="59" spans="1:14" x14ac:dyDescent="0.35">
      <c r="A59" s="1" t="s">
        <v>26</v>
      </c>
    </row>
    <row r="60" spans="1:14" x14ac:dyDescent="0.35">
      <c r="A60" t="s">
        <v>21</v>
      </c>
      <c r="B60" t="s">
        <v>22</v>
      </c>
      <c r="C60">
        <v>1</v>
      </c>
      <c r="D60">
        <v>0</v>
      </c>
      <c r="E60">
        <v>262</v>
      </c>
      <c r="F60" t="s">
        <v>16</v>
      </c>
      <c r="G60">
        <v>1500</v>
      </c>
      <c r="H60">
        <v>1724873172.518873</v>
      </c>
    </row>
    <row r="61" spans="1:14" x14ac:dyDescent="0.35">
      <c r="A61" t="s">
        <v>21</v>
      </c>
      <c r="B61" t="s">
        <v>22</v>
      </c>
      <c r="C61">
        <v>1</v>
      </c>
      <c r="D61">
        <v>0</v>
      </c>
      <c r="E61">
        <v>262</v>
      </c>
      <c r="F61" t="s">
        <v>17</v>
      </c>
      <c r="G61">
        <v>1500</v>
      </c>
      <c r="H61">
        <v>1724873172.6734209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154547929.764</v>
      </c>
    </row>
    <row r="62" spans="1:14" x14ac:dyDescent="0.35">
      <c r="A62" t="s">
        <v>19</v>
      </c>
      <c r="B62" t="s">
        <v>20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1724873172.2876761</v>
      </c>
    </row>
    <row r="63" spans="1:14" x14ac:dyDescent="0.35">
      <c r="A63" t="s">
        <v>19</v>
      </c>
      <c r="B63" t="s">
        <v>20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1724873172.3801091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92432975.768999994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1724873172.5001481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1724873172.634932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134783983.23100001</v>
      </c>
    </row>
    <row r="66" spans="1:14" x14ac:dyDescent="0.35">
      <c r="A66" t="s">
        <v>21</v>
      </c>
      <c r="B66" t="s">
        <v>19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1724873171.9502161</v>
      </c>
    </row>
    <row r="67" spans="1:14" x14ac:dyDescent="0.35">
      <c r="A67" t="s">
        <v>21</v>
      </c>
      <c r="B67" t="s">
        <v>19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1724873172.0765409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126324892.044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1724873171.9643011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1724873172.0902419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125940799.713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1724873172.074034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1724873172.1697359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95701932.907000005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1724873172.3872981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1724873172.5081141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120815992.355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1724873172.4260819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1724873172.5289569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102874994.278</v>
      </c>
    </row>
    <row r="76" spans="1:14" x14ac:dyDescent="0.35">
      <c r="A76" t="s">
        <v>19</v>
      </c>
      <c r="B76" t="s">
        <v>21</v>
      </c>
      <c r="C76">
        <v>2</v>
      </c>
      <c r="D76">
        <v>35</v>
      </c>
      <c r="E76">
        <v>874</v>
      </c>
      <c r="F76" t="s">
        <v>16</v>
      </c>
      <c r="G76">
        <v>2970</v>
      </c>
      <c r="H76">
        <v>1724873172.466692</v>
      </c>
    </row>
    <row r="77" spans="1:14" x14ac:dyDescent="0.35">
      <c r="A77" t="s">
        <v>19</v>
      </c>
      <c r="B77" t="s">
        <v>21</v>
      </c>
      <c r="C77">
        <v>2</v>
      </c>
      <c r="D77">
        <v>35</v>
      </c>
      <c r="E77">
        <v>874</v>
      </c>
      <c r="F77" t="s">
        <v>17</v>
      </c>
      <c r="G77">
        <v>2970</v>
      </c>
      <c r="H77">
        <v>1724873172.577704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111011981.964</v>
      </c>
    </row>
    <row r="78" spans="1:14" x14ac:dyDescent="0.35">
      <c r="A78" t="s">
        <v>61</v>
      </c>
      <c r="B78" t="s">
        <v>14</v>
      </c>
      <c r="C78">
        <v>1</v>
      </c>
      <c r="D78">
        <v>46</v>
      </c>
      <c r="E78">
        <v>483</v>
      </c>
      <c r="F78" t="s">
        <v>16</v>
      </c>
      <c r="G78">
        <v>2970</v>
      </c>
      <c r="H78">
        <v>1724873172.0909221</v>
      </c>
    </row>
    <row r="79" spans="1:14" x14ac:dyDescent="0.35">
      <c r="A79" t="s">
        <v>61</v>
      </c>
      <c r="B79" t="s">
        <v>14</v>
      </c>
      <c r="C79">
        <v>1</v>
      </c>
      <c r="D79">
        <v>46</v>
      </c>
      <c r="E79">
        <v>483</v>
      </c>
      <c r="F79" t="s">
        <v>17</v>
      </c>
      <c r="G79">
        <v>2970</v>
      </c>
      <c r="H79">
        <v>1724873172.202328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111405849.457</v>
      </c>
    </row>
    <row r="80" spans="1:14" x14ac:dyDescent="0.35">
      <c r="A80" t="s">
        <v>60</v>
      </c>
      <c r="B80" t="s">
        <v>61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1724873172.4873919</v>
      </c>
    </row>
    <row r="81" spans="1:14" x14ac:dyDescent="0.35">
      <c r="A81" t="s">
        <v>60</v>
      </c>
      <c r="B81" t="s">
        <v>61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1724873172.6133349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125942945.48</v>
      </c>
    </row>
    <row r="82" spans="1:14" x14ac:dyDescent="0.35">
      <c r="A82" t="s">
        <v>23</v>
      </c>
      <c r="B82" t="s">
        <v>24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1724873171.939805</v>
      </c>
    </row>
    <row r="83" spans="1:14" x14ac:dyDescent="0.35">
      <c r="A83" t="s">
        <v>23</v>
      </c>
      <c r="B83" t="s">
        <v>24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1724873172.057421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117615938.18700001</v>
      </c>
    </row>
    <row r="84" spans="1:14" x14ac:dyDescent="0.35">
      <c r="A84" t="s">
        <v>57</v>
      </c>
      <c r="B84" t="s">
        <v>23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1724873172.303215</v>
      </c>
    </row>
    <row r="85" spans="1:14" x14ac:dyDescent="0.35">
      <c r="A85" t="s">
        <v>57</v>
      </c>
      <c r="B85" t="s">
        <v>23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1724873172.398355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95139980.316</v>
      </c>
    </row>
    <row r="87" spans="1:14" x14ac:dyDescent="0.35">
      <c r="A87" s="1" t="s">
        <v>27</v>
      </c>
    </row>
    <row r="88" spans="1:14" x14ac:dyDescent="0.35">
      <c r="A88" t="s">
        <v>57</v>
      </c>
      <c r="B88" t="s">
        <v>58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1724873475.3303101</v>
      </c>
    </row>
    <row r="89" spans="1:14" x14ac:dyDescent="0.35">
      <c r="A89" t="s">
        <v>57</v>
      </c>
      <c r="B89" t="s">
        <v>58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1724873475.4651439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134833812.71399999</v>
      </c>
    </row>
    <row r="90" spans="1:14" x14ac:dyDescent="0.35">
      <c r="A90" t="s">
        <v>14</v>
      </c>
      <c r="B90" t="s">
        <v>15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1724873475.4720311</v>
      </c>
    </row>
    <row r="91" spans="1:14" x14ac:dyDescent="0.35">
      <c r="A91" t="s">
        <v>14</v>
      </c>
      <c r="B91" t="s">
        <v>15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1724873475.6000879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128056764.603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1724873474.882333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1724873474.9851601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102827072.14399999</v>
      </c>
    </row>
    <row r="94" spans="1:14" x14ac:dyDescent="0.35">
      <c r="A94" t="s">
        <v>19</v>
      </c>
      <c r="B94" t="s">
        <v>20</v>
      </c>
      <c r="C94">
        <v>1</v>
      </c>
      <c r="D94">
        <v>0</v>
      </c>
      <c r="E94">
        <v>262</v>
      </c>
      <c r="F94" t="s">
        <v>16</v>
      </c>
      <c r="G94">
        <v>1500</v>
      </c>
      <c r="H94">
        <v>1724873474.941958</v>
      </c>
    </row>
    <row r="95" spans="1:14" x14ac:dyDescent="0.35">
      <c r="A95" t="s">
        <v>19</v>
      </c>
      <c r="B95" t="s">
        <v>20</v>
      </c>
      <c r="C95">
        <v>1</v>
      </c>
      <c r="D95">
        <v>0</v>
      </c>
      <c r="E95">
        <v>262</v>
      </c>
      <c r="F95" t="s">
        <v>17</v>
      </c>
      <c r="G95">
        <v>1500</v>
      </c>
      <c r="H95">
        <v>1724873475.044482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102524042.13</v>
      </c>
    </row>
    <row r="96" spans="1:14" x14ac:dyDescent="0.35">
      <c r="A96" t="s">
        <v>21</v>
      </c>
      <c r="B96" t="s">
        <v>19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1724873475.528439</v>
      </c>
    </row>
    <row r="97" spans="1:14" x14ac:dyDescent="0.35">
      <c r="A97" t="s">
        <v>21</v>
      </c>
      <c r="B97" t="s">
        <v>19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1724873475.679647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151207923.889</v>
      </c>
    </row>
    <row r="98" spans="1:14" x14ac:dyDescent="0.35">
      <c r="A98" t="s">
        <v>20</v>
      </c>
      <c r="B98" t="s">
        <v>57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1724873475.494628</v>
      </c>
    </row>
    <row r="99" spans="1:14" x14ac:dyDescent="0.35">
      <c r="A99" t="s">
        <v>20</v>
      </c>
      <c r="B99" t="s">
        <v>57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1724873475.6314211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136793136.597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1724873475.5547531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1724873475.686193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131439924.23999999</v>
      </c>
    </row>
    <row r="102" spans="1:14" x14ac:dyDescent="0.35">
      <c r="A102" t="s">
        <v>61</v>
      </c>
      <c r="B102" t="s">
        <v>14</v>
      </c>
      <c r="C102">
        <v>1</v>
      </c>
      <c r="D102">
        <v>46</v>
      </c>
      <c r="E102">
        <v>483</v>
      </c>
      <c r="F102" t="s">
        <v>16</v>
      </c>
      <c r="G102">
        <v>2970</v>
      </c>
      <c r="H102">
        <v>1724873475.428195</v>
      </c>
    </row>
    <row r="103" spans="1:14" x14ac:dyDescent="0.35">
      <c r="A103" t="s">
        <v>61</v>
      </c>
      <c r="B103" t="s">
        <v>14</v>
      </c>
      <c r="C103">
        <v>1</v>
      </c>
      <c r="D103">
        <v>46</v>
      </c>
      <c r="E103">
        <v>483</v>
      </c>
      <c r="F103" t="s">
        <v>17</v>
      </c>
      <c r="G103">
        <v>2970</v>
      </c>
      <c r="H103">
        <v>1724873475.5684421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140247106.55199999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1724873475.0860291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1724873475.1854861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99457025.527999997</v>
      </c>
    </row>
    <row r="106" spans="1:14" x14ac:dyDescent="0.35">
      <c r="A106" t="s">
        <v>23</v>
      </c>
      <c r="B106" t="s">
        <v>24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1724873475.279484</v>
      </c>
    </row>
    <row r="107" spans="1:14" x14ac:dyDescent="0.35">
      <c r="A107" t="s">
        <v>23</v>
      </c>
      <c r="B107" t="s">
        <v>24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1724873475.3954201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115936040.87800001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1724873475.468574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1724873475.598289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129714965.81999999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1724873475.202301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1724873475.3083141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106013059.616</v>
      </c>
    </row>
    <row r="112" spans="1:14" x14ac:dyDescent="0.35">
      <c r="A112" t="s">
        <v>60</v>
      </c>
      <c r="B112" t="s">
        <v>61</v>
      </c>
      <c r="C112">
        <v>1</v>
      </c>
      <c r="D112">
        <v>35</v>
      </c>
      <c r="E112">
        <v>874</v>
      </c>
      <c r="F112" t="s">
        <v>16</v>
      </c>
      <c r="G112">
        <v>2970</v>
      </c>
      <c r="H112">
        <v>1724873475.5573571</v>
      </c>
    </row>
    <row r="113" spans="1:14" x14ac:dyDescent="0.35">
      <c r="A113" t="s">
        <v>60</v>
      </c>
      <c r="B113" t="s">
        <v>61</v>
      </c>
      <c r="C113">
        <v>1</v>
      </c>
      <c r="D113">
        <v>35</v>
      </c>
      <c r="E113">
        <v>874</v>
      </c>
      <c r="F113" t="s">
        <v>17</v>
      </c>
      <c r="G113">
        <v>2970</v>
      </c>
      <c r="H113">
        <v>1724873475.689482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132124900.818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1724873778.5468249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1724873778.6665659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119740962.98199999</v>
      </c>
    </row>
    <row r="118" spans="1:14" x14ac:dyDescent="0.35">
      <c r="A118" t="s">
        <v>20</v>
      </c>
      <c r="B118" t="s">
        <v>57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1724873778.490556</v>
      </c>
    </row>
    <row r="119" spans="1:14" x14ac:dyDescent="0.35">
      <c r="A119" t="s">
        <v>20</v>
      </c>
      <c r="B119" t="s">
        <v>57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1724873778.6044409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113884925.84199999</v>
      </c>
    </row>
    <row r="120" spans="1:14" x14ac:dyDescent="0.35">
      <c r="A120" t="s">
        <v>14</v>
      </c>
      <c r="B120" t="s">
        <v>15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1724873778.03579</v>
      </c>
    </row>
    <row r="121" spans="1:14" x14ac:dyDescent="0.35">
      <c r="A121" t="s">
        <v>14</v>
      </c>
      <c r="B121" t="s">
        <v>15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1724873778.1629779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127187967.3</v>
      </c>
    </row>
    <row r="122" spans="1:14" x14ac:dyDescent="0.35">
      <c r="A122" t="s">
        <v>57</v>
      </c>
      <c r="B122" t="s">
        <v>58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1724873778.610323</v>
      </c>
    </row>
    <row r="123" spans="1:14" x14ac:dyDescent="0.35">
      <c r="A123" t="s">
        <v>57</v>
      </c>
      <c r="B123" t="s">
        <v>58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1724873778.749033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138710021.97299999</v>
      </c>
    </row>
    <row r="124" spans="1:14" x14ac:dyDescent="0.35">
      <c r="A124" t="s">
        <v>21</v>
      </c>
      <c r="B124" t="s">
        <v>19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1724873778.535064</v>
      </c>
    </row>
    <row r="125" spans="1:14" x14ac:dyDescent="0.35">
      <c r="A125" t="s">
        <v>21</v>
      </c>
      <c r="B125" t="s">
        <v>19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1724873778.642735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107671022.41500001</v>
      </c>
    </row>
    <row r="126" spans="1:14" x14ac:dyDescent="0.35">
      <c r="A126" t="s">
        <v>21</v>
      </c>
      <c r="B126" t="s">
        <v>22</v>
      </c>
      <c r="C126">
        <v>1</v>
      </c>
      <c r="D126">
        <v>0</v>
      </c>
      <c r="E126">
        <v>262</v>
      </c>
      <c r="F126" t="s">
        <v>16</v>
      </c>
      <c r="G126">
        <v>1500</v>
      </c>
      <c r="H126">
        <v>1724873778.466012</v>
      </c>
    </row>
    <row r="127" spans="1:14" x14ac:dyDescent="0.35">
      <c r="A127" t="s">
        <v>21</v>
      </c>
      <c r="B127" t="s">
        <v>22</v>
      </c>
      <c r="C127">
        <v>1</v>
      </c>
      <c r="D127">
        <v>0</v>
      </c>
      <c r="E127">
        <v>262</v>
      </c>
      <c r="F127" t="s">
        <v>17</v>
      </c>
      <c r="G127">
        <v>1500</v>
      </c>
      <c r="H127">
        <v>1724873778.584157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118144989.014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1724873778.339232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1724873778.417742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78510046.004999995</v>
      </c>
    </row>
    <row r="130" spans="1:14" x14ac:dyDescent="0.35">
      <c r="A130" t="s">
        <v>60</v>
      </c>
      <c r="B130" t="s">
        <v>61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1724873778.6323471</v>
      </c>
    </row>
    <row r="131" spans="1:14" x14ac:dyDescent="0.35">
      <c r="A131" t="s">
        <v>60</v>
      </c>
      <c r="B131" t="s">
        <v>61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1724873778.7504461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118098974.228</v>
      </c>
    </row>
    <row r="132" spans="1:14" x14ac:dyDescent="0.35">
      <c r="A132" t="s">
        <v>61</v>
      </c>
      <c r="B132" t="s">
        <v>14</v>
      </c>
      <c r="C132">
        <v>1</v>
      </c>
      <c r="D132">
        <v>46</v>
      </c>
      <c r="E132">
        <v>483</v>
      </c>
      <c r="F132" t="s">
        <v>16</v>
      </c>
      <c r="G132">
        <v>2970</v>
      </c>
      <c r="H132">
        <v>1724873778.2358589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17</v>
      </c>
      <c r="G133">
        <v>2970</v>
      </c>
      <c r="H133">
        <v>1724873778.347708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111849069.595</v>
      </c>
    </row>
    <row r="134" spans="1:14" x14ac:dyDescent="0.35">
      <c r="A134" t="s">
        <v>19</v>
      </c>
      <c r="B134" t="s">
        <v>21</v>
      </c>
      <c r="C134">
        <v>2</v>
      </c>
      <c r="D134">
        <v>35</v>
      </c>
      <c r="E134">
        <v>874</v>
      </c>
      <c r="F134" t="s">
        <v>16</v>
      </c>
      <c r="G134">
        <v>2970</v>
      </c>
      <c r="H134">
        <v>1724873778.587147</v>
      </c>
    </row>
    <row r="135" spans="1:14" x14ac:dyDescent="0.35">
      <c r="A135" t="s">
        <v>19</v>
      </c>
      <c r="B135" t="s">
        <v>21</v>
      </c>
      <c r="C135">
        <v>2</v>
      </c>
      <c r="D135">
        <v>35</v>
      </c>
      <c r="E135">
        <v>874</v>
      </c>
      <c r="F135" t="s">
        <v>17</v>
      </c>
      <c r="G135">
        <v>2970</v>
      </c>
      <c r="H135">
        <v>1724873778.7163689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129221916.199</v>
      </c>
    </row>
    <row r="136" spans="1:14" x14ac:dyDescent="0.35">
      <c r="A136" t="s">
        <v>23</v>
      </c>
      <c r="B136" t="s">
        <v>24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1724873778.035933</v>
      </c>
    </row>
    <row r="137" spans="1:14" x14ac:dyDescent="0.35">
      <c r="A137" t="s">
        <v>23</v>
      </c>
      <c r="B137" t="s">
        <v>24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1724873778.1498611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113928079.605</v>
      </c>
    </row>
    <row r="138" spans="1:14" x14ac:dyDescent="0.35">
      <c r="A138" t="s">
        <v>57</v>
      </c>
      <c r="B138" t="s">
        <v>23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1724873778.626354</v>
      </c>
    </row>
    <row r="139" spans="1:14" x14ac:dyDescent="0.35">
      <c r="A139" t="s">
        <v>57</v>
      </c>
      <c r="B139" t="s">
        <v>23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1724873778.746417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120063066.483</v>
      </c>
    </row>
    <row r="140" spans="1:14" x14ac:dyDescent="0.35">
      <c r="A140" t="s">
        <v>20</v>
      </c>
      <c r="B140" t="s">
        <v>60</v>
      </c>
      <c r="C140">
        <v>1</v>
      </c>
      <c r="D140">
        <v>35</v>
      </c>
      <c r="E140">
        <v>874</v>
      </c>
      <c r="F140" t="s">
        <v>16</v>
      </c>
      <c r="G140">
        <v>2970</v>
      </c>
      <c r="H140">
        <v>1724873778.2779081</v>
      </c>
    </row>
    <row r="141" spans="1:14" x14ac:dyDescent="0.35">
      <c r="A141" t="s">
        <v>20</v>
      </c>
      <c r="B141" t="s">
        <v>60</v>
      </c>
      <c r="C141">
        <v>1</v>
      </c>
      <c r="D141">
        <v>35</v>
      </c>
      <c r="E141">
        <v>874</v>
      </c>
      <c r="F141" t="s">
        <v>17</v>
      </c>
      <c r="G141">
        <v>2970</v>
      </c>
      <c r="H141">
        <v>1724873778.378927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101018905.64</v>
      </c>
    </row>
    <row r="143" spans="1:14" x14ac:dyDescent="0.35">
      <c r="A143" s="1" t="s">
        <v>29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1724874081.145998</v>
      </c>
    </row>
    <row r="145" spans="1:14" x14ac:dyDescent="0.35">
      <c r="A145" t="s">
        <v>20</v>
      </c>
      <c r="B145" t="s">
        <v>57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1724874081.248214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102216005.325</v>
      </c>
    </row>
    <row r="146" spans="1:14" x14ac:dyDescent="0.35">
      <c r="A146" t="s">
        <v>21</v>
      </c>
      <c r="B146" t="s">
        <v>22</v>
      </c>
      <c r="C146">
        <v>1</v>
      </c>
      <c r="D146">
        <v>0</v>
      </c>
      <c r="E146">
        <v>262</v>
      </c>
      <c r="F146" t="s">
        <v>16</v>
      </c>
      <c r="G146">
        <v>1500</v>
      </c>
      <c r="H146">
        <v>1724874081.5661671</v>
      </c>
    </row>
    <row r="147" spans="1:14" x14ac:dyDescent="0.35">
      <c r="A147" t="s">
        <v>21</v>
      </c>
      <c r="B147" t="s">
        <v>22</v>
      </c>
      <c r="C147">
        <v>1</v>
      </c>
      <c r="D147">
        <v>0</v>
      </c>
      <c r="E147">
        <v>262</v>
      </c>
      <c r="F147" t="s">
        <v>17</v>
      </c>
      <c r="G147">
        <v>1500</v>
      </c>
      <c r="H147">
        <v>1724874081.681396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115228891.373</v>
      </c>
    </row>
    <row r="148" spans="1:14" x14ac:dyDescent="0.35">
      <c r="A148" t="s">
        <v>19</v>
      </c>
      <c r="B148" t="s">
        <v>20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1724874081.3164649</v>
      </c>
    </row>
    <row r="149" spans="1:14" x14ac:dyDescent="0.35">
      <c r="A149" t="s">
        <v>19</v>
      </c>
      <c r="B149" t="s">
        <v>20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1724874081.449471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133006095.88600001</v>
      </c>
    </row>
    <row r="150" spans="1:14" x14ac:dyDescent="0.35">
      <c r="A150" t="s">
        <v>57</v>
      </c>
      <c r="B150" t="s">
        <v>58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1724874081.5467479</v>
      </c>
    </row>
    <row r="151" spans="1:14" x14ac:dyDescent="0.35">
      <c r="A151" t="s">
        <v>57</v>
      </c>
      <c r="B151" t="s">
        <v>58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1724874081.619658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72910070.419</v>
      </c>
    </row>
    <row r="152" spans="1:14" x14ac:dyDescent="0.35">
      <c r="A152" t="s">
        <v>14</v>
      </c>
      <c r="B152" t="s">
        <v>15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1724874081.583101</v>
      </c>
    </row>
    <row r="153" spans="1:14" x14ac:dyDescent="0.35">
      <c r="A153" t="s">
        <v>14</v>
      </c>
      <c r="B153" t="s">
        <v>15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1724874081.674257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91156005.858999997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1724874081.2543931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1724874081.3815081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127115011.215</v>
      </c>
    </row>
    <row r="156" spans="1:14" x14ac:dyDescent="0.35">
      <c r="A156" t="s">
        <v>23</v>
      </c>
      <c r="B156" t="s">
        <v>24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1724874081.331929</v>
      </c>
    </row>
    <row r="157" spans="1:14" x14ac:dyDescent="0.35">
      <c r="A157" t="s">
        <v>23</v>
      </c>
      <c r="B157" t="s">
        <v>24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1724874081.4575219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125592947.006</v>
      </c>
    </row>
    <row r="158" spans="1:14" x14ac:dyDescent="0.35">
      <c r="A158" t="s">
        <v>57</v>
      </c>
      <c r="B158" t="s">
        <v>23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1724874081.1760359</v>
      </c>
    </row>
    <row r="159" spans="1:14" x14ac:dyDescent="0.35">
      <c r="A159" t="s">
        <v>57</v>
      </c>
      <c r="B159" t="s">
        <v>23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1724874081.292784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116748094.559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1724874081.6520569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1724874081.7408991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88842153.548999995</v>
      </c>
    </row>
    <row r="162" spans="1:14" x14ac:dyDescent="0.35">
      <c r="A162" t="s">
        <v>20</v>
      </c>
      <c r="B162" t="s">
        <v>59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1724874081.446259</v>
      </c>
    </row>
    <row r="163" spans="1:14" x14ac:dyDescent="0.35">
      <c r="A163" t="s">
        <v>20</v>
      </c>
      <c r="B163" t="s">
        <v>59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1724874081.5420771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95818042.754999995</v>
      </c>
    </row>
    <row r="164" spans="1:14" x14ac:dyDescent="0.35">
      <c r="A164" t="s">
        <v>61</v>
      </c>
      <c r="B164" t="s">
        <v>14</v>
      </c>
      <c r="C164">
        <v>1</v>
      </c>
      <c r="D164">
        <v>46</v>
      </c>
      <c r="E164">
        <v>483</v>
      </c>
      <c r="F164" t="s">
        <v>16</v>
      </c>
      <c r="G164">
        <v>2970</v>
      </c>
      <c r="H164">
        <v>1724874081.45999</v>
      </c>
    </row>
    <row r="165" spans="1:14" x14ac:dyDescent="0.35">
      <c r="A165" t="s">
        <v>61</v>
      </c>
      <c r="B165" t="s">
        <v>14</v>
      </c>
      <c r="C165">
        <v>1</v>
      </c>
      <c r="D165">
        <v>46</v>
      </c>
      <c r="E165">
        <v>483</v>
      </c>
      <c r="F165" t="s">
        <v>17</v>
      </c>
      <c r="G165">
        <v>2970</v>
      </c>
      <c r="H165">
        <v>1724874081.577672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117681980.133</v>
      </c>
    </row>
    <row r="166" spans="1:14" x14ac:dyDescent="0.35">
      <c r="A166" t="s">
        <v>20</v>
      </c>
      <c r="B166" t="s">
        <v>60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1724874081.410516</v>
      </c>
    </row>
    <row r="167" spans="1:14" x14ac:dyDescent="0.35">
      <c r="A167" t="s">
        <v>20</v>
      </c>
      <c r="B167" t="s">
        <v>60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1724874081.520905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110388994.21699999</v>
      </c>
    </row>
    <row r="168" spans="1:14" x14ac:dyDescent="0.35">
      <c r="A168" t="s">
        <v>60</v>
      </c>
      <c r="B168" t="s">
        <v>61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1724874081.5684171</v>
      </c>
    </row>
    <row r="169" spans="1:14" x14ac:dyDescent="0.35">
      <c r="A169" t="s">
        <v>60</v>
      </c>
      <c r="B169" t="s">
        <v>61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1724874081.6941149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125697851.18099999</v>
      </c>
    </row>
    <row r="171" spans="1:14" x14ac:dyDescent="0.35">
      <c r="A171" s="1" t="s">
        <v>30</v>
      </c>
    </row>
    <row r="172" spans="1:14" x14ac:dyDescent="0.35">
      <c r="A172" t="s">
        <v>19</v>
      </c>
      <c r="B172" t="s">
        <v>20</v>
      </c>
      <c r="C172">
        <v>1</v>
      </c>
      <c r="D172">
        <v>0</v>
      </c>
      <c r="E172">
        <v>262</v>
      </c>
      <c r="F172" t="s">
        <v>16</v>
      </c>
      <c r="G172">
        <v>1500</v>
      </c>
      <c r="H172">
        <v>1724874384.188637</v>
      </c>
    </row>
    <row r="173" spans="1:14" x14ac:dyDescent="0.35">
      <c r="A173" t="s">
        <v>19</v>
      </c>
      <c r="B173" t="s">
        <v>20</v>
      </c>
      <c r="C173">
        <v>1</v>
      </c>
      <c r="D173">
        <v>0</v>
      </c>
      <c r="E173">
        <v>262</v>
      </c>
      <c r="F173" t="s">
        <v>17</v>
      </c>
      <c r="G173">
        <v>1500</v>
      </c>
      <c r="H173">
        <v>1724874384.3292689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140631914.139</v>
      </c>
    </row>
    <row r="174" spans="1:14" x14ac:dyDescent="0.35">
      <c r="A174" t="s">
        <v>20</v>
      </c>
      <c r="B174" t="s">
        <v>57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1724874384.1747921</v>
      </c>
    </row>
    <row r="175" spans="1:14" x14ac:dyDescent="0.35">
      <c r="A175" t="s">
        <v>20</v>
      </c>
      <c r="B175" t="s">
        <v>57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1724874384.273736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98943948.746000007</v>
      </c>
    </row>
    <row r="176" spans="1:14" x14ac:dyDescent="0.35">
      <c r="A176" t="s">
        <v>21</v>
      </c>
      <c r="B176" t="s">
        <v>22</v>
      </c>
      <c r="C176">
        <v>1</v>
      </c>
      <c r="D176">
        <v>0</v>
      </c>
      <c r="E176">
        <v>262</v>
      </c>
      <c r="F176" t="s">
        <v>16</v>
      </c>
      <c r="G176">
        <v>1500</v>
      </c>
      <c r="H176">
        <v>1724874384.200881</v>
      </c>
    </row>
    <row r="177" spans="1:14" x14ac:dyDescent="0.35">
      <c r="A177" t="s">
        <v>21</v>
      </c>
      <c r="B177" t="s">
        <v>22</v>
      </c>
      <c r="C177">
        <v>1</v>
      </c>
      <c r="D177">
        <v>0</v>
      </c>
      <c r="E177">
        <v>262</v>
      </c>
      <c r="F177" t="s">
        <v>17</v>
      </c>
      <c r="G177">
        <v>1500</v>
      </c>
      <c r="H177">
        <v>1724874384.311301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110419988.632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16</v>
      </c>
      <c r="G178">
        <v>1500</v>
      </c>
      <c r="H178">
        <v>1724874384.2944391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17</v>
      </c>
      <c r="G179">
        <v>1500</v>
      </c>
      <c r="H179">
        <v>1724874384.4280131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133574008.942</v>
      </c>
    </row>
    <row r="180" spans="1:14" x14ac:dyDescent="0.35">
      <c r="A180" t="s">
        <v>14</v>
      </c>
      <c r="B180" t="s">
        <v>15</v>
      </c>
      <c r="C180">
        <v>1</v>
      </c>
      <c r="D180">
        <v>34</v>
      </c>
      <c r="E180">
        <v>420</v>
      </c>
      <c r="F180" t="s">
        <v>16</v>
      </c>
      <c r="G180">
        <v>1500</v>
      </c>
      <c r="H180">
        <v>1724874384.2383871</v>
      </c>
    </row>
    <row r="181" spans="1:14" x14ac:dyDescent="0.35">
      <c r="A181" t="s">
        <v>14</v>
      </c>
      <c r="B181" t="s">
        <v>15</v>
      </c>
      <c r="C181">
        <v>1</v>
      </c>
      <c r="D181">
        <v>34</v>
      </c>
      <c r="E181">
        <v>420</v>
      </c>
      <c r="F181" t="s">
        <v>17</v>
      </c>
      <c r="G181">
        <v>1500</v>
      </c>
      <c r="H181">
        <v>1724874384.356355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117967844.009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1724874384.20594</v>
      </c>
    </row>
    <row r="183" spans="1:14" x14ac:dyDescent="0.35">
      <c r="A183" t="s">
        <v>21</v>
      </c>
      <c r="B183" t="s">
        <v>19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1724874384.3156979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109757900.23800001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1724874384.2080431</v>
      </c>
    </row>
    <row r="185" spans="1:14" x14ac:dyDescent="0.35">
      <c r="A185" t="s">
        <v>20</v>
      </c>
      <c r="B185" t="s">
        <v>60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1724874384.3334069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125363826.752</v>
      </c>
    </row>
    <row r="186" spans="1:14" x14ac:dyDescent="0.35">
      <c r="A186" t="s">
        <v>57</v>
      </c>
      <c r="B186" t="s">
        <v>23</v>
      </c>
      <c r="C186">
        <v>1</v>
      </c>
      <c r="D186">
        <v>35</v>
      </c>
      <c r="E186">
        <v>874</v>
      </c>
      <c r="F186" t="s">
        <v>16</v>
      </c>
      <c r="G186">
        <v>2970</v>
      </c>
      <c r="H186">
        <v>1724874384.185971</v>
      </c>
    </row>
    <row r="187" spans="1:14" x14ac:dyDescent="0.35">
      <c r="A187" t="s">
        <v>57</v>
      </c>
      <c r="B187" t="s">
        <v>23</v>
      </c>
      <c r="C187">
        <v>1</v>
      </c>
      <c r="D187">
        <v>35</v>
      </c>
      <c r="E187">
        <v>874</v>
      </c>
      <c r="F187" t="s">
        <v>17</v>
      </c>
      <c r="G187">
        <v>2970</v>
      </c>
      <c r="H187">
        <v>1724874384.320349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134377956.38999999</v>
      </c>
    </row>
    <row r="188" spans="1:14" x14ac:dyDescent="0.35">
      <c r="A188" t="s">
        <v>23</v>
      </c>
      <c r="B188" t="s">
        <v>24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1724874384.19473</v>
      </c>
    </row>
    <row r="189" spans="1:14" x14ac:dyDescent="0.35">
      <c r="A189" t="s">
        <v>23</v>
      </c>
      <c r="B189" t="s">
        <v>24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1724874384.3237939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129063844.68099999</v>
      </c>
    </row>
    <row r="190" spans="1:14" x14ac:dyDescent="0.35">
      <c r="A190" t="s">
        <v>61</v>
      </c>
      <c r="B190" t="s">
        <v>14</v>
      </c>
      <c r="C190">
        <v>1</v>
      </c>
      <c r="D190">
        <v>46</v>
      </c>
      <c r="E190">
        <v>483</v>
      </c>
      <c r="F190" t="s">
        <v>16</v>
      </c>
      <c r="G190">
        <v>2970</v>
      </c>
      <c r="H190">
        <v>1724874384.1958561</v>
      </c>
    </row>
    <row r="191" spans="1:14" x14ac:dyDescent="0.35">
      <c r="A191" t="s">
        <v>61</v>
      </c>
      <c r="B191" t="s">
        <v>14</v>
      </c>
      <c r="C191">
        <v>1</v>
      </c>
      <c r="D191">
        <v>46</v>
      </c>
      <c r="E191">
        <v>483</v>
      </c>
      <c r="F191" t="s">
        <v>17</v>
      </c>
      <c r="G191">
        <v>2970</v>
      </c>
      <c r="H191">
        <v>1724874384.303443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107586860.65700001</v>
      </c>
    </row>
    <row r="192" spans="1:14" x14ac:dyDescent="0.35">
      <c r="A192" t="s">
        <v>19</v>
      </c>
      <c r="B192" t="s">
        <v>21</v>
      </c>
      <c r="C192">
        <v>2</v>
      </c>
      <c r="D192">
        <v>35</v>
      </c>
      <c r="E192">
        <v>874</v>
      </c>
      <c r="F192" t="s">
        <v>16</v>
      </c>
      <c r="G192">
        <v>2970</v>
      </c>
      <c r="H192">
        <v>1724874384.208231</v>
      </c>
    </row>
    <row r="193" spans="1:14" x14ac:dyDescent="0.35">
      <c r="A193" t="s">
        <v>19</v>
      </c>
      <c r="B193" t="s">
        <v>21</v>
      </c>
      <c r="C193">
        <v>2</v>
      </c>
      <c r="D193">
        <v>35</v>
      </c>
      <c r="E193">
        <v>874</v>
      </c>
      <c r="F193" t="s">
        <v>17</v>
      </c>
      <c r="G193">
        <v>2970</v>
      </c>
      <c r="H193">
        <v>1724874384.3462369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138005971.90900001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1724874384.4328561</v>
      </c>
    </row>
    <row r="195" spans="1:14" x14ac:dyDescent="0.35">
      <c r="A195" t="s">
        <v>60</v>
      </c>
      <c r="B195" t="s">
        <v>61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1724874384.5705619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137705802.917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1724874384.1659999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1724874384.259145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93145132.064999998</v>
      </c>
    </row>
    <row r="199" spans="1:14" x14ac:dyDescent="0.35">
      <c r="A199" s="1" t="s">
        <v>31</v>
      </c>
    </row>
    <row r="200" spans="1:14" x14ac:dyDescent="0.35">
      <c r="A200" t="s">
        <v>19</v>
      </c>
      <c r="B200" t="s">
        <v>20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1724874687.8745201</v>
      </c>
    </row>
    <row r="201" spans="1:14" x14ac:dyDescent="0.35">
      <c r="A201" t="s">
        <v>19</v>
      </c>
      <c r="B201" t="s">
        <v>20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1724874687.9957099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121189832.68700001</v>
      </c>
    </row>
    <row r="202" spans="1:14" x14ac:dyDescent="0.35">
      <c r="A202" t="s">
        <v>21</v>
      </c>
      <c r="B202" t="s">
        <v>22</v>
      </c>
      <c r="C202">
        <v>1</v>
      </c>
      <c r="D202">
        <v>0</v>
      </c>
      <c r="E202">
        <v>262</v>
      </c>
      <c r="F202" t="s">
        <v>16</v>
      </c>
      <c r="G202">
        <v>1500</v>
      </c>
      <c r="H202">
        <v>1724874687.8739901</v>
      </c>
    </row>
    <row r="203" spans="1:14" x14ac:dyDescent="0.35">
      <c r="A203" t="s">
        <v>21</v>
      </c>
      <c r="B203" t="s">
        <v>22</v>
      </c>
      <c r="C203">
        <v>1</v>
      </c>
      <c r="D203">
        <v>0</v>
      </c>
      <c r="E203">
        <v>262</v>
      </c>
      <c r="F203" t="s">
        <v>17</v>
      </c>
      <c r="G203">
        <v>1500</v>
      </c>
      <c r="H203">
        <v>1724874687.990005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116014957.428</v>
      </c>
    </row>
    <row r="204" spans="1:14" x14ac:dyDescent="0.35">
      <c r="A204" t="s">
        <v>57</v>
      </c>
      <c r="B204" t="s">
        <v>58</v>
      </c>
      <c r="C204">
        <v>1</v>
      </c>
      <c r="D204">
        <v>34</v>
      </c>
      <c r="E204">
        <v>420</v>
      </c>
      <c r="F204" t="s">
        <v>16</v>
      </c>
      <c r="G204">
        <v>1500</v>
      </c>
      <c r="H204">
        <v>1724874687.988436</v>
      </c>
    </row>
    <row r="205" spans="1:14" x14ac:dyDescent="0.35">
      <c r="A205" t="s">
        <v>57</v>
      </c>
      <c r="B205" t="s">
        <v>58</v>
      </c>
      <c r="C205">
        <v>1</v>
      </c>
      <c r="D205">
        <v>34</v>
      </c>
      <c r="E205">
        <v>420</v>
      </c>
      <c r="F205" t="s">
        <v>17</v>
      </c>
      <c r="G205">
        <v>1500</v>
      </c>
      <c r="H205">
        <v>1724874688.1256521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137216091.15599999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1724874687.830344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1724874687.9390099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108665943.146</v>
      </c>
    </row>
    <row r="208" spans="1:14" x14ac:dyDescent="0.35">
      <c r="A208" t="s">
        <v>21</v>
      </c>
      <c r="B208" t="s">
        <v>19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1724874687.750093</v>
      </c>
    </row>
    <row r="209" spans="1:14" x14ac:dyDescent="0.35">
      <c r="A209" t="s">
        <v>21</v>
      </c>
      <c r="B209" t="s">
        <v>19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1724874687.883636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133543014.52599999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1724874687.470058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1724874687.5540199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83961963.653999999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1724874687.9860981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1724874688.124166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138067960.73899999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1724874687.894439</v>
      </c>
    </row>
    <row r="215" spans="1:14" x14ac:dyDescent="0.35">
      <c r="A215" t="s">
        <v>57</v>
      </c>
      <c r="B215" t="s">
        <v>23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1724874688.010967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116528034.20999999</v>
      </c>
    </row>
    <row r="216" spans="1:14" x14ac:dyDescent="0.35">
      <c r="A216" t="s">
        <v>19</v>
      </c>
      <c r="B216" t="s">
        <v>21</v>
      </c>
      <c r="C216">
        <v>2</v>
      </c>
      <c r="D216">
        <v>35</v>
      </c>
      <c r="E216">
        <v>874</v>
      </c>
      <c r="F216" t="s">
        <v>16</v>
      </c>
      <c r="G216">
        <v>2970</v>
      </c>
      <c r="H216">
        <v>1724874687.9640069</v>
      </c>
    </row>
    <row r="217" spans="1:14" x14ac:dyDescent="0.35">
      <c r="A217" t="s">
        <v>19</v>
      </c>
      <c r="B217" t="s">
        <v>21</v>
      </c>
      <c r="C217">
        <v>2</v>
      </c>
      <c r="D217">
        <v>35</v>
      </c>
      <c r="E217">
        <v>874</v>
      </c>
      <c r="F217" t="s">
        <v>17</v>
      </c>
      <c r="G217">
        <v>2970</v>
      </c>
      <c r="H217">
        <v>1724874688.1005571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136550188.065</v>
      </c>
    </row>
    <row r="218" spans="1:14" x14ac:dyDescent="0.35">
      <c r="A218" t="s">
        <v>23</v>
      </c>
      <c r="B218" t="s">
        <v>24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1724874688.012171</v>
      </c>
    </row>
    <row r="219" spans="1:14" x14ac:dyDescent="0.35">
      <c r="A219" t="s">
        <v>23</v>
      </c>
      <c r="B219" t="s">
        <v>24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1724874688.1539099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141738891.602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1724874687.894347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1724874687.99773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103383064.27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1724874688.0261281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1724874688.127167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101038932.8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1724874687.8409209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1724874687.9722681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131347179.413</v>
      </c>
    </row>
    <row r="227" spans="1:14" x14ac:dyDescent="0.35">
      <c r="A227" s="1" t="s">
        <v>32</v>
      </c>
    </row>
    <row r="228" spans="1:14" x14ac:dyDescent="0.35">
      <c r="A228" t="s">
        <v>14</v>
      </c>
      <c r="B228" t="s">
        <v>15</v>
      </c>
      <c r="C228">
        <v>1</v>
      </c>
      <c r="D228">
        <v>34</v>
      </c>
      <c r="E228">
        <v>420</v>
      </c>
      <c r="F228" t="s">
        <v>16</v>
      </c>
      <c r="G228">
        <v>1500</v>
      </c>
      <c r="H228">
        <v>1724874990.8662491</v>
      </c>
    </row>
    <row r="229" spans="1:14" x14ac:dyDescent="0.35">
      <c r="A229" t="s">
        <v>14</v>
      </c>
      <c r="B229" t="s">
        <v>15</v>
      </c>
      <c r="C229">
        <v>1</v>
      </c>
      <c r="D229">
        <v>34</v>
      </c>
      <c r="E229">
        <v>420</v>
      </c>
      <c r="F229" t="s">
        <v>17</v>
      </c>
      <c r="G229">
        <v>1500</v>
      </c>
      <c r="H229">
        <v>1724874990.9853311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119081974.03</v>
      </c>
    </row>
    <row r="230" spans="1:14" x14ac:dyDescent="0.35">
      <c r="A230" t="s">
        <v>20</v>
      </c>
      <c r="B230" t="s">
        <v>57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1724874990.895365</v>
      </c>
    </row>
    <row r="231" spans="1:14" x14ac:dyDescent="0.35">
      <c r="A231" t="s">
        <v>20</v>
      </c>
      <c r="B231" t="s">
        <v>57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1724874990.9893911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94026088.715000004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1724874990.4544599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1724874990.558996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104536056.51899999</v>
      </c>
    </row>
    <row r="234" spans="1:14" x14ac:dyDescent="0.35">
      <c r="A234" t="s">
        <v>57</v>
      </c>
      <c r="B234" t="s">
        <v>58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1724874990.3858581</v>
      </c>
    </row>
    <row r="235" spans="1:14" x14ac:dyDescent="0.35">
      <c r="A235" t="s">
        <v>57</v>
      </c>
      <c r="B235" t="s">
        <v>58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1724874990.4858949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100036859.51199999</v>
      </c>
    </row>
    <row r="236" spans="1:14" x14ac:dyDescent="0.35">
      <c r="A236" t="s">
        <v>21</v>
      </c>
      <c r="B236" t="s">
        <v>22</v>
      </c>
      <c r="C236">
        <v>1</v>
      </c>
      <c r="D236">
        <v>0</v>
      </c>
      <c r="E236">
        <v>262</v>
      </c>
      <c r="F236" t="s">
        <v>16</v>
      </c>
      <c r="G236">
        <v>1500</v>
      </c>
      <c r="H236">
        <v>1724874990.445982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17</v>
      </c>
      <c r="G237">
        <v>1500</v>
      </c>
      <c r="H237">
        <v>1724874990.559866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113883972.168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1724874990.9316299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1724874991.0321641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100534200.668</v>
      </c>
    </row>
    <row r="240" spans="1:14" x14ac:dyDescent="0.35">
      <c r="A240" t="s">
        <v>20</v>
      </c>
      <c r="B240" t="s">
        <v>59</v>
      </c>
      <c r="C240">
        <v>1</v>
      </c>
      <c r="D240">
        <v>35</v>
      </c>
      <c r="E240">
        <v>874</v>
      </c>
      <c r="F240" t="s">
        <v>16</v>
      </c>
      <c r="G240">
        <v>2970</v>
      </c>
      <c r="H240">
        <v>1724874990.3742321</v>
      </c>
    </row>
    <row r="241" spans="1:14" x14ac:dyDescent="0.35">
      <c r="A241" t="s">
        <v>20</v>
      </c>
      <c r="B241" t="s">
        <v>59</v>
      </c>
      <c r="C241">
        <v>1</v>
      </c>
      <c r="D241">
        <v>35</v>
      </c>
      <c r="E241">
        <v>874</v>
      </c>
      <c r="F241" t="s">
        <v>17</v>
      </c>
      <c r="G241">
        <v>2970</v>
      </c>
      <c r="H241">
        <v>1724874990.462986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88753938.674999997</v>
      </c>
    </row>
    <row r="242" spans="1:14" x14ac:dyDescent="0.35">
      <c r="A242" t="s">
        <v>61</v>
      </c>
      <c r="B242" t="s">
        <v>14</v>
      </c>
      <c r="C242">
        <v>1</v>
      </c>
      <c r="D242">
        <v>46</v>
      </c>
      <c r="E242">
        <v>483</v>
      </c>
      <c r="F242" t="s">
        <v>16</v>
      </c>
      <c r="G242">
        <v>2970</v>
      </c>
      <c r="H242">
        <v>1724874991.011394</v>
      </c>
    </row>
    <row r="243" spans="1:14" x14ac:dyDescent="0.35">
      <c r="A243" t="s">
        <v>61</v>
      </c>
      <c r="B243" t="s">
        <v>14</v>
      </c>
      <c r="C243">
        <v>1</v>
      </c>
      <c r="D243">
        <v>46</v>
      </c>
      <c r="E243">
        <v>483</v>
      </c>
      <c r="F243" t="s">
        <v>17</v>
      </c>
      <c r="G243">
        <v>2970</v>
      </c>
      <c r="H243">
        <v>1724874991.1696651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158271074.29499999</v>
      </c>
    </row>
    <row r="244" spans="1:14" x14ac:dyDescent="0.35">
      <c r="A244" t="s">
        <v>60</v>
      </c>
      <c r="B244" t="s">
        <v>61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1724874990.8302131</v>
      </c>
    </row>
    <row r="245" spans="1:14" x14ac:dyDescent="0.35">
      <c r="A245" t="s">
        <v>60</v>
      </c>
      <c r="B245" t="s">
        <v>61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1724874990.910414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80200910.568000004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1724874990.8944249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1724874990.9935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99075078.964000002</v>
      </c>
    </row>
    <row r="248" spans="1:14" x14ac:dyDescent="0.35">
      <c r="A248" t="s">
        <v>19</v>
      </c>
      <c r="B248" t="s">
        <v>21</v>
      </c>
      <c r="C248">
        <v>2</v>
      </c>
      <c r="D248">
        <v>35</v>
      </c>
      <c r="E248">
        <v>874</v>
      </c>
      <c r="F248" t="s">
        <v>16</v>
      </c>
      <c r="G248">
        <v>2970</v>
      </c>
      <c r="H248">
        <v>1724874990.513274</v>
      </c>
    </row>
    <row r="249" spans="1:14" x14ac:dyDescent="0.35">
      <c r="A249" t="s">
        <v>19</v>
      </c>
      <c r="B249" t="s">
        <v>21</v>
      </c>
      <c r="C249">
        <v>2</v>
      </c>
      <c r="D249">
        <v>35</v>
      </c>
      <c r="E249">
        <v>874</v>
      </c>
      <c r="F249" t="s">
        <v>17</v>
      </c>
      <c r="G249">
        <v>2970</v>
      </c>
      <c r="H249">
        <v>1724874990.6288321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115558147.43000001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1724874990.6431651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1724874990.741364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98198890.686000004</v>
      </c>
    </row>
    <row r="252" spans="1:14" x14ac:dyDescent="0.35">
      <c r="A252" t="s">
        <v>57</v>
      </c>
      <c r="B252" t="s">
        <v>23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1724874990.7022669</v>
      </c>
    </row>
    <row r="253" spans="1:14" x14ac:dyDescent="0.35">
      <c r="A253" t="s">
        <v>57</v>
      </c>
      <c r="B253" t="s">
        <v>23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1724874990.8335021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131235122.68099999</v>
      </c>
    </row>
    <row r="255" spans="1:14" x14ac:dyDescent="0.35">
      <c r="A255" s="1" t="s">
        <v>33</v>
      </c>
    </row>
    <row r="256" spans="1:14" x14ac:dyDescent="0.35">
      <c r="A256" t="s">
        <v>20</v>
      </c>
      <c r="B256" t="s">
        <v>57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1724875293.9789929</v>
      </c>
    </row>
    <row r="257" spans="1:14" x14ac:dyDescent="0.35">
      <c r="A257" t="s">
        <v>20</v>
      </c>
      <c r="B257" t="s">
        <v>57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1724875294.091713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112720012.66500001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16</v>
      </c>
      <c r="G258">
        <v>1500</v>
      </c>
      <c r="H258">
        <v>1724875293.9580159</v>
      </c>
    </row>
    <row r="259" spans="1:14" x14ac:dyDescent="0.35">
      <c r="A259" t="s">
        <v>19</v>
      </c>
      <c r="B259" t="s">
        <v>20</v>
      </c>
      <c r="C259">
        <v>1</v>
      </c>
      <c r="D259">
        <v>0</v>
      </c>
      <c r="E259">
        <v>262</v>
      </c>
      <c r="F259" t="s">
        <v>17</v>
      </c>
      <c r="G259">
        <v>1500</v>
      </c>
      <c r="H259">
        <v>1724875294.060621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102605104.44599999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1724875293.5677299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1724875293.703716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135986089.706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1724875294.1332769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1724875294.2810349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147758007.05000001</v>
      </c>
    </row>
    <row r="264" spans="1:14" x14ac:dyDescent="0.35">
      <c r="A264" t="s">
        <v>57</v>
      </c>
      <c r="B264" t="s">
        <v>58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1724875293.8151569</v>
      </c>
    </row>
    <row r="265" spans="1:14" x14ac:dyDescent="0.35">
      <c r="A265" t="s">
        <v>57</v>
      </c>
      <c r="B265" t="s">
        <v>58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1724875293.9298699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114712953.568</v>
      </c>
    </row>
    <row r="266" spans="1:14" x14ac:dyDescent="0.35">
      <c r="A266" t="s">
        <v>21</v>
      </c>
      <c r="B266" t="s">
        <v>19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1724875294.182719</v>
      </c>
    </row>
    <row r="267" spans="1:14" x14ac:dyDescent="0.35">
      <c r="A267" t="s">
        <v>21</v>
      </c>
      <c r="B267" t="s">
        <v>19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1724875294.319541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136821985.245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16</v>
      </c>
      <c r="G268">
        <v>2970</v>
      </c>
      <c r="H268">
        <v>1724875293.687474</v>
      </c>
    </row>
    <row r="269" spans="1:14" x14ac:dyDescent="0.35">
      <c r="A269" t="s">
        <v>19</v>
      </c>
      <c r="B269" t="s">
        <v>21</v>
      </c>
      <c r="C269">
        <v>2</v>
      </c>
      <c r="D269">
        <v>35</v>
      </c>
      <c r="E269">
        <v>874</v>
      </c>
      <c r="F269" t="s">
        <v>17</v>
      </c>
      <c r="G269">
        <v>2970</v>
      </c>
      <c r="H269">
        <v>1724875293.822047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134572982.78799999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1724875293.675597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1724875293.7847891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109192132.95</v>
      </c>
    </row>
    <row r="272" spans="1:14" x14ac:dyDescent="0.35">
      <c r="A272" t="s">
        <v>20</v>
      </c>
      <c r="B272" t="s">
        <v>60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1724875294.063103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1724875294.1988549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135751962.662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1724875294.0296221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1724875294.1650679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135445833.206</v>
      </c>
    </row>
    <row r="276" spans="1:14" x14ac:dyDescent="0.35">
      <c r="A276" t="s">
        <v>60</v>
      </c>
      <c r="B276" t="s">
        <v>61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1724875293.9660809</v>
      </c>
    </row>
    <row r="277" spans="1:14" x14ac:dyDescent="0.35">
      <c r="A277" t="s">
        <v>60</v>
      </c>
      <c r="B277" t="s">
        <v>61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1724875294.0734341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107353210.449</v>
      </c>
    </row>
    <row r="278" spans="1:14" x14ac:dyDescent="0.35">
      <c r="A278" t="s">
        <v>61</v>
      </c>
      <c r="B278" t="s">
        <v>14</v>
      </c>
      <c r="C278">
        <v>1</v>
      </c>
      <c r="D278">
        <v>46</v>
      </c>
      <c r="E278">
        <v>483</v>
      </c>
      <c r="F278" t="s">
        <v>16</v>
      </c>
      <c r="G278">
        <v>2970</v>
      </c>
      <c r="H278">
        <v>1724875294.062078</v>
      </c>
    </row>
    <row r="279" spans="1:14" x14ac:dyDescent="0.35">
      <c r="A279" t="s">
        <v>61</v>
      </c>
      <c r="B279" t="s">
        <v>14</v>
      </c>
      <c r="C279">
        <v>1</v>
      </c>
      <c r="D279">
        <v>46</v>
      </c>
      <c r="E279">
        <v>483</v>
      </c>
      <c r="F279" t="s">
        <v>17</v>
      </c>
      <c r="G279">
        <v>2970</v>
      </c>
      <c r="H279">
        <v>1724875294.172755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110677003.86</v>
      </c>
    </row>
    <row r="280" spans="1:14" x14ac:dyDescent="0.35">
      <c r="A280" t="s">
        <v>57</v>
      </c>
      <c r="B280" t="s">
        <v>23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1724875294.1290679</v>
      </c>
    </row>
    <row r="281" spans="1:14" x14ac:dyDescent="0.35">
      <c r="A281" t="s">
        <v>57</v>
      </c>
      <c r="B281" t="s">
        <v>23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1724875294.2554221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126354217.529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122128501.30500001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11551.028</v>
      </c>
    </row>
    <row r="293" spans="1:3" x14ac:dyDescent="0.35">
      <c r="A293" s="1" t="s">
        <v>43</v>
      </c>
      <c r="B293">
        <v>4258.3770000000004</v>
      </c>
    </row>
    <row r="294" spans="1:3" x14ac:dyDescent="0.35">
      <c r="A294" s="1" t="s">
        <v>44</v>
      </c>
      <c r="B294">
        <v>2203.989</v>
      </c>
    </row>
    <row r="295" spans="1:3" x14ac:dyDescent="0.35">
      <c r="A295" s="1" t="s">
        <v>45</v>
      </c>
      <c r="B295">
        <v>1611.9680000000001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19.532</v>
      </c>
      <c r="C298">
        <v>16771757</v>
      </c>
    </row>
    <row r="299" spans="1:3" x14ac:dyDescent="0.35">
      <c r="A299">
        <v>2</v>
      </c>
      <c r="B299">
        <v>41.587000000000003</v>
      </c>
      <c r="C299">
        <v>60979230</v>
      </c>
    </row>
    <row r="300" spans="1:3" x14ac:dyDescent="0.35">
      <c r="A300">
        <v>3</v>
      </c>
      <c r="B300">
        <v>47.51</v>
      </c>
      <c r="C300">
        <v>64830414</v>
      </c>
    </row>
    <row r="301" spans="1:3" x14ac:dyDescent="0.35">
      <c r="A301">
        <v>4</v>
      </c>
      <c r="B301">
        <v>16.393000000000001</v>
      </c>
      <c r="C301">
        <v>14074937</v>
      </c>
    </row>
    <row r="302" spans="1:3" x14ac:dyDescent="0.35">
      <c r="A302">
        <v>5</v>
      </c>
      <c r="B302">
        <v>38.424999999999997</v>
      </c>
      <c r="C302">
        <v>43881439</v>
      </c>
    </row>
    <row r="303" spans="1:3" x14ac:dyDescent="0.35">
      <c r="A303">
        <v>6</v>
      </c>
      <c r="B303">
        <v>14.829000000000001</v>
      </c>
      <c r="C303">
        <v>22226678</v>
      </c>
    </row>
    <row r="304" spans="1:3" x14ac:dyDescent="0.35">
      <c r="A304">
        <v>7</v>
      </c>
      <c r="B304">
        <v>30.16</v>
      </c>
      <c r="C304">
        <v>43872832</v>
      </c>
    </row>
    <row r="305" spans="1:4" x14ac:dyDescent="0.35">
      <c r="A305">
        <v>8</v>
      </c>
      <c r="B305">
        <v>60.418999999999997</v>
      </c>
      <c r="C305">
        <v>85652165</v>
      </c>
    </row>
    <row r="306" spans="1:4" x14ac:dyDescent="0.35">
      <c r="A306">
        <v>9</v>
      </c>
      <c r="B306">
        <v>3.1389999999999998</v>
      </c>
      <c r="C306">
        <v>2696820</v>
      </c>
    </row>
    <row r="307" spans="1:4" x14ac:dyDescent="0.35">
      <c r="A307">
        <v>10</v>
      </c>
      <c r="B307">
        <v>11.715999999999999</v>
      </c>
      <c r="C307">
        <v>20943662</v>
      </c>
    </row>
    <row r="308" spans="1:4" x14ac:dyDescent="0.35">
      <c r="A308">
        <v>11</v>
      </c>
      <c r="B308">
        <v>34.476999999999997</v>
      </c>
      <c r="C308">
        <v>54897154</v>
      </c>
    </row>
    <row r="309" spans="1:4" x14ac:dyDescent="0.35">
      <c r="A309">
        <v>12</v>
      </c>
      <c r="B309">
        <v>3.1389999999999998</v>
      </c>
      <c r="C309">
        <v>2696820</v>
      </c>
    </row>
    <row r="310" spans="1:4" x14ac:dyDescent="0.35">
      <c r="A310">
        <v>13</v>
      </c>
      <c r="B310">
        <v>37.616</v>
      </c>
      <c r="C310">
        <v>57593974</v>
      </c>
    </row>
    <row r="311" spans="1:4" x14ac:dyDescent="0.35">
      <c r="A311">
        <v>14</v>
      </c>
      <c r="B311">
        <v>20.766999999999999</v>
      </c>
      <c r="C311">
        <v>37124898</v>
      </c>
    </row>
    <row r="312" spans="1:4" x14ac:dyDescent="0.35">
      <c r="A312" s="1" t="s">
        <v>49</v>
      </c>
      <c r="B312">
        <v>27.122</v>
      </c>
      <c r="C312">
        <v>37731627.142999999</v>
      </c>
    </row>
    <row r="313" spans="1:4" x14ac:dyDescent="0.35">
      <c r="A313" s="1" t="s">
        <v>50</v>
      </c>
      <c r="B313">
        <v>16.446000000000002</v>
      </c>
      <c r="C313">
        <v>24366713.044</v>
      </c>
    </row>
    <row r="315" spans="1:4" x14ac:dyDescent="0.35">
      <c r="A315" s="1" t="s">
        <v>51</v>
      </c>
      <c r="B315" s="1" t="s">
        <v>52</v>
      </c>
      <c r="C315" s="1" t="s">
        <v>53</v>
      </c>
      <c r="D315" s="1" t="s">
        <v>54</v>
      </c>
    </row>
    <row r="316" spans="1:4" x14ac:dyDescent="0.35">
      <c r="A316" s="1" t="s">
        <v>39</v>
      </c>
      <c r="B316">
        <f>IF(SUMIF(D1:D312, "&lt;&gt;46", N1:N312) = 0, "none", SUMIF(D1:D312, "&lt;&gt;46", N1:N312))</f>
        <v>14654117345.810993</v>
      </c>
      <c r="C316">
        <f>IF(SUMIF(D1:D312, 46, N1:N312) = 0, "none", SUMIF(D1:D312, 46, N1:N312))</f>
        <v>1222587823.8669999</v>
      </c>
      <c r="D316">
        <f>IFERROR(ROUND((C316 - B316)/ABS(B316) * 100, 3), "none")</f>
        <v>-91.656999999999996</v>
      </c>
    </row>
    <row r="317" spans="1:4" x14ac:dyDescent="0.35">
      <c r="A317" s="1" t="s">
        <v>55</v>
      </c>
      <c r="B317">
        <v>12380.75</v>
      </c>
      <c r="C317">
        <v>12045.883</v>
      </c>
      <c r="D317">
        <f>IFERROR(ROUND((C317 - B317)/ABS(B317) * 100, 3), "none")</f>
        <v>-2.7050000000000001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1725826156.2553101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1725826156.347548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92237949.371000007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1725826156.262794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1725826156.3559189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93124866.486000001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1725826156.3074501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1725826156.407511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100060939.789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1725826156.3229761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1725826156.4489479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125971794.12800001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1725826459.3910179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1725826459.495188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104170084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1725826459.3557551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1725826459.47719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121434926.987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1725826459.3427191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1725826459.4403651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97645998.001000002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1725826459.3431211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1725826459.4145739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71452856.063999996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1725826762.431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1725826762.5261869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95186948.775999993</v>
      </c>
    </row>
    <row r="26" spans="1:14" x14ac:dyDescent="0.35">
      <c r="A26" t="s">
        <v>14</v>
      </c>
      <c r="B26" t="s">
        <v>15</v>
      </c>
      <c r="C26">
        <v>1</v>
      </c>
      <c r="D26">
        <v>34</v>
      </c>
      <c r="E26">
        <v>420</v>
      </c>
      <c r="F26" t="s">
        <v>16</v>
      </c>
      <c r="G26">
        <v>1500</v>
      </c>
      <c r="H26">
        <v>1725826762.5708849</v>
      </c>
    </row>
    <row r="27" spans="1:14" x14ac:dyDescent="0.35">
      <c r="A27" t="s">
        <v>14</v>
      </c>
      <c r="B27" t="s">
        <v>15</v>
      </c>
      <c r="C27">
        <v>1</v>
      </c>
      <c r="D27">
        <v>34</v>
      </c>
      <c r="E27">
        <v>420</v>
      </c>
      <c r="F27" t="s">
        <v>17</v>
      </c>
      <c r="G27">
        <v>1500</v>
      </c>
      <c r="H27">
        <v>1725826762.701431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130546092.987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1725826762.5122571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1725826762.643949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131691932.678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1725826762.398814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1725826762.490489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91675043.106000006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1725827065.519037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1725827065.635596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116559028.625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1725827065.5348589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1725827065.6458969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111037969.589</v>
      </c>
    </row>
    <row r="38" spans="1:14" x14ac:dyDescent="0.35">
      <c r="A38" t="s">
        <v>19</v>
      </c>
      <c r="B38" t="s">
        <v>20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1725827065.4910049</v>
      </c>
    </row>
    <row r="39" spans="1:14" x14ac:dyDescent="0.35">
      <c r="A39" t="s">
        <v>19</v>
      </c>
      <c r="B39" t="s">
        <v>20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1725827065.5941689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103163957.596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1725827065.503134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1725827065.616873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113739013.67200001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1725827368.5423851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1725827368.6419899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99604845.047000006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1725827368.543247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1725827368.654669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111422061.92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1725827368.559468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1725827368.6677949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108326911.926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1725827368.571218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1725827368.707927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136708974.838</v>
      </c>
    </row>
    <row r="53" spans="1:14" x14ac:dyDescent="0.35">
      <c r="A53" s="1" t="s">
        <v>29</v>
      </c>
    </row>
    <row r="54" spans="1:14" x14ac:dyDescent="0.35">
      <c r="A54" t="s">
        <v>21</v>
      </c>
      <c r="B54" t="s">
        <v>22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1725827671.6827271</v>
      </c>
    </row>
    <row r="55" spans="1:14" x14ac:dyDescent="0.35">
      <c r="A55" t="s">
        <v>21</v>
      </c>
      <c r="B55" t="s">
        <v>22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1725827671.7702291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87502002.716000006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1725827671.7548449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1725827671.8365641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81719160.079999998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1725827671.7433701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1725827671.8199091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76539039.612000003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1725827671.763701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1725827671.8504801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86779117.584000006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1725827974.8073211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1725827974.922117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114795923.233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1725827974.779469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1725827974.894345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114876031.876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1725827974.719486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1725827974.8130801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93594074.248999998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1725827974.7309649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1725827974.831568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100603103.638</v>
      </c>
    </row>
    <row r="73" spans="1:14" x14ac:dyDescent="0.35">
      <c r="A73" s="1" t="s">
        <v>31</v>
      </c>
    </row>
    <row r="74" spans="1:14" x14ac:dyDescent="0.35">
      <c r="A74" t="s">
        <v>21</v>
      </c>
      <c r="B74" t="s">
        <v>22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1725828277.7467871</v>
      </c>
    </row>
    <row r="75" spans="1:14" x14ac:dyDescent="0.35">
      <c r="A75" t="s">
        <v>21</v>
      </c>
      <c r="B75" t="s">
        <v>22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1725828277.8585351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111747980.118</v>
      </c>
    </row>
    <row r="76" spans="1:14" x14ac:dyDescent="0.35">
      <c r="A76" t="s">
        <v>14</v>
      </c>
      <c r="B76" t="s">
        <v>15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1725828277.80409</v>
      </c>
    </row>
    <row r="77" spans="1:14" x14ac:dyDescent="0.35">
      <c r="A77" t="s">
        <v>14</v>
      </c>
      <c r="B77" t="s">
        <v>15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1725828277.919811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115720987.31999999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1725828277.7830889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1725828277.8786221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95533132.553000003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1725828277.7838011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1725828277.9042411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120440006.256</v>
      </c>
    </row>
    <row r="83" spans="1:14" x14ac:dyDescent="0.35">
      <c r="A83" s="1" t="s">
        <v>32</v>
      </c>
    </row>
    <row r="84" spans="1:14" x14ac:dyDescent="0.35">
      <c r="A84" t="s">
        <v>14</v>
      </c>
      <c r="B84" t="s">
        <v>15</v>
      </c>
      <c r="C84">
        <v>1</v>
      </c>
      <c r="D84">
        <v>34</v>
      </c>
      <c r="E84">
        <v>420</v>
      </c>
      <c r="F84" t="s">
        <v>16</v>
      </c>
      <c r="G84">
        <v>1500</v>
      </c>
      <c r="H84">
        <v>1725828580.7707579</v>
      </c>
    </row>
    <row r="85" spans="1:14" x14ac:dyDescent="0.35">
      <c r="A85" t="s">
        <v>14</v>
      </c>
      <c r="B85" t="s">
        <v>15</v>
      </c>
      <c r="C85">
        <v>1</v>
      </c>
      <c r="D85">
        <v>34</v>
      </c>
      <c r="E85">
        <v>420</v>
      </c>
      <c r="F85" t="s">
        <v>17</v>
      </c>
      <c r="G85">
        <v>1500</v>
      </c>
      <c r="H85">
        <v>1725828580.8682311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97473144.531000003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1725828580.794908</v>
      </c>
    </row>
    <row r="87" spans="1:14" x14ac:dyDescent="0.35">
      <c r="A87" t="s">
        <v>21</v>
      </c>
      <c r="B87" t="s">
        <v>22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1725828580.894552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99643945.694000006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1725828580.7952189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1725828580.890821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95602035.522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1725828580.8031509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1725828580.920068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116917133.331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1725828883.8954821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1725828883.9784081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82926034.927000001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1725828883.8867049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1725828883.9755509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88845968.246000007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1725828883.8593831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1725828883.962086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102702856.064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1725828883.8590059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1725828883.9387269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79720973.968999997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102986121.178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9303.8819999999996</v>
      </c>
    </row>
    <row r="113" spans="1:3" x14ac:dyDescent="0.35">
      <c r="A113" s="1" t="s">
        <v>43</v>
      </c>
      <c r="B113">
        <v>3130.547</v>
      </c>
    </row>
    <row r="114" spans="1:3" x14ac:dyDescent="0.35">
      <c r="A114" s="1" t="s">
        <v>44</v>
      </c>
      <c r="B114">
        <v>1463.673</v>
      </c>
    </row>
    <row r="115" spans="1:3" x14ac:dyDescent="0.35">
      <c r="A115" s="1" t="s">
        <v>45</v>
      </c>
      <c r="B115">
        <v>786.74699999999996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40.231999999999999</v>
      </c>
      <c r="C118">
        <v>10138280</v>
      </c>
    </row>
    <row r="119" spans="1:3" x14ac:dyDescent="0.35">
      <c r="A119">
        <v>2</v>
      </c>
      <c r="B119">
        <v>59.768000000000001</v>
      </c>
      <c r="C119">
        <v>29544964</v>
      </c>
    </row>
    <row r="120" spans="1:3" x14ac:dyDescent="0.35">
      <c r="A120">
        <v>3</v>
      </c>
      <c r="B120">
        <v>20.058</v>
      </c>
      <c r="C120">
        <v>3885198</v>
      </c>
    </row>
    <row r="121" spans="1:3" x14ac:dyDescent="0.35">
      <c r="A121">
        <v>4</v>
      </c>
      <c r="B121">
        <v>20.154</v>
      </c>
      <c r="C121">
        <v>3903800</v>
      </c>
    </row>
    <row r="122" spans="1:3" x14ac:dyDescent="0.35">
      <c r="A122">
        <v>5</v>
      </c>
      <c r="B122">
        <v>20.154</v>
      </c>
      <c r="C122">
        <v>3903800</v>
      </c>
    </row>
    <row r="123" spans="1:3" x14ac:dyDescent="0.35">
      <c r="A123">
        <v>6</v>
      </c>
      <c r="B123">
        <v>0</v>
      </c>
      <c r="C123">
        <v>0</v>
      </c>
    </row>
    <row r="124" spans="1:3" x14ac:dyDescent="0.35">
      <c r="A124">
        <v>7</v>
      </c>
      <c r="B124">
        <v>20.077999999999999</v>
      </c>
      <c r="C124">
        <v>6234480</v>
      </c>
    </row>
    <row r="125" spans="1:3" x14ac:dyDescent="0.35">
      <c r="A125">
        <v>8</v>
      </c>
      <c r="B125">
        <v>59.863999999999997</v>
      </c>
      <c r="C125">
        <v>29563566</v>
      </c>
    </row>
    <row r="126" spans="1:3" x14ac:dyDescent="0.35">
      <c r="A126">
        <v>9</v>
      </c>
      <c r="B126">
        <v>20.077999999999999</v>
      </c>
      <c r="C126">
        <v>6234480</v>
      </c>
    </row>
    <row r="127" spans="1:3" x14ac:dyDescent="0.35">
      <c r="A127">
        <v>10</v>
      </c>
      <c r="B127">
        <v>20.077999999999999</v>
      </c>
      <c r="C127">
        <v>6234480</v>
      </c>
    </row>
    <row r="128" spans="1:3" x14ac:dyDescent="0.35">
      <c r="A128">
        <v>11</v>
      </c>
      <c r="B128">
        <v>39.710999999999999</v>
      </c>
      <c r="C128">
        <v>25659766</v>
      </c>
    </row>
    <row r="129" spans="1:4" x14ac:dyDescent="0.35">
      <c r="A129">
        <v>12</v>
      </c>
      <c r="B129">
        <v>20.077999999999999</v>
      </c>
      <c r="C129">
        <v>6234480</v>
      </c>
    </row>
    <row r="130" spans="1:4" x14ac:dyDescent="0.35">
      <c r="A130">
        <v>13</v>
      </c>
      <c r="B130">
        <v>39.710999999999999</v>
      </c>
      <c r="C130">
        <v>25659766</v>
      </c>
    </row>
    <row r="131" spans="1:4" x14ac:dyDescent="0.35">
      <c r="A131">
        <v>14</v>
      </c>
      <c r="B131">
        <v>39.710999999999999</v>
      </c>
      <c r="C131">
        <v>25659766</v>
      </c>
    </row>
    <row r="132" spans="1:4" x14ac:dyDescent="0.35">
      <c r="A132" s="1" t="s">
        <v>49</v>
      </c>
      <c r="B132">
        <v>29.977</v>
      </c>
      <c r="C132">
        <v>13061201.857000001</v>
      </c>
    </row>
    <row r="133" spans="1:4" x14ac:dyDescent="0.35">
      <c r="A133" s="1" t="s">
        <v>50</v>
      </c>
      <c r="B133">
        <v>16.370999999999999</v>
      </c>
      <c r="C133">
        <v>10815610.239</v>
      </c>
    </row>
    <row r="135" spans="1:4" x14ac:dyDescent="0.35">
      <c r="A135" s="1" t="s">
        <v>51</v>
      </c>
      <c r="B135" s="1" t="s">
        <v>52</v>
      </c>
      <c r="C135" s="1" t="s">
        <v>53</v>
      </c>
      <c r="D135" s="1" t="s">
        <v>54</v>
      </c>
    </row>
    <row r="136" spans="1:4" x14ac:dyDescent="0.35">
      <c r="A136" s="1" t="s">
        <v>39</v>
      </c>
      <c r="B136">
        <f>IF(SUMIF(D1:D132, "&lt;&gt;46", N1:N132) = 0, "none", SUMIF(D1:D132, "&lt;&gt;46", N1:N132))</f>
        <v>4119444847.105</v>
      </c>
      <c r="C136" t="str">
        <f>IF(SUMIF(D1:D132, 46, N1:N132) = 0, "none", SUMIF(D1:D132, 46, N1:N132))</f>
        <v>none</v>
      </c>
      <c r="D136" t="str">
        <f>IFERROR(ROUND((C136 - B136)/ABS(B136) * 100, 3), "none")</f>
        <v>none</v>
      </c>
    </row>
    <row r="137" spans="1:4" x14ac:dyDescent="0.35">
      <c r="A137" s="1" t="s">
        <v>55</v>
      </c>
      <c r="B137">
        <v>9794.0480000000007</v>
      </c>
      <c r="C137" t="s">
        <v>56</v>
      </c>
      <c r="D137" t="str">
        <f>IFERROR(ROUND((C137 - B137)/ABS(B137) * 100, 3), "none")</f>
        <v>none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87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19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1725830022.4332359</v>
      </c>
    </row>
    <row r="5" spans="1:14" x14ac:dyDescent="0.35">
      <c r="A5" t="s">
        <v>21</v>
      </c>
      <c r="B5" t="s">
        <v>19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1725830022.7169881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283752202.98799998</v>
      </c>
    </row>
    <row r="6" spans="1:14" x14ac:dyDescent="0.35">
      <c r="A6" t="s">
        <v>20</v>
      </c>
      <c r="B6" t="s">
        <v>57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1725830022.5456159</v>
      </c>
    </row>
    <row r="7" spans="1:14" x14ac:dyDescent="0.35">
      <c r="A7" t="s">
        <v>20</v>
      </c>
      <c r="B7" t="s">
        <v>57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1725830022.704757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159141063.69</v>
      </c>
    </row>
    <row r="8" spans="1:14" x14ac:dyDescent="0.35">
      <c r="A8" t="s">
        <v>19</v>
      </c>
      <c r="B8" t="s">
        <v>20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1725830022.445857</v>
      </c>
    </row>
    <row r="9" spans="1:14" x14ac:dyDescent="0.35">
      <c r="A9" t="s">
        <v>19</v>
      </c>
      <c r="B9" t="s">
        <v>20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1725830022.701369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255511999.13</v>
      </c>
    </row>
    <row r="10" spans="1:14" x14ac:dyDescent="0.35">
      <c r="A10" t="s">
        <v>57</v>
      </c>
      <c r="B10" t="s">
        <v>58</v>
      </c>
      <c r="C10">
        <v>1</v>
      </c>
      <c r="D10">
        <v>34</v>
      </c>
      <c r="E10">
        <v>420</v>
      </c>
      <c r="F10" t="s">
        <v>16</v>
      </c>
      <c r="G10">
        <v>1500</v>
      </c>
      <c r="H10">
        <v>1725830022.456984</v>
      </c>
    </row>
    <row r="11" spans="1:14" x14ac:dyDescent="0.35">
      <c r="A11" t="s">
        <v>57</v>
      </c>
      <c r="B11" t="s">
        <v>58</v>
      </c>
      <c r="C11">
        <v>1</v>
      </c>
      <c r="D11">
        <v>34</v>
      </c>
      <c r="E11">
        <v>420</v>
      </c>
      <c r="F11" t="s">
        <v>17</v>
      </c>
      <c r="G11">
        <v>1500</v>
      </c>
      <c r="H11">
        <v>1725830022.7049601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247976064.68200001</v>
      </c>
    </row>
    <row r="12" spans="1:14" x14ac:dyDescent="0.35">
      <c r="A12" t="s">
        <v>21</v>
      </c>
      <c r="B12" t="s">
        <v>22</v>
      </c>
      <c r="C12">
        <v>1</v>
      </c>
      <c r="D12">
        <v>0</v>
      </c>
      <c r="E12">
        <v>262</v>
      </c>
      <c r="F12" t="s">
        <v>16</v>
      </c>
      <c r="G12">
        <v>1500</v>
      </c>
      <c r="H12">
        <v>1725830022.461374</v>
      </c>
    </row>
    <row r="13" spans="1:14" x14ac:dyDescent="0.35">
      <c r="A13" t="s">
        <v>21</v>
      </c>
      <c r="B13" t="s">
        <v>22</v>
      </c>
      <c r="C13">
        <v>1</v>
      </c>
      <c r="D13">
        <v>0</v>
      </c>
      <c r="E13">
        <v>262</v>
      </c>
      <c r="F13" t="s">
        <v>17</v>
      </c>
      <c r="G13">
        <v>1500</v>
      </c>
      <c r="H13">
        <v>1725830022.7098219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248447895.05000001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1725830022.4651051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1725830022.719954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254848957.06200001</v>
      </c>
    </row>
    <row r="16" spans="1:14" x14ac:dyDescent="0.35">
      <c r="A16" t="s">
        <v>57</v>
      </c>
      <c r="B16" t="s">
        <v>23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1725830022.3740311</v>
      </c>
    </row>
    <row r="17" spans="1:14" x14ac:dyDescent="0.35">
      <c r="A17" t="s">
        <v>57</v>
      </c>
      <c r="B17" t="s">
        <v>23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1725830022.705642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331610918.04500002</v>
      </c>
    </row>
    <row r="18" spans="1:14" x14ac:dyDescent="0.35">
      <c r="A18" t="s">
        <v>20</v>
      </c>
      <c r="B18" t="s">
        <v>59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1725830022.4448841</v>
      </c>
    </row>
    <row r="19" spans="1:14" x14ac:dyDescent="0.35">
      <c r="A19" t="s">
        <v>20</v>
      </c>
      <c r="B19" t="s">
        <v>59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1725830022.70436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259475946.426</v>
      </c>
    </row>
    <row r="20" spans="1:14" x14ac:dyDescent="0.35">
      <c r="A20" t="s">
        <v>20</v>
      </c>
      <c r="B20" t="s">
        <v>60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1725830022.496989</v>
      </c>
    </row>
    <row r="21" spans="1:14" x14ac:dyDescent="0.35">
      <c r="A21" t="s">
        <v>20</v>
      </c>
      <c r="B21" t="s">
        <v>60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1725830022.7101259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213136911.39199999</v>
      </c>
    </row>
    <row r="22" spans="1:14" x14ac:dyDescent="0.35">
      <c r="A22" t="s">
        <v>23</v>
      </c>
      <c r="B22" t="s">
        <v>24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1725830022.4338789</v>
      </c>
    </row>
    <row r="23" spans="1:14" x14ac:dyDescent="0.35">
      <c r="A23" t="s">
        <v>23</v>
      </c>
      <c r="B23" t="s">
        <v>24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1725830022.7212391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287360191.34500003</v>
      </c>
    </row>
    <row r="24" spans="1:14" x14ac:dyDescent="0.35">
      <c r="A24" t="s">
        <v>19</v>
      </c>
      <c r="B24" t="s">
        <v>21</v>
      </c>
      <c r="C24">
        <v>2</v>
      </c>
      <c r="D24">
        <v>35</v>
      </c>
      <c r="E24">
        <v>874</v>
      </c>
      <c r="F24" t="s">
        <v>16</v>
      </c>
      <c r="G24">
        <v>2970</v>
      </c>
      <c r="H24">
        <v>1725830022.3609281</v>
      </c>
    </row>
    <row r="25" spans="1:14" x14ac:dyDescent="0.35">
      <c r="A25" t="s">
        <v>19</v>
      </c>
      <c r="B25" t="s">
        <v>21</v>
      </c>
      <c r="C25">
        <v>2</v>
      </c>
      <c r="D25">
        <v>35</v>
      </c>
      <c r="E25">
        <v>874</v>
      </c>
      <c r="F25" t="s">
        <v>17</v>
      </c>
      <c r="G25">
        <v>2970</v>
      </c>
      <c r="H25">
        <v>1725830022.719274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358345985.41299999</v>
      </c>
    </row>
    <row r="26" spans="1:14" x14ac:dyDescent="0.35">
      <c r="A26" t="s">
        <v>60</v>
      </c>
      <c r="B26" t="s">
        <v>61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1725830022.4130449</v>
      </c>
    </row>
    <row r="27" spans="1:14" x14ac:dyDescent="0.35">
      <c r="A27" t="s">
        <v>60</v>
      </c>
      <c r="B27" t="s">
        <v>61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1725830022.6995611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286516189.57499999</v>
      </c>
    </row>
    <row r="29" spans="1:14" x14ac:dyDescent="0.35">
      <c r="A29" s="1" t="s">
        <v>62</v>
      </c>
    </row>
    <row r="30" spans="1:14" x14ac:dyDescent="0.35">
      <c r="A30" s="1" t="s">
        <v>63</v>
      </c>
      <c r="B30" s="1" t="s">
        <v>64</v>
      </c>
      <c r="C30" s="1" t="s">
        <v>65</v>
      </c>
      <c r="D30" s="1" t="s">
        <v>66</v>
      </c>
      <c r="E30" s="1" t="s">
        <v>67</v>
      </c>
      <c r="F30" s="1" t="s">
        <v>2</v>
      </c>
    </row>
    <row r="31" spans="1:14" x14ac:dyDescent="0.35">
      <c r="A31" t="s">
        <v>68</v>
      </c>
      <c r="B31" t="s">
        <v>69</v>
      </c>
      <c r="C31">
        <v>3</v>
      </c>
      <c r="D31" t="s">
        <v>19</v>
      </c>
      <c r="E31" t="s">
        <v>21</v>
      </c>
      <c r="F31">
        <v>2</v>
      </c>
    </row>
    <row r="32" spans="1:14" x14ac:dyDescent="0.35">
      <c r="A32" t="s">
        <v>70</v>
      </c>
      <c r="B32" t="s">
        <v>69</v>
      </c>
      <c r="C32">
        <v>7</v>
      </c>
      <c r="D32" t="s">
        <v>20</v>
      </c>
      <c r="E32" t="s">
        <v>59</v>
      </c>
      <c r="F32">
        <v>1</v>
      </c>
    </row>
    <row r="33" spans="1:14" x14ac:dyDescent="0.35">
      <c r="A33" t="s">
        <v>71</v>
      </c>
      <c r="B33" t="s">
        <v>69</v>
      </c>
      <c r="C33">
        <v>3</v>
      </c>
      <c r="D33" t="s">
        <v>23</v>
      </c>
      <c r="E33" t="s">
        <v>24</v>
      </c>
      <c r="F33">
        <v>1</v>
      </c>
    </row>
    <row r="34" spans="1:14" x14ac:dyDescent="0.35">
      <c r="A34" t="s">
        <v>72</v>
      </c>
      <c r="B34" t="s">
        <v>69</v>
      </c>
      <c r="C34">
        <v>7</v>
      </c>
      <c r="D34" t="s">
        <v>21</v>
      </c>
      <c r="E34" t="s">
        <v>19</v>
      </c>
      <c r="F34">
        <v>1</v>
      </c>
    </row>
    <row r="35" spans="1:14" x14ac:dyDescent="0.35">
      <c r="A35" t="s">
        <v>73</v>
      </c>
      <c r="B35" t="s">
        <v>69</v>
      </c>
      <c r="C35">
        <v>5</v>
      </c>
      <c r="D35" t="s">
        <v>23</v>
      </c>
      <c r="E35" t="s">
        <v>24</v>
      </c>
      <c r="F35">
        <v>1</v>
      </c>
    </row>
    <row r="38" spans="1:14" x14ac:dyDescent="0.35">
      <c r="A38" s="1" t="s">
        <v>25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16</v>
      </c>
      <c r="G39">
        <v>1500</v>
      </c>
      <c r="H39">
        <v>1725830323.590147</v>
      </c>
    </row>
    <row r="40" spans="1:14" x14ac:dyDescent="0.35">
      <c r="A40" t="s">
        <v>21</v>
      </c>
      <c r="B40" t="s">
        <v>22</v>
      </c>
      <c r="C40">
        <v>1</v>
      </c>
      <c r="D40">
        <v>0</v>
      </c>
      <c r="E40">
        <v>262</v>
      </c>
      <c r="F40" t="s">
        <v>17</v>
      </c>
      <c r="G40">
        <v>1500</v>
      </c>
      <c r="H40">
        <v>1725830323.6948049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104657888.412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1725830324.043849</v>
      </c>
    </row>
    <row r="42" spans="1:14" x14ac:dyDescent="0.35">
      <c r="A42" t="s">
        <v>20</v>
      </c>
      <c r="B42" t="s">
        <v>57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1725830324.1775861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133737087.25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16</v>
      </c>
      <c r="G43">
        <v>1500</v>
      </c>
      <c r="H43">
        <v>1725830324.085849</v>
      </c>
    </row>
    <row r="44" spans="1:14" x14ac:dyDescent="0.35">
      <c r="A44" t="s">
        <v>57</v>
      </c>
      <c r="B44" t="s">
        <v>58</v>
      </c>
      <c r="C44">
        <v>1</v>
      </c>
      <c r="D44">
        <v>34</v>
      </c>
      <c r="E44">
        <v>420</v>
      </c>
      <c r="F44" t="s">
        <v>17</v>
      </c>
      <c r="G44">
        <v>1500</v>
      </c>
      <c r="H44">
        <v>1725830324.207082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121232986.45</v>
      </c>
    </row>
    <row r="45" spans="1:14" x14ac:dyDescent="0.35">
      <c r="A45" t="s">
        <v>21</v>
      </c>
      <c r="B45" t="s">
        <v>19</v>
      </c>
      <c r="C45">
        <v>1</v>
      </c>
      <c r="D45">
        <v>34</v>
      </c>
      <c r="E45">
        <v>420</v>
      </c>
      <c r="F45" t="s">
        <v>16</v>
      </c>
      <c r="G45">
        <v>1500</v>
      </c>
      <c r="H45">
        <v>1725830323.685142</v>
      </c>
    </row>
    <row r="46" spans="1:14" x14ac:dyDescent="0.35">
      <c r="A46" t="s">
        <v>21</v>
      </c>
      <c r="B46" t="s">
        <v>19</v>
      </c>
      <c r="C46">
        <v>1</v>
      </c>
      <c r="D46">
        <v>34</v>
      </c>
      <c r="E46">
        <v>420</v>
      </c>
      <c r="F46" t="s">
        <v>17</v>
      </c>
      <c r="G46">
        <v>1500</v>
      </c>
      <c r="H46">
        <v>1725830323.7914569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106314897.537</v>
      </c>
    </row>
    <row r="47" spans="1:14" x14ac:dyDescent="0.35">
      <c r="A47" t="s">
        <v>14</v>
      </c>
      <c r="B47" t="s">
        <v>15</v>
      </c>
      <c r="C47">
        <v>1</v>
      </c>
      <c r="D47">
        <v>34</v>
      </c>
      <c r="E47">
        <v>420</v>
      </c>
      <c r="F47" t="s">
        <v>16</v>
      </c>
      <c r="G47">
        <v>1500</v>
      </c>
      <c r="H47">
        <v>1725830323.7211771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17</v>
      </c>
      <c r="G48">
        <v>1500</v>
      </c>
      <c r="H48">
        <v>1725830323.857486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136308908.463</v>
      </c>
    </row>
    <row r="49" spans="1:14" x14ac:dyDescent="0.35">
      <c r="A49" t="s">
        <v>19</v>
      </c>
      <c r="B49" t="s">
        <v>20</v>
      </c>
      <c r="C49">
        <v>1</v>
      </c>
      <c r="D49">
        <v>0</v>
      </c>
      <c r="E49">
        <v>262</v>
      </c>
      <c r="F49" t="s">
        <v>16</v>
      </c>
      <c r="G49">
        <v>1500</v>
      </c>
      <c r="H49">
        <v>1725830323.5291209</v>
      </c>
    </row>
    <row r="50" spans="1:14" x14ac:dyDescent="0.35">
      <c r="A50" t="s">
        <v>19</v>
      </c>
      <c r="B50" t="s">
        <v>20</v>
      </c>
      <c r="C50">
        <v>1</v>
      </c>
      <c r="D50">
        <v>0</v>
      </c>
      <c r="E50">
        <v>262</v>
      </c>
      <c r="F50" t="s">
        <v>17</v>
      </c>
      <c r="G50">
        <v>1500</v>
      </c>
      <c r="H50">
        <v>1725830323.603225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74104070.663000003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16</v>
      </c>
      <c r="G51">
        <v>2970</v>
      </c>
      <c r="H51">
        <v>1725830324.085057</v>
      </c>
    </row>
    <row r="52" spans="1:14" x14ac:dyDescent="0.35">
      <c r="A52" t="s">
        <v>57</v>
      </c>
      <c r="B52" t="s">
        <v>23</v>
      </c>
      <c r="C52">
        <v>1</v>
      </c>
      <c r="D52">
        <v>35</v>
      </c>
      <c r="E52">
        <v>874</v>
      </c>
      <c r="F52" t="s">
        <v>17</v>
      </c>
      <c r="G52">
        <v>2970</v>
      </c>
      <c r="H52">
        <v>1725830324.2010911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116034030.914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1725830323.8055689</v>
      </c>
    </row>
    <row r="54" spans="1:14" x14ac:dyDescent="0.35">
      <c r="A54" t="s">
        <v>20</v>
      </c>
      <c r="B54" t="s">
        <v>59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1725830323.9270811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121512174.60600001</v>
      </c>
    </row>
    <row r="55" spans="1:14" x14ac:dyDescent="0.35">
      <c r="A55" t="s">
        <v>60</v>
      </c>
      <c r="B55" t="s">
        <v>61</v>
      </c>
      <c r="C55">
        <v>1</v>
      </c>
      <c r="D55">
        <v>35</v>
      </c>
      <c r="E55">
        <v>874</v>
      </c>
      <c r="F55" t="s">
        <v>16</v>
      </c>
      <c r="G55">
        <v>2970</v>
      </c>
      <c r="H55">
        <v>1725830323.9572589</v>
      </c>
    </row>
    <row r="56" spans="1:14" x14ac:dyDescent="0.35">
      <c r="A56" t="s">
        <v>60</v>
      </c>
      <c r="B56" t="s">
        <v>61</v>
      </c>
      <c r="C56">
        <v>1</v>
      </c>
      <c r="D56">
        <v>35</v>
      </c>
      <c r="E56">
        <v>874</v>
      </c>
      <c r="F56" t="s">
        <v>17</v>
      </c>
      <c r="G56">
        <v>2970</v>
      </c>
      <c r="H56">
        <v>1725830324.0623779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105118989.94400001</v>
      </c>
    </row>
    <row r="57" spans="1:14" x14ac:dyDescent="0.35">
      <c r="A57" t="s">
        <v>23</v>
      </c>
      <c r="B57" t="s">
        <v>24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1725830323.9935851</v>
      </c>
    </row>
    <row r="58" spans="1:14" x14ac:dyDescent="0.35">
      <c r="A58" t="s">
        <v>23</v>
      </c>
      <c r="B58" t="s">
        <v>24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1725830324.0972879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103702783.58499999</v>
      </c>
    </row>
    <row r="59" spans="1:14" x14ac:dyDescent="0.35">
      <c r="A59" t="s">
        <v>20</v>
      </c>
      <c r="B59" t="s">
        <v>60</v>
      </c>
      <c r="C59">
        <v>1</v>
      </c>
      <c r="D59">
        <v>35</v>
      </c>
      <c r="E59">
        <v>874</v>
      </c>
      <c r="F59" t="s">
        <v>16</v>
      </c>
      <c r="G59">
        <v>2970</v>
      </c>
      <c r="H59">
        <v>1725830324.018255</v>
      </c>
    </row>
    <row r="60" spans="1:14" x14ac:dyDescent="0.35">
      <c r="A60" t="s">
        <v>20</v>
      </c>
      <c r="B60" t="s">
        <v>60</v>
      </c>
      <c r="C60">
        <v>1</v>
      </c>
      <c r="D60">
        <v>35</v>
      </c>
      <c r="E60">
        <v>874</v>
      </c>
      <c r="F60" t="s">
        <v>17</v>
      </c>
      <c r="G60">
        <v>2970</v>
      </c>
      <c r="H60">
        <v>1725830324.1406419</v>
      </c>
      <c r="I60">
        <v>0</v>
      </c>
      <c r="J60" t="s">
        <v>18</v>
      </c>
      <c r="L60">
        <f>G59-G60</f>
        <v>0</v>
      </c>
      <c r="M60">
        <f>ROUND((L60/G59)*100, 3)</f>
        <v>0</v>
      </c>
      <c r="N60">
        <f>ROUND((H60-H59)*10^9, 3)</f>
        <v>122386932.373</v>
      </c>
    </row>
    <row r="61" spans="1:14" x14ac:dyDescent="0.35">
      <c r="A61" t="s">
        <v>19</v>
      </c>
      <c r="B61" t="s">
        <v>21</v>
      </c>
      <c r="C61">
        <v>2</v>
      </c>
      <c r="D61">
        <v>35</v>
      </c>
      <c r="E61">
        <v>874</v>
      </c>
      <c r="F61" t="s">
        <v>16</v>
      </c>
      <c r="G61">
        <v>2970</v>
      </c>
      <c r="H61">
        <v>1725830324.0450001</v>
      </c>
    </row>
    <row r="62" spans="1:14" x14ac:dyDescent="0.35">
      <c r="A62" t="s">
        <v>19</v>
      </c>
      <c r="B62" t="s">
        <v>21</v>
      </c>
      <c r="C62">
        <v>2</v>
      </c>
      <c r="D62">
        <v>35</v>
      </c>
      <c r="E62">
        <v>874</v>
      </c>
      <c r="F62" t="s">
        <v>17</v>
      </c>
      <c r="G62">
        <v>2970</v>
      </c>
      <c r="H62">
        <v>1725830324.1537809</v>
      </c>
      <c r="I62">
        <v>0</v>
      </c>
      <c r="J62" t="s">
        <v>18</v>
      </c>
      <c r="L62">
        <f>G61-G62</f>
        <v>0</v>
      </c>
      <c r="M62">
        <f>ROUND((L62/G61)*100, 3)</f>
        <v>0</v>
      </c>
      <c r="N62">
        <f>ROUND((H62-H61)*10^9, 3)</f>
        <v>108780860.90099999</v>
      </c>
    </row>
    <row r="64" spans="1:14" x14ac:dyDescent="0.35">
      <c r="A64" s="1" t="s">
        <v>62</v>
      </c>
    </row>
    <row r="65" spans="1:14" x14ac:dyDescent="0.35">
      <c r="A65" s="1" t="s">
        <v>63</v>
      </c>
      <c r="B65" s="1" t="s">
        <v>64</v>
      </c>
      <c r="C65" s="1" t="s">
        <v>65</v>
      </c>
      <c r="D65" s="1" t="s">
        <v>66</v>
      </c>
      <c r="E65" s="1" t="s">
        <v>67</v>
      </c>
      <c r="F65" s="1" t="s">
        <v>2</v>
      </c>
    </row>
    <row r="66" spans="1:14" x14ac:dyDescent="0.35">
      <c r="A66" t="s">
        <v>74</v>
      </c>
      <c r="B66" t="s">
        <v>69</v>
      </c>
      <c r="C66">
        <v>6</v>
      </c>
      <c r="D66" t="s">
        <v>19</v>
      </c>
      <c r="E66" t="s">
        <v>21</v>
      </c>
      <c r="F66">
        <v>2</v>
      </c>
    </row>
    <row r="67" spans="1:14" x14ac:dyDescent="0.35">
      <c r="A67" t="s">
        <v>75</v>
      </c>
      <c r="B67" t="s">
        <v>69</v>
      </c>
      <c r="C67">
        <v>7</v>
      </c>
      <c r="D67" t="s">
        <v>20</v>
      </c>
      <c r="E67" t="s">
        <v>59</v>
      </c>
      <c r="F67">
        <v>1</v>
      </c>
    </row>
    <row r="68" spans="1:14" x14ac:dyDescent="0.35">
      <c r="A68" t="s">
        <v>76</v>
      </c>
      <c r="B68" t="s">
        <v>77</v>
      </c>
      <c r="C68">
        <v>6</v>
      </c>
      <c r="D68" t="s">
        <v>19</v>
      </c>
      <c r="E68" t="s">
        <v>21</v>
      </c>
      <c r="F68">
        <v>2</v>
      </c>
    </row>
    <row r="69" spans="1:14" x14ac:dyDescent="0.35">
      <c r="A69" t="s">
        <v>78</v>
      </c>
      <c r="B69" t="s">
        <v>69</v>
      </c>
      <c r="C69">
        <v>3</v>
      </c>
      <c r="D69" t="s">
        <v>23</v>
      </c>
      <c r="E69" t="s">
        <v>24</v>
      </c>
      <c r="F69">
        <v>1</v>
      </c>
    </row>
    <row r="70" spans="1:14" x14ac:dyDescent="0.35">
      <c r="A70" t="s">
        <v>79</v>
      </c>
      <c r="B70" t="s">
        <v>69</v>
      </c>
      <c r="C70">
        <v>7</v>
      </c>
      <c r="D70" t="s">
        <v>19</v>
      </c>
      <c r="E70" t="s">
        <v>21</v>
      </c>
      <c r="F70">
        <v>2</v>
      </c>
    </row>
    <row r="71" spans="1:14" x14ac:dyDescent="0.35">
      <c r="A71" t="s">
        <v>80</v>
      </c>
      <c r="B71" t="s">
        <v>69</v>
      </c>
      <c r="C71">
        <v>3</v>
      </c>
      <c r="D71" t="s">
        <v>21</v>
      </c>
      <c r="E71" t="s">
        <v>19</v>
      </c>
      <c r="F71">
        <v>1</v>
      </c>
    </row>
    <row r="74" spans="1:14" x14ac:dyDescent="0.35">
      <c r="A74" s="1" t="s">
        <v>26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16</v>
      </c>
      <c r="G75">
        <v>1500</v>
      </c>
      <c r="H75">
        <v>1725830626.7010219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17</v>
      </c>
      <c r="G76">
        <v>1500</v>
      </c>
      <c r="H76">
        <v>1725830626.7957029</v>
      </c>
      <c r="I76">
        <v>0</v>
      </c>
      <c r="J76" t="s">
        <v>18</v>
      </c>
      <c r="L76">
        <f>G75-G76</f>
        <v>0</v>
      </c>
      <c r="M76">
        <f>ROUND((L76/G75)*100, 3)</f>
        <v>0</v>
      </c>
      <c r="N76">
        <f>ROUND((H76-H75)*10^9, 3)</f>
        <v>94681024.550999999</v>
      </c>
    </row>
    <row r="77" spans="1:14" x14ac:dyDescent="0.35">
      <c r="A77" t="s">
        <v>21</v>
      </c>
      <c r="B77" t="s">
        <v>19</v>
      </c>
      <c r="C77">
        <v>1</v>
      </c>
      <c r="D77">
        <v>34</v>
      </c>
      <c r="E77">
        <v>420</v>
      </c>
      <c r="F77" t="s">
        <v>16</v>
      </c>
      <c r="G77">
        <v>1500</v>
      </c>
      <c r="H77">
        <v>1725830627.10133</v>
      </c>
    </row>
    <row r="78" spans="1:14" x14ac:dyDescent="0.35">
      <c r="A78" t="s">
        <v>21</v>
      </c>
      <c r="B78" t="s">
        <v>19</v>
      </c>
      <c r="C78">
        <v>1</v>
      </c>
      <c r="D78">
        <v>34</v>
      </c>
      <c r="E78">
        <v>420</v>
      </c>
      <c r="F78" t="s">
        <v>17</v>
      </c>
      <c r="G78">
        <v>1500</v>
      </c>
      <c r="H78">
        <v>1725830627.2458479</v>
      </c>
      <c r="I78">
        <v>0</v>
      </c>
      <c r="J78" t="s">
        <v>18</v>
      </c>
      <c r="L78">
        <f>G77-G78</f>
        <v>0</v>
      </c>
      <c r="M78">
        <f>ROUND((L78/G77)*100, 3)</f>
        <v>0</v>
      </c>
      <c r="N78">
        <f>ROUND((H78-H77)*10^9, 3)</f>
        <v>144517898.56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16</v>
      </c>
      <c r="G79">
        <v>1500</v>
      </c>
      <c r="H79">
        <v>1725830626.9619491</v>
      </c>
    </row>
    <row r="80" spans="1:14" x14ac:dyDescent="0.35">
      <c r="A80" t="s">
        <v>14</v>
      </c>
      <c r="B80" t="s">
        <v>15</v>
      </c>
      <c r="C80">
        <v>1</v>
      </c>
      <c r="D80">
        <v>34</v>
      </c>
      <c r="E80">
        <v>420</v>
      </c>
      <c r="F80" t="s">
        <v>17</v>
      </c>
      <c r="G80">
        <v>1500</v>
      </c>
      <c r="H80">
        <v>1725830627.120275</v>
      </c>
      <c r="I80">
        <v>0</v>
      </c>
      <c r="J80" t="s">
        <v>18</v>
      </c>
      <c r="L80">
        <f>G79-G80</f>
        <v>0</v>
      </c>
      <c r="M80">
        <f>ROUND((L80/G79)*100, 3)</f>
        <v>0</v>
      </c>
      <c r="N80">
        <f>ROUND((H80-H79)*10^9, 3)</f>
        <v>158325910.56799999</v>
      </c>
    </row>
    <row r="81" spans="1:14" x14ac:dyDescent="0.35">
      <c r="A81" t="s">
        <v>57</v>
      </c>
      <c r="B81" t="s">
        <v>58</v>
      </c>
      <c r="C81">
        <v>1</v>
      </c>
      <c r="D81">
        <v>34</v>
      </c>
      <c r="E81">
        <v>420</v>
      </c>
      <c r="F81" t="s">
        <v>16</v>
      </c>
      <c r="G81">
        <v>1500</v>
      </c>
      <c r="H81">
        <v>1725830626.8654771</v>
      </c>
    </row>
    <row r="82" spans="1:14" x14ac:dyDescent="0.35">
      <c r="A82" t="s">
        <v>57</v>
      </c>
      <c r="B82" t="s">
        <v>58</v>
      </c>
      <c r="C82">
        <v>1</v>
      </c>
      <c r="D82">
        <v>34</v>
      </c>
      <c r="E82">
        <v>420</v>
      </c>
      <c r="F82" t="s">
        <v>17</v>
      </c>
      <c r="G82">
        <v>1500</v>
      </c>
      <c r="H82">
        <v>1725830626.9699969</v>
      </c>
      <c r="I82">
        <v>0</v>
      </c>
      <c r="J82" t="s">
        <v>18</v>
      </c>
      <c r="L82">
        <f>G81-G82</f>
        <v>0</v>
      </c>
      <c r="M82">
        <f>ROUND((L82/G81)*100, 3)</f>
        <v>0</v>
      </c>
      <c r="N82">
        <f>ROUND((H82-H81)*10^9, 3)</f>
        <v>104519844.05500001</v>
      </c>
    </row>
    <row r="83" spans="1:14" x14ac:dyDescent="0.35">
      <c r="A83" t="s">
        <v>20</v>
      </c>
      <c r="B83" t="s">
        <v>57</v>
      </c>
      <c r="C83">
        <v>1</v>
      </c>
      <c r="D83">
        <v>34</v>
      </c>
      <c r="E83">
        <v>420</v>
      </c>
      <c r="F83" t="s">
        <v>16</v>
      </c>
      <c r="G83">
        <v>1500</v>
      </c>
      <c r="H83">
        <v>1725830626.725378</v>
      </c>
    </row>
    <row r="84" spans="1:14" x14ac:dyDescent="0.35">
      <c r="A84" t="s">
        <v>20</v>
      </c>
      <c r="B84" t="s">
        <v>57</v>
      </c>
      <c r="C84">
        <v>1</v>
      </c>
      <c r="D84">
        <v>34</v>
      </c>
      <c r="E84">
        <v>420</v>
      </c>
      <c r="F84" t="s">
        <v>17</v>
      </c>
      <c r="G84">
        <v>1500</v>
      </c>
      <c r="H84">
        <v>1725830626.825747</v>
      </c>
      <c r="I84">
        <v>0</v>
      </c>
      <c r="J84" t="s">
        <v>18</v>
      </c>
      <c r="L84">
        <f>G83-G84</f>
        <v>0</v>
      </c>
      <c r="M84">
        <f>ROUND((L84/G83)*100, 3)</f>
        <v>0</v>
      </c>
      <c r="N84">
        <f>ROUND((H84-H83)*10^9, 3)</f>
        <v>100368976.59299999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16</v>
      </c>
      <c r="G85">
        <v>1500</v>
      </c>
      <c r="H85">
        <v>1725830626.6348369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17</v>
      </c>
      <c r="G86">
        <v>1500</v>
      </c>
      <c r="H86">
        <v>1725830626.736639</v>
      </c>
      <c r="I86">
        <v>0</v>
      </c>
      <c r="J86" t="s">
        <v>18</v>
      </c>
      <c r="L86">
        <f>G85-G86</f>
        <v>0</v>
      </c>
      <c r="M86">
        <f>ROUND((L86/G85)*100, 3)</f>
        <v>0</v>
      </c>
      <c r="N86">
        <f>ROUND((H86-H85)*10^9, 3)</f>
        <v>101802110.67200001</v>
      </c>
    </row>
    <row r="87" spans="1:14" x14ac:dyDescent="0.35">
      <c r="A87" t="s">
        <v>19</v>
      </c>
      <c r="B87" t="s">
        <v>21</v>
      </c>
      <c r="C87">
        <v>2</v>
      </c>
      <c r="D87">
        <v>35</v>
      </c>
      <c r="E87">
        <v>874</v>
      </c>
      <c r="F87" t="s">
        <v>16</v>
      </c>
      <c r="G87">
        <v>2970</v>
      </c>
      <c r="H87">
        <v>1725830627.141602</v>
      </c>
    </row>
    <row r="88" spans="1:14" x14ac:dyDescent="0.35">
      <c r="A88" t="s">
        <v>19</v>
      </c>
      <c r="B88" t="s">
        <v>21</v>
      </c>
      <c r="C88">
        <v>2</v>
      </c>
      <c r="D88">
        <v>35</v>
      </c>
      <c r="E88">
        <v>874</v>
      </c>
      <c r="F88" t="s">
        <v>17</v>
      </c>
      <c r="G88">
        <v>2970</v>
      </c>
      <c r="H88">
        <v>1725830627.283571</v>
      </c>
      <c r="I88">
        <v>0</v>
      </c>
      <c r="J88" t="s">
        <v>18</v>
      </c>
      <c r="L88">
        <f>G87-G88</f>
        <v>0</v>
      </c>
      <c r="M88">
        <f>ROUND((L88/G87)*100, 3)</f>
        <v>0</v>
      </c>
      <c r="N88">
        <f>ROUND((H88-H87)*10^9, 3)</f>
        <v>141968965.53</v>
      </c>
    </row>
    <row r="89" spans="1:14" x14ac:dyDescent="0.35">
      <c r="A89" t="s">
        <v>60</v>
      </c>
      <c r="B89" t="s">
        <v>61</v>
      </c>
      <c r="C89">
        <v>1</v>
      </c>
      <c r="D89">
        <v>35</v>
      </c>
      <c r="E89">
        <v>874</v>
      </c>
      <c r="F89" t="s">
        <v>16</v>
      </c>
      <c r="G89">
        <v>2970</v>
      </c>
      <c r="H89">
        <v>1725830627.0210121</v>
      </c>
    </row>
    <row r="90" spans="1:14" x14ac:dyDescent="0.35">
      <c r="A90" t="s">
        <v>60</v>
      </c>
      <c r="B90" t="s">
        <v>61</v>
      </c>
      <c r="C90">
        <v>1</v>
      </c>
      <c r="D90">
        <v>35</v>
      </c>
      <c r="E90">
        <v>874</v>
      </c>
      <c r="F90" t="s">
        <v>17</v>
      </c>
      <c r="G90">
        <v>2970</v>
      </c>
      <c r="H90">
        <v>1725830627.130796</v>
      </c>
      <c r="I90">
        <v>0</v>
      </c>
      <c r="J90" t="s">
        <v>18</v>
      </c>
      <c r="L90">
        <f>G89-G90</f>
        <v>0</v>
      </c>
      <c r="M90">
        <f>ROUND((L90/G89)*100, 3)</f>
        <v>0</v>
      </c>
      <c r="N90">
        <f>ROUND((H90-H89)*10^9, 3)</f>
        <v>109783887.86300001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16</v>
      </c>
      <c r="G91">
        <v>2970</v>
      </c>
      <c r="H91">
        <v>1725830626.8420601</v>
      </c>
    </row>
    <row r="92" spans="1:14" x14ac:dyDescent="0.35">
      <c r="A92" t="s">
        <v>20</v>
      </c>
      <c r="B92" t="s">
        <v>60</v>
      </c>
      <c r="C92">
        <v>1</v>
      </c>
      <c r="D92">
        <v>35</v>
      </c>
      <c r="E92">
        <v>874</v>
      </c>
      <c r="F92" t="s">
        <v>17</v>
      </c>
      <c r="G92">
        <v>2970</v>
      </c>
      <c r="H92">
        <v>1725830626.9553859</v>
      </c>
      <c r="I92">
        <v>0</v>
      </c>
      <c r="J92" t="s">
        <v>18</v>
      </c>
      <c r="L92">
        <f>G91-G92</f>
        <v>0</v>
      </c>
      <c r="M92">
        <f>ROUND((L92/G91)*100, 3)</f>
        <v>0</v>
      </c>
      <c r="N92">
        <f>ROUND((H92-H91)*10^9, 3)</f>
        <v>113325834.274</v>
      </c>
    </row>
    <row r="93" spans="1:14" x14ac:dyDescent="0.35">
      <c r="A93" t="s">
        <v>23</v>
      </c>
      <c r="B93" t="s">
        <v>24</v>
      </c>
      <c r="C93">
        <v>1</v>
      </c>
      <c r="D93">
        <v>35</v>
      </c>
      <c r="E93">
        <v>874</v>
      </c>
      <c r="F93" t="s">
        <v>16</v>
      </c>
      <c r="G93">
        <v>2970</v>
      </c>
      <c r="H93">
        <v>1725830626.744961</v>
      </c>
    </row>
    <row r="94" spans="1:14" x14ac:dyDescent="0.35">
      <c r="A94" t="s">
        <v>23</v>
      </c>
      <c r="B94" t="s">
        <v>24</v>
      </c>
      <c r="C94">
        <v>1</v>
      </c>
      <c r="D94">
        <v>35</v>
      </c>
      <c r="E94">
        <v>874</v>
      </c>
      <c r="F94" t="s">
        <v>17</v>
      </c>
      <c r="G94">
        <v>2970</v>
      </c>
      <c r="H94">
        <v>1725830626.8766479</v>
      </c>
      <c r="I94">
        <v>0</v>
      </c>
      <c r="J94" t="s">
        <v>18</v>
      </c>
      <c r="L94">
        <f>G93-G94</f>
        <v>0</v>
      </c>
      <c r="M94">
        <f>ROUND((L94/G93)*100, 3)</f>
        <v>0</v>
      </c>
      <c r="N94">
        <f>ROUND((H94-H93)*10^9, 3)</f>
        <v>131686925.888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16</v>
      </c>
      <c r="G95">
        <v>2970</v>
      </c>
      <c r="H95">
        <v>1725830627.054718</v>
      </c>
    </row>
    <row r="96" spans="1:14" x14ac:dyDescent="0.35">
      <c r="A96" t="s">
        <v>57</v>
      </c>
      <c r="B96" t="s">
        <v>23</v>
      </c>
      <c r="C96">
        <v>1</v>
      </c>
      <c r="D96">
        <v>35</v>
      </c>
      <c r="E96">
        <v>874</v>
      </c>
      <c r="F96" t="s">
        <v>17</v>
      </c>
      <c r="G96">
        <v>2970</v>
      </c>
      <c r="H96">
        <v>1725830627.1768</v>
      </c>
      <c r="I96">
        <v>0</v>
      </c>
      <c r="J96" t="s">
        <v>18</v>
      </c>
      <c r="L96">
        <f>G95-G96</f>
        <v>0</v>
      </c>
      <c r="M96">
        <f>ROUND((L96/G95)*100, 3)</f>
        <v>0</v>
      </c>
      <c r="N96">
        <f>ROUND((H96-H95)*10^9, 3)</f>
        <v>122081995.01000001</v>
      </c>
    </row>
    <row r="97" spans="1:14" x14ac:dyDescent="0.35">
      <c r="A97" t="s">
        <v>20</v>
      </c>
      <c r="B97" t="s">
        <v>59</v>
      </c>
      <c r="C97">
        <v>1</v>
      </c>
      <c r="D97">
        <v>35</v>
      </c>
      <c r="E97">
        <v>874</v>
      </c>
      <c r="F97" t="s">
        <v>16</v>
      </c>
      <c r="G97">
        <v>2970</v>
      </c>
      <c r="H97">
        <v>1725830626.8259101</v>
      </c>
    </row>
    <row r="98" spans="1:14" x14ac:dyDescent="0.35">
      <c r="A98" t="s">
        <v>20</v>
      </c>
      <c r="B98" t="s">
        <v>59</v>
      </c>
      <c r="C98">
        <v>1</v>
      </c>
      <c r="D98">
        <v>35</v>
      </c>
      <c r="E98">
        <v>874</v>
      </c>
      <c r="F98" t="s">
        <v>17</v>
      </c>
      <c r="G98">
        <v>2970</v>
      </c>
      <c r="H98">
        <v>1725830626.9310839</v>
      </c>
      <c r="I98">
        <v>0</v>
      </c>
      <c r="J98" t="s">
        <v>18</v>
      </c>
      <c r="L98">
        <f>G97-G98</f>
        <v>0</v>
      </c>
      <c r="M98">
        <f>ROUND((L98/G97)*100, 3)</f>
        <v>0</v>
      </c>
      <c r="N98">
        <f>ROUND((H98-H97)*10^9, 3)</f>
        <v>105173826.21799999</v>
      </c>
    </row>
    <row r="100" spans="1:14" x14ac:dyDescent="0.35">
      <c r="A100" s="1" t="s">
        <v>62</v>
      </c>
    </row>
    <row r="101" spans="1:14" x14ac:dyDescent="0.35">
      <c r="A101" s="1" t="s">
        <v>63</v>
      </c>
      <c r="B101" s="1" t="s">
        <v>64</v>
      </c>
      <c r="C101" s="1" t="s">
        <v>65</v>
      </c>
      <c r="D101" s="1" t="s">
        <v>66</v>
      </c>
      <c r="E101" s="1" t="s">
        <v>67</v>
      </c>
      <c r="F101" s="1" t="s">
        <v>2</v>
      </c>
    </row>
    <row r="102" spans="1:14" x14ac:dyDescent="0.35">
      <c r="A102" t="s">
        <v>81</v>
      </c>
      <c r="B102" t="s">
        <v>69</v>
      </c>
      <c r="C102">
        <v>3</v>
      </c>
      <c r="D102" t="s">
        <v>19</v>
      </c>
      <c r="E102" t="s">
        <v>21</v>
      </c>
      <c r="F102">
        <v>2</v>
      </c>
    </row>
    <row r="103" spans="1:14" x14ac:dyDescent="0.35">
      <c r="A103" t="s">
        <v>82</v>
      </c>
      <c r="B103" t="s">
        <v>69</v>
      </c>
      <c r="C103">
        <v>7</v>
      </c>
      <c r="D103" t="s">
        <v>20</v>
      </c>
      <c r="E103" t="s">
        <v>59</v>
      </c>
      <c r="F103">
        <v>1</v>
      </c>
    </row>
    <row r="104" spans="1:14" x14ac:dyDescent="0.35">
      <c r="A104" t="s">
        <v>83</v>
      </c>
      <c r="B104" t="s">
        <v>69</v>
      </c>
      <c r="C104">
        <v>3</v>
      </c>
      <c r="D104" t="s">
        <v>23</v>
      </c>
      <c r="E104" t="s">
        <v>24</v>
      </c>
      <c r="F104">
        <v>1</v>
      </c>
    </row>
    <row r="105" spans="1:14" x14ac:dyDescent="0.35">
      <c r="A105" t="s">
        <v>84</v>
      </c>
      <c r="B105" t="s">
        <v>69</v>
      </c>
      <c r="C105">
        <v>7</v>
      </c>
      <c r="D105" t="s">
        <v>21</v>
      </c>
      <c r="E105" t="s">
        <v>19</v>
      </c>
      <c r="F105">
        <v>1</v>
      </c>
    </row>
    <row r="108" spans="1:14" x14ac:dyDescent="0.35">
      <c r="A108" s="1" t="s">
        <v>27</v>
      </c>
    </row>
    <row r="109" spans="1:14" x14ac:dyDescent="0.35">
      <c r="A109" t="s">
        <v>14</v>
      </c>
      <c r="B109" t="s">
        <v>15</v>
      </c>
      <c r="C109">
        <v>1</v>
      </c>
      <c r="D109">
        <v>34</v>
      </c>
      <c r="E109">
        <v>420</v>
      </c>
      <c r="F109" t="s">
        <v>16</v>
      </c>
      <c r="G109">
        <v>1500</v>
      </c>
      <c r="H109">
        <v>1725830929.845578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17</v>
      </c>
      <c r="G110">
        <v>1500</v>
      </c>
      <c r="H110">
        <v>1725830929.961863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116285085.678</v>
      </c>
    </row>
    <row r="111" spans="1:14" x14ac:dyDescent="0.35">
      <c r="A111" t="s">
        <v>19</v>
      </c>
      <c r="B111" t="s">
        <v>20</v>
      </c>
      <c r="C111">
        <v>1</v>
      </c>
      <c r="D111">
        <v>0</v>
      </c>
      <c r="E111">
        <v>262</v>
      </c>
      <c r="F111" t="s">
        <v>16</v>
      </c>
      <c r="G111">
        <v>1500</v>
      </c>
      <c r="H111">
        <v>1725830929.7391119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17</v>
      </c>
      <c r="G112">
        <v>1500</v>
      </c>
      <c r="H112">
        <v>1725830929.8348019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95690011.978</v>
      </c>
    </row>
    <row r="113" spans="1:14" x14ac:dyDescent="0.35">
      <c r="A113" t="s">
        <v>21</v>
      </c>
      <c r="B113" t="s">
        <v>22</v>
      </c>
      <c r="C113">
        <v>1</v>
      </c>
      <c r="D113">
        <v>0</v>
      </c>
      <c r="E113">
        <v>262</v>
      </c>
      <c r="F113" t="s">
        <v>16</v>
      </c>
      <c r="G113">
        <v>1500</v>
      </c>
      <c r="H113">
        <v>1725830930.179544</v>
      </c>
    </row>
    <row r="114" spans="1:14" x14ac:dyDescent="0.35">
      <c r="A114" t="s">
        <v>21</v>
      </c>
      <c r="B114" t="s">
        <v>22</v>
      </c>
      <c r="C114">
        <v>1</v>
      </c>
      <c r="D114">
        <v>0</v>
      </c>
      <c r="E114">
        <v>262</v>
      </c>
      <c r="F114" t="s">
        <v>17</v>
      </c>
      <c r="G114">
        <v>1500</v>
      </c>
      <c r="H114">
        <v>1725830930.3208721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141328096.38999999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1725830930.1972489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1725830930.280827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83578109.740999997</v>
      </c>
    </row>
    <row r="117" spans="1:14" x14ac:dyDescent="0.35">
      <c r="A117" t="s">
        <v>21</v>
      </c>
      <c r="B117" t="s">
        <v>19</v>
      </c>
      <c r="C117">
        <v>1</v>
      </c>
      <c r="D117">
        <v>34</v>
      </c>
      <c r="E117">
        <v>420</v>
      </c>
      <c r="F117" t="s">
        <v>16</v>
      </c>
      <c r="G117">
        <v>1500</v>
      </c>
      <c r="H117">
        <v>1725830930.129051</v>
      </c>
    </row>
    <row r="118" spans="1:14" x14ac:dyDescent="0.35">
      <c r="A118" t="s">
        <v>21</v>
      </c>
      <c r="B118" t="s">
        <v>19</v>
      </c>
      <c r="C118">
        <v>1</v>
      </c>
      <c r="D118">
        <v>34</v>
      </c>
      <c r="E118">
        <v>420</v>
      </c>
      <c r="F118" t="s">
        <v>17</v>
      </c>
      <c r="G118">
        <v>1500</v>
      </c>
      <c r="H118">
        <v>1725830930.235368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106317043.30400001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16</v>
      </c>
      <c r="G119">
        <v>1500</v>
      </c>
      <c r="H119">
        <v>1725830930.2780981</v>
      </c>
    </row>
    <row r="120" spans="1:14" x14ac:dyDescent="0.35">
      <c r="A120" t="s">
        <v>57</v>
      </c>
      <c r="B120" t="s">
        <v>58</v>
      </c>
      <c r="C120">
        <v>1</v>
      </c>
      <c r="D120">
        <v>34</v>
      </c>
      <c r="E120">
        <v>420</v>
      </c>
      <c r="F120" t="s">
        <v>17</v>
      </c>
      <c r="G120">
        <v>1500</v>
      </c>
      <c r="H120">
        <v>1725830930.371737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93638896.942000002</v>
      </c>
    </row>
    <row r="121" spans="1:14" x14ac:dyDescent="0.35">
      <c r="A121" t="s">
        <v>23</v>
      </c>
      <c r="B121" t="s">
        <v>24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1725830929.8294289</v>
      </c>
    </row>
    <row r="122" spans="1:14" x14ac:dyDescent="0.35">
      <c r="A122" t="s">
        <v>23</v>
      </c>
      <c r="B122" t="s">
        <v>24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1725830929.92893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99501132.965000004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1725830930.160717</v>
      </c>
    </row>
    <row r="124" spans="1:14" x14ac:dyDescent="0.35">
      <c r="A124" t="s">
        <v>60</v>
      </c>
      <c r="B124" t="s">
        <v>61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1725830930.248729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88011980.056999996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16</v>
      </c>
      <c r="G125">
        <v>2970</v>
      </c>
      <c r="H125">
        <v>1725830929.847137</v>
      </c>
    </row>
    <row r="126" spans="1:14" x14ac:dyDescent="0.35">
      <c r="A126" t="s">
        <v>57</v>
      </c>
      <c r="B126" t="s">
        <v>23</v>
      </c>
      <c r="C126">
        <v>1</v>
      </c>
      <c r="D126">
        <v>35</v>
      </c>
      <c r="E126">
        <v>874</v>
      </c>
      <c r="F126" t="s">
        <v>17</v>
      </c>
      <c r="G126">
        <v>2970</v>
      </c>
      <c r="H126">
        <v>1725830929.9327459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85608959.197999999</v>
      </c>
    </row>
    <row r="127" spans="1:14" x14ac:dyDescent="0.35">
      <c r="A127" t="s">
        <v>20</v>
      </c>
      <c r="B127" t="s">
        <v>59</v>
      </c>
      <c r="C127">
        <v>1</v>
      </c>
      <c r="D127">
        <v>35</v>
      </c>
      <c r="E127">
        <v>874</v>
      </c>
      <c r="F127" t="s">
        <v>16</v>
      </c>
      <c r="G127">
        <v>2970</v>
      </c>
      <c r="H127">
        <v>1725830929.9814219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17</v>
      </c>
      <c r="G128">
        <v>2970</v>
      </c>
      <c r="H128">
        <v>1725830930.069684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88262081.145999998</v>
      </c>
    </row>
    <row r="129" spans="1:14" x14ac:dyDescent="0.35">
      <c r="A129" t="s">
        <v>20</v>
      </c>
      <c r="B129" t="s">
        <v>60</v>
      </c>
      <c r="C129">
        <v>1</v>
      </c>
      <c r="D129">
        <v>35</v>
      </c>
      <c r="E129">
        <v>874</v>
      </c>
      <c r="F129" t="s">
        <v>16</v>
      </c>
      <c r="G129">
        <v>2970</v>
      </c>
      <c r="H129">
        <v>1725830929.8610809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17</v>
      </c>
      <c r="G130">
        <v>2970</v>
      </c>
      <c r="H130">
        <v>1725830929.998208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137127161.02599999</v>
      </c>
    </row>
    <row r="131" spans="1:14" x14ac:dyDescent="0.35">
      <c r="A131" t="s">
        <v>19</v>
      </c>
      <c r="B131" t="s">
        <v>21</v>
      </c>
      <c r="C131">
        <v>2</v>
      </c>
      <c r="D131">
        <v>35</v>
      </c>
      <c r="E131">
        <v>874</v>
      </c>
      <c r="F131" t="s">
        <v>16</v>
      </c>
      <c r="G131">
        <v>2970</v>
      </c>
      <c r="H131">
        <v>1725830930.0747371</v>
      </c>
    </row>
    <row r="132" spans="1:14" x14ac:dyDescent="0.35">
      <c r="A132" t="s">
        <v>19</v>
      </c>
      <c r="B132" t="s">
        <v>21</v>
      </c>
      <c r="C132">
        <v>2</v>
      </c>
      <c r="D132">
        <v>35</v>
      </c>
      <c r="E132">
        <v>874</v>
      </c>
      <c r="F132" t="s">
        <v>17</v>
      </c>
      <c r="G132">
        <v>2970</v>
      </c>
      <c r="H132">
        <v>1725830930.1822939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107556819.91599999</v>
      </c>
    </row>
    <row r="134" spans="1:14" x14ac:dyDescent="0.35">
      <c r="A134" s="1" t="s">
        <v>62</v>
      </c>
    </row>
    <row r="135" spans="1:14" x14ac:dyDescent="0.35">
      <c r="A135" s="1" t="s">
        <v>63</v>
      </c>
      <c r="B135" s="1" t="s">
        <v>64</v>
      </c>
      <c r="C135" s="1" t="s">
        <v>65</v>
      </c>
      <c r="D135" s="1" t="s">
        <v>66</v>
      </c>
      <c r="E135" s="1" t="s">
        <v>67</v>
      </c>
      <c r="F135" s="1" t="s">
        <v>2</v>
      </c>
    </row>
    <row r="136" spans="1:14" x14ac:dyDescent="0.35">
      <c r="A136" t="s">
        <v>85</v>
      </c>
      <c r="B136" t="s">
        <v>69</v>
      </c>
      <c r="C136">
        <v>3</v>
      </c>
      <c r="D136" t="s">
        <v>19</v>
      </c>
      <c r="E136" t="s">
        <v>21</v>
      </c>
      <c r="F136">
        <v>2</v>
      </c>
    </row>
    <row r="137" spans="1:14" x14ac:dyDescent="0.35">
      <c r="A137" t="s">
        <v>86</v>
      </c>
      <c r="B137" t="s">
        <v>69</v>
      </c>
      <c r="C137">
        <v>7</v>
      </c>
      <c r="D137" t="s">
        <v>21</v>
      </c>
      <c r="E137" t="s">
        <v>19</v>
      </c>
      <c r="F137">
        <v>1</v>
      </c>
    </row>
    <row r="138" spans="1:14" x14ac:dyDescent="0.35">
      <c r="A138" t="s">
        <v>87</v>
      </c>
      <c r="B138" t="s">
        <v>69</v>
      </c>
      <c r="C138">
        <v>3</v>
      </c>
      <c r="D138" t="s">
        <v>23</v>
      </c>
      <c r="E138" t="s">
        <v>24</v>
      </c>
      <c r="F138">
        <v>1</v>
      </c>
    </row>
    <row r="139" spans="1:14" x14ac:dyDescent="0.35">
      <c r="A139" t="s">
        <v>88</v>
      </c>
      <c r="B139" t="s">
        <v>69</v>
      </c>
      <c r="C139">
        <v>7</v>
      </c>
      <c r="D139" t="s">
        <v>20</v>
      </c>
      <c r="E139" t="s">
        <v>59</v>
      </c>
      <c r="F139">
        <v>1</v>
      </c>
    </row>
    <row r="142" spans="1:14" x14ac:dyDescent="0.35">
      <c r="A142" s="1" t="s">
        <v>28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16</v>
      </c>
      <c r="G143">
        <v>1500</v>
      </c>
      <c r="H143">
        <v>1725831233.181313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17</v>
      </c>
      <c r="G144">
        <v>1500</v>
      </c>
      <c r="H144">
        <v>1725831233.2805431</v>
      </c>
      <c r="I144">
        <v>0</v>
      </c>
      <c r="J144" t="s">
        <v>18</v>
      </c>
      <c r="L144">
        <f>G143-G144</f>
        <v>0</v>
      </c>
      <c r="M144">
        <f>ROUND((L144/G143)*100, 3)</f>
        <v>0</v>
      </c>
      <c r="N144">
        <f>ROUND((H144-H143)*10^9, 3)</f>
        <v>99230051.040999994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16</v>
      </c>
      <c r="G145">
        <v>1500</v>
      </c>
      <c r="H145">
        <v>1725831233.19507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17</v>
      </c>
      <c r="G146">
        <v>1500</v>
      </c>
      <c r="H146">
        <v>1725831233.3234961</v>
      </c>
      <c r="I146">
        <v>0</v>
      </c>
      <c r="J146" t="s">
        <v>18</v>
      </c>
      <c r="L146">
        <f>G145-G146</f>
        <v>0</v>
      </c>
      <c r="M146">
        <f>ROUND((L146/G145)*100, 3)</f>
        <v>0</v>
      </c>
      <c r="N146">
        <f>ROUND((H146-H145)*10^9, 3)</f>
        <v>128426074.98199999</v>
      </c>
    </row>
    <row r="147" spans="1:14" x14ac:dyDescent="0.35">
      <c r="A147" t="s">
        <v>14</v>
      </c>
      <c r="B147" t="s">
        <v>15</v>
      </c>
      <c r="C147">
        <v>1</v>
      </c>
      <c r="D147">
        <v>34</v>
      </c>
      <c r="E147">
        <v>420</v>
      </c>
      <c r="F147" t="s">
        <v>16</v>
      </c>
      <c r="G147">
        <v>1500</v>
      </c>
      <c r="H147">
        <v>1725831232.8411679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17</v>
      </c>
      <c r="G148">
        <v>1500</v>
      </c>
      <c r="H148">
        <v>1725831232.9440651</v>
      </c>
      <c r="I148">
        <v>0</v>
      </c>
      <c r="J148" t="s">
        <v>18</v>
      </c>
      <c r="L148">
        <f>G147-G148</f>
        <v>0</v>
      </c>
      <c r="M148">
        <f>ROUND((L148/G147)*100, 3)</f>
        <v>0</v>
      </c>
      <c r="N148">
        <f>ROUND((H148-H147)*10^9, 3)</f>
        <v>102897167.206</v>
      </c>
    </row>
    <row r="149" spans="1:14" x14ac:dyDescent="0.35">
      <c r="A149" t="s">
        <v>21</v>
      </c>
      <c r="B149" t="s">
        <v>19</v>
      </c>
      <c r="C149">
        <v>1</v>
      </c>
      <c r="D149">
        <v>34</v>
      </c>
      <c r="E149">
        <v>420</v>
      </c>
      <c r="F149" t="s">
        <v>16</v>
      </c>
      <c r="G149">
        <v>1500</v>
      </c>
      <c r="H149">
        <v>1725831233.085649</v>
      </c>
    </row>
    <row r="150" spans="1:14" x14ac:dyDescent="0.35">
      <c r="A150" t="s">
        <v>21</v>
      </c>
      <c r="B150" t="s">
        <v>19</v>
      </c>
      <c r="C150">
        <v>1</v>
      </c>
      <c r="D150">
        <v>34</v>
      </c>
      <c r="E150">
        <v>420</v>
      </c>
      <c r="F150" t="s">
        <v>17</v>
      </c>
      <c r="G150">
        <v>1500</v>
      </c>
      <c r="H150">
        <v>1725831233.1871591</v>
      </c>
      <c r="I150">
        <v>0</v>
      </c>
      <c r="J150" t="s">
        <v>18</v>
      </c>
      <c r="L150">
        <f>G149-G150</f>
        <v>0</v>
      </c>
      <c r="M150">
        <f>ROUND((L150/G149)*100, 3)</f>
        <v>0</v>
      </c>
      <c r="N150">
        <f>ROUND((H150-H149)*10^9, 3)</f>
        <v>101510047.913</v>
      </c>
    </row>
    <row r="151" spans="1:14" x14ac:dyDescent="0.35">
      <c r="A151" t="s">
        <v>19</v>
      </c>
      <c r="B151" t="s">
        <v>20</v>
      </c>
      <c r="C151">
        <v>1</v>
      </c>
      <c r="D151">
        <v>0</v>
      </c>
      <c r="E151">
        <v>262</v>
      </c>
      <c r="F151" t="s">
        <v>16</v>
      </c>
      <c r="G151">
        <v>1500</v>
      </c>
      <c r="H151">
        <v>1725831232.9571159</v>
      </c>
    </row>
    <row r="152" spans="1:14" x14ac:dyDescent="0.35">
      <c r="A152" t="s">
        <v>19</v>
      </c>
      <c r="B152" t="s">
        <v>20</v>
      </c>
      <c r="C152">
        <v>1</v>
      </c>
      <c r="D152">
        <v>0</v>
      </c>
      <c r="E152">
        <v>262</v>
      </c>
      <c r="F152" t="s">
        <v>17</v>
      </c>
      <c r="G152">
        <v>1500</v>
      </c>
      <c r="H152">
        <v>1725831233.0586729</v>
      </c>
      <c r="I152">
        <v>0</v>
      </c>
      <c r="J152" t="s">
        <v>18</v>
      </c>
      <c r="L152">
        <f>G151-G152</f>
        <v>0</v>
      </c>
      <c r="M152">
        <f>ROUND((L152/G151)*100, 3)</f>
        <v>0</v>
      </c>
      <c r="N152">
        <f>ROUND((H152-H151)*10^9, 3)</f>
        <v>101557016.373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16</v>
      </c>
      <c r="G153">
        <v>1500</v>
      </c>
      <c r="H153">
        <v>1725831233.2212939</v>
      </c>
    </row>
    <row r="154" spans="1:14" x14ac:dyDescent="0.35">
      <c r="A154" t="s">
        <v>21</v>
      </c>
      <c r="B154" t="s">
        <v>22</v>
      </c>
      <c r="C154">
        <v>1</v>
      </c>
      <c r="D154">
        <v>0</v>
      </c>
      <c r="E154">
        <v>262</v>
      </c>
      <c r="F154" t="s">
        <v>17</v>
      </c>
      <c r="G154">
        <v>1500</v>
      </c>
      <c r="H154">
        <v>1725831233.3411801</v>
      </c>
      <c r="I154">
        <v>0</v>
      </c>
      <c r="J154" t="s">
        <v>18</v>
      </c>
      <c r="L154">
        <f>G153-G154</f>
        <v>0</v>
      </c>
      <c r="M154">
        <f>ROUND((L154/G153)*100, 3)</f>
        <v>0</v>
      </c>
      <c r="N154">
        <f>ROUND((H154-H153)*10^9, 3)</f>
        <v>119886159.897</v>
      </c>
    </row>
    <row r="155" spans="1:14" x14ac:dyDescent="0.35">
      <c r="A155" t="s">
        <v>20</v>
      </c>
      <c r="B155" t="s">
        <v>60</v>
      </c>
      <c r="C155">
        <v>1</v>
      </c>
      <c r="D155">
        <v>35</v>
      </c>
      <c r="E155">
        <v>874</v>
      </c>
      <c r="F155" t="s">
        <v>16</v>
      </c>
      <c r="G155">
        <v>2970</v>
      </c>
      <c r="H155">
        <v>1725831233.373004</v>
      </c>
    </row>
    <row r="156" spans="1:14" x14ac:dyDescent="0.35">
      <c r="A156" t="s">
        <v>20</v>
      </c>
      <c r="B156" t="s">
        <v>60</v>
      </c>
      <c r="C156">
        <v>1</v>
      </c>
      <c r="D156">
        <v>35</v>
      </c>
      <c r="E156">
        <v>874</v>
      </c>
      <c r="F156" t="s">
        <v>17</v>
      </c>
      <c r="G156">
        <v>2970</v>
      </c>
      <c r="H156">
        <v>1725831233.479116</v>
      </c>
      <c r="I156">
        <v>0</v>
      </c>
      <c r="J156" t="s">
        <v>18</v>
      </c>
      <c r="L156">
        <f>G155-G156</f>
        <v>0</v>
      </c>
      <c r="M156">
        <f>ROUND((L156/G155)*100, 3)</f>
        <v>0</v>
      </c>
      <c r="N156">
        <f>ROUND((H156-H155)*10^9, 3)</f>
        <v>106112003.32600001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16</v>
      </c>
      <c r="G157">
        <v>2970</v>
      </c>
      <c r="H157">
        <v>1725831233.2210391</v>
      </c>
    </row>
    <row r="158" spans="1:14" x14ac:dyDescent="0.35">
      <c r="A158" t="s">
        <v>19</v>
      </c>
      <c r="B158" t="s">
        <v>21</v>
      </c>
      <c r="C158">
        <v>2</v>
      </c>
      <c r="D158">
        <v>35</v>
      </c>
      <c r="E158">
        <v>874</v>
      </c>
      <c r="F158" t="s">
        <v>17</v>
      </c>
      <c r="G158">
        <v>2970</v>
      </c>
      <c r="H158">
        <v>1725831233.3496871</v>
      </c>
      <c r="I158">
        <v>0</v>
      </c>
      <c r="J158" t="s">
        <v>18</v>
      </c>
      <c r="L158">
        <f>G157-G158</f>
        <v>0</v>
      </c>
      <c r="M158">
        <f>ROUND((L158/G157)*100, 3)</f>
        <v>0</v>
      </c>
      <c r="N158">
        <f>ROUND((H158-H157)*10^9, 3)</f>
        <v>128648042.67900001</v>
      </c>
    </row>
    <row r="159" spans="1:14" x14ac:dyDescent="0.35">
      <c r="A159" t="s">
        <v>20</v>
      </c>
      <c r="B159" t="s">
        <v>59</v>
      </c>
      <c r="C159">
        <v>1</v>
      </c>
      <c r="D159">
        <v>35</v>
      </c>
      <c r="E159">
        <v>874</v>
      </c>
      <c r="F159" t="s">
        <v>16</v>
      </c>
      <c r="G159">
        <v>2970</v>
      </c>
      <c r="H159">
        <v>1725831233.065321</v>
      </c>
    </row>
    <row r="160" spans="1:14" x14ac:dyDescent="0.35">
      <c r="A160" t="s">
        <v>20</v>
      </c>
      <c r="B160" t="s">
        <v>59</v>
      </c>
      <c r="C160">
        <v>1</v>
      </c>
      <c r="D160">
        <v>35</v>
      </c>
      <c r="E160">
        <v>874</v>
      </c>
      <c r="F160" t="s">
        <v>17</v>
      </c>
      <c r="G160">
        <v>2970</v>
      </c>
      <c r="H160">
        <v>1725831233.1570671</v>
      </c>
      <c r="I160">
        <v>0</v>
      </c>
      <c r="J160" t="s">
        <v>18</v>
      </c>
      <c r="L160">
        <f>G159-G160</f>
        <v>0</v>
      </c>
      <c r="M160">
        <f>ROUND((L160/G159)*100, 3)</f>
        <v>0</v>
      </c>
      <c r="N160">
        <f>ROUND((H160-H159)*10^9, 3)</f>
        <v>91746091.842999995</v>
      </c>
    </row>
    <row r="161" spans="1:14" x14ac:dyDescent="0.35">
      <c r="A161" t="s">
        <v>60</v>
      </c>
      <c r="B161" t="s">
        <v>61</v>
      </c>
      <c r="C161">
        <v>1</v>
      </c>
      <c r="D161">
        <v>35</v>
      </c>
      <c r="E161">
        <v>874</v>
      </c>
      <c r="F161" t="s">
        <v>16</v>
      </c>
      <c r="G161">
        <v>2970</v>
      </c>
      <c r="H161">
        <v>1725831233.2053721</v>
      </c>
    </row>
    <row r="162" spans="1:14" x14ac:dyDescent="0.35">
      <c r="A162" t="s">
        <v>60</v>
      </c>
      <c r="B162" t="s">
        <v>61</v>
      </c>
      <c r="C162">
        <v>1</v>
      </c>
      <c r="D162">
        <v>35</v>
      </c>
      <c r="E162">
        <v>874</v>
      </c>
      <c r="F162" t="s">
        <v>17</v>
      </c>
      <c r="G162">
        <v>2970</v>
      </c>
      <c r="H162">
        <v>1725831233.3161559</v>
      </c>
      <c r="I162">
        <v>0</v>
      </c>
      <c r="J162" t="s">
        <v>18</v>
      </c>
      <c r="L162">
        <f>G161-G162</f>
        <v>0</v>
      </c>
      <c r="M162">
        <f>ROUND((L162/G161)*100, 3)</f>
        <v>0</v>
      </c>
      <c r="N162">
        <f>ROUND((H162-H161)*10^9, 3)</f>
        <v>110783815.384</v>
      </c>
    </row>
    <row r="163" spans="1:14" x14ac:dyDescent="0.35">
      <c r="A163" t="s">
        <v>57</v>
      </c>
      <c r="B163" t="s">
        <v>23</v>
      </c>
      <c r="C163">
        <v>1</v>
      </c>
      <c r="D163">
        <v>35</v>
      </c>
      <c r="E163">
        <v>874</v>
      </c>
      <c r="F163" t="s">
        <v>16</v>
      </c>
      <c r="G163">
        <v>2970</v>
      </c>
      <c r="H163">
        <v>1725831233.3852389</v>
      </c>
    </row>
    <row r="164" spans="1:14" x14ac:dyDescent="0.35">
      <c r="A164" t="s">
        <v>57</v>
      </c>
      <c r="B164" t="s">
        <v>23</v>
      </c>
      <c r="C164">
        <v>1</v>
      </c>
      <c r="D164">
        <v>35</v>
      </c>
      <c r="E164">
        <v>874</v>
      </c>
      <c r="F164" t="s">
        <v>17</v>
      </c>
      <c r="G164">
        <v>2970</v>
      </c>
      <c r="H164">
        <v>1725831233.513052</v>
      </c>
      <c r="I164">
        <v>0</v>
      </c>
      <c r="J164" t="s">
        <v>18</v>
      </c>
      <c r="L164">
        <f>G163-G164</f>
        <v>0</v>
      </c>
      <c r="M164">
        <f>ROUND((L164/G163)*100, 3)</f>
        <v>0</v>
      </c>
      <c r="N164">
        <f>ROUND((H164-H163)*10^9, 3)</f>
        <v>127813100.815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16</v>
      </c>
      <c r="G165">
        <v>2970</v>
      </c>
      <c r="H165">
        <v>1725831232.8211529</v>
      </c>
    </row>
    <row r="166" spans="1:14" x14ac:dyDescent="0.35">
      <c r="A166" t="s">
        <v>23</v>
      </c>
      <c r="B166" t="s">
        <v>24</v>
      </c>
      <c r="C166">
        <v>1</v>
      </c>
      <c r="D166">
        <v>35</v>
      </c>
      <c r="E166">
        <v>874</v>
      </c>
      <c r="F166" t="s">
        <v>17</v>
      </c>
      <c r="G166">
        <v>2970</v>
      </c>
      <c r="H166">
        <v>1725831232.9280181</v>
      </c>
      <c r="I166">
        <v>0</v>
      </c>
      <c r="J166" t="s">
        <v>18</v>
      </c>
      <c r="L166">
        <f>G165-G166</f>
        <v>0</v>
      </c>
      <c r="M166">
        <f>ROUND((L166/G165)*100, 3)</f>
        <v>0</v>
      </c>
      <c r="N166">
        <f>ROUND((H166-H165)*10^9, 3)</f>
        <v>106865167.618</v>
      </c>
    </row>
    <row r="168" spans="1:14" x14ac:dyDescent="0.35">
      <c r="A168" s="1" t="s">
        <v>62</v>
      </c>
    </row>
    <row r="169" spans="1:14" x14ac:dyDescent="0.35">
      <c r="A169" s="1" t="s">
        <v>63</v>
      </c>
      <c r="B169" s="1" t="s">
        <v>64</v>
      </c>
      <c r="C169" s="1" t="s">
        <v>65</v>
      </c>
      <c r="D169" s="1" t="s">
        <v>66</v>
      </c>
      <c r="E169" s="1" t="s">
        <v>67</v>
      </c>
      <c r="F169" s="1" t="s">
        <v>2</v>
      </c>
    </row>
    <row r="170" spans="1:14" x14ac:dyDescent="0.35">
      <c r="A170" t="s">
        <v>89</v>
      </c>
      <c r="B170" t="s">
        <v>69</v>
      </c>
      <c r="C170">
        <v>3</v>
      </c>
      <c r="D170" t="s">
        <v>23</v>
      </c>
      <c r="E170" t="s">
        <v>24</v>
      </c>
      <c r="F170">
        <v>1</v>
      </c>
    </row>
    <row r="171" spans="1:14" x14ac:dyDescent="0.35">
      <c r="A171" t="s">
        <v>90</v>
      </c>
      <c r="B171" t="s">
        <v>69</v>
      </c>
      <c r="C171">
        <v>7</v>
      </c>
      <c r="D171" t="s">
        <v>19</v>
      </c>
      <c r="E171" t="s">
        <v>21</v>
      </c>
      <c r="F171">
        <v>2</v>
      </c>
    </row>
    <row r="172" spans="1:14" x14ac:dyDescent="0.35">
      <c r="A172" t="s">
        <v>91</v>
      </c>
      <c r="B172" t="s">
        <v>69</v>
      </c>
      <c r="C172">
        <v>3</v>
      </c>
      <c r="D172" t="s">
        <v>21</v>
      </c>
      <c r="E172" t="s">
        <v>19</v>
      </c>
      <c r="F172">
        <v>1</v>
      </c>
    </row>
    <row r="173" spans="1:14" x14ac:dyDescent="0.35">
      <c r="A173" t="s">
        <v>92</v>
      </c>
      <c r="B173" t="s">
        <v>69</v>
      </c>
      <c r="C173">
        <v>7</v>
      </c>
      <c r="D173" t="s">
        <v>20</v>
      </c>
      <c r="E173" t="s">
        <v>59</v>
      </c>
      <c r="F173">
        <v>1</v>
      </c>
    </row>
    <row r="176" spans="1:14" x14ac:dyDescent="0.35">
      <c r="A176" s="1" t="s">
        <v>29</v>
      </c>
    </row>
    <row r="177" spans="1:14" x14ac:dyDescent="0.35">
      <c r="A177" t="s">
        <v>14</v>
      </c>
      <c r="B177" t="s">
        <v>15</v>
      </c>
      <c r="C177">
        <v>1</v>
      </c>
      <c r="D177">
        <v>34</v>
      </c>
      <c r="E177">
        <v>420</v>
      </c>
      <c r="F177" t="s">
        <v>16</v>
      </c>
      <c r="G177">
        <v>1500</v>
      </c>
      <c r="H177">
        <v>1725831536.025569</v>
      </c>
    </row>
    <row r="178" spans="1:14" x14ac:dyDescent="0.35">
      <c r="A178" t="s">
        <v>14</v>
      </c>
      <c r="B178" t="s">
        <v>15</v>
      </c>
      <c r="C178">
        <v>1</v>
      </c>
      <c r="D178">
        <v>34</v>
      </c>
      <c r="E178">
        <v>420</v>
      </c>
      <c r="F178" t="s">
        <v>17</v>
      </c>
      <c r="G178">
        <v>1500</v>
      </c>
      <c r="H178">
        <v>1725831536.1203251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94756126.403999999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16</v>
      </c>
      <c r="G179">
        <v>1500</v>
      </c>
      <c r="H179">
        <v>1725831536.3102031</v>
      </c>
    </row>
    <row r="180" spans="1:14" x14ac:dyDescent="0.35">
      <c r="A180" t="s">
        <v>57</v>
      </c>
      <c r="B180" t="s">
        <v>58</v>
      </c>
      <c r="C180">
        <v>1</v>
      </c>
      <c r="D180">
        <v>34</v>
      </c>
      <c r="E180">
        <v>420</v>
      </c>
      <c r="F180" t="s">
        <v>17</v>
      </c>
      <c r="G180">
        <v>1500</v>
      </c>
      <c r="H180">
        <v>1725831536.4235179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113314867.02</v>
      </c>
    </row>
    <row r="181" spans="1:14" x14ac:dyDescent="0.35">
      <c r="A181" t="s">
        <v>19</v>
      </c>
      <c r="B181" t="s">
        <v>20</v>
      </c>
      <c r="C181">
        <v>1</v>
      </c>
      <c r="D181">
        <v>0</v>
      </c>
      <c r="E181">
        <v>262</v>
      </c>
      <c r="F181" t="s">
        <v>16</v>
      </c>
      <c r="G181">
        <v>1500</v>
      </c>
      <c r="H181">
        <v>1725831535.888948</v>
      </c>
    </row>
    <row r="182" spans="1:14" x14ac:dyDescent="0.35">
      <c r="A182" t="s">
        <v>19</v>
      </c>
      <c r="B182" t="s">
        <v>20</v>
      </c>
      <c r="C182">
        <v>1</v>
      </c>
      <c r="D182">
        <v>0</v>
      </c>
      <c r="E182">
        <v>262</v>
      </c>
      <c r="F182" t="s">
        <v>17</v>
      </c>
      <c r="G182">
        <v>1500</v>
      </c>
      <c r="H182">
        <v>1725831535.9721479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83199977.875</v>
      </c>
    </row>
    <row r="183" spans="1:14" x14ac:dyDescent="0.35">
      <c r="A183" t="s">
        <v>20</v>
      </c>
      <c r="B183" t="s">
        <v>57</v>
      </c>
      <c r="C183">
        <v>1</v>
      </c>
      <c r="D183">
        <v>34</v>
      </c>
      <c r="E183">
        <v>420</v>
      </c>
      <c r="F183" t="s">
        <v>16</v>
      </c>
      <c r="G183">
        <v>1500</v>
      </c>
      <c r="H183">
        <v>1725831536.2714751</v>
      </c>
    </row>
    <row r="184" spans="1:14" x14ac:dyDescent="0.35">
      <c r="A184" t="s">
        <v>20</v>
      </c>
      <c r="B184" t="s">
        <v>57</v>
      </c>
      <c r="C184">
        <v>1</v>
      </c>
      <c r="D184">
        <v>34</v>
      </c>
      <c r="E184">
        <v>420</v>
      </c>
      <c r="F184" t="s">
        <v>17</v>
      </c>
      <c r="G184">
        <v>1500</v>
      </c>
      <c r="H184">
        <v>1725831536.3759799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104504823.685</v>
      </c>
    </row>
    <row r="185" spans="1:14" x14ac:dyDescent="0.35">
      <c r="A185" t="s">
        <v>21</v>
      </c>
      <c r="B185" t="s">
        <v>19</v>
      </c>
      <c r="C185">
        <v>1</v>
      </c>
      <c r="D185">
        <v>34</v>
      </c>
      <c r="E185">
        <v>420</v>
      </c>
      <c r="F185" t="s">
        <v>16</v>
      </c>
      <c r="G185">
        <v>1500</v>
      </c>
      <c r="H185">
        <v>1725831536.1632609</v>
      </c>
    </row>
    <row r="186" spans="1:14" x14ac:dyDescent="0.35">
      <c r="A186" t="s">
        <v>21</v>
      </c>
      <c r="B186" t="s">
        <v>19</v>
      </c>
      <c r="C186">
        <v>1</v>
      </c>
      <c r="D186">
        <v>34</v>
      </c>
      <c r="E186">
        <v>420</v>
      </c>
      <c r="F186" t="s">
        <v>17</v>
      </c>
      <c r="G186">
        <v>1500</v>
      </c>
      <c r="H186">
        <v>1725831536.3234389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160177946.09099999</v>
      </c>
    </row>
    <row r="187" spans="1:14" x14ac:dyDescent="0.35">
      <c r="A187" t="s">
        <v>21</v>
      </c>
      <c r="B187" t="s">
        <v>22</v>
      </c>
      <c r="C187">
        <v>1</v>
      </c>
      <c r="D187">
        <v>0</v>
      </c>
      <c r="E187">
        <v>262</v>
      </c>
      <c r="F187" t="s">
        <v>16</v>
      </c>
      <c r="G187">
        <v>1500</v>
      </c>
      <c r="H187">
        <v>1725831536.1302531</v>
      </c>
    </row>
    <row r="188" spans="1:14" x14ac:dyDescent="0.35">
      <c r="A188" t="s">
        <v>21</v>
      </c>
      <c r="B188" t="s">
        <v>22</v>
      </c>
      <c r="C188">
        <v>1</v>
      </c>
      <c r="D188">
        <v>0</v>
      </c>
      <c r="E188">
        <v>262</v>
      </c>
      <c r="F188" t="s">
        <v>17</v>
      </c>
      <c r="G188">
        <v>1500</v>
      </c>
      <c r="H188">
        <v>1725831536.2303519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100098848.34299999</v>
      </c>
    </row>
    <row r="189" spans="1:14" x14ac:dyDescent="0.35">
      <c r="A189" t="s">
        <v>19</v>
      </c>
      <c r="B189" t="s">
        <v>21</v>
      </c>
      <c r="C189">
        <v>2</v>
      </c>
      <c r="D189">
        <v>35</v>
      </c>
      <c r="E189">
        <v>874</v>
      </c>
      <c r="F189" t="s">
        <v>16</v>
      </c>
      <c r="G189">
        <v>2970</v>
      </c>
      <c r="H189">
        <v>1725831536.2691419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17</v>
      </c>
      <c r="G190">
        <v>2970</v>
      </c>
      <c r="H190">
        <v>1725831536.409013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139871120.45300001</v>
      </c>
    </row>
    <row r="191" spans="1:14" x14ac:dyDescent="0.35">
      <c r="A191" t="s">
        <v>23</v>
      </c>
      <c r="B191" t="s">
        <v>24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1725831535.8770831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1725831535.9714069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94323873.519999996</v>
      </c>
    </row>
    <row r="193" spans="1:14" x14ac:dyDescent="0.35">
      <c r="A193" t="s">
        <v>60</v>
      </c>
      <c r="B193" t="s">
        <v>61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1725831536.3119121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1725831536.4070799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95167875.290000007</v>
      </c>
    </row>
    <row r="195" spans="1:14" x14ac:dyDescent="0.35">
      <c r="A195" t="s">
        <v>57</v>
      </c>
      <c r="B195" t="s">
        <v>23</v>
      </c>
      <c r="C195">
        <v>1</v>
      </c>
      <c r="D195">
        <v>35</v>
      </c>
      <c r="E195">
        <v>874</v>
      </c>
      <c r="F195" t="s">
        <v>16</v>
      </c>
      <c r="G195">
        <v>2970</v>
      </c>
      <c r="H195">
        <v>1725831536.3822351</v>
      </c>
    </row>
    <row r="196" spans="1:14" x14ac:dyDescent="0.35">
      <c r="A196" t="s">
        <v>57</v>
      </c>
      <c r="B196" t="s">
        <v>23</v>
      </c>
      <c r="C196">
        <v>1</v>
      </c>
      <c r="D196">
        <v>35</v>
      </c>
      <c r="E196">
        <v>874</v>
      </c>
      <c r="F196" t="s">
        <v>17</v>
      </c>
      <c r="G196">
        <v>2970</v>
      </c>
      <c r="H196">
        <v>1725831536.493722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111486911.774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16</v>
      </c>
      <c r="G197">
        <v>2970</v>
      </c>
      <c r="H197">
        <v>1725831536.1096649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17</v>
      </c>
      <c r="G198">
        <v>2970</v>
      </c>
      <c r="H198">
        <v>1725831536.216538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106873035.43099999</v>
      </c>
    </row>
    <row r="199" spans="1:14" x14ac:dyDescent="0.35">
      <c r="A199" t="s">
        <v>20</v>
      </c>
      <c r="B199" t="s">
        <v>60</v>
      </c>
      <c r="C199">
        <v>1</v>
      </c>
      <c r="D199">
        <v>35</v>
      </c>
      <c r="E199">
        <v>874</v>
      </c>
      <c r="F199" t="s">
        <v>16</v>
      </c>
      <c r="G199">
        <v>2970</v>
      </c>
      <c r="H199">
        <v>1725831536.4270051</v>
      </c>
    </row>
    <row r="200" spans="1:14" x14ac:dyDescent="0.35">
      <c r="A200" t="s">
        <v>20</v>
      </c>
      <c r="B200" t="s">
        <v>60</v>
      </c>
      <c r="C200">
        <v>1</v>
      </c>
      <c r="D200">
        <v>35</v>
      </c>
      <c r="E200">
        <v>874</v>
      </c>
      <c r="F200" t="s">
        <v>17</v>
      </c>
      <c r="G200">
        <v>2970</v>
      </c>
      <c r="H200">
        <v>1725831536.5638371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136831998.82499999</v>
      </c>
    </row>
    <row r="202" spans="1:14" x14ac:dyDescent="0.35">
      <c r="A202" s="1" t="s">
        <v>62</v>
      </c>
    </row>
    <row r="203" spans="1:14" x14ac:dyDescent="0.35">
      <c r="A203" s="1" t="s">
        <v>63</v>
      </c>
      <c r="B203" s="1" t="s">
        <v>64</v>
      </c>
      <c r="C203" s="1" t="s">
        <v>65</v>
      </c>
      <c r="D203" s="1" t="s">
        <v>66</v>
      </c>
      <c r="E203" s="1" t="s">
        <v>67</v>
      </c>
      <c r="F203" s="1" t="s">
        <v>2</v>
      </c>
    </row>
    <row r="204" spans="1:14" x14ac:dyDescent="0.35">
      <c r="A204" t="s">
        <v>93</v>
      </c>
      <c r="B204" t="s">
        <v>69</v>
      </c>
      <c r="C204">
        <v>3</v>
      </c>
      <c r="D204" t="s">
        <v>23</v>
      </c>
      <c r="E204" t="s">
        <v>24</v>
      </c>
      <c r="F204">
        <v>1</v>
      </c>
    </row>
    <row r="205" spans="1:14" x14ac:dyDescent="0.35">
      <c r="A205" t="s">
        <v>94</v>
      </c>
      <c r="B205" t="s">
        <v>69</v>
      </c>
      <c r="C205">
        <v>7</v>
      </c>
      <c r="D205" t="s">
        <v>21</v>
      </c>
      <c r="E205" t="s">
        <v>19</v>
      </c>
      <c r="F205">
        <v>1</v>
      </c>
    </row>
    <row r="206" spans="1:14" x14ac:dyDescent="0.35">
      <c r="A206" t="s">
        <v>95</v>
      </c>
      <c r="B206" t="s">
        <v>69</v>
      </c>
      <c r="C206">
        <v>3</v>
      </c>
      <c r="D206" t="s">
        <v>19</v>
      </c>
      <c r="E206" t="s">
        <v>21</v>
      </c>
      <c r="F206">
        <v>2</v>
      </c>
    </row>
    <row r="207" spans="1:14" x14ac:dyDescent="0.35">
      <c r="A207" t="s">
        <v>96</v>
      </c>
      <c r="B207" t="s">
        <v>69</v>
      </c>
      <c r="C207">
        <v>5</v>
      </c>
      <c r="D207" t="s">
        <v>23</v>
      </c>
      <c r="E207" t="s">
        <v>24</v>
      </c>
      <c r="F207">
        <v>1</v>
      </c>
    </row>
    <row r="208" spans="1:14" x14ac:dyDescent="0.35">
      <c r="A208" t="s">
        <v>97</v>
      </c>
      <c r="B208" t="s">
        <v>69</v>
      </c>
      <c r="C208">
        <v>7</v>
      </c>
      <c r="D208" t="s">
        <v>20</v>
      </c>
      <c r="E208" t="s">
        <v>59</v>
      </c>
      <c r="F208">
        <v>1</v>
      </c>
    </row>
    <row r="211" spans="1:14" x14ac:dyDescent="0.35">
      <c r="A211" s="1" t="s">
        <v>30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1725831839.213264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1725831839.3192711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106007099.152</v>
      </c>
    </row>
    <row r="214" spans="1:14" x14ac:dyDescent="0.35">
      <c r="A214" t="s">
        <v>19</v>
      </c>
      <c r="B214" t="s">
        <v>20</v>
      </c>
      <c r="C214">
        <v>1</v>
      </c>
      <c r="D214">
        <v>0</v>
      </c>
      <c r="E214">
        <v>262</v>
      </c>
      <c r="F214" t="s">
        <v>16</v>
      </c>
      <c r="G214">
        <v>1500</v>
      </c>
      <c r="H214">
        <v>1725831839.4709301</v>
      </c>
    </row>
    <row r="215" spans="1:14" x14ac:dyDescent="0.35">
      <c r="A215" t="s">
        <v>19</v>
      </c>
      <c r="B215" t="s">
        <v>20</v>
      </c>
      <c r="C215">
        <v>1</v>
      </c>
      <c r="D215">
        <v>0</v>
      </c>
      <c r="E215">
        <v>262</v>
      </c>
      <c r="F215" t="s">
        <v>17</v>
      </c>
      <c r="G215">
        <v>1500</v>
      </c>
      <c r="H215">
        <v>1725831839.563256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92325925.827000007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1725831839.3423431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1725831839.466264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123920917.51100001</v>
      </c>
    </row>
    <row r="218" spans="1:14" x14ac:dyDescent="0.35">
      <c r="A218" t="s">
        <v>21</v>
      </c>
      <c r="B218" t="s">
        <v>19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1725831839.1979811</v>
      </c>
    </row>
    <row r="219" spans="1:14" x14ac:dyDescent="0.35">
      <c r="A219" t="s">
        <v>21</v>
      </c>
      <c r="B219" t="s">
        <v>19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1725831839.308255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110273838.043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1725831839.451725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1725831839.5781119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126386880.875</v>
      </c>
    </row>
    <row r="222" spans="1:14" x14ac:dyDescent="0.35">
      <c r="A222" t="s">
        <v>57</v>
      </c>
      <c r="B222" t="s">
        <v>58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1725831839.0450499</v>
      </c>
    </row>
    <row r="223" spans="1:14" x14ac:dyDescent="0.35">
      <c r="A223" t="s">
        <v>57</v>
      </c>
      <c r="B223" t="s">
        <v>58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1725831839.160419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115369081.49699999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1725831839.4691689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1725831839.585463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116294145.58400001</v>
      </c>
    </row>
    <row r="226" spans="1:14" x14ac:dyDescent="0.35">
      <c r="A226" t="s">
        <v>23</v>
      </c>
      <c r="B226" t="s">
        <v>24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1725831839.5594289</v>
      </c>
    </row>
    <row r="227" spans="1:14" x14ac:dyDescent="0.35">
      <c r="A227" t="s">
        <v>23</v>
      </c>
      <c r="B227" t="s">
        <v>24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1725831839.6912401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131811141.96799999</v>
      </c>
    </row>
    <row r="228" spans="1:14" x14ac:dyDescent="0.35">
      <c r="A228" t="s">
        <v>60</v>
      </c>
      <c r="B228" t="s">
        <v>61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1725831839.1689439</v>
      </c>
    </row>
    <row r="229" spans="1:14" x14ac:dyDescent="0.35">
      <c r="A229" t="s">
        <v>60</v>
      </c>
      <c r="B229" t="s">
        <v>61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1725831839.2609911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92047214.508000001</v>
      </c>
    </row>
    <row r="230" spans="1:14" x14ac:dyDescent="0.35">
      <c r="A230" t="s">
        <v>20</v>
      </c>
      <c r="B230" t="s">
        <v>60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1725831839.442857</v>
      </c>
    </row>
    <row r="231" spans="1:14" x14ac:dyDescent="0.35">
      <c r="A231" t="s">
        <v>20</v>
      </c>
      <c r="B231" t="s">
        <v>60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1725831839.5341451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91288089.752000004</v>
      </c>
    </row>
    <row r="232" spans="1:14" x14ac:dyDescent="0.35">
      <c r="A232" t="s">
        <v>19</v>
      </c>
      <c r="B232" t="s">
        <v>21</v>
      </c>
      <c r="C232">
        <v>2</v>
      </c>
      <c r="D232">
        <v>35</v>
      </c>
      <c r="E232">
        <v>874</v>
      </c>
      <c r="F232" t="s">
        <v>16</v>
      </c>
      <c r="G232">
        <v>2970</v>
      </c>
      <c r="H232">
        <v>1725831839.4551239</v>
      </c>
    </row>
    <row r="233" spans="1:14" x14ac:dyDescent="0.35">
      <c r="A233" t="s">
        <v>19</v>
      </c>
      <c r="B233" t="s">
        <v>21</v>
      </c>
      <c r="C233">
        <v>2</v>
      </c>
      <c r="D233">
        <v>35</v>
      </c>
      <c r="E233">
        <v>874</v>
      </c>
      <c r="F233" t="s">
        <v>17</v>
      </c>
      <c r="G233">
        <v>2970</v>
      </c>
      <c r="H233">
        <v>1725831839.5934529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138329029.083</v>
      </c>
    </row>
    <row r="234" spans="1:14" x14ac:dyDescent="0.35">
      <c r="A234" t="s">
        <v>57</v>
      </c>
      <c r="B234" t="s">
        <v>23</v>
      </c>
      <c r="C234">
        <v>1</v>
      </c>
      <c r="D234">
        <v>35</v>
      </c>
      <c r="E234">
        <v>874</v>
      </c>
      <c r="F234" t="s">
        <v>16</v>
      </c>
      <c r="G234">
        <v>2970</v>
      </c>
      <c r="H234">
        <v>1725831839.58201</v>
      </c>
    </row>
    <row r="235" spans="1:14" x14ac:dyDescent="0.35">
      <c r="A235" t="s">
        <v>57</v>
      </c>
      <c r="B235" t="s">
        <v>23</v>
      </c>
      <c r="C235">
        <v>1</v>
      </c>
      <c r="D235">
        <v>35</v>
      </c>
      <c r="E235">
        <v>874</v>
      </c>
      <c r="F235" t="s">
        <v>17</v>
      </c>
      <c r="G235">
        <v>2970</v>
      </c>
      <c r="H235">
        <v>1725831839.7059391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123929023.743</v>
      </c>
    </row>
    <row r="237" spans="1:14" x14ac:dyDescent="0.35">
      <c r="A237" s="1" t="s">
        <v>62</v>
      </c>
    </row>
    <row r="238" spans="1:14" x14ac:dyDescent="0.35">
      <c r="A238" s="1" t="s">
        <v>63</v>
      </c>
      <c r="B238" s="1" t="s">
        <v>64</v>
      </c>
      <c r="C238" s="1" t="s">
        <v>65</v>
      </c>
      <c r="D238" s="1" t="s">
        <v>66</v>
      </c>
      <c r="E238" s="1" t="s">
        <v>67</v>
      </c>
      <c r="F238" s="1" t="s">
        <v>2</v>
      </c>
    </row>
    <row r="239" spans="1:14" x14ac:dyDescent="0.35">
      <c r="A239" t="s">
        <v>98</v>
      </c>
      <c r="B239" t="s">
        <v>69</v>
      </c>
      <c r="C239">
        <v>3</v>
      </c>
      <c r="D239" t="s">
        <v>19</v>
      </c>
      <c r="E239" t="s">
        <v>21</v>
      </c>
      <c r="F239">
        <v>2</v>
      </c>
    </row>
    <row r="240" spans="1:14" x14ac:dyDescent="0.35">
      <c r="A240" t="s">
        <v>99</v>
      </c>
      <c r="B240" t="s">
        <v>69</v>
      </c>
      <c r="C240">
        <v>7</v>
      </c>
      <c r="D240" t="s">
        <v>21</v>
      </c>
      <c r="E240" t="s">
        <v>19</v>
      </c>
      <c r="F240">
        <v>1</v>
      </c>
    </row>
    <row r="241" spans="1:14" x14ac:dyDescent="0.35">
      <c r="A241" t="s">
        <v>100</v>
      </c>
      <c r="B241" t="s">
        <v>69</v>
      </c>
      <c r="C241">
        <v>3</v>
      </c>
      <c r="D241" t="s">
        <v>23</v>
      </c>
      <c r="E241" t="s">
        <v>24</v>
      </c>
      <c r="F241">
        <v>1</v>
      </c>
    </row>
    <row r="242" spans="1:14" x14ac:dyDescent="0.35">
      <c r="A242" t="s">
        <v>101</v>
      </c>
      <c r="B242" t="s">
        <v>69</v>
      </c>
      <c r="C242">
        <v>7</v>
      </c>
      <c r="D242" t="s">
        <v>20</v>
      </c>
      <c r="E242" t="s">
        <v>59</v>
      </c>
      <c r="F242">
        <v>1</v>
      </c>
    </row>
    <row r="245" spans="1:14" x14ac:dyDescent="0.35">
      <c r="A245" s="1" t="s">
        <v>31</v>
      </c>
    </row>
    <row r="246" spans="1:14" x14ac:dyDescent="0.35">
      <c r="A246" t="s">
        <v>19</v>
      </c>
      <c r="B246" t="s">
        <v>20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1725832142.1773109</v>
      </c>
    </row>
    <row r="247" spans="1:14" x14ac:dyDescent="0.35">
      <c r="A247" t="s">
        <v>19</v>
      </c>
      <c r="B247" t="s">
        <v>20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1725832142.290647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113336086.273</v>
      </c>
    </row>
    <row r="248" spans="1:14" x14ac:dyDescent="0.35">
      <c r="A248" t="s">
        <v>20</v>
      </c>
      <c r="B248" t="s">
        <v>57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1725832142.2698059</v>
      </c>
    </row>
    <row r="249" spans="1:14" x14ac:dyDescent="0.35">
      <c r="A249" t="s">
        <v>20</v>
      </c>
      <c r="B249" t="s">
        <v>57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1725832142.3651459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95340013.503999993</v>
      </c>
    </row>
    <row r="250" spans="1:14" x14ac:dyDescent="0.35">
      <c r="A250" t="s">
        <v>21</v>
      </c>
      <c r="B250" t="s">
        <v>22</v>
      </c>
      <c r="C250">
        <v>1</v>
      </c>
      <c r="D250">
        <v>0</v>
      </c>
      <c r="E250">
        <v>262</v>
      </c>
      <c r="F250" t="s">
        <v>16</v>
      </c>
      <c r="G250">
        <v>1500</v>
      </c>
      <c r="H250">
        <v>1725832142.1969979</v>
      </c>
    </row>
    <row r="251" spans="1:14" x14ac:dyDescent="0.35">
      <c r="A251" t="s">
        <v>21</v>
      </c>
      <c r="B251" t="s">
        <v>22</v>
      </c>
      <c r="C251">
        <v>1</v>
      </c>
      <c r="D251">
        <v>0</v>
      </c>
      <c r="E251">
        <v>262</v>
      </c>
      <c r="F251" t="s">
        <v>17</v>
      </c>
      <c r="G251">
        <v>1500</v>
      </c>
      <c r="H251">
        <v>1725832142.306937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109939098.358</v>
      </c>
    </row>
    <row r="252" spans="1:14" x14ac:dyDescent="0.35">
      <c r="A252" t="s">
        <v>57</v>
      </c>
      <c r="B252" t="s">
        <v>58</v>
      </c>
      <c r="C252">
        <v>1</v>
      </c>
      <c r="D252">
        <v>34</v>
      </c>
      <c r="E252">
        <v>420</v>
      </c>
      <c r="F252" t="s">
        <v>16</v>
      </c>
      <c r="G252">
        <v>1500</v>
      </c>
      <c r="H252">
        <v>1725832142.144897</v>
      </c>
    </row>
    <row r="253" spans="1:14" x14ac:dyDescent="0.35">
      <c r="A253" t="s">
        <v>57</v>
      </c>
      <c r="B253" t="s">
        <v>58</v>
      </c>
      <c r="C253">
        <v>1</v>
      </c>
      <c r="D253">
        <v>34</v>
      </c>
      <c r="E253">
        <v>420</v>
      </c>
      <c r="F253" t="s">
        <v>17</v>
      </c>
      <c r="G253">
        <v>1500</v>
      </c>
      <c r="H253">
        <v>1725832142.2733181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128421068.192</v>
      </c>
    </row>
    <row r="254" spans="1:14" x14ac:dyDescent="0.35">
      <c r="A254" t="s">
        <v>21</v>
      </c>
      <c r="B254" t="s">
        <v>19</v>
      </c>
      <c r="C254">
        <v>1</v>
      </c>
      <c r="D254">
        <v>34</v>
      </c>
      <c r="E254">
        <v>420</v>
      </c>
      <c r="F254" t="s">
        <v>16</v>
      </c>
      <c r="G254">
        <v>1500</v>
      </c>
      <c r="H254">
        <v>1725832142.113363</v>
      </c>
    </row>
    <row r="255" spans="1:14" x14ac:dyDescent="0.35">
      <c r="A255" t="s">
        <v>21</v>
      </c>
      <c r="B255" t="s">
        <v>19</v>
      </c>
      <c r="C255">
        <v>1</v>
      </c>
      <c r="D255">
        <v>34</v>
      </c>
      <c r="E255">
        <v>420</v>
      </c>
      <c r="F255" t="s">
        <v>17</v>
      </c>
      <c r="G255">
        <v>1500</v>
      </c>
      <c r="H255">
        <v>1725832142.2093649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96001863.480000004</v>
      </c>
    </row>
    <row r="256" spans="1:14" x14ac:dyDescent="0.35">
      <c r="A256" t="s">
        <v>14</v>
      </c>
      <c r="B256" t="s">
        <v>15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1725832142.549257</v>
      </c>
    </row>
    <row r="257" spans="1:14" x14ac:dyDescent="0.35">
      <c r="A257" t="s">
        <v>14</v>
      </c>
      <c r="B257" t="s">
        <v>15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1725832142.6557069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106449842.45299999</v>
      </c>
    </row>
    <row r="258" spans="1:14" x14ac:dyDescent="0.35">
      <c r="A258" t="s">
        <v>20</v>
      </c>
      <c r="B258" t="s">
        <v>60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1725832142.4615829</v>
      </c>
    </row>
    <row r="259" spans="1:14" x14ac:dyDescent="0.35">
      <c r="A259" t="s">
        <v>20</v>
      </c>
      <c r="B259" t="s">
        <v>60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1725832142.5667319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105149030.685</v>
      </c>
    </row>
    <row r="260" spans="1:14" x14ac:dyDescent="0.35">
      <c r="A260" t="s">
        <v>19</v>
      </c>
      <c r="B260" t="s">
        <v>21</v>
      </c>
      <c r="C260">
        <v>2</v>
      </c>
      <c r="D260">
        <v>35</v>
      </c>
      <c r="E260">
        <v>874</v>
      </c>
      <c r="F260" t="s">
        <v>16</v>
      </c>
      <c r="G260">
        <v>2970</v>
      </c>
      <c r="H260">
        <v>1725832142.5351479</v>
      </c>
    </row>
    <row r="261" spans="1:14" x14ac:dyDescent="0.35">
      <c r="A261" t="s">
        <v>19</v>
      </c>
      <c r="B261" t="s">
        <v>21</v>
      </c>
      <c r="C261">
        <v>2</v>
      </c>
      <c r="D261">
        <v>35</v>
      </c>
      <c r="E261">
        <v>874</v>
      </c>
      <c r="F261" t="s">
        <v>17</v>
      </c>
      <c r="G261">
        <v>2970</v>
      </c>
      <c r="H261">
        <v>1725832142.627455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92307090.759000003</v>
      </c>
    </row>
    <row r="262" spans="1:14" x14ac:dyDescent="0.35">
      <c r="A262" t="s">
        <v>57</v>
      </c>
      <c r="B262" t="s">
        <v>23</v>
      </c>
      <c r="C262">
        <v>1</v>
      </c>
      <c r="D262">
        <v>35</v>
      </c>
      <c r="E262">
        <v>874</v>
      </c>
      <c r="F262" t="s">
        <v>16</v>
      </c>
      <c r="G262">
        <v>2970</v>
      </c>
      <c r="H262">
        <v>1725832142.561393</v>
      </c>
    </row>
    <row r="263" spans="1:14" x14ac:dyDescent="0.35">
      <c r="A263" t="s">
        <v>57</v>
      </c>
      <c r="B263" t="s">
        <v>23</v>
      </c>
      <c r="C263">
        <v>1</v>
      </c>
      <c r="D263">
        <v>35</v>
      </c>
      <c r="E263">
        <v>874</v>
      </c>
      <c r="F263" t="s">
        <v>17</v>
      </c>
      <c r="G263">
        <v>2970</v>
      </c>
      <c r="H263">
        <v>1725832142.6813381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119945049.286</v>
      </c>
    </row>
    <row r="264" spans="1:14" x14ac:dyDescent="0.35">
      <c r="A264" t="s">
        <v>23</v>
      </c>
      <c r="B264" t="s">
        <v>24</v>
      </c>
      <c r="C264">
        <v>1</v>
      </c>
      <c r="D264">
        <v>35</v>
      </c>
      <c r="E264">
        <v>874</v>
      </c>
      <c r="F264" t="s">
        <v>16</v>
      </c>
      <c r="G264">
        <v>2970</v>
      </c>
      <c r="H264">
        <v>1725832142.6144581</v>
      </c>
    </row>
    <row r="265" spans="1:14" x14ac:dyDescent="0.35">
      <c r="A265" t="s">
        <v>23</v>
      </c>
      <c r="B265" t="s">
        <v>24</v>
      </c>
      <c r="C265">
        <v>1</v>
      </c>
      <c r="D265">
        <v>35</v>
      </c>
      <c r="E265">
        <v>874</v>
      </c>
      <c r="F265" t="s">
        <v>17</v>
      </c>
      <c r="G265">
        <v>2970</v>
      </c>
      <c r="H265">
        <v>1725832142.7548311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140372991.56200001</v>
      </c>
    </row>
    <row r="266" spans="1:14" x14ac:dyDescent="0.35">
      <c r="A266" t="s">
        <v>20</v>
      </c>
      <c r="B266" t="s">
        <v>59</v>
      </c>
      <c r="C266">
        <v>1</v>
      </c>
      <c r="D266">
        <v>35</v>
      </c>
      <c r="E266">
        <v>874</v>
      </c>
      <c r="F266" t="s">
        <v>16</v>
      </c>
      <c r="G266">
        <v>2970</v>
      </c>
      <c r="H266">
        <v>1725832142.10905</v>
      </c>
    </row>
    <row r="267" spans="1:14" x14ac:dyDescent="0.35">
      <c r="A267" t="s">
        <v>20</v>
      </c>
      <c r="B267" t="s">
        <v>59</v>
      </c>
      <c r="C267">
        <v>1</v>
      </c>
      <c r="D267">
        <v>35</v>
      </c>
      <c r="E267">
        <v>874</v>
      </c>
      <c r="F267" t="s">
        <v>17</v>
      </c>
      <c r="G267">
        <v>2970</v>
      </c>
      <c r="H267">
        <v>1725832142.1987641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89714050.292999998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1725832142.5498691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1725832142.67308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123210906.98199999</v>
      </c>
    </row>
    <row r="271" spans="1:14" x14ac:dyDescent="0.35">
      <c r="A271" s="1" t="s">
        <v>62</v>
      </c>
    </row>
    <row r="272" spans="1:14" x14ac:dyDescent="0.35">
      <c r="A272" s="1" t="s">
        <v>63</v>
      </c>
      <c r="B272" s="1" t="s">
        <v>64</v>
      </c>
      <c r="C272" s="1" t="s">
        <v>65</v>
      </c>
      <c r="D272" s="1" t="s">
        <v>66</v>
      </c>
      <c r="E272" s="1" t="s">
        <v>67</v>
      </c>
      <c r="F272" s="1" t="s">
        <v>2</v>
      </c>
    </row>
    <row r="273" spans="1:14" x14ac:dyDescent="0.35">
      <c r="A273" t="s">
        <v>102</v>
      </c>
      <c r="B273" t="s">
        <v>69</v>
      </c>
      <c r="C273">
        <v>3</v>
      </c>
      <c r="D273" t="s">
        <v>19</v>
      </c>
      <c r="E273" t="s">
        <v>21</v>
      </c>
      <c r="F273">
        <v>2</v>
      </c>
    </row>
    <row r="274" spans="1:14" x14ac:dyDescent="0.35">
      <c r="A274" t="s">
        <v>103</v>
      </c>
      <c r="B274" t="s">
        <v>69</v>
      </c>
      <c r="C274">
        <v>3</v>
      </c>
      <c r="D274" t="s">
        <v>23</v>
      </c>
      <c r="E274" t="s">
        <v>24</v>
      </c>
      <c r="F274">
        <v>1</v>
      </c>
    </row>
    <row r="275" spans="1:14" x14ac:dyDescent="0.35">
      <c r="A275" t="s">
        <v>104</v>
      </c>
      <c r="B275" t="s">
        <v>69</v>
      </c>
      <c r="C275">
        <v>5</v>
      </c>
      <c r="D275" t="s">
        <v>19</v>
      </c>
      <c r="E275" t="s">
        <v>21</v>
      </c>
      <c r="F275">
        <v>2</v>
      </c>
    </row>
    <row r="276" spans="1:14" x14ac:dyDescent="0.35">
      <c r="A276" t="s">
        <v>105</v>
      </c>
      <c r="B276" t="s">
        <v>69</v>
      </c>
      <c r="C276">
        <v>7</v>
      </c>
      <c r="D276" t="s">
        <v>20</v>
      </c>
      <c r="E276" t="s">
        <v>59</v>
      </c>
      <c r="F276">
        <v>1</v>
      </c>
    </row>
    <row r="277" spans="1:14" x14ac:dyDescent="0.35">
      <c r="A277" t="s">
        <v>106</v>
      </c>
      <c r="B277" t="s">
        <v>69</v>
      </c>
      <c r="C277">
        <v>3</v>
      </c>
      <c r="D277" t="s">
        <v>21</v>
      </c>
      <c r="E277" t="s">
        <v>19</v>
      </c>
      <c r="F277">
        <v>1</v>
      </c>
    </row>
    <row r="280" spans="1:14" x14ac:dyDescent="0.35">
      <c r="A280" s="1" t="s">
        <v>32</v>
      </c>
    </row>
    <row r="281" spans="1:14" x14ac:dyDescent="0.35">
      <c r="A281" t="s">
        <v>19</v>
      </c>
      <c r="B281" t="s">
        <v>20</v>
      </c>
      <c r="C281">
        <v>1</v>
      </c>
      <c r="D281">
        <v>0</v>
      </c>
      <c r="E281">
        <v>262</v>
      </c>
      <c r="F281" t="s">
        <v>16</v>
      </c>
      <c r="G281">
        <v>1500</v>
      </c>
      <c r="H281">
        <v>1725832445.2529521</v>
      </c>
    </row>
    <row r="282" spans="1:14" x14ac:dyDescent="0.35">
      <c r="A282" t="s">
        <v>19</v>
      </c>
      <c r="B282" t="s">
        <v>20</v>
      </c>
      <c r="C282">
        <v>1</v>
      </c>
      <c r="D282">
        <v>0</v>
      </c>
      <c r="E282">
        <v>262</v>
      </c>
      <c r="F282" t="s">
        <v>17</v>
      </c>
      <c r="G282">
        <v>1500</v>
      </c>
      <c r="H282">
        <v>1725832445.3532391</v>
      </c>
      <c r="I282">
        <v>0</v>
      </c>
      <c r="J282" t="s">
        <v>18</v>
      </c>
      <c r="L282">
        <f>G281-G282</f>
        <v>0</v>
      </c>
      <c r="M282">
        <f>ROUND((L282/G281)*100, 3)</f>
        <v>0</v>
      </c>
      <c r="N282">
        <f>ROUND((H282-H281)*10^9, 3)</f>
        <v>100286960.602</v>
      </c>
    </row>
    <row r="283" spans="1:14" x14ac:dyDescent="0.35">
      <c r="A283" t="s">
        <v>14</v>
      </c>
      <c r="B283" t="s">
        <v>15</v>
      </c>
      <c r="C283">
        <v>1</v>
      </c>
      <c r="D283">
        <v>34</v>
      </c>
      <c r="E283">
        <v>420</v>
      </c>
      <c r="F283" t="s">
        <v>16</v>
      </c>
      <c r="G283">
        <v>1500</v>
      </c>
      <c r="H283">
        <v>1725832445.639859</v>
      </c>
    </row>
    <row r="284" spans="1:14" x14ac:dyDescent="0.35">
      <c r="A284" t="s">
        <v>14</v>
      </c>
      <c r="B284" t="s">
        <v>15</v>
      </c>
      <c r="C284">
        <v>1</v>
      </c>
      <c r="D284">
        <v>34</v>
      </c>
      <c r="E284">
        <v>420</v>
      </c>
      <c r="F284" t="s">
        <v>17</v>
      </c>
      <c r="G284">
        <v>1500</v>
      </c>
      <c r="H284">
        <v>1725832445.7693989</v>
      </c>
      <c r="I284">
        <v>0</v>
      </c>
      <c r="J284" t="s">
        <v>18</v>
      </c>
      <c r="L284">
        <f>G283-G284</f>
        <v>0</v>
      </c>
      <c r="M284">
        <f>ROUND((L284/G283)*100, 3)</f>
        <v>0</v>
      </c>
      <c r="N284">
        <f>ROUND((H284-H283)*10^9, 3)</f>
        <v>129539966.583</v>
      </c>
    </row>
    <row r="285" spans="1:14" x14ac:dyDescent="0.35">
      <c r="A285" t="s">
        <v>21</v>
      </c>
      <c r="B285" t="s">
        <v>22</v>
      </c>
      <c r="C285">
        <v>1</v>
      </c>
      <c r="D285">
        <v>0</v>
      </c>
      <c r="E285">
        <v>262</v>
      </c>
      <c r="F285" t="s">
        <v>16</v>
      </c>
      <c r="G285">
        <v>1500</v>
      </c>
      <c r="H285">
        <v>1725832445.2052059</v>
      </c>
    </row>
    <row r="286" spans="1:14" x14ac:dyDescent="0.35">
      <c r="A286" t="s">
        <v>21</v>
      </c>
      <c r="B286" t="s">
        <v>22</v>
      </c>
      <c r="C286">
        <v>1</v>
      </c>
      <c r="D286">
        <v>0</v>
      </c>
      <c r="E286">
        <v>262</v>
      </c>
      <c r="F286" t="s">
        <v>17</v>
      </c>
      <c r="G286">
        <v>1500</v>
      </c>
      <c r="H286">
        <v>1725832445.2896559</v>
      </c>
      <c r="I286">
        <v>0</v>
      </c>
      <c r="J286" t="s">
        <v>18</v>
      </c>
      <c r="L286">
        <f>G285-G286</f>
        <v>0</v>
      </c>
      <c r="M286">
        <f>ROUND((L286/G285)*100, 3)</f>
        <v>0</v>
      </c>
      <c r="N286">
        <f>ROUND((H286-H285)*10^9, 3)</f>
        <v>84450006.484999999</v>
      </c>
    </row>
    <row r="287" spans="1:14" x14ac:dyDescent="0.35">
      <c r="A287" t="s">
        <v>21</v>
      </c>
      <c r="B287" t="s">
        <v>19</v>
      </c>
      <c r="C287">
        <v>1</v>
      </c>
      <c r="D287">
        <v>34</v>
      </c>
      <c r="E287">
        <v>420</v>
      </c>
      <c r="F287" t="s">
        <v>16</v>
      </c>
      <c r="G287">
        <v>1500</v>
      </c>
      <c r="H287">
        <v>1725832445.4614871</v>
      </c>
    </row>
    <row r="288" spans="1:14" x14ac:dyDescent="0.35">
      <c r="A288" t="s">
        <v>21</v>
      </c>
      <c r="B288" t="s">
        <v>19</v>
      </c>
      <c r="C288">
        <v>1</v>
      </c>
      <c r="D288">
        <v>34</v>
      </c>
      <c r="E288">
        <v>420</v>
      </c>
      <c r="F288" t="s">
        <v>17</v>
      </c>
      <c r="G288">
        <v>1500</v>
      </c>
      <c r="H288">
        <v>1725832445.5719149</v>
      </c>
      <c r="I288">
        <v>0</v>
      </c>
      <c r="J288" t="s">
        <v>18</v>
      </c>
      <c r="L288">
        <f>G287-G288</f>
        <v>0</v>
      </c>
      <c r="M288">
        <f>ROUND((L288/G287)*100, 3)</f>
        <v>0</v>
      </c>
      <c r="N288">
        <f>ROUND((H288-H287)*10^9, 3)</f>
        <v>110427856.44499999</v>
      </c>
    </row>
    <row r="289" spans="1:14" x14ac:dyDescent="0.35">
      <c r="A289" t="s">
        <v>57</v>
      </c>
      <c r="B289" t="s">
        <v>58</v>
      </c>
      <c r="C289">
        <v>1</v>
      </c>
      <c r="D289">
        <v>34</v>
      </c>
      <c r="E289">
        <v>420</v>
      </c>
      <c r="F289" t="s">
        <v>16</v>
      </c>
      <c r="G289">
        <v>1500</v>
      </c>
      <c r="H289">
        <v>1725832445.579165</v>
      </c>
    </row>
    <row r="290" spans="1:14" x14ac:dyDescent="0.35">
      <c r="A290" t="s">
        <v>57</v>
      </c>
      <c r="B290" t="s">
        <v>58</v>
      </c>
      <c r="C290">
        <v>1</v>
      </c>
      <c r="D290">
        <v>34</v>
      </c>
      <c r="E290">
        <v>420</v>
      </c>
      <c r="F290" t="s">
        <v>17</v>
      </c>
      <c r="G290">
        <v>1500</v>
      </c>
      <c r="H290">
        <v>1725832445.721498</v>
      </c>
      <c r="I290">
        <v>0</v>
      </c>
      <c r="J290" t="s">
        <v>18</v>
      </c>
      <c r="L290">
        <f>G289-G290</f>
        <v>0</v>
      </c>
      <c r="M290">
        <f>ROUND((L290/G289)*100, 3)</f>
        <v>0</v>
      </c>
      <c r="N290">
        <f>ROUND((H290-H289)*10^9, 3)</f>
        <v>142333030.70100001</v>
      </c>
    </row>
    <row r="291" spans="1:14" x14ac:dyDescent="0.35">
      <c r="A291" t="s">
        <v>20</v>
      </c>
      <c r="B291" t="s">
        <v>57</v>
      </c>
      <c r="C291">
        <v>1</v>
      </c>
      <c r="D291">
        <v>34</v>
      </c>
      <c r="E291">
        <v>420</v>
      </c>
      <c r="F291" t="s">
        <v>16</v>
      </c>
      <c r="G291">
        <v>1500</v>
      </c>
      <c r="H291">
        <v>1725832445.293571</v>
      </c>
    </row>
    <row r="292" spans="1:14" x14ac:dyDescent="0.35">
      <c r="A292" t="s">
        <v>20</v>
      </c>
      <c r="B292" t="s">
        <v>57</v>
      </c>
      <c r="C292">
        <v>1</v>
      </c>
      <c r="D292">
        <v>34</v>
      </c>
      <c r="E292">
        <v>420</v>
      </c>
      <c r="F292" t="s">
        <v>17</v>
      </c>
      <c r="G292">
        <v>1500</v>
      </c>
      <c r="H292">
        <v>1725832445.382513</v>
      </c>
      <c r="I292">
        <v>0</v>
      </c>
      <c r="J292" t="s">
        <v>18</v>
      </c>
      <c r="L292">
        <f>G291-G292</f>
        <v>0</v>
      </c>
      <c r="M292">
        <f>ROUND((L292/G291)*100, 3)</f>
        <v>0</v>
      </c>
      <c r="N292">
        <f>ROUND((H292-H291)*10^9, 3)</f>
        <v>88942050.934</v>
      </c>
    </row>
    <row r="293" spans="1:14" x14ac:dyDescent="0.35">
      <c r="A293" t="s">
        <v>19</v>
      </c>
      <c r="B293" t="s">
        <v>21</v>
      </c>
      <c r="C293">
        <v>2</v>
      </c>
      <c r="D293">
        <v>35</v>
      </c>
      <c r="E293">
        <v>874</v>
      </c>
      <c r="F293" t="s">
        <v>16</v>
      </c>
      <c r="G293">
        <v>2970</v>
      </c>
      <c r="H293">
        <v>1725832445.7249999</v>
      </c>
    </row>
    <row r="294" spans="1:14" x14ac:dyDescent="0.35">
      <c r="A294" t="s">
        <v>19</v>
      </c>
      <c r="B294" t="s">
        <v>21</v>
      </c>
      <c r="C294">
        <v>2</v>
      </c>
      <c r="D294">
        <v>35</v>
      </c>
      <c r="E294">
        <v>874</v>
      </c>
      <c r="F294" t="s">
        <v>17</v>
      </c>
      <c r="G294">
        <v>2970</v>
      </c>
      <c r="H294">
        <v>1725832445.878799</v>
      </c>
      <c r="I294">
        <v>0</v>
      </c>
      <c r="J294" t="s">
        <v>18</v>
      </c>
      <c r="L294">
        <f>G293-G294</f>
        <v>0</v>
      </c>
      <c r="M294">
        <f>ROUND((L294/G293)*100, 3)</f>
        <v>0</v>
      </c>
      <c r="N294">
        <f>ROUND((H294-H293)*10^9, 3)</f>
        <v>153799057.007</v>
      </c>
    </row>
    <row r="295" spans="1:14" x14ac:dyDescent="0.35">
      <c r="A295" t="s">
        <v>23</v>
      </c>
      <c r="B295" t="s">
        <v>24</v>
      </c>
      <c r="C295">
        <v>1</v>
      </c>
      <c r="D295">
        <v>35</v>
      </c>
      <c r="E295">
        <v>874</v>
      </c>
      <c r="F295" t="s">
        <v>16</v>
      </c>
      <c r="G295">
        <v>2970</v>
      </c>
      <c r="H295">
        <v>1725832445.621073</v>
      </c>
    </row>
    <row r="296" spans="1:14" x14ac:dyDescent="0.35">
      <c r="A296" t="s">
        <v>23</v>
      </c>
      <c r="B296" t="s">
        <v>24</v>
      </c>
      <c r="C296">
        <v>1</v>
      </c>
      <c r="D296">
        <v>35</v>
      </c>
      <c r="E296">
        <v>874</v>
      </c>
      <c r="F296" t="s">
        <v>17</v>
      </c>
      <c r="G296">
        <v>2970</v>
      </c>
      <c r="H296">
        <v>1725832445.7303569</v>
      </c>
      <c r="I296">
        <v>0</v>
      </c>
      <c r="J296" t="s">
        <v>18</v>
      </c>
      <c r="L296">
        <f>G295-G296</f>
        <v>0</v>
      </c>
      <c r="M296">
        <f>ROUND((L296/G295)*100, 3)</f>
        <v>0</v>
      </c>
      <c r="N296">
        <f>ROUND((H296-H295)*10^9, 3)</f>
        <v>109283924.103</v>
      </c>
    </row>
    <row r="297" spans="1:14" x14ac:dyDescent="0.35">
      <c r="A297" t="s">
        <v>20</v>
      </c>
      <c r="B297" t="s">
        <v>59</v>
      </c>
      <c r="C297">
        <v>1</v>
      </c>
      <c r="D297">
        <v>35</v>
      </c>
      <c r="E297">
        <v>874</v>
      </c>
      <c r="F297" t="s">
        <v>16</v>
      </c>
      <c r="G297">
        <v>2970</v>
      </c>
      <c r="H297">
        <v>1725832445.5777929</v>
      </c>
    </row>
    <row r="298" spans="1:14" x14ac:dyDescent="0.35">
      <c r="A298" t="s">
        <v>20</v>
      </c>
      <c r="B298" t="s">
        <v>59</v>
      </c>
      <c r="C298">
        <v>1</v>
      </c>
      <c r="D298">
        <v>35</v>
      </c>
      <c r="E298">
        <v>874</v>
      </c>
      <c r="F298" t="s">
        <v>17</v>
      </c>
      <c r="G298">
        <v>2970</v>
      </c>
      <c r="H298">
        <v>1725832445.6898501</v>
      </c>
      <c r="I298">
        <v>0</v>
      </c>
      <c r="J298" t="s">
        <v>18</v>
      </c>
      <c r="L298">
        <f>G297-G298</f>
        <v>0</v>
      </c>
      <c r="M298">
        <f>ROUND((L298/G297)*100, 3)</f>
        <v>0</v>
      </c>
      <c r="N298">
        <f>ROUND((H298-H297)*10^9, 3)</f>
        <v>112057209.015</v>
      </c>
    </row>
    <row r="299" spans="1:14" x14ac:dyDescent="0.35">
      <c r="A299" t="s">
        <v>60</v>
      </c>
      <c r="B299" t="s">
        <v>61</v>
      </c>
      <c r="C299">
        <v>1</v>
      </c>
      <c r="D299">
        <v>35</v>
      </c>
      <c r="E299">
        <v>874</v>
      </c>
      <c r="F299" t="s">
        <v>16</v>
      </c>
      <c r="G299">
        <v>2970</v>
      </c>
      <c r="H299">
        <v>1725832445.413043</v>
      </c>
    </row>
    <row r="300" spans="1:14" x14ac:dyDescent="0.35">
      <c r="A300" t="s">
        <v>60</v>
      </c>
      <c r="B300" t="s">
        <v>61</v>
      </c>
      <c r="C300">
        <v>1</v>
      </c>
      <c r="D300">
        <v>35</v>
      </c>
      <c r="E300">
        <v>874</v>
      </c>
      <c r="F300" t="s">
        <v>17</v>
      </c>
      <c r="G300">
        <v>2970</v>
      </c>
      <c r="H300">
        <v>1725832445.5142319</v>
      </c>
      <c r="I300">
        <v>0</v>
      </c>
      <c r="J300" t="s">
        <v>18</v>
      </c>
      <c r="L300">
        <f>G299-G300</f>
        <v>0</v>
      </c>
      <c r="M300">
        <f>ROUND((L300/G299)*100, 3)</f>
        <v>0</v>
      </c>
      <c r="N300">
        <f>ROUND((H300-H299)*10^9, 3)</f>
        <v>101188898.087</v>
      </c>
    </row>
    <row r="301" spans="1:14" x14ac:dyDescent="0.35">
      <c r="A301" t="s">
        <v>20</v>
      </c>
      <c r="B301" t="s">
        <v>60</v>
      </c>
      <c r="C301">
        <v>1</v>
      </c>
      <c r="D301">
        <v>35</v>
      </c>
      <c r="E301">
        <v>874</v>
      </c>
      <c r="F301" t="s">
        <v>16</v>
      </c>
      <c r="G301">
        <v>2970</v>
      </c>
      <c r="H301">
        <v>1725832445.4377799</v>
      </c>
    </row>
    <row r="302" spans="1:14" x14ac:dyDescent="0.35">
      <c r="A302" t="s">
        <v>20</v>
      </c>
      <c r="B302" t="s">
        <v>60</v>
      </c>
      <c r="C302">
        <v>1</v>
      </c>
      <c r="D302">
        <v>35</v>
      </c>
      <c r="E302">
        <v>874</v>
      </c>
      <c r="F302" t="s">
        <v>17</v>
      </c>
      <c r="G302">
        <v>2970</v>
      </c>
      <c r="H302">
        <v>1725832445.535583</v>
      </c>
      <c r="I302">
        <v>0</v>
      </c>
      <c r="J302" t="s">
        <v>18</v>
      </c>
      <c r="L302">
        <f>G301-G302</f>
        <v>0</v>
      </c>
      <c r="M302">
        <f>ROUND((L302/G301)*100, 3)</f>
        <v>0</v>
      </c>
      <c r="N302">
        <f>ROUND((H302-H301)*10^9, 3)</f>
        <v>97803115.844999999</v>
      </c>
    </row>
    <row r="303" spans="1:14" x14ac:dyDescent="0.35">
      <c r="A303" t="s">
        <v>57</v>
      </c>
      <c r="B303" t="s">
        <v>23</v>
      </c>
      <c r="C303">
        <v>1</v>
      </c>
      <c r="D303">
        <v>35</v>
      </c>
      <c r="E303">
        <v>874</v>
      </c>
      <c r="F303" t="s">
        <v>16</v>
      </c>
      <c r="G303">
        <v>2970</v>
      </c>
      <c r="H303">
        <v>1725832445.6370821</v>
      </c>
    </row>
    <row r="304" spans="1:14" x14ac:dyDescent="0.35">
      <c r="A304" t="s">
        <v>57</v>
      </c>
      <c r="B304" t="s">
        <v>23</v>
      </c>
      <c r="C304">
        <v>1</v>
      </c>
      <c r="D304">
        <v>35</v>
      </c>
      <c r="E304">
        <v>874</v>
      </c>
      <c r="F304" t="s">
        <v>17</v>
      </c>
      <c r="G304">
        <v>2970</v>
      </c>
      <c r="H304">
        <v>1725832445.7815671</v>
      </c>
      <c r="I304">
        <v>0</v>
      </c>
      <c r="J304" t="s">
        <v>18</v>
      </c>
      <c r="L304">
        <f>G303-G304</f>
        <v>0</v>
      </c>
      <c r="M304">
        <f>ROUND((L304/G303)*100, 3)</f>
        <v>0</v>
      </c>
      <c r="N304">
        <f>ROUND((H304-H303)*10^9, 3)</f>
        <v>144484996.796</v>
      </c>
    </row>
    <row r="306" spans="1:6" x14ac:dyDescent="0.35">
      <c r="A306" s="1" t="s">
        <v>62</v>
      </c>
    </row>
    <row r="307" spans="1:6" x14ac:dyDescent="0.35">
      <c r="A307" s="1" t="s">
        <v>63</v>
      </c>
      <c r="B307" s="1" t="s">
        <v>64</v>
      </c>
      <c r="C307" s="1" t="s">
        <v>65</v>
      </c>
      <c r="D307" s="1" t="s">
        <v>66</v>
      </c>
      <c r="E307" s="1" t="s">
        <v>67</v>
      </c>
      <c r="F307" s="1" t="s">
        <v>2</v>
      </c>
    </row>
    <row r="308" spans="1:6" x14ac:dyDescent="0.35">
      <c r="A308" t="s">
        <v>107</v>
      </c>
      <c r="B308" t="s">
        <v>69</v>
      </c>
      <c r="C308">
        <v>3</v>
      </c>
      <c r="D308" t="s">
        <v>23</v>
      </c>
      <c r="E308" t="s">
        <v>24</v>
      </c>
      <c r="F308">
        <v>1</v>
      </c>
    </row>
    <row r="309" spans="1:6" x14ac:dyDescent="0.35">
      <c r="A309" t="s">
        <v>108</v>
      </c>
      <c r="B309" t="s">
        <v>69</v>
      </c>
      <c r="C309">
        <v>7</v>
      </c>
      <c r="D309" t="s">
        <v>21</v>
      </c>
      <c r="E309" t="s">
        <v>19</v>
      </c>
      <c r="F309">
        <v>1</v>
      </c>
    </row>
    <row r="310" spans="1:6" x14ac:dyDescent="0.35">
      <c r="A310" t="s">
        <v>109</v>
      </c>
      <c r="B310" t="s">
        <v>69</v>
      </c>
      <c r="C310">
        <v>3</v>
      </c>
      <c r="D310" t="s">
        <v>19</v>
      </c>
      <c r="E310" t="s">
        <v>21</v>
      </c>
      <c r="F310">
        <v>2</v>
      </c>
    </row>
    <row r="311" spans="1:6" x14ac:dyDescent="0.35">
      <c r="A311" t="s">
        <v>110</v>
      </c>
      <c r="B311" t="s">
        <v>69</v>
      </c>
      <c r="C311">
        <v>5</v>
      </c>
      <c r="D311" t="s">
        <v>23</v>
      </c>
      <c r="E311" t="s">
        <v>24</v>
      </c>
      <c r="F311">
        <v>1</v>
      </c>
    </row>
    <row r="312" spans="1:6" x14ac:dyDescent="0.35">
      <c r="A312" t="s">
        <v>111</v>
      </c>
      <c r="B312" t="s">
        <v>69</v>
      </c>
      <c r="C312">
        <v>7</v>
      </c>
      <c r="D312" t="s">
        <v>20</v>
      </c>
      <c r="E312" t="s">
        <v>59</v>
      </c>
      <c r="F312">
        <v>1</v>
      </c>
    </row>
    <row r="313" spans="1:6" x14ac:dyDescent="0.35">
      <c r="A313" t="s">
        <v>112</v>
      </c>
      <c r="B313" t="s">
        <v>77</v>
      </c>
      <c r="C313">
        <v>3</v>
      </c>
      <c r="D313" t="s">
        <v>19</v>
      </c>
      <c r="E313" t="s">
        <v>21</v>
      </c>
      <c r="F313">
        <v>2</v>
      </c>
    </row>
    <row r="314" spans="1:6" x14ac:dyDescent="0.35">
      <c r="A314" t="s">
        <v>113</v>
      </c>
      <c r="B314" t="s">
        <v>77</v>
      </c>
      <c r="C314">
        <v>7</v>
      </c>
      <c r="D314" t="s">
        <v>21</v>
      </c>
      <c r="E314" t="s">
        <v>19</v>
      </c>
      <c r="F314">
        <v>1</v>
      </c>
    </row>
    <row r="315" spans="1:6" x14ac:dyDescent="0.35">
      <c r="A315" t="s">
        <v>114</v>
      </c>
      <c r="B315" t="s">
        <v>77</v>
      </c>
      <c r="C315">
        <v>7</v>
      </c>
      <c r="D315" t="s">
        <v>20</v>
      </c>
      <c r="E315" t="s">
        <v>59</v>
      </c>
      <c r="F315">
        <v>1</v>
      </c>
    </row>
    <row r="316" spans="1:6" x14ac:dyDescent="0.35">
      <c r="A316" t="s">
        <v>115</v>
      </c>
      <c r="B316" t="s">
        <v>69</v>
      </c>
      <c r="C316">
        <v>3</v>
      </c>
      <c r="D316" t="s">
        <v>19</v>
      </c>
      <c r="E316" t="s">
        <v>21</v>
      </c>
      <c r="F316">
        <v>2</v>
      </c>
    </row>
    <row r="317" spans="1:6" x14ac:dyDescent="0.35">
      <c r="A317" t="s">
        <v>116</v>
      </c>
      <c r="B317" t="s">
        <v>69</v>
      </c>
      <c r="C317">
        <v>7</v>
      </c>
      <c r="D317" t="s">
        <v>20</v>
      </c>
      <c r="E317" t="s">
        <v>59</v>
      </c>
      <c r="F317">
        <v>1</v>
      </c>
    </row>
    <row r="320" spans="1:6" x14ac:dyDescent="0.35">
      <c r="A320" s="1" t="s">
        <v>33</v>
      </c>
    </row>
    <row r="321" spans="1:14" x14ac:dyDescent="0.35">
      <c r="A321" t="s">
        <v>20</v>
      </c>
      <c r="B321" t="s">
        <v>57</v>
      </c>
      <c r="C321">
        <v>1</v>
      </c>
      <c r="D321">
        <v>34</v>
      </c>
      <c r="E321">
        <v>420</v>
      </c>
      <c r="F321" t="s">
        <v>16</v>
      </c>
      <c r="G321">
        <v>1500</v>
      </c>
      <c r="H321">
        <v>1725832748.237783</v>
      </c>
    </row>
    <row r="322" spans="1:14" x14ac:dyDescent="0.35">
      <c r="A322" t="s">
        <v>20</v>
      </c>
      <c r="B322" t="s">
        <v>57</v>
      </c>
      <c r="C322">
        <v>1</v>
      </c>
      <c r="D322">
        <v>34</v>
      </c>
      <c r="E322">
        <v>420</v>
      </c>
      <c r="F322" t="s">
        <v>17</v>
      </c>
      <c r="G322">
        <v>1500</v>
      </c>
      <c r="H322">
        <v>1725832748.385155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147372007.37</v>
      </c>
    </row>
    <row r="323" spans="1:14" x14ac:dyDescent="0.35">
      <c r="A323" t="s">
        <v>21</v>
      </c>
      <c r="B323" t="s">
        <v>19</v>
      </c>
      <c r="C323">
        <v>1</v>
      </c>
      <c r="D323">
        <v>34</v>
      </c>
      <c r="E323">
        <v>420</v>
      </c>
      <c r="F323" t="s">
        <v>16</v>
      </c>
      <c r="G323">
        <v>1500</v>
      </c>
      <c r="H323">
        <v>1725832748.710089</v>
      </c>
    </row>
    <row r="324" spans="1:14" x14ac:dyDescent="0.35">
      <c r="A324" t="s">
        <v>21</v>
      </c>
      <c r="B324" t="s">
        <v>19</v>
      </c>
      <c r="C324">
        <v>1</v>
      </c>
      <c r="D324">
        <v>34</v>
      </c>
      <c r="E324">
        <v>420</v>
      </c>
      <c r="F324" t="s">
        <v>17</v>
      </c>
      <c r="G324">
        <v>1500</v>
      </c>
      <c r="H324">
        <v>1725832748.829288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119199037.552</v>
      </c>
    </row>
    <row r="325" spans="1:14" x14ac:dyDescent="0.35">
      <c r="A325" t="s">
        <v>57</v>
      </c>
      <c r="B325" t="s">
        <v>58</v>
      </c>
      <c r="C325">
        <v>1</v>
      </c>
      <c r="D325">
        <v>34</v>
      </c>
      <c r="E325">
        <v>420</v>
      </c>
      <c r="F325" t="s">
        <v>16</v>
      </c>
      <c r="G325">
        <v>1500</v>
      </c>
      <c r="H325">
        <v>1725832748.4209969</v>
      </c>
    </row>
    <row r="326" spans="1:14" x14ac:dyDescent="0.35">
      <c r="A326" t="s">
        <v>57</v>
      </c>
      <c r="B326" t="s">
        <v>58</v>
      </c>
      <c r="C326">
        <v>1</v>
      </c>
      <c r="D326">
        <v>34</v>
      </c>
      <c r="E326">
        <v>420</v>
      </c>
      <c r="F326" t="s">
        <v>17</v>
      </c>
      <c r="G326">
        <v>1500</v>
      </c>
      <c r="H326">
        <v>1725832748.5401731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119176149.368</v>
      </c>
    </row>
    <row r="327" spans="1:14" x14ac:dyDescent="0.35">
      <c r="A327" t="s">
        <v>14</v>
      </c>
      <c r="B327" t="s">
        <v>15</v>
      </c>
      <c r="C327">
        <v>1</v>
      </c>
      <c r="D327">
        <v>34</v>
      </c>
      <c r="E327">
        <v>420</v>
      </c>
      <c r="F327" t="s">
        <v>16</v>
      </c>
      <c r="G327">
        <v>1500</v>
      </c>
      <c r="H327">
        <v>1725832748.31318</v>
      </c>
    </row>
    <row r="328" spans="1:14" x14ac:dyDescent="0.35">
      <c r="A328" t="s">
        <v>14</v>
      </c>
      <c r="B328" t="s">
        <v>15</v>
      </c>
      <c r="C328">
        <v>1</v>
      </c>
      <c r="D328">
        <v>34</v>
      </c>
      <c r="E328">
        <v>420</v>
      </c>
      <c r="F328" t="s">
        <v>17</v>
      </c>
      <c r="G328">
        <v>1500</v>
      </c>
      <c r="H328">
        <v>1725832748.4446919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131511926.65099999</v>
      </c>
    </row>
    <row r="329" spans="1:14" x14ac:dyDescent="0.35">
      <c r="A329" t="s">
        <v>19</v>
      </c>
      <c r="B329" t="s">
        <v>20</v>
      </c>
      <c r="C329">
        <v>1</v>
      </c>
      <c r="D329">
        <v>0</v>
      </c>
      <c r="E329">
        <v>262</v>
      </c>
      <c r="F329" t="s">
        <v>16</v>
      </c>
      <c r="G329">
        <v>1500</v>
      </c>
      <c r="H329">
        <v>1725832748.341259</v>
      </c>
    </row>
    <row r="330" spans="1:14" x14ac:dyDescent="0.35">
      <c r="A330" t="s">
        <v>19</v>
      </c>
      <c r="B330" t="s">
        <v>20</v>
      </c>
      <c r="C330">
        <v>1</v>
      </c>
      <c r="D330">
        <v>0</v>
      </c>
      <c r="E330">
        <v>262</v>
      </c>
      <c r="F330" t="s">
        <v>17</v>
      </c>
      <c r="G330">
        <v>1500</v>
      </c>
      <c r="H330">
        <v>1725832748.4386771</v>
      </c>
      <c r="I330">
        <v>0</v>
      </c>
      <c r="J330" t="s">
        <v>18</v>
      </c>
      <c r="L330">
        <f>G329-G330</f>
        <v>0</v>
      </c>
      <c r="M330">
        <f>ROUND((L330/G329)*100, 3)</f>
        <v>0</v>
      </c>
      <c r="N330">
        <f>ROUND((H330-H329)*10^9, 3)</f>
        <v>97418069.839000002</v>
      </c>
    </row>
    <row r="331" spans="1:14" x14ac:dyDescent="0.35">
      <c r="A331" t="s">
        <v>21</v>
      </c>
      <c r="B331" t="s">
        <v>22</v>
      </c>
      <c r="C331">
        <v>1</v>
      </c>
      <c r="D331">
        <v>0</v>
      </c>
      <c r="E331">
        <v>262</v>
      </c>
      <c r="F331" t="s">
        <v>16</v>
      </c>
      <c r="G331">
        <v>1500</v>
      </c>
      <c r="H331">
        <v>1725832748.6376951</v>
      </c>
    </row>
    <row r="332" spans="1:14" x14ac:dyDescent="0.35">
      <c r="A332" t="s">
        <v>21</v>
      </c>
      <c r="B332" t="s">
        <v>22</v>
      </c>
      <c r="C332">
        <v>1</v>
      </c>
      <c r="D332">
        <v>0</v>
      </c>
      <c r="E332">
        <v>262</v>
      </c>
      <c r="F332" t="s">
        <v>17</v>
      </c>
      <c r="G332">
        <v>1500</v>
      </c>
      <c r="H332">
        <v>1725832748.750314</v>
      </c>
      <c r="I332">
        <v>0</v>
      </c>
      <c r="J332" t="s">
        <v>18</v>
      </c>
      <c r="L332">
        <f>G331-G332</f>
        <v>0</v>
      </c>
      <c r="M332">
        <f>ROUND((L332/G331)*100, 3)</f>
        <v>0</v>
      </c>
      <c r="N332">
        <f>ROUND((H332-H331)*10^9, 3)</f>
        <v>112618923.18700001</v>
      </c>
    </row>
    <row r="333" spans="1:14" x14ac:dyDescent="0.35">
      <c r="A333" t="s">
        <v>60</v>
      </c>
      <c r="B333" t="s">
        <v>61</v>
      </c>
      <c r="C333">
        <v>1</v>
      </c>
      <c r="D333">
        <v>35</v>
      </c>
      <c r="E333">
        <v>874</v>
      </c>
      <c r="F333" t="s">
        <v>16</v>
      </c>
      <c r="G333">
        <v>2970</v>
      </c>
      <c r="H333">
        <v>1725832748.6975949</v>
      </c>
    </row>
    <row r="334" spans="1:14" x14ac:dyDescent="0.35">
      <c r="A334" t="s">
        <v>60</v>
      </c>
      <c r="B334" t="s">
        <v>61</v>
      </c>
      <c r="C334">
        <v>1</v>
      </c>
      <c r="D334">
        <v>35</v>
      </c>
      <c r="E334">
        <v>874</v>
      </c>
      <c r="F334" t="s">
        <v>17</v>
      </c>
      <c r="G334">
        <v>2970</v>
      </c>
      <c r="H334">
        <v>1725832748.797034</v>
      </c>
      <c r="I334">
        <v>0</v>
      </c>
      <c r="J334" t="s">
        <v>18</v>
      </c>
      <c r="L334">
        <f>G333-G334</f>
        <v>0</v>
      </c>
      <c r="M334">
        <f>ROUND((L334/G333)*100, 3)</f>
        <v>0</v>
      </c>
      <c r="N334">
        <f>ROUND((H334-H333)*10^9, 3)</f>
        <v>99439144.135000005</v>
      </c>
    </row>
    <row r="335" spans="1:14" x14ac:dyDescent="0.35">
      <c r="A335" t="s">
        <v>19</v>
      </c>
      <c r="B335" t="s">
        <v>21</v>
      </c>
      <c r="C335">
        <v>2</v>
      </c>
      <c r="D335">
        <v>35</v>
      </c>
      <c r="E335">
        <v>874</v>
      </c>
      <c r="F335" t="s">
        <v>16</v>
      </c>
      <c r="G335">
        <v>2970</v>
      </c>
      <c r="H335">
        <v>1725832748.7892611</v>
      </c>
    </row>
    <row r="336" spans="1:14" x14ac:dyDescent="0.35">
      <c r="A336" t="s">
        <v>19</v>
      </c>
      <c r="B336" t="s">
        <v>21</v>
      </c>
      <c r="C336">
        <v>2</v>
      </c>
      <c r="D336">
        <v>35</v>
      </c>
      <c r="E336">
        <v>874</v>
      </c>
      <c r="F336" t="s">
        <v>17</v>
      </c>
      <c r="G336">
        <v>2970</v>
      </c>
      <c r="H336">
        <v>1725832748.9092109</v>
      </c>
      <c r="I336">
        <v>0</v>
      </c>
      <c r="J336" t="s">
        <v>18</v>
      </c>
      <c r="L336">
        <f>G335-G336</f>
        <v>0</v>
      </c>
      <c r="M336">
        <f>ROUND((L336/G335)*100, 3)</f>
        <v>0</v>
      </c>
      <c r="N336">
        <f>ROUND((H336-H335)*10^9, 3)</f>
        <v>119949817.65700001</v>
      </c>
    </row>
    <row r="337" spans="1:14" x14ac:dyDescent="0.35">
      <c r="A337" t="s">
        <v>23</v>
      </c>
      <c r="B337" t="s">
        <v>24</v>
      </c>
      <c r="C337">
        <v>1</v>
      </c>
      <c r="D337">
        <v>35</v>
      </c>
      <c r="E337">
        <v>874</v>
      </c>
      <c r="F337" t="s">
        <v>16</v>
      </c>
      <c r="G337">
        <v>2970</v>
      </c>
      <c r="H337">
        <v>1725832748.4813769</v>
      </c>
    </row>
    <row r="338" spans="1:14" x14ac:dyDescent="0.35">
      <c r="A338" t="s">
        <v>23</v>
      </c>
      <c r="B338" t="s">
        <v>24</v>
      </c>
      <c r="C338">
        <v>1</v>
      </c>
      <c r="D338">
        <v>35</v>
      </c>
      <c r="E338">
        <v>874</v>
      </c>
      <c r="F338" t="s">
        <v>17</v>
      </c>
      <c r="G338">
        <v>2970</v>
      </c>
      <c r="H338">
        <v>1725832748.5983419</v>
      </c>
      <c r="I338">
        <v>0</v>
      </c>
      <c r="J338" t="s">
        <v>18</v>
      </c>
      <c r="L338">
        <f>G337-G338</f>
        <v>0</v>
      </c>
      <c r="M338">
        <f>ROUND((L338/G337)*100, 3)</f>
        <v>0</v>
      </c>
      <c r="N338">
        <f>ROUND((H338-H337)*10^9, 3)</f>
        <v>116965055.46600001</v>
      </c>
    </row>
    <row r="339" spans="1:14" x14ac:dyDescent="0.35">
      <c r="A339" t="s">
        <v>57</v>
      </c>
      <c r="B339" t="s">
        <v>23</v>
      </c>
      <c r="C339">
        <v>1</v>
      </c>
      <c r="D339">
        <v>35</v>
      </c>
      <c r="E339">
        <v>874</v>
      </c>
      <c r="F339" t="s">
        <v>16</v>
      </c>
      <c r="G339">
        <v>2970</v>
      </c>
      <c r="H339">
        <v>1725832748.8038321</v>
      </c>
    </row>
    <row r="340" spans="1:14" x14ac:dyDescent="0.35">
      <c r="A340" t="s">
        <v>57</v>
      </c>
      <c r="B340" t="s">
        <v>23</v>
      </c>
      <c r="C340">
        <v>1</v>
      </c>
      <c r="D340">
        <v>35</v>
      </c>
      <c r="E340">
        <v>874</v>
      </c>
      <c r="F340" t="s">
        <v>17</v>
      </c>
      <c r="G340">
        <v>2970</v>
      </c>
      <c r="H340">
        <v>1725832748.92975</v>
      </c>
      <c r="I340">
        <v>0</v>
      </c>
      <c r="J340" t="s">
        <v>18</v>
      </c>
      <c r="L340">
        <f>G339-G340</f>
        <v>0</v>
      </c>
      <c r="M340">
        <f>ROUND((L340/G339)*100, 3)</f>
        <v>0</v>
      </c>
      <c r="N340">
        <f>ROUND((H340-H339)*10^9, 3)</f>
        <v>125917911.53</v>
      </c>
    </row>
    <row r="341" spans="1:14" x14ac:dyDescent="0.35">
      <c r="A341" t="s">
        <v>20</v>
      </c>
      <c r="B341" t="s">
        <v>59</v>
      </c>
      <c r="C341">
        <v>1</v>
      </c>
      <c r="D341">
        <v>35</v>
      </c>
      <c r="E341">
        <v>874</v>
      </c>
      <c r="F341" t="s">
        <v>16</v>
      </c>
      <c r="G341">
        <v>2970</v>
      </c>
      <c r="H341">
        <v>1725832748.36552</v>
      </c>
    </row>
    <row r="342" spans="1:14" x14ac:dyDescent="0.35">
      <c r="A342" t="s">
        <v>20</v>
      </c>
      <c r="B342" t="s">
        <v>59</v>
      </c>
      <c r="C342">
        <v>1</v>
      </c>
      <c r="D342">
        <v>35</v>
      </c>
      <c r="E342">
        <v>874</v>
      </c>
      <c r="F342" t="s">
        <v>17</v>
      </c>
      <c r="G342">
        <v>2970</v>
      </c>
      <c r="H342">
        <v>1725832748.469532</v>
      </c>
      <c r="I342">
        <v>0</v>
      </c>
      <c r="J342" t="s">
        <v>18</v>
      </c>
      <c r="L342">
        <f>G341-G342</f>
        <v>0</v>
      </c>
      <c r="M342">
        <f>ROUND((L342/G341)*100, 3)</f>
        <v>0</v>
      </c>
      <c r="N342">
        <f>ROUND((H342-H341)*10^9, 3)</f>
        <v>104012012.48199999</v>
      </c>
    </row>
    <row r="343" spans="1:14" x14ac:dyDescent="0.35">
      <c r="A343" t="s">
        <v>20</v>
      </c>
      <c r="B343" t="s">
        <v>60</v>
      </c>
      <c r="C343">
        <v>1</v>
      </c>
      <c r="D343">
        <v>35</v>
      </c>
      <c r="E343">
        <v>874</v>
      </c>
      <c r="F343" t="s">
        <v>16</v>
      </c>
      <c r="G343">
        <v>2970</v>
      </c>
      <c r="H343">
        <v>1725832748.4739411</v>
      </c>
    </row>
    <row r="344" spans="1:14" x14ac:dyDescent="0.35">
      <c r="A344" t="s">
        <v>20</v>
      </c>
      <c r="B344" t="s">
        <v>60</v>
      </c>
      <c r="C344">
        <v>1</v>
      </c>
      <c r="D344">
        <v>35</v>
      </c>
      <c r="E344">
        <v>874</v>
      </c>
      <c r="F344" t="s">
        <v>17</v>
      </c>
      <c r="G344">
        <v>2970</v>
      </c>
      <c r="H344">
        <v>1725832748.6197541</v>
      </c>
      <c r="I344">
        <v>0</v>
      </c>
      <c r="J344" t="s">
        <v>18</v>
      </c>
      <c r="L344">
        <f>G343-G344</f>
        <v>0</v>
      </c>
      <c r="M344">
        <f>ROUND((L344/G343)*100, 3)</f>
        <v>0</v>
      </c>
      <c r="N344">
        <f>ROUND((H344-H343)*10^9, 3)</f>
        <v>145812988.28099999</v>
      </c>
    </row>
    <row r="346" spans="1:14" x14ac:dyDescent="0.35">
      <c r="A346" s="1" t="s">
        <v>62</v>
      </c>
    </row>
    <row r="347" spans="1:14" x14ac:dyDescent="0.35">
      <c r="A347" s="1" t="s">
        <v>63</v>
      </c>
      <c r="B347" s="1" t="s">
        <v>64</v>
      </c>
      <c r="C347" s="1" t="s">
        <v>65</v>
      </c>
      <c r="D347" s="1" t="s">
        <v>66</v>
      </c>
      <c r="E347" s="1" t="s">
        <v>67</v>
      </c>
      <c r="F347" s="1" t="s">
        <v>2</v>
      </c>
    </row>
    <row r="348" spans="1:14" x14ac:dyDescent="0.35">
      <c r="A348" t="s">
        <v>117</v>
      </c>
      <c r="B348" t="s">
        <v>69</v>
      </c>
      <c r="C348">
        <v>3</v>
      </c>
      <c r="D348" t="s">
        <v>21</v>
      </c>
      <c r="E348" t="s">
        <v>19</v>
      </c>
      <c r="F348">
        <v>1</v>
      </c>
    </row>
    <row r="349" spans="1:14" x14ac:dyDescent="0.35">
      <c r="A349" t="s">
        <v>118</v>
      </c>
      <c r="B349" t="s">
        <v>69</v>
      </c>
      <c r="C349">
        <v>3</v>
      </c>
      <c r="D349" t="s">
        <v>23</v>
      </c>
      <c r="E349" t="s">
        <v>24</v>
      </c>
      <c r="F349">
        <v>1</v>
      </c>
    </row>
    <row r="350" spans="1:14" x14ac:dyDescent="0.35">
      <c r="A350" t="s">
        <v>119</v>
      </c>
      <c r="B350" t="s">
        <v>69</v>
      </c>
      <c r="C350">
        <v>7</v>
      </c>
      <c r="D350" t="s">
        <v>20</v>
      </c>
      <c r="E350" t="s">
        <v>59</v>
      </c>
      <c r="F350">
        <v>1</v>
      </c>
    </row>
    <row r="351" spans="1:14" x14ac:dyDescent="0.35">
      <c r="A351" t="s">
        <v>120</v>
      </c>
      <c r="B351" t="s">
        <v>69</v>
      </c>
      <c r="C351">
        <v>3</v>
      </c>
      <c r="D351" t="s">
        <v>19</v>
      </c>
      <c r="E351" t="s">
        <v>21</v>
      </c>
      <c r="F351">
        <v>2</v>
      </c>
    </row>
    <row r="355" spans="1:3" x14ac:dyDescent="0.35">
      <c r="A355" s="1" t="s">
        <v>34</v>
      </c>
      <c r="B355" s="1" t="s">
        <v>35</v>
      </c>
    </row>
    <row r="356" spans="1:3" x14ac:dyDescent="0.35">
      <c r="A356" s="1" t="s">
        <v>36</v>
      </c>
      <c r="B356">
        <f>ROUND(AVERAGEIF(I:I, "&lt;&gt;", I:I), 3)</f>
        <v>0</v>
      </c>
    </row>
    <row r="357" spans="1:3" x14ac:dyDescent="0.35">
      <c r="A357" s="1" t="s">
        <v>37</v>
      </c>
      <c r="B357">
        <f>ROUND(AVERAGEIF(L:L, "&lt;&gt;", L:L), 3)</f>
        <v>0</v>
      </c>
    </row>
    <row r="358" spans="1:3" x14ac:dyDescent="0.35">
      <c r="A358" s="1" t="s">
        <v>38</v>
      </c>
      <c r="B358">
        <f>ROUND(AVERAGEIF(M:M, "&lt;&gt;", M:M), 3)</f>
        <v>0</v>
      </c>
    </row>
    <row r="359" spans="1:3" x14ac:dyDescent="0.35">
      <c r="A359" s="1" t="s">
        <v>39</v>
      </c>
      <c r="B359">
        <f>ROUND(AVERAGEIF(N:N, "&lt;&gt;", N:N), 3)</f>
        <v>128161668.777</v>
      </c>
    </row>
    <row r="360" spans="1:3" x14ac:dyDescent="0.35">
      <c r="A360" s="1" t="s">
        <v>40</v>
      </c>
      <c r="B360">
        <f>COUNTIF(B1:B355, "Created SRv6 rule") / 10</f>
        <v>4.7</v>
      </c>
    </row>
    <row r="361" spans="1:3" x14ac:dyDescent="0.35">
      <c r="A361" s="1" t="s">
        <v>41</v>
      </c>
      <c r="B361">
        <f>COUNTIF(B1:B355, "Removed SRv6 rule") / 10</f>
        <v>0.4</v>
      </c>
    </row>
    <row r="362" spans="1:3" x14ac:dyDescent="0.35">
      <c r="A362" s="1" t="s">
        <v>42</v>
      </c>
      <c r="B362">
        <v>11267.074000000001</v>
      </c>
    </row>
    <row r="363" spans="1:3" x14ac:dyDescent="0.35">
      <c r="A363" s="1" t="s">
        <v>43</v>
      </c>
      <c r="B363">
        <v>4643.299</v>
      </c>
    </row>
    <row r="364" spans="1:3" x14ac:dyDescent="0.35">
      <c r="A364" s="1" t="s">
        <v>44</v>
      </c>
      <c r="B364">
        <v>2191.864</v>
      </c>
    </row>
    <row r="365" spans="1:3" x14ac:dyDescent="0.35">
      <c r="A365" s="1" t="s">
        <v>45</v>
      </c>
      <c r="B365">
        <v>1674.655</v>
      </c>
    </row>
    <row r="367" spans="1:3" x14ac:dyDescent="0.35">
      <c r="A367" s="1" t="s">
        <v>46</v>
      </c>
      <c r="B367" s="1" t="s">
        <v>47</v>
      </c>
      <c r="C367" s="1" t="s">
        <v>48</v>
      </c>
    </row>
    <row r="368" spans="1:3" x14ac:dyDescent="0.35">
      <c r="A368">
        <v>1</v>
      </c>
      <c r="B368">
        <v>11.183</v>
      </c>
      <c r="C368">
        <v>7054046</v>
      </c>
    </row>
    <row r="369" spans="1:3" x14ac:dyDescent="0.35">
      <c r="A369">
        <v>2</v>
      </c>
      <c r="B369">
        <v>46.244999999999997</v>
      </c>
      <c r="C369">
        <v>66485964</v>
      </c>
    </row>
    <row r="370" spans="1:3" x14ac:dyDescent="0.35">
      <c r="A370">
        <v>3</v>
      </c>
      <c r="B370">
        <v>40.753999999999998</v>
      </c>
      <c r="C370">
        <v>53102574</v>
      </c>
    </row>
    <row r="371" spans="1:3" x14ac:dyDescent="0.35">
      <c r="A371">
        <v>4</v>
      </c>
      <c r="B371">
        <v>11.183</v>
      </c>
      <c r="C371">
        <v>7054046</v>
      </c>
    </row>
    <row r="372" spans="1:3" x14ac:dyDescent="0.35">
      <c r="A372">
        <v>5</v>
      </c>
      <c r="B372">
        <v>35.968000000000004</v>
      </c>
      <c r="C372">
        <v>43571128</v>
      </c>
    </row>
    <row r="373" spans="1:3" x14ac:dyDescent="0.35">
      <c r="A373">
        <v>6</v>
      </c>
      <c r="B373">
        <v>16.044</v>
      </c>
      <c r="C373">
        <v>25718852</v>
      </c>
    </row>
    <row r="374" spans="1:3" x14ac:dyDescent="0.35">
      <c r="A374">
        <v>7</v>
      </c>
      <c r="B374">
        <v>33.817</v>
      </c>
      <c r="C374">
        <v>49779812</v>
      </c>
    </row>
    <row r="375" spans="1:3" x14ac:dyDescent="0.35">
      <c r="A375">
        <v>8</v>
      </c>
      <c r="B375">
        <v>57.155999999999999</v>
      </c>
      <c r="C375">
        <v>82068562</v>
      </c>
    </row>
    <row r="376" spans="1:3" x14ac:dyDescent="0.35">
      <c r="A376">
        <v>9</v>
      </c>
      <c r="B376">
        <v>0</v>
      </c>
      <c r="C376">
        <v>0</v>
      </c>
    </row>
    <row r="377" spans="1:3" x14ac:dyDescent="0.35">
      <c r="A377">
        <v>10</v>
      </c>
      <c r="B377">
        <v>42.101999999999997</v>
      </c>
      <c r="C377">
        <v>63339860</v>
      </c>
    </row>
    <row r="378" spans="1:3" x14ac:dyDescent="0.35">
      <c r="A378">
        <v>11</v>
      </c>
      <c r="B378">
        <v>26.673999999999999</v>
      </c>
      <c r="C378">
        <v>43665546</v>
      </c>
    </row>
    <row r="379" spans="1:3" x14ac:dyDescent="0.35">
      <c r="A379">
        <v>12</v>
      </c>
      <c r="B379">
        <v>3.8109999999999999</v>
      </c>
      <c r="C379">
        <v>3196620</v>
      </c>
    </row>
    <row r="380" spans="1:3" x14ac:dyDescent="0.35">
      <c r="A380">
        <v>13</v>
      </c>
      <c r="B380">
        <v>20.492000000000001</v>
      </c>
      <c r="C380">
        <v>26182728</v>
      </c>
    </row>
    <row r="381" spans="1:3" x14ac:dyDescent="0.35">
      <c r="A381">
        <v>14</v>
      </c>
      <c r="B381">
        <v>34.1</v>
      </c>
      <c r="C381">
        <v>56627840</v>
      </c>
    </row>
    <row r="382" spans="1:3" x14ac:dyDescent="0.35">
      <c r="A382" s="1" t="s">
        <v>49</v>
      </c>
      <c r="B382">
        <v>27.109000000000002</v>
      </c>
      <c r="C382">
        <v>37703398.428999998</v>
      </c>
    </row>
    <row r="383" spans="1:3" x14ac:dyDescent="0.35">
      <c r="A383" s="1" t="s">
        <v>50</v>
      </c>
      <c r="B383">
        <v>16.483000000000001</v>
      </c>
      <c r="C383">
        <v>25400229.353</v>
      </c>
    </row>
    <row r="385" spans="1:4" x14ac:dyDescent="0.35">
      <c r="A385" s="1" t="s">
        <v>51</v>
      </c>
      <c r="B385" s="1" t="s">
        <v>52</v>
      </c>
      <c r="C385" s="1" t="s">
        <v>53</v>
      </c>
      <c r="D385" s="1" t="s">
        <v>54</v>
      </c>
    </row>
    <row r="386" spans="1:4" x14ac:dyDescent="0.35">
      <c r="A386" s="1" t="s">
        <v>39</v>
      </c>
      <c r="B386">
        <f>IF(SUMIF(D1:D382, "&lt;&gt;46", N1:N382) = 0, "none", SUMIF(D1:D382, "&lt;&gt;46", N1:N382))</f>
        <v>15379400253.298002</v>
      </c>
      <c r="C386" t="str">
        <f>IF(SUMIF(D1:D382, 46, N1:N382) = 0, "none", SUMIF(D1:D382, 46, N1:N382))</f>
        <v>none</v>
      </c>
      <c r="D386" t="str">
        <f>IFERROR(ROUND((C386 - B386)/ABS(B386) * 100, 3), "none")</f>
        <v>none</v>
      </c>
    </row>
    <row r="387" spans="1:4" x14ac:dyDescent="0.35">
      <c r="A387" s="1" t="s">
        <v>55</v>
      </c>
      <c r="B387">
        <v>12076.291999999999</v>
      </c>
      <c r="C387" t="s">
        <v>56</v>
      </c>
      <c r="D387" t="str">
        <f>IFERROR(ROUND((C387 - B387)/ABS(B387) * 100, 3), "none")</f>
        <v>none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6"/>
  <sheetViews>
    <sheetView topLeftCell="A362" workbookViewId="0">
      <selection activeCell="B364" sqref="B364"/>
    </sheetView>
  </sheetViews>
  <sheetFormatPr defaultRowHeight="14.5" x14ac:dyDescent="0.35"/>
  <cols>
    <col min="1" max="1" width="35" customWidth="1"/>
    <col min="2" max="2" width="24.7265625" customWidth="1"/>
    <col min="3" max="3" width="28.2695312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1725834308.5785949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1725834309.051362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472767114.639</v>
      </c>
    </row>
    <row r="6" spans="1:14" x14ac:dyDescent="0.35">
      <c r="A6" t="s">
        <v>57</v>
      </c>
      <c r="B6" t="s">
        <v>58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1725834308.6043611</v>
      </c>
    </row>
    <row r="7" spans="1:14" x14ac:dyDescent="0.35">
      <c r="A7" t="s">
        <v>57</v>
      </c>
      <c r="B7" t="s">
        <v>58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1725834309.022558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418196916.57999998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1725834308.552393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1725834309.0272059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474812984.46700001</v>
      </c>
    </row>
    <row r="10" spans="1:14" x14ac:dyDescent="0.35">
      <c r="A10" t="s">
        <v>19</v>
      </c>
      <c r="B10" t="s">
        <v>20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1725834308.5687029</v>
      </c>
    </row>
    <row r="11" spans="1:14" x14ac:dyDescent="0.35">
      <c r="A11" t="s">
        <v>19</v>
      </c>
      <c r="B11" t="s">
        <v>20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1725834309.043087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474384069.44300002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1725834308.605294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1725834309.0562079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450913906.097</v>
      </c>
    </row>
    <row r="14" spans="1:14" x14ac:dyDescent="0.35">
      <c r="A14" t="s">
        <v>21</v>
      </c>
      <c r="B14" t="s">
        <v>19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1725834308.678803</v>
      </c>
    </row>
    <row r="15" spans="1:14" x14ac:dyDescent="0.35">
      <c r="A15" t="s">
        <v>21</v>
      </c>
      <c r="B15" t="s">
        <v>19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1725834309.0510731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372270107.26899999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1725834308.6509249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1725834309.021378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370453119.278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1725834308.5409081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1725834309.0515051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510596990.58499998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1725834308.568481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1725834309.0475931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479112148.28500003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1725834308.5404551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1725834309.0102689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469813823.69999999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1725834308.6062491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1725834309.0096829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403433799.74400002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1725834308.7062891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1725834309.042177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335887908.93599999</v>
      </c>
    </row>
    <row r="28" spans="1:14" x14ac:dyDescent="0.35">
      <c r="A28" t="s">
        <v>60</v>
      </c>
      <c r="B28" t="s">
        <v>61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1725834308.5683789</v>
      </c>
    </row>
    <row r="29" spans="1:14" x14ac:dyDescent="0.35">
      <c r="A29" t="s">
        <v>60</v>
      </c>
      <c r="B29" t="s">
        <v>61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1725834309.0358729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467494010.92500001</v>
      </c>
    </row>
    <row r="31" spans="1:14" x14ac:dyDescent="0.35">
      <c r="A31" s="1" t="s">
        <v>62</v>
      </c>
    </row>
    <row r="32" spans="1:14" x14ac:dyDescent="0.35">
      <c r="A32" s="1" t="s">
        <v>63</v>
      </c>
      <c r="B32" s="1" t="s">
        <v>64</v>
      </c>
      <c r="C32" s="1" t="s">
        <v>65</v>
      </c>
      <c r="D32" s="1" t="s">
        <v>66</v>
      </c>
      <c r="E32" s="1" t="s">
        <v>67</v>
      </c>
      <c r="F32" s="1" t="s">
        <v>2</v>
      </c>
    </row>
    <row r="33" spans="1:14" x14ac:dyDescent="0.35">
      <c r="A33" t="s">
        <v>121</v>
      </c>
      <c r="B33" t="s">
        <v>69</v>
      </c>
      <c r="C33">
        <v>3</v>
      </c>
      <c r="D33" t="s">
        <v>19</v>
      </c>
      <c r="E33" t="s">
        <v>21</v>
      </c>
      <c r="F33">
        <v>2</v>
      </c>
    </row>
    <row r="34" spans="1:14" x14ac:dyDescent="0.35">
      <c r="A34" t="s">
        <v>122</v>
      </c>
      <c r="B34" t="s">
        <v>69</v>
      </c>
      <c r="C34">
        <v>7</v>
      </c>
      <c r="D34" t="s">
        <v>23</v>
      </c>
      <c r="E34" t="s">
        <v>24</v>
      </c>
      <c r="F34">
        <v>1</v>
      </c>
    </row>
    <row r="35" spans="1:14" x14ac:dyDescent="0.35">
      <c r="A35" t="s">
        <v>123</v>
      </c>
      <c r="B35" t="s">
        <v>69</v>
      </c>
      <c r="C35">
        <v>7</v>
      </c>
      <c r="D35" t="s">
        <v>20</v>
      </c>
      <c r="E35" t="s">
        <v>59</v>
      </c>
      <c r="F35">
        <v>1</v>
      </c>
    </row>
    <row r="38" spans="1:14" x14ac:dyDescent="0.35">
      <c r="A38" s="1" t="s">
        <v>25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16</v>
      </c>
      <c r="G39">
        <v>1500</v>
      </c>
      <c r="H39">
        <v>1725834610.0149851</v>
      </c>
    </row>
    <row r="40" spans="1:14" x14ac:dyDescent="0.35">
      <c r="A40" t="s">
        <v>21</v>
      </c>
      <c r="B40" t="s">
        <v>22</v>
      </c>
      <c r="C40">
        <v>1</v>
      </c>
      <c r="D40">
        <v>0</v>
      </c>
      <c r="E40">
        <v>262</v>
      </c>
      <c r="F40" t="s">
        <v>17</v>
      </c>
      <c r="G40">
        <v>1500</v>
      </c>
      <c r="H40">
        <v>1725834610.1102791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95293998.717999995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1725834610.455307</v>
      </c>
    </row>
    <row r="42" spans="1:14" x14ac:dyDescent="0.35">
      <c r="A42" t="s">
        <v>20</v>
      </c>
      <c r="B42" t="s">
        <v>57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1725834610.5941181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138811111.44999999</v>
      </c>
    </row>
    <row r="43" spans="1:14" x14ac:dyDescent="0.35">
      <c r="A43" t="s">
        <v>19</v>
      </c>
      <c r="B43" t="s">
        <v>20</v>
      </c>
      <c r="C43">
        <v>1</v>
      </c>
      <c r="D43">
        <v>0</v>
      </c>
      <c r="E43">
        <v>262</v>
      </c>
      <c r="F43" t="s">
        <v>16</v>
      </c>
      <c r="G43">
        <v>1500</v>
      </c>
      <c r="H43">
        <v>1725834610.3906021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17</v>
      </c>
      <c r="G44">
        <v>1500</v>
      </c>
      <c r="H44">
        <v>1725834610.5172629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126660823.822</v>
      </c>
    </row>
    <row r="45" spans="1:14" x14ac:dyDescent="0.35">
      <c r="A45" t="s">
        <v>57</v>
      </c>
      <c r="B45" t="s">
        <v>58</v>
      </c>
      <c r="C45">
        <v>1</v>
      </c>
      <c r="D45">
        <v>34</v>
      </c>
      <c r="E45">
        <v>420</v>
      </c>
      <c r="F45" t="s">
        <v>16</v>
      </c>
      <c r="G45">
        <v>1500</v>
      </c>
      <c r="H45">
        <v>1725834610.382441</v>
      </c>
    </row>
    <row r="46" spans="1:14" x14ac:dyDescent="0.35">
      <c r="A46" t="s">
        <v>57</v>
      </c>
      <c r="B46" t="s">
        <v>58</v>
      </c>
      <c r="C46">
        <v>1</v>
      </c>
      <c r="D46">
        <v>34</v>
      </c>
      <c r="E46">
        <v>420</v>
      </c>
      <c r="F46" t="s">
        <v>17</v>
      </c>
      <c r="G46">
        <v>1500</v>
      </c>
      <c r="H46">
        <v>1725834610.5081229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125681877.13600001</v>
      </c>
    </row>
    <row r="47" spans="1:14" x14ac:dyDescent="0.35">
      <c r="A47" t="s">
        <v>21</v>
      </c>
      <c r="B47" t="s">
        <v>19</v>
      </c>
      <c r="C47">
        <v>1</v>
      </c>
      <c r="D47">
        <v>34</v>
      </c>
      <c r="E47">
        <v>420</v>
      </c>
      <c r="F47" t="s">
        <v>16</v>
      </c>
      <c r="G47">
        <v>1500</v>
      </c>
      <c r="H47">
        <v>1725834610.4829569</v>
      </c>
    </row>
    <row r="48" spans="1:14" x14ac:dyDescent="0.35">
      <c r="A48" t="s">
        <v>21</v>
      </c>
      <c r="B48" t="s">
        <v>19</v>
      </c>
      <c r="C48">
        <v>1</v>
      </c>
      <c r="D48">
        <v>34</v>
      </c>
      <c r="E48">
        <v>420</v>
      </c>
      <c r="F48" t="s">
        <v>17</v>
      </c>
      <c r="G48">
        <v>1500</v>
      </c>
      <c r="H48">
        <v>1725834610.613446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130489110.947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16</v>
      </c>
      <c r="G49">
        <v>1500</v>
      </c>
      <c r="H49">
        <v>1725834610.2459331</v>
      </c>
    </row>
    <row r="50" spans="1:14" x14ac:dyDescent="0.35">
      <c r="A50" t="s">
        <v>14</v>
      </c>
      <c r="B50" t="s">
        <v>15</v>
      </c>
      <c r="C50">
        <v>1</v>
      </c>
      <c r="D50">
        <v>34</v>
      </c>
      <c r="E50">
        <v>420</v>
      </c>
      <c r="F50" t="s">
        <v>17</v>
      </c>
      <c r="G50">
        <v>1500</v>
      </c>
      <c r="H50">
        <v>1725834610.3514459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105512857.43700001</v>
      </c>
    </row>
    <row r="51" spans="1:14" x14ac:dyDescent="0.35">
      <c r="A51" t="s">
        <v>61</v>
      </c>
      <c r="B51" t="s">
        <v>14</v>
      </c>
      <c r="C51">
        <v>1</v>
      </c>
      <c r="D51">
        <v>46</v>
      </c>
      <c r="E51">
        <v>483</v>
      </c>
      <c r="F51" t="s">
        <v>16</v>
      </c>
      <c r="G51">
        <v>2970</v>
      </c>
      <c r="H51">
        <v>1725834610.0842161</v>
      </c>
    </row>
    <row r="52" spans="1:14" x14ac:dyDescent="0.35">
      <c r="A52" t="s">
        <v>61</v>
      </c>
      <c r="B52" t="s">
        <v>14</v>
      </c>
      <c r="C52">
        <v>1</v>
      </c>
      <c r="D52">
        <v>46</v>
      </c>
      <c r="E52">
        <v>483</v>
      </c>
      <c r="F52" t="s">
        <v>17</v>
      </c>
      <c r="G52">
        <v>2970</v>
      </c>
      <c r="H52">
        <v>1725834610.1924081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108191967.01000001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1725834610.501749</v>
      </c>
    </row>
    <row r="54" spans="1:14" x14ac:dyDescent="0.35">
      <c r="A54" t="s">
        <v>60</v>
      </c>
      <c r="B54" t="s">
        <v>61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1725834610.623065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121315956.116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16</v>
      </c>
      <c r="G55">
        <v>2970</v>
      </c>
      <c r="H55">
        <v>1725834610.330549</v>
      </c>
    </row>
    <row r="56" spans="1:14" x14ac:dyDescent="0.35">
      <c r="A56" t="s">
        <v>19</v>
      </c>
      <c r="B56" t="s">
        <v>21</v>
      </c>
      <c r="C56">
        <v>2</v>
      </c>
      <c r="D56">
        <v>35</v>
      </c>
      <c r="E56">
        <v>874</v>
      </c>
      <c r="F56" t="s">
        <v>17</v>
      </c>
      <c r="G56">
        <v>2970</v>
      </c>
      <c r="H56">
        <v>1725834610.4712629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140713930.13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1725834610.082458</v>
      </c>
    </row>
    <row r="58" spans="1:14" x14ac:dyDescent="0.35">
      <c r="A58" t="s">
        <v>20</v>
      </c>
      <c r="B58" t="s">
        <v>59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1725834610.1897631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107305049.896</v>
      </c>
    </row>
    <row r="59" spans="1:14" x14ac:dyDescent="0.35">
      <c r="A59" t="s">
        <v>23</v>
      </c>
      <c r="B59" t="s">
        <v>24</v>
      </c>
      <c r="C59">
        <v>1</v>
      </c>
      <c r="D59">
        <v>35</v>
      </c>
      <c r="E59">
        <v>874</v>
      </c>
      <c r="F59" t="s">
        <v>16</v>
      </c>
      <c r="G59">
        <v>2970</v>
      </c>
      <c r="H59">
        <v>1725834610.371238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17</v>
      </c>
      <c r="G60">
        <v>2970</v>
      </c>
      <c r="H60">
        <v>1725834610.4917459</v>
      </c>
      <c r="I60">
        <v>0</v>
      </c>
      <c r="J60" t="s">
        <v>18</v>
      </c>
      <c r="L60">
        <f>G59-G60</f>
        <v>0</v>
      </c>
      <c r="M60">
        <f>ROUND((L60/G59)*100, 3)</f>
        <v>0</v>
      </c>
      <c r="N60">
        <f>ROUND((H60-H59)*10^9, 3)</f>
        <v>120507955.551</v>
      </c>
    </row>
    <row r="61" spans="1:14" x14ac:dyDescent="0.35">
      <c r="A61" t="s">
        <v>57</v>
      </c>
      <c r="B61" t="s">
        <v>23</v>
      </c>
      <c r="C61">
        <v>1</v>
      </c>
      <c r="D61">
        <v>35</v>
      </c>
      <c r="E61">
        <v>874</v>
      </c>
      <c r="F61" t="s">
        <v>16</v>
      </c>
      <c r="G61">
        <v>2970</v>
      </c>
      <c r="H61">
        <v>1725834610.4572229</v>
      </c>
    </row>
    <row r="62" spans="1:14" x14ac:dyDescent="0.35">
      <c r="A62" t="s">
        <v>57</v>
      </c>
      <c r="B62" t="s">
        <v>23</v>
      </c>
      <c r="C62">
        <v>1</v>
      </c>
      <c r="D62">
        <v>35</v>
      </c>
      <c r="E62">
        <v>874</v>
      </c>
      <c r="F62" t="s">
        <v>17</v>
      </c>
      <c r="G62">
        <v>2970</v>
      </c>
      <c r="H62">
        <v>1725834610.5939319</v>
      </c>
      <c r="I62">
        <v>0</v>
      </c>
      <c r="J62" t="s">
        <v>18</v>
      </c>
      <c r="L62">
        <f>G61-G62</f>
        <v>0</v>
      </c>
      <c r="M62">
        <f>ROUND((L62/G61)*100, 3)</f>
        <v>0</v>
      </c>
      <c r="N62">
        <f>ROUND((H62-H61)*10^9, 3)</f>
        <v>136708974.838</v>
      </c>
    </row>
    <row r="63" spans="1:14" x14ac:dyDescent="0.35">
      <c r="A63" t="s">
        <v>20</v>
      </c>
      <c r="B63" t="s">
        <v>60</v>
      </c>
      <c r="C63">
        <v>1</v>
      </c>
      <c r="D63">
        <v>35</v>
      </c>
      <c r="E63">
        <v>874</v>
      </c>
      <c r="F63" t="s">
        <v>16</v>
      </c>
      <c r="G63">
        <v>2970</v>
      </c>
      <c r="H63">
        <v>1725834610.500484</v>
      </c>
    </row>
    <row r="64" spans="1:14" x14ac:dyDescent="0.35">
      <c r="A64" t="s">
        <v>20</v>
      </c>
      <c r="B64" t="s">
        <v>60</v>
      </c>
      <c r="C64">
        <v>1</v>
      </c>
      <c r="D64">
        <v>35</v>
      </c>
      <c r="E64">
        <v>874</v>
      </c>
      <c r="F64" t="s">
        <v>17</v>
      </c>
      <c r="G64">
        <v>2970</v>
      </c>
      <c r="H64">
        <v>1725834610.6337259</v>
      </c>
      <c r="I64">
        <v>0</v>
      </c>
      <c r="J64" t="s">
        <v>18</v>
      </c>
      <c r="L64">
        <f>G63-G64</f>
        <v>0</v>
      </c>
      <c r="M64">
        <f>ROUND((L64/G63)*100, 3)</f>
        <v>0</v>
      </c>
      <c r="N64">
        <f>ROUND((H64-H63)*10^9, 3)</f>
        <v>133241891.861</v>
      </c>
    </row>
    <row r="66" spans="1:14" x14ac:dyDescent="0.35">
      <c r="A66" s="1" t="s">
        <v>62</v>
      </c>
    </row>
    <row r="67" spans="1:14" x14ac:dyDescent="0.35">
      <c r="A67" s="1" t="s">
        <v>63</v>
      </c>
      <c r="B67" s="1" t="s">
        <v>64</v>
      </c>
      <c r="C67" s="1" t="s">
        <v>65</v>
      </c>
      <c r="D67" s="1" t="s">
        <v>66</v>
      </c>
      <c r="E67" s="1" t="s">
        <v>67</v>
      </c>
      <c r="F67" s="1" t="s">
        <v>2</v>
      </c>
    </row>
    <row r="68" spans="1:14" x14ac:dyDescent="0.35">
      <c r="A68" t="s">
        <v>124</v>
      </c>
      <c r="B68" t="s">
        <v>69</v>
      </c>
      <c r="C68">
        <v>3</v>
      </c>
      <c r="D68" t="s">
        <v>19</v>
      </c>
      <c r="E68" t="s">
        <v>21</v>
      </c>
      <c r="F68">
        <v>2</v>
      </c>
    </row>
    <row r="69" spans="1:14" x14ac:dyDescent="0.35">
      <c r="A69" t="s">
        <v>125</v>
      </c>
      <c r="B69" t="s">
        <v>69</v>
      </c>
      <c r="C69">
        <v>7</v>
      </c>
      <c r="D69" t="s">
        <v>23</v>
      </c>
      <c r="E69" t="s">
        <v>24</v>
      </c>
      <c r="F69">
        <v>1</v>
      </c>
    </row>
    <row r="70" spans="1:14" x14ac:dyDescent="0.35">
      <c r="A70" t="s">
        <v>126</v>
      </c>
      <c r="B70" t="s">
        <v>69</v>
      </c>
      <c r="C70">
        <v>7</v>
      </c>
      <c r="D70" t="s">
        <v>20</v>
      </c>
      <c r="E70" t="s">
        <v>59</v>
      </c>
      <c r="F70">
        <v>1</v>
      </c>
    </row>
    <row r="73" spans="1:14" x14ac:dyDescent="0.35">
      <c r="A73" s="1" t="s">
        <v>26</v>
      </c>
    </row>
    <row r="74" spans="1:14" x14ac:dyDescent="0.35">
      <c r="A74" t="s">
        <v>21</v>
      </c>
      <c r="B74" t="s">
        <v>19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1725834913.186527</v>
      </c>
    </row>
    <row r="75" spans="1:14" x14ac:dyDescent="0.35">
      <c r="A75" t="s">
        <v>21</v>
      </c>
      <c r="B75" t="s">
        <v>19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1725834913.2888889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102361917.49600001</v>
      </c>
    </row>
    <row r="76" spans="1:14" x14ac:dyDescent="0.35">
      <c r="A76" t="s">
        <v>57</v>
      </c>
      <c r="B76" t="s">
        <v>58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1725834913.2668259</v>
      </c>
    </row>
    <row r="77" spans="1:14" x14ac:dyDescent="0.35">
      <c r="A77" t="s">
        <v>57</v>
      </c>
      <c r="B77" t="s">
        <v>58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1725834913.3611569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94331026.077000007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1725834913.260509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1725834913.3597479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99238872.527999997</v>
      </c>
    </row>
    <row r="80" spans="1:14" x14ac:dyDescent="0.35">
      <c r="A80" t="s">
        <v>20</v>
      </c>
      <c r="B80" t="s">
        <v>57</v>
      </c>
      <c r="C80">
        <v>1</v>
      </c>
      <c r="D80">
        <v>34</v>
      </c>
      <c r="E80">
        <v>420</v>
      </c>
      <c r="F80" t="s">
        <v>16</v>
      </c>
      <c r="G80">
        <v>1500</v>
      </c>
      <c r="H80">
        <v>1725834913.350873</v>
      </c>
    </row>
    <row r="81" spans="1:14" x14ac:dyDescent="0.35">
      <c r="A81" t="s">
        <v>20</v>
      </c>
      <c r="B81" t="s">
        <v>57</v>
      </c>
      <c r="C81">
        <v>1</v>
      </c>
      <c r="D81">
        <v>34</v>
      </c>
      <c r="E81">
        <v>420</v>
      </c>
      <c r="F81" t="s">
        <v>17</v>
      </c>
      <c r="G81">
        <v>1500</v>
      </c>
      <c r="H81">
        <v>1725834913.4607401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109867095.947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1725834913.6153941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1725834913.744554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129159927.368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1725834913.494808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1725834913.6287439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133935928.345</v>
      </c>
    </row>
    <row r="86" spans="1:14" x14ac:dyDescent="0.35">
      <c r="A86" t="s">
        <v>19</v>
      </c>
      <c r="B86" t="s">
        <v>21</v>
      </c>
      <c r="C86">
        <v>2</v>
      </c>
      <c r="D86">
        <v>35</v>
      </c>
      <c r="E86">
        <v>874</v>
      </c>
      <c r="F86" t="s">
        <v>16</v>
      </c>
      <c r="G86">
        <v>2970</v>
      </c>
      <c r="H86">
        <v>1725834913.516283</v>
      </c>
    </row>
    <row r="87" spans="1:14" x14ac:dyDescent="0.35">
      <c r="A87" t="s">
        <v>19</v>
      </c>
      <c r="B87" t="s">
        <v>21</v>
      </c>
      <c r="C87">
        <v>2</v>
      </c>
      <c r="D87">
        <v>35</v>
      </c>
      <c r="E87">
        <v>874</v>
      </c>
      <c r="F87" t="s">
        <v>17</v>
      </c>
      <c r="G87">
        <v>2970</v>
      </c>
      <c r="H87">
        <v>1725834913.661546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145262956.61899999</v>
      </c>
    </row>
    <row r="88" spans="1:14" x14ac:dyDescent="0.35">
      <c r="A88" t="s">
        <v>57</v>
      </c>
      <c r="B88" t="s">
        <v>23</v>
      </c>
      <c r="C88">
        <v>1</v>
      </c>
      <c r="D88">
        <v>35</v>
      </c>
      <c r="E88">
        <v>874</v>
      </c>
      <c r="F88" t="s">
        <v>16</v>
      </c>
      <c r="G88">
        <v>2970</v>
      </c>
      <c r="H88">
        <v>1725834913.4470651</v>
      </c>
    </row>
    <row r="89" spans="1:14" x14ac:dyDescent="0.35">
      <c r="A89" t="s">
        <v>57</v>
      </c>
      <c r="B89" t="s">
        <v>23</v>
      </c>
      <c r="C89">
        <v>1</v>
      </c>
      <c r="D89">
        <v>35</v>
      </c>
      <c r="E89">
        <v>874</v>
      </c>
      <c r="F89" t="s">
        <v>17</v>
      </c>
      <c r="G89">
        <v>2970</v>
      </c>
      <c r="H89">
        <v>1725834913.5901351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143069982.52900001</v>
      </c>
    </row>
    <row r="90" spans="1:14" x14ac:dyDescent="0.35">
      <c r="A90" t="s">
        <v>20</v>
      </c>
      <c r="B90" t="s">
        <v>60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1725834913.522527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1725834913.6367829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114255905.15099999</v>
      </c>
    </row>
    <row r="92" spans="1:14" x14ac:dyDescent="0.35">
      <c r="A92" t="s">
        <v>60</v>
      </c>
      <c r="B92" t="s">
        <v>61</v>
      </c>
      <c r="C92">
        <v>1</v>
      </c>
      <c r="D92">
        <v>35</v>
      </c>
      <c r="E92">
        <v>874</v>
      </c>
      <c r="F92" t="s">
        <v>16</v>
      </c>
      <c r="G92">
        <v>2970</v>
      </c>
      <c r="H92">
        <v>1725834913.574517</v>
      </c>
    </row>
    <row r="93" spans="1:14" x14ac:dyDescent="0.35">
      <c r="A93" t="s">
        <v>60</v>
      </c>
      <c r="B93" t="s">
        <v>61</v>
      </c>
      <c r="C93">
        <v>1</v>
      </c>
      <c r="D93">
        <v>35</v>
      </c>
      <c r="E93">
        <v>874</v>
      </c>
      <c r="F93" t="s">
        <v>17</v>
      </c>
      <c r="G93">
        <v>2970</v>
      </c>
      <c r="H93">
        <v>1725834913.704453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129935979.84299999</v>
      </c>
    </row>
    <row r="94" spans="1:14" x14ac:dyDescent="0.35">
      <c r="A94" t="s">
        <v>23</v>
      </c>
      <c r="B94" t="s">
        <v>24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1725834913.4034641</v>
      </c>
    </row>
    <row r="95" spans="1:14" x14ac:dyDescent="0.35">
      <c r="A95" t="s">
        <v>23</v>
      </c>
      <c r="B95" t="s">
        <v>24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1725834913.534497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131032943.726</v>
      </c>
    </row>
    <row r="96" spans="1:14" x14ac:dyDescent="0.35">
      <c r="A96" t="s">
        <v>20</v>
      </c>
      <c r="B96" t="s">
        <v>59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1725834913.4190159</v>
      </c>
    </row>
    <row r="97" spans="1:14" x14ac:dyDescent="0.35">
      <c r="A97" t="s">
        <v>20</v>
      </c>
      <c r="B97" t="s">
        <v>59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1725834913.525106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106090068.817</v>
      </c>
    </row>
    <row r="98" spans="1:14" x14ac:dyDescent="0.35">
      <c r="A98" t="s">
        <v>61</v>
      </c>
      <c r="B98" t="s">
        <v>14</v>
      </c>
      <c r="C98">
        <v>1</v>
      </c>
      <c r="D98">
        <v>46</v>
      </c>
      <c r="E98">
        <v>483</v>
      </c>
      <c r="F98" t="s">
        <v>16</v>
      </c>
      <c r="G98">
        <v>2970</v>
      </c>
      <c r="H98">
        <v>1725834913.595263</v>
      </c>
    </row>
    <row r="99" spans="1:14" x14ac:dyDescent="0.35">
      <c r="A99" t="s">
        <v>61</v>
      </c>
      <c r="B99" t="s">
        <v>14</v>
      </c>
      <c r="C99">
        <v>1</v>
      </c>
      <c r="D99">
        <v>46</v>
      </c>
      <c r="E99">
        <v>483</v>
      </c>
      <c r="F99" t="s">
        <v>17</v>
      </c>
      <c r="G99">
        <v>2970</v>
      </c>
      <c r="H99">
        <v>1725834913.7071609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111897945.404</v>
      </c>
    </row>
    <row r="101" spans="1:14" x14ac:dyDescent="0.35">
      <c r="A101" s="1" t="s">
        <v>62</v>
      </c>
    </row>
    <row r="102" spans="1:14" x14ac:dyDescent="0.35">
      <c r="A102" s="1" t="s">
        <v>63</v>
      </c>
      <c r="B102" s="1" t="s">
        <v>64</v>
      </c>
      <c r="C102" s="1" t="s">
        <v>65</v>
      </c>
      <c r="D102" s="1" t="s">
        <v>66</v>
      </c>
      <c r="E102" s="1" t="s">
        <v>67</v>
      </c>
      <c r="F102" s="1" t="s">
        <v>2</v>
      </c>
    </row>
    <row r="103" spans="1:14" x14ac:dyDescent="0.35">
      <c r="A103" t="s">
        <v>127</v>
      </c>
      <c r="B103" t="s">
        <v>69</v>
      </c>
      <c r="C103">
        <v>3</v>
      </c>
      <c r="D103" t="s">
        <v>19</v>
      </c>
      <c r="E103" t="s">
        <v>21</v>
      </c>
      <c r="F103">
        <v>2</v>
      </c>
    </row>
    <row r="104" spans="1:14" x14ac:dyDescent="0.35">
      <c r="A104" t="s">
        <v>128</v>
      </c>
      <c r="B104" t="s">
        <v>69</v>
      </c>
      <c r="C104">
        <v>7</v>
      </c>
      <c r="D104" t="s">
        <v>23</v>
      </c>
      <c r="E104" t="s">
        <v>24</v>
      </c>
      <c r="F104">
        <v>1</v>
      </c>
    </row>
    <row r="105" spans="1:14" x14ac:dyDescent="0.35">
      <c r="A105" t="s">
        <v>129</v>
      </c>
      <c r="B105" t="s">
        <v>69</v>
      </c>
      <c r="C105">
        <v>7</v>
      </c>
      <c r="D105" t="s">
        <v>20</v>
      </c>
      <c r="E105" t="s">
        <v>59</v>
      </c>
      <c r="F105">
        <v>1</v>
      </c>
    </row>
    <row r="108" spans="1:14" x14ac:dyDescent="0.35">
      <c r="A108" s="1" t="s">
        <v>27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16</v>
      </c>
      <c r="G109">
        <v>1500</v>
      </c>
      <c r="H109">
        <v>1725835216.5028861</v>
      </c>
    </row>
    <row r="110" spans="1:14" x14ac:dyDescent="0.35">
      <c r="A110" t="s">
        <v>21</v>
      </c>
      <c r="B110" t="s">
        <v>22</v>
      </c>
      <c r="C110">
        <v>1</v>
      </c>
      <c r="D110">
        <v>0</v>
      </c>
      <c r="E110">
        <v>262</v>
      </c>
      <c r="F110" t="s">
        <v>17</v>
      </c>
      <c r="G110">
        <v>1500</v>
      </c>
      <c r="H110">
        <v>1725835216.625107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122220993.042</v>
      </c>
    </row>
    <row r="111" spans="1:14" x14ac:dyDescent="0.35">
      <c r="A111" t="s">
        <v>57</v>
      </c>
      <c r="B111" t="s">
        <v>58</v>
      </c>
      <c r="C111">
        <v>1</v>
      </c>
      <c r="D111">
        <v>34</v>
      </c>
      <c r="E111">
        <v>420</v>
      </c>
      <c r="F111" t="s">
        <v>16</v>
      </c>
      <c r="G111">
        <v>1500</v>
      </c>
      <c r="H111">
        <v>1725835216.555423</v>
      </c>
    </row>
    <row r="112" spans="1:14" x14ac:dyDescent="0.35">
      <c r="A112" t="s">
        <v>57</v>
      </c>
      <c r="B112" t="s">
        <v>58</v>
      </c>
      <c r="C112">
        <v>1</v>
      </c>
      <c r="D112">
        <v>34</v>
      </c>
      <c r="E112">
        <v>420</v>
      </c>
      <c r="F112" t="s">
        <v>17</v>
      </c>
      <c r="G112">
        <v>1500</v>
      </c>
      <c r="H112">
        <v>1725835216.6829391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127516031.265</v>
      </c>
    </row>
    <row r="113" spans="1:14" x14ac:dyDescent="0.35">
      <c r="A113" t="s">
        <v>20</v>
      </c>
      <c r="B113" t="s">
        <v>57</v>
      </c>
      <c r="C113">
        <v>1</v>
      </c>
      <c r="D113">
        <v>34</v>
      </c>
      <c r="E113">
        <v>420</v>
      </c>
      <c r="F113" t="s">
        <v>16</v>
      </c>
      <c r="G113">
        <v>1500</v>
      </c>
      <c r="H113">
        <v>1725835216.5001509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17</v>
      </c>
      <c r="G114">
        <v>1500</v>
      </c>
      <c r="H114">
        <v>1725835216.6389849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138833999.634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1725835216.3545079</v>
      </c>
    </row>
    <row r="116" spans="1:14" x14ac:dyDescent="0.35">
      <c r="A116" t="s">
        <v>21</v>
      </c>
      <c r="B116" t="s">
        <v>19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1725835216.457355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102847099.30400001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16</v>
      </c>
      <c r="G117">
        <v>1500</v>
      </c>
      <c r="H117">
        <v>1725835216.6252451</v>
      </c>
    </row>
    <row r="118" spans="1:14" x14ac:dyDescent="0.35">
      <c r="A118" t="s">
        <v>14</v>
      </c>
      <c r="B118" t="s">
        <v>15</v>
      </c>
      <c r="C118">
        <v>1</v>
      </c>
      <c r="D118">
        <v>34</v>
      </c>
      <c r="E118">
        <v>420</v>
      </c>
      <c r="F118" t="s">
        <v>17</v>
      </c>
      <c r="G118">
        <v>1500</v>
      </c>
      <c r="H118">
        <v>1725835216.747041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121795892.715</v>
      </c>
    </row>
    <row r="119" spans="1:14" x14ac:dyDescent="0.35">
      <c r="A119" t="s">
        <v>19</v>
      </c>
      <c r="B119" t="s">
        <v>20</v>
      </c>
      <c r="C119">
        <v>1</v>
      </c>
      <c r="D119">
        <v>0</v>
      </c>
      <c r="E119">
        <v>262</v>
      </c>
      <c r="F119" t="s">
        <v>16</v>
      </c>
      <c r="G119">
        <v>1500</v>
      </c>
      <c r="H119">
        <v>1725835216.3944471</v>
      </c>
    </row>
    <row r="120" spans="1:14" x14ac:dyDescent="0.35">
      <c r="A120" t="s">
        <v>19</v>
      </c>
      <c r="B120" t="s">
        <v>20</v>
      </c>
      <c r="C120">
        <v>1</v>
      </c>
      <c r="D120">
        <v>0</v>
      </c>
      <c r="E120">
        <v>262</v>
      </c>
      <c r="F120" t="s">
        <v>17</v>
      </c>
      <c r="G120">
        <v>1500</v>
      </c>
      <c r="H120">
        <v>1725835216.521523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127075910.568</v>
      </c>
    </row>
    <row r="121" spans="1:14" x14ac:dyDescent="0.35">
      <c r="A121" t="s">
        <v>60</v>
      </c>
      <c r="B121" t="s">
        <v>61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1725835216.62324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1725835216.701443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78202962.875</v>
      </c>
    </row>
    <row r="123" spans="1:14" x14ac:dyDescent="0.35">
      <c r="A123" t="s">
        <v>20</v>
      </c>
      <c r="B123" t="s">
        <v>59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1725835216.0105669</v>
      </c>
    </row>
    <row r="124" spans="1:14" x14ac:dyDescent="0.35">
      <c r="A124" t="s">
        <v>20</v>
      </c>
      <c r="B124" t="s">
        <v>59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1725835216.1055169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94949960.709000006</v>
      </c>
    </row>
    <row r="125" spans="1:14" x14ac:dyDescent="0.35">
      <c r="A125" t="s">
        <v>19</v>
      </c>
      <c r="B125" t="s">
        <v>21</v>
      </c>
      <c r="C125">
        <v>2</v>
      </c>
      <c r="D125">
        <v>35</v>
      </c>
      <c r="E125">
        <v>874</v>
      </c>
      <c r="F125" t="s">
        <v>16</v>
      </c>
      <c r="G125">
        <v>2970</v>
      </c>
      <c r="H125">
        <v>1725835216.342829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17</v>
      </c>
      <c r="G126">
        <v>2970</v>
      </c>
      <c r="H126">
        <v>1725835216.46135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118520975.11300001</v>
      </c>
    </row>
    <row r="127" spans="1:14" x14ac:dyDescent="0.35">
      <c r="A127" t="s">
        <v>20</v>
      </c>
      <c r="B127" t="s">
        <v>60</v>
      </c>
      <c r="C127">
        <v>1</v>
      </c>
      <c r="D127">
        <v>35</v>
      </c>
      <c r="E127">
        <v>874</v>
      </c>
      <c r="F127" t="s">
        <v>16</v>
      </c>
      <c r="G127">
        <v>2970</v>
      </c>
      <c r="H127">
        <v>1725835216.386682</v>
      </c>
    </row>
    <row r="128" spans="1:14" x14ac:dyDescent="0.35">
      <c r="A128" t="s">
        <v>20</v>
      </c>
      <c r="B128" t="s">
        <v>60</v>
      </c>
      <c r="C128">
        <v>1</v>
      </c>
      <c r="D128">
        <v>35</v>
      </c>
      <c r="E128">
        <v>874</v>
      </c>
      <c r="F128" t="s">
        <v>17</v>
      </c>
      <c r="G128">
        <v>2970</v>
      </c>
      <c r="H128">
        <v>1725835216.49371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107028007.507</v>
      </c>
    </row>
    <row r="129" spans="1:14" x14ac:dyDescent="0.35">
      <c r="A129" t="s">
        <v>23</v>
      </c>
      <c r="B129" t="s">
        <v>24</v>
      </c>
      <c r="C129">
        <v>1</v>
      </c>
      <c r="D129">
        <v>35</v>
      </c>
      <c r="E129">
        <v>874</v>
      </c>
      <c r="F129" t="s">
        <v>16</v>
      </c>
      <c r="G129">
        <v>2970</v>
      </c>
      <c r="H129">
        <v>1725835215.9720399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17</v>
      </c>
      <c r="G130">
        <v>2970</v>
      </c>
      <c r="H130">
        <v>1725835216.058068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86028099.060000002</v>
      </c>
    </row>
    <row r="131" spans="1:14" x14ac:dyDescent="0.35">
      <c r="A131" t="s">
        <v>57</v>
      </c>
      <c r="B131" t="s">
        <v>23</v>
      </c>
      <c r="C131">
        <v>1</v>
      </c>
      <c r="D131">
        <v>35</v>
      </c>
      <c r="E131">
        <v>874</v>
      </c>
      <c r="F131" t="s">
        <v>16</v>
      </c>
      <c r="G131">
        <v>2970</v>
      </c>
      <c r="H131">
        <v>1725835216.4512639</v>
      </c>
    </row>
    <row r="132" spans="1:14" x14ac:dyDescent="0.35">
      <c r="A132" t="s">
        <v>57</v>
      </c>
      <c r="B132" t="s">
        <v>23</v>
      </c>
      <c r="C132">
        <v>1</v>
      </c>
      <c r="D132">
        <v>35</v>
      </c>
      <c r="E132">
        <v>874</v>
      </c>
      <c r="F132" t="s">
        <v>17</v>
      </c>
      <c r="G132">
        <v>2970</v>
      </c>
      <c r="H132">
        <v>1725835216.5467789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95515012.740999997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16</v>
      </c>
      <c r="G133">
        <v>2970</v>
      </c>
      <c r="H133">
        <v>1725835216.3625729</v>
      </c>
    </row>
    <row r="134" spans="1:14" x14ac:dyDescent="0.35">
      <c r="A134" t="s">
        <v>61</v>
      </c>
      <c r="B134" t="s">
        <v>14</v>
      </c>
      <c r="C134">
        <v>1</v>
      </c>
      <c r="D134">
        <v>46</v>
      </c>
      <c r="E134">
        <v>483</v>
      </c>
      <c r="F134" t="s">
        <v>17</v>
      </c>
      <c r="G134">
        <v>2970</v>
      </c>
      <c r="H134">
        <v>1725835216.479775</v>
      </c>
      <c r="I134">
        <v>0</v>
      </c>
      <c r="J134" t="s">
        <v>18</v>
      </c>
      <c r="L134">
        <f>G133-G134</f>
        <v>0</v>
      </c>
      <c r="M134">
        <f>ROUND((L134/G133)*100, 3)</f>
        <v>0</v>
      </c>
      <c r="N134">
        <f>ROUND((H134-H133)*10^9, 3)</f>
        <v>117202043.53300001</v>
      </c>
    </row>
    <row r="136" spans="1:14" x14ac:dyDescent="0.35">
      <c r="A136" s="1" t="s">
        <v>62</v>
      </c>
    </row>
    <row r="137" spans="1:14" x14ac:dyDescent="0.35">
      <c r="A137" s="1" t="s">
        <v>63</v>
      </c>
      <c r="B137" s="1" t="s">
        <v>64</v>
      </c>
      <c r="C137" s="1" t="s">
        <v>65</v>
      </c>
      <c r="D137" s="1" t="s">
        <v>66</v>
      </c>
      <c r="E137" s="1" t="s">
        <v>67</v>
      </c>
      <c r="F137" s="1" t="s">
        <v>2</v>
      </c>
    </row>
    <row r="138" spans="1:14" x14ac:dyDescent="0.35">
      <c r="A138" t="s">
        <v>130</v>
      </c>
      <c r="B138" t="s">
        <v>69</v>
      </c>
      <c r="C138">
        <v>3</v>
      </c>
      <c r="D138" t="s">
        <v>23</v>
      </c>
      <c r="E138" t="s">
        <v>24</v>
      </c>
      <c r="F138">
        <v>1</v>
      </c>
    </row>
    <row r="139" spans="1:14" x14ac:dyDescent="0.35">
      <c r="A139" t="s">
        <v>131</v>
      </c>
      <c r="B139" t="s">
        <v>69</v>
      </c>
      <c r="C139">
        <v>7</v>
      </c>
      <c r="D139" t="s">
        <v>20</v>
      </c>
      <c r="E139" t="s">
        <v>59</v>
      </c>
      <c r="F139">
        <v>1</v>
      </c>
    </row>
    <row r="140" spans="1:14" x14ac:dyDescent="0.35">
      <c r="A140" t="s">
        <v>132</v>
      </c>
      <c r="B140" t="s">
        <v>69</v>
      </c>
      <c r="C140">
        <v>3</v>
      </c>
      <c r="D140" t="s">
        <v>19</v>
      </c>
      <c r="E140" t="s">
        <v>21</v>
      </c>
      <c r="F140">
        <v>2</v>
      </c>
    </row>
    <row r="143" spans="1:14" x14ac:dyDescent="0.35">
      <c r="A143" s="1" t="s">
        <v>28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1725835519.2384181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1725835519.3429339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104515790.939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1725835519.6049011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1725835519.700666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95764875.412</v>
      </c>
    </row>
    <row r="148" spans="1:14" x14ac:dyDescent="0.35">
      <c r="A148" t="s">
        <v>20</v>
      </c>
      <c r="B148" t="s">
        <v>57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1725835519.6544139</v>
      </c>
    </row>
    <row r="149" spans="1:14" x14ac:dyDescent="0.35">
      <c r="A149" t="s">
        <v>20</v>
      </c>
      <c r="B149" t="s">
        <v>57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1725835519.748122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93708038.329999998</v>
      </c>
    </row>
    <row r="150" spans="1:14" x14ac:dyDescent="0.35">
      <c r="A150" t="s">
        <v>21</v>
      </c>
      <c r="B150" t="s">
        <v>22</v>
      </c>
      <c r="C150">
        <v>1</v>
      </c>
      <c r="D150">
        <v>0</v>
      </c>
      <c r="E150">
        <v>262</v>
      </c>
      <c r="F150" t="s">
        <v>16</v>
      </c>
      <c r="G150">
        <v>1500</v>
      </c>
      <c r="H150">
        <v>1725835519.776763</v>
      </c>
    </row>
    <row r="151" spans="1:14" x14ac:dyDescent="0.35">
      <c r="A151" t="s">
        <v>21</v>
      </c>
      <c r="B151" t="s">
        <v>22</v>
      </c>
      <c r="C151">
        <v>1</v>
      </c>
      <c r="D151">
        <v>0</v>
      </c>
      <c r="E151">
        <v>262</v>
      </c>
      <c r="F151" t="s">
        <v>17</v>
      </c>
      <c r="G151">
        <v>1500</v>
      </c>
      <c r="H151">
        <v>1725835519.892906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116142988.205</v>
      </c>
    </row>
    <row r="152" spans="1:14" x14ac:dyDescent="0.35">
      <c r="A152" t="s">
        <v>21</v>
      </c>
      <c r="B152" t="s">
        <v>19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1725835519.878001</v>
      </c>
    </row>
    <row r="153" spans="1:14" x14ac:dyDescent="0.35">
      <c r="A153" t="s">
        <v>21</v>
      </c>
      <c r="B153" t="s">
        <v>19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1725835520.00211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124109029.77</v>
      </c>
    </row>
    <row r="154" spans="1:14" x14ac:dyDescent="0.35">
      <c r="A154" t="s">
        <v>14</v>
      </c>
      <c r="B154" t="s">
        <v>15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1725835519.73927</v>
      </c>
    </row>
    <row r="155" spans="1:14" x14ac:dyDescent="0.35">
      <c r="A155" t="s">
        <v>14</v>
      </c>
      <c r="B155" t="s">
        <v>15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1725835519.8590269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119756937.027</v>
      </c>
    </row>
    <row r="156" spans="1:14" x14ac:dyDescent="0.35">
      <c r="A156" t="s">
        <v>57</v>
      </c>
      <c r="B156" t="s">
        <v>23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1725835519.834882</v>
      </c>
    </row>
    <row r="157" spans="1:14" x14ac:dyDescent="0.35">
      <c r="A157" t="s">
        <v>57</v>
      </c>
      <c r="B157" t="s">
        <v>23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1725835519.957546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122663974.76199999</v>
      </c>
    </row>
    <row r="158" spans="1:14" x14ac:dyDescent="0.35">
      <c r="A158" t="s">
        <v>23</v>
      </c>
      <c r="B158" t="s">
        <v>24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1725835519.4019649</v>
      </c>
    </row>
    <row r="159" spans="1:14" x14ac:dyDescent="0.35">
      <c r="A159" t="s">
        <v>23</v>
      </c>
      <c r="B159" t="s">
        <v>24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1725835519.5070741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105109214.78300001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1725835519.3601191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1725835519.4693789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109259843.82600001</v>
      </c>
    </row>
    <row r="162" spans="1:14" x14ac:dyDescent="0.35">
      <c r="A162" t="s">
        <v>61</v>
      </c>
      <c r="B162" t="s">
        <v>14</v>
      </c>
      <c r="C162">
        <v>1</v>
      </c>
      <c r="D162">
        <v>46</v>
      </c>
      <c r="E162">
        <v>483</v>
      </c>
      <c r="F162" t="s">
        <v>16</v>
      </c>
      <c r="G162">
        <v>2970</v>
      </c>
      <c r="H162">
        <v>1725835519.6786411</v>
      </c>
    </row>
    <row r="163" spans="1:14" x14ac:dyDescent="0.35">
      <c r="A163" t="s">
        <v>61</v>
      </c>
      <c r="B163" t="s">
        <v>14</v>
      </c>
      <c r="C163">
        <v>1</v>
      </c>
      <c r="D163">
        <v>46</v>
      </c>
      <c r="E163">
        <v>483</v>
      </c>
      <c r="F163" t="s">
        <v>17</v>
      </c>
      <c r="G163">
        <v>2970</v>
      </c>
      <c r="H163">
        <v>1725835519.7717581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93116998.672000006</v>
      </c>
    </row>
    <row r="164" spans="1:14" x14ac:dyDescent="0.35">
      <c r="A164" t="s">
        <v>20</v>
      </c>
      <c r="B164" t="s">
        <v>59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1725835519.766537</v>
      </c>
    </row>
    <row r="165" spans="1:14" x14ac:dyDescent="0.35">
      <c r="A165" t="s">
        <v>20</v>
      </c>
      <c r="B165" t="s">
        <v>59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1725835519.8829529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116415977.478</v>
      </c>
    </row>
    <row r="166" spans="1:14" x14ac:dyDescent="0.35">
      <c r="A166" t="s">
        <v>60</v>
      </c>
      <c r="B166" t="s">
        <v>61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1725835519.8464241</v>
      </c>
    </row>
    <row r="167" spans="1:14" x14ac:dyDescent="0.35">
      <c r="A167" t="s">
        <v>60</v>
      </c>
      <c r="B167" t="s">
        <v>61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1725835519.9444971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98073005.675999999</v>
      </c>
    </row>
    <row r="168" spans="1:14" x14ac:dyDescent="0.35">
      <c r="A168" t="s">
        <v>20</v>
      </c>
      <c r="B168" t="s">
        <v>60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1725835519.7145641</v>
      </c>
    </row>
    <row r="169" spans="1:14" x14ac:dyDescent="0.35">
      <c r="A169" t="s">
        <v>20</v>
      </c>
      <c r="B169" t="s">
        <v>60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1725835519.805774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91209888.458000004</v>
      </c>
    </row>
    <row r="171" spans="1:14" x14ac:dyDescent="0.35">
      <c r="A171" s="1" t="s">
        <v>62</v>
      </c>
    </row>
    <row r="172" spans="1:14" x14ac:dyDescent="0.35">
      <c r="A172" s="1" t="s">
        <v>63</v>
      </c>
      <c r="B172" s="1" t="s">
        <v>64</v>
      </c>
      <c r="C172" s="1" t="s">
        <v>65</v>
      </c>
      <c r="D172" s="1" t="s">
        <v>66</v>
      </c>
      <c r="E172" s="1" t="s">
        <v>67</v>
      </c>
      <c r="F172" s="1" t="s">
        <v>2</v>
      </c>
    </row>
    <row r="173" spans="1:14" x14ac:dyDescent="0.35">
      <c r="A173" t="s">
        <v>133</v>
      </c>
      <c r="B173" t="s">
        <v>69</v>
      </c>
      <c r="C173">
        <v>3</v>
      </c>
      <c r="D173" t="s">
        <v>23</v>
      </c>
      <c r="E173" t="s">
        <v>24</v>
      </c>
      <c r="F173">
        <v>1</v>
      </c>
    </row>
    <row r="174" spans="1:14" x14ac:dyDescent="0.35">
      <c r="A174" t="s">
        <v>134</v>
      </c>
      <c r="B174" t="s">
        <v>69</v>
      </c>
      <c r="C174">
        <v>7</v>
      </c>
      <c r="D174" t="s">
        <v>20</v>
      </c>
      <c r="E174" t="s">
        <v>59</v>
      </c>
      <c r="F174">
        <v>1</v>
      </c>
    </row>
    <row r="175" spans="1:14" x14ac:dyDescent="0.35">
      <c r="A175" t="s">
        <v>135</v>
      </c>
      <c r="B175" t="s">
        <v>69</v>
      </c>
      <c r="C175">
        <v>3</v>
      </c>
      <c r="D175" t="s">
        <v>19</v>
      </c>
      <c r="E175" t="s">
        <v>21</v>
      </c>
      <c r="F175">
        <v>2</v>
      </c>
    </row>
    <row r="178" spans="1:14" x14ac:dyDescent="0.35">
      <c r="A178" s="1" t="s">
        <v>29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16</v>
      </c>
      <c r="G179">
        <v>1500</v>
      </c>
      <c r="H179">
        <v>1725835822.574687</v>
      </c>
    </row>
    <row r="180" spans="1:14" x14ac:dyDescent="0.35">
      <c r="A180" t="s">
        <v>57</v>
      </c>
      <c r="B180" t="s">
        <v>58</v>
      </c>
      <c r="C180">
        <v>1</v>
      </c>
      <c r="D180">
        <v>34</v>
      </c>
      <c r="E180">
        <v>420</v>
      </c>
      <c r="F180" t="s">
        <v>17</v>
      </c>
      <c r="G180">
        <v>1500</v>
      </c>
      <c r="H180">
        <v>1725835822.6639659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89278936.386000007</v>
      </c>
    </row>
    <row r="181" spans="1:14" x14ac:dyDescent="0.35">
      <c r="A181" t="s">
        <v>21</v>
      </c>
      <c r="B181" t="s">
        <v>19</v>
      </c>
      <c r="C181">
        <v>1</v>
      </c>
      <c r="D181">
        <v>34</v>
      </c>
      <c r="E181">
        <v>420</v>
      </c>
      <c r="F181" t="s">
        <v>16</v>
      </c>
      <c r="G181">
        <v>1500</v>
      </c>
      <c r="H181">
        <v>1725835822.5504539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17</v>
      </c>
      <c r="G182">
        <v>1500</v>
      </c>
      <c r="H182">
        <v>1725835822.647094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96640110.016000003</v>
      </c>
    </row>
    <row r="183" spans="1:14" x14ac:dyDescent="0.35">
      <c r="A183" t="s">
        <v>19</v>
      </c>
      <c r="B183" t="s">
        <v>20</v>
      </c>
      <c r="C183">
        <v>1</v>
      </c>
      <c r="D183">
        <v>0</v>
      </c>
      <c r="E183">
        <v>262</v>
      </c>
      <c r="F183" t="s">
        <v>16</v>
      </c>
      <c r="G183">
        <v>1500</v>
      </c>
      <c r="H183">
        <v>1725835822.382309</v>
      </c>
    </row>
    <row r="184" spans="1:14" x14ac:dyDescent="0.35">
      <c r="A184" t="s">
        <v>19</v>
      </c>
      <c r="B184" t="s">
        <v>20</v>
      </c>
      <c r="C184">
        <v>1</v>
      </c>
      <c r="D184">
        <v>0</v>
      </c>
      <c r="E184">
        <v>262</v>
      </c>
      <c r="F184" t="s">
        <v>17</v>
      </c>
      <c r="G184">
        <v>1500</v>
      </c>
      <c r="H184">
        <v>1725835822.4898031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107494115.829</v>
      </c>
    </row>
    <row r="185" spans="1:14" x14ac:dyDescent="0.35">
      <c r="A185" t="s">
        <v>14</v>
      </c>
      <c r="B185" t="s">
        <v>15</v>
      </c>
      <c r="C185">
        <v>1</v>
      </c>
      <c r="D185">
        <v>34</v>
      </c>
      <c r="E185">
        <v>420</v>
      </c>
      <c r="F185" t="s">
        <v>16</v>
      </c>
      <c r="G185">
        <v>1500</v>
      </c>
      <c r="H185">
        <v>1725835822.598928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17</v>
      </c>
      <c r="G186">
        <v>1500</v>
      </c>
      <c r="H186">
        <v>1725835822.7288139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129885911.942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16</v>
      </c>
      <c r="G187">
        <v>1500</v>
      </c>
      <c r="H187">
        <v>1725835822.8127451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17</v>
      </c>
      <c r="G188">
        <v>1500</v>
      </c>
      <c r="H188">
        <v>1725835822.941364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128618955.612</v>
      </c>
    </row>
    <row r="189" spans="1:14" x14ac:dyDescent="0.35">
      <c r="A189" t="s">
        <v>21</v>
      </c>
      <c r="B189" t="s">
        <v>22</v>
      </c>
      <c r="C189">
        <v>1</v>
      </c>
      <c r="D189">
        <v>0</v>
      </c>
      <c r="E189">
        <v>262</v>
      </c>
      <c r="F189" t="s">
        <v>16</v>
      </c>
      <c r="G189">
        <v>1500</v>
      </c>
      <c r="H189">
        <v>1725835822.6506081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17</v>
      </c>
      <c r="G190">
        <v>1500</v>
      </c>
      <c r="H190">
        <v>1725835822.799273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148664951.324</v>
      </c>
    </row>
    <row r="191" spans="1:14" x14ac:dyDescent="0.35">
      <c r="A191" t="s">
        <v>20</v>
      </c>
      <c r="B191" t="s">
        <v>59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1725835822.7063971</v>
      </c>
    </row>
    <row r="192" spans="1:14" x14ac:dyDescent="0.35">
      <c r="A192" t="s">
        <v>20</v>
      </c>
      <c r="B192" t="s">
        <v>59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1725835822.8572149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150817871.09400001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1725835822.8407121</v>
      </c>
    </row>
    <row r="194" spans="1:14" x14ac:dyDescent="0.35">
      <c r="A194" t="s">
        <v>23</v>
      </c>
      <c r="B194" t="s">
        <v>24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1725835822.9798441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139132022.85800001</v>
      </c>
    </row>
    <row r="195" spans="1:14" x14ac:dyDescent="0.35">
      <c r="A195" t="s">
        <v>61</v>
      </c>
      <c r="B195" t="s">
        <v>14</v>
      </c>
      <c r="C195">
        <v>1</v>
      </c>
      <c r="D195">
        <v>46</v>
      </c>
      <c r="E195">
        <v>483</v>
      </c>
      <c r="F195" t="s">
        <v>16</v>
      </c>
      <c r="G195">
        <v>2970</v>
      </c>
      <c r="H195">
        <v>1725835822.666476</v>
      </c>
    </row>
    <row r="196" spans="1:14" x14ac:dyDescent="0.35">
      <c r="A196" t="s">
        <v>61</v>
      </c>
      <c r="B196" t="s">
        <v>14</v>
      </c>
      <c r="C196">
        <v>1</v>
      </c>
      <c r="D196">
        <v>46</v>
      </c>
      <c r="E196">
        <v>483</v>
      </c>
      <c r="F196" t="s">
        <v>17</v>
      </c>
      <c r="G196">
        <v>2970</v>
      </c>
      <c r="H196">
        <v>1725835822.796689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130213022.23199999</v>
      </c>
    </row>
    <row r="197" spans="1:14" x14ac:dyDescent="0.35">
      <c r="A197" t="s">
        <v>57</v>
      </c>
      <c r="B197" t="s">
        <v>23</v>
      </c>
      <c r="C197">
        <v>1</v>
      </c>
      <c r="D197">
        <v>35</v>
      </c>
      <c r="E197">
        <v>874</v>
      </c>
      <c r="F197" t="s">
        <v>16</v>
      </c>
      <c r="G197">
        <v>2970</v>
      </c>
      <c r="H197">
        <v>1725835822.653815</v>
      </c>
    </row>
    <row r="198" spans="1:14" x14ac:dyDescent="0.35">
      <c r="A198" t="s">
        <v>57</v>
      </c>
      <c r="B198" t="s">
        <v>23</v>
      </c>
      <c r="C198">
        <v>1</v>
      </c>
      <c r="D198">
        <v>35</v>
      </c>
      <c r="E198">
        <v>874</v>
      </c>
      <c r="F198" t="s">
        <v>17</v>
      </c>
      <c r="G198">
        <v>2970</v>
      </c>
      <c r="H198">
        <v>1725835822.769222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115406990.051</v>
      </c>
    </row>
    <row r="199" spans="1:14" x14ac:dyDescent="0.35">
      <c r="A199" t="s">
        <v>19</v>
      </c>
      <c r="B199" t="s">
        <v>21</v>
      </c>
      <c r="C199">
        <v>2</v>
      </c>
      <c r="D199">
        <v>35</v>
      </c>
      <c r="E199">
        <v>874</v>
      </c>
      <c r="F199" t="s">
        <v>16</v>
      </c>
      <c r="G199">
        <v>2970</v>
      </c>
      <c r="H199">
        <v>1725835822.7706931</v>
      </c>
    </row>
    <row r="200" spans="1:14" x14ac:dyDescent="0.35">
      <c r="A200" t="s">
        <v>19</v>
      </c>
      <c r="B200" t="s">
        <v>21</v>
      </c>
      <c r="C200">
        <v>2</v>
      </c>
      <c r="D200">
        <v>35</v>
      </c>
      <c r="E200">
        <v>874</v>
      </c>
      <c r="F200" t="s">
        <v>17</v>
      </c>
      <c r="G200">
        <v>2970</v>
      </c>
      <c r="H200">
        <v>1725835822.923244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152550935.745</v>
      </c>
    </row>
    <row r="201" spans="1:14" x14ac:dyDescent="0.35">
      <c r="A201" t="s">
        <v>20</v>
      </c>
      <c r="B201" t="s">
        <v>60</v>
      </c>
      <c r="C201">
        <v>1</v>
      </c>
      <c r="D201">
        <v>35</v>
      </c>
      <c r="E201">
        <v>874</v>
      </c>
      <c r="F201" t="s">
        <v>16</v>
      </c>
      <c r="G201">
        <v>2970</v>
      </c>
      <c r="H201">
        <v>1725835822.7106431</v>
      </c>
    </row>
    <row r="202" spans="1:14" x14ac:dyDescent="0.35">
      <c r="A202" t="s">
        <v>20</v>
      </c>
      <c r="B202" t="s">
        <v>60</v>
      </c>
      <c r="C202">
        <v>1</v>
      </c>
      <c r="D202">
        <v>35</v>
      </c>
      <c r="E202">
        <v>874</v>
      </c>
      <c r="F202" t="s">
        <v>17</v>
      </c>
      <c r="G202">
        <v>2970</v>
      </c>
      <c r="H202">
        <v>1725835822.8388481</v>
      </c>
      <c r="I202">
        <v>0</v>
      </c>
      <c r="J202" t="s">
        <v>18</v>
      </c>
      <c r="L202">
        <f>G201-G202</f>
        <v>0</v>
      </c>
      <c r="M202">
        <f>ROUND((L202/G201)*100, 3)</f>
        <v>0</v>
      </c>
      <c r="N202">
        <f>ROUND((H202-H201)*10^9, 3)</f>
        <v>128205060.95900001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16</v>
      </c>
      <c r="G203">
        <v>2970</v>
      </c>
      <c r="H203">
        <v>1725835822.6769331</v>
      </c>
    </row>
    <row r="204" spans="1:14" x14ac:dyDescent="0.35">
      <c r="A204" t="s">
        <v>60</v>
      </c>
      <c r="B204" t="s">
        <v>61</v>
      </c>
      <c r="C204">
        <v>1</v>
      </c>
      <c r="D204">
        <v>35</v>
      </c>
      <c r="E204">
        <v>874</v>
      </c>
      <c r="F204" t="s">
        <v>17</v>
      </c>
      <c r="G204">
        <v>2970</v>
      </c>
      <c r="H204">
        <v>1725835822.805299</v>
      </c>
      <c r="I204">
        <v>0</v>
      </c>
      <c r="J204" t="s">
        <v>18</v>
      </c>
      <c r="L204">
        <f>G203-G204</f>
        <v>0</v>
      </c>
      <c r="M204">
        <f>ROUND((L204/G203)*100, 3)</f>
        <v>0</v>
      </c>
      <c r="N204">
        <f>ROUND((H204-H203)*10^9, 3)</f>
        <v>128365993.5</v>
      </c>
    </row>
    <row r="206" spans="1:14" x14ac:dyDescent="0.35">
      <c r="A206" s="1" t="s">
        <v>62</v>
      </c>
    </row>
    <row r="207" spans="1:14" x14ac:dyDescent="0.35">
      <c r="A207" s="1" t="s">
        <v>63</v>
      </c>
      <c r="B207" s="1" t="s">
        <v>64</v>
      </c>
      <c r="C207" s="1" t="s">
        <v>65</v>
      </c>
      <c r="D207" s="1" t="s">
        <v>66</v>
      </c>
      <c r="E207" s="1" t="s">
        <v>67</v>
      </c>
      <c r="F207" s="1" t="s">
        <v>2</v>
      </c>
    </row>
    <row r="208" spans="1:14" x14ac:dyDescent="0.35">
      <c r="A208" t="s">
        <v>136</v>
      </c>
      <c r="B208" t="s">
        <v>69</v>
      </c>
      <c r="C208">
        <v>3</v>
      </c>
      <c r="D208" t="s">
        <v>19</v>
      </c>
      <c r="E208" t="s">
        <v>21</v>
      </c>
      <c r="F208">
        <v>2</v>
      </c>
    </row>
    <row r="209" spans="1:14" x14ac:dyDescent="0.35">
      <c r="A209" t="s">
        <v>137</v>
      </c>
      <c r="B209" t="s">
        <v>69</v>
      </c>
      <c r="C209">
        <v>7</v>
      </c>
      <c r="D209" t="s">
        <v>23</v>
      </c>
      <c r="E209" t="s">
        <v>24</v>
      </c>
      <c r="F209">
        <v>1</v>
      </c>
    </row>
    <row r="210" spans="1:14" x14ac:dyDescent="0.35">
      <c r="A210" t="s">
        <v>138</v>
      </c>
      <c r="B210" t="s">
        <v>69</v>
      </c>
      <c r="C210">
        <v>7</v>
      </c>
      <c r="D210" t="s">
        <v>20</v>
      </c>
      <c r="E210" t="s">
        <v>59</v>
      </c>
      <c r="F210">
        <v>1</v>
      </c>
    </row>
    <row r="213" spans="1:14" x14ac:dyDescent="0.35">
      <c r="A213" s="1" t="s">
        <v>30</v>
      </c>
    </row>
    <row r="214" spans="1:14" x14ac:dyDescent="0.35">
      <c r="A214" t="s">
        <v>20</v>
      </c>
      <c r="B214" t="s">
        <v>57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1725836125.86255</v>
      </c>
    </row>
    <row r="215" spans="1:14" x14ac:dyDescent="0.35">
      <c r="A215" t="s">
        <v>20</v>
      </c>
      <c r="B215" t="s">
        <v>57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1725836125.9688671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106317043.30400001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1725836125.4351721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1725836125.5410099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105837821.95999999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1725836125.523921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1725836125.6460941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122173070.90800001</v>
      </c>
    </row>
    <row r="220" spans="1:14" x14ac:dyDescent="0.35">
      <c r="A220" t="s">
        <v>21</v>
      </c>
      <c r="B220" t="s">
        <v>19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1725836125.88451</v>
      </c>
    </row>
    <row r="221" spans="1:14" x14ac:dyDescent="0.35">
      <c r="A221" t="s">
        <v>21</v>
      </c>
      <c r="B221" t="s">
        <v>19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1725836126.0171759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132665872.574</v>
      </c>
    </row>
    <row r="222" spans="1:14" x14ac:dyDescent="0.35">
      <c r="A222" t="s">
        <v>19</v>
      </c>
      <c r="B222" t="s">
        <v>20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1725836125.7593949</v>
      </c>
    </row>
    <row r="223" spans="1:14" x14ac:dyDescent="0.35">
      <c r="A223" t="s">
        <v>19</v>
      </c>
      <c r="B223" t="s">
        <v>20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1725836125.8559129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96518039.702999994</v>
      </c>
    </row>
    <row r="224" spans="1:14" x14ac:dyDescent="0.35">
      <c r="A224" t="s">
        <v>21</v>
      </c>
      <c r="B224" t="s">
        <v>22</v>
      </c>
      <c r="C224">
        <v>1</v>
      </c>
      <c r="D224">
        <v>0</v>
      </c>
      <c r="E224">
        <v>262</v>
      </c>
      <c r="F224" t="s">
        <v>16</v>
      </c>
      <c r="G224">
        <v>1500</v>
      </c>
      <c r="H224">
        <v>1725836125.9360621</v>
      </c>
    </row>
    <row r="225" spans="1:14" x14ac:dyDescent="0.35">
      <c r="A225" t="s">
        <v>21</v>
      </c>
      <c r="B225" t="s">
        <v>22</v>
      </c>
      <c r="C225">
        <v>1</v>
      </c>
      <c r="D225">
        <v>0</v>
      </c>
      <c r="E225">
        <v>262</v>
      </c>
      <c r="F225" t="s">
        <v>17</v>
      </c>
      <c r="G225">
        <v>1500</v>
      </c>
      <c r="H225">
        <v>1725836126.0695829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133520841.59900001</v>
      </c>
    </row>
    <row r="226" spans="1:14" x14ac:dyDescent="0.35">
      <c r="A226" t="s">
        <v>20</v>
      </c>
      <c r="B226" t="s">
        <v>60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1725836125.867023</v>
      </c>
    </row>
    <row r="227" spans="1:14" x14ac:dyDescent="0.35">
      <c r="A227" t="s">
        <v>20</v>
      </c>
      <c r="B227" t="s">
        <v>60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1725836125.9729791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105956077.57600001</v>
      </c>
    </row>
    <row r="228" spans="1:14" x14ac:dyDescent="0.35">
      <c r="A228" t="s">
        <v>61</v>
      </c>
      <c r="B228" t="s">
        <v>14</v>
      </c>
      <c r="C228">
        <v>1</v>
      </c>
      <c r="D228">
        <v>46</v>
      </c>
      <c r="E228">
        <v>483</v>
      </c>
      <c r="F228" t="s">
        <v>16</v>
      </c>
      <c r="G228">
        <v>2970</v>
      </c>
      <c r="H228">
        <v>1725836125.868628</v>
      </c>
    </row>
    <row r="229" spans="1:14" x14ac:dyDescent="0.35">
      <c r="A229" t="s">
        <v>61</v>
      </c>
      <c r="B229" t="s">
        <v>14</v>
      </c>
      <c r="C229">
        <v>1</v>
      </c>
      <c r="D229">
        <v>46</v>
      </c>
      <c r="E229">
        <v>483</v>
      </c>
      <c r="F229" t="s">
        <v>17</v>
      </c>
      <c r="G229">
        <v>2970</v>
      </c>
      <c r="H229">
        <v>1725836125.997961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129333019.257</v>
      </c>
    </row>
    <row r="230" spans="1:14" x14ac:dyDescent="0.35">
      <c r="A230" t="s">
        <v>57</v>
      </c>
      <c r="B230" t="s">
        <v>23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1725836125.88429</v>
      </c>
    </row>
    <row r="231" spans="1:14" x14ac:dyDescent="0.35">
      <c r="A231" t="s">
        <v>57</v>
      </c>
      <c r="B231" t="s">
        <v>23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1725836126.0151651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130875110.626</v>
      </c>
    </row>
    <row r="232" spans="1:14" x14ac:dyDescent="0.35">
      <c r="A232" t="s">
        <v>60</v>
      </c>
      <c r="B232" t="s">
        <v>61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1725836125.7067709</v>
      </c>
    </row>
    <row r="233" spans="1:14" x14ac:dyDescent="0.35">
      <c r="A233" t="s">
        <v>60</v>
      </c>
      <c r="B233" t="s">
        <v>61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1725836125.799901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93130111.694000006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1725836125.4667289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1725836125.5958741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129145145.41599999</v>
      </c>
    </row>
    <row r="236" spans="1:14" x14ac:dyDescent="0.35">
      <c r="A236" t="s">
        <v>23</v>
      </c>
      <c r="B236" t="s">
        <v>24</v>
      </c>
      <c r="C236">
        <v>1</v>
      </c>
      <c r="D236">
        <v>35</v>
      </c>
      <c r="E236">
        <v>874</v>
      </c>
      <c r="F236" t="s">
        <v>16</v>
      </c>
      <c r="G236">
        <v>2970</v>
      </c>
      <c r="H236">
        <v>1725836125.74754</v>
      </c>
    </row>
    <row r="237" spans="1:14" x14ac:dyDescent="0.35">
      <c r="A237" t="s">
        <v>23</v>
      </c>
      <c r="B237" t="s">
        <v>24</v>
      </c>
      <c r="C237">
        <v>1</v>
      </c>
      <c r="D237">
        <v>35</v>
      </c>
      <c r="E237">
        <v>874</v>
      </c>
      <c r="F237" t="s">
        <v>17</v>
      </c>
      <c r="G237">
        <v>2970</v>
      </c>
      <c r="H237">
        <v>1725836125.876379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128839015.961</v>
      </c>
    </row>
    <row r="238" spans="1:14" x14ac:dyDescent="0.35">
      <c r="A238" t="s">
        <v>20</v>
      </c>
      <c r="B238" t="s">
        <v>59</v>
      </c>
      <c r="C238">
        <v>1</v>
      </c>
      <c r="D238">
        <v>35</v>
      </c>
      <c r="E238">
        <v>874</v>
      </c>
      <c r="F238" t="s">
        <v>16</v>
      </c>
      <c r="G238">
        <v>2970</v>
      </c>
      <c r="H238">
        <v>1725836125.8625669</v>
      </c>
    </row>
    <row r="239" spans="1:14" x14ac:dyDescent="0.35">
      <c r="A239" t="s">
        <v>20</v>
      </c>
      <c r="B239" t="s">
        <v>59</v>
      </c>
      <c r="C239">
        <v>1</v>
      </c>
      <c r="D239">
        <v>35</v>
      </c>
      <c r="E239">
        <v>874</v>
      </c>
      <c r="F239" t="s">
        <v>17</v>
      </c>
      <c r="G239">
        <v>2970</v>
      </c>
      <c r="H239">
        <v>1725836125.9931459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130578994.751</v>
      </c>
    </row>
    <row r="241" spans="1:14" x14ac:dyDescent="0.35">
      <c r="A241" s="1" t="s">
        <v>62</v>
      </c>
    </row>
    <row r="242" spans="1:14" x14ac:dyDescent="0.35">
      <c r="A242" s="1" t="s">
        <v>63</v>
      </c>
      <c r="B242" s="1" t="s">
        <v>64</v>
      </c>
      <c r="C242" s="1" t="s">
        <v>65</v>
      </c>
      <c r="D242" s="1" t="s">
        <v>66</v>
      </c>
      <c r="E242" s="1" t="s">
        <v>67</v>
      </c>
      <c r="F242" s="1" t="s">
        <v>2</v>
      </c>
    </row>
    <row r="243" spans="1:14" x14ac:dyDescent="0.35">
      <c r="A243" t="s">
        <v>139</v>
      </c>
      <c r="B243" t="s">
        <v>69</v>
      </c>
      <c r="C243">
        <v>3</v>
      </c>
      <c r="D243" t="s">
        <v>19</v>
      </c>
      <c r="E243" t="s">
        <v>21</v>
      </c>
      <c r="F243">
        <v>2</v>
      </c>
    </row>
    <row r="244" spans="1:14" x14ac:dyDescent="0.35">
      <c r="A244" t="s">
        <v>140</v>
      </c>
      <c r="B244" t="s">
        <v>69</v>
      </c>
      <c r="C244">
        <v>7</v>
      </c>
      <c r="D244" t="s">
        <v>23</v>
      </c>
      <c r="E244" t="s">
        <v>24</v>
      </c>
      <c r="F244">
        <v>1</v>
      </c>
    </row>
    <row r="245" spans="1:14" x14ac:dyDescent="0.35">
      <c r="A245" t="s">
        <v>141</v>
      </c>
      <c r="B245" t="s">
        <v>69</v>
      </c>
      <c r="C245">
        <v>7</v>
      </c>
      <c r="D245" t="s">
        <v>20</v>
      </c>
      <c r="E245" t="s">
        <v>59</v>
      </c>
      <c r="F245">
        <v>1</v>
      </c>
    </row>
    <row r="248" spans="1:14" x14ac:dyDescent="0.35">
      <c r="A248" s="1" t="s">
        <v>31</v>
      </c>
    </row>
    <row r="249" spans="1:14" x14ac:dyDescent="0.35">
      <c r="A249" t="s">
        <v>14</v>
      </c>
      <c r="B249" t="s">
        <v>15</v>
      </c>
      <c r="C249">
        <v>1</v>
      </c>
      <c r="D249">
        <v>34</v>
      </c>
      <c r="E249">
        <v>420</v>
      </c>
      <c r="F249" t="s">
        <v>16</v>
      </c>
      <c r="G249">
        <v>1500</v>
      </c>
      <c r="H249">
        <v>1725836429.0029321</v>
      </c>
    </row>
    <row r="250" spans="1:14" x14ac:dyDescent="0.35">
      <c r="A250" t="s">
        <v>14</v>
      </c>
      <c r="B250" t="s">
        <v>15</v>
      </c>
      <c r="C250">
        <v>1</v>
      </c>
      <c r="D250">
        <v>34</v>
      </c>
      <c r="E250">
        <v>420</v>
      </c>
      <c r="F250" t="s">
        <v>17</v>
      </c>
      <c r="G250">
        <v>1500</v>
      </c>
      <c r="H250">
        <v>1725836429.1123719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109439849.854</v>
      </c>
    </row>
    <row r="251" spans="1:14" x14ac:dyDescent="0.35">
      <c r="A251" t="s">
        <v>21</v>
      </c>
      <c r="B251" t="s">
        <v>22</v>
      </c>
      <c r="C251">
        <v>1</v>
      </c>
      <c r="D251">
        <v>0</v>
      </c>
      <c r="E251">
        <v>262</v>
      </c>
      <c r="F251" t="s">
        <v>16</v>
      </c>
      <c r="G251">
        <v>1500</v>
      </c>
      <c r="H251">
        <v>1725836428.98245</v>
      </c>
    </row>
    <row r="252" spans="1:14" x14ac:dyDescent="0.35">
      <c r="A252" t="s">
        <v>21</v>
      </c>
      <c r="B252" t="s">
        <v>22</v>
      </c>
      <c r="C252">
        <v>1</v>
      </c>
      <c r="D252">
        <v>0</v>
      </c>
      <c r="E252">
        <v>262</v>
      </c>
      <c r="F252" t="s">
        <v>17</v>
      </c>
      <c r="G252">
        <v>1500</v>
      </c>
      <c r="H252">
        <v>1725836429.0885789</v>
      </c>
      <c r="I252">
        <v>0</v>
      </c>
      <c r="J252" t="s">
        <v>18</v>
      </c>
      <c r="L252">
        <f>G251-G252</f>
        <v>0</v>
      </c>
      <c r="M252">
        <f>ROUND((L252/G251)*100, 3)</f>
        <v>0</v>
      </c>
      <c r="N252">
        <f>ROUND((H252-H251)*10^9, 3)</f>
        <v>106128931.046</v>
      </c>
    </row>
    <row r="253" spans="1:14" x14ac:dyDescent="0.35">
      <c r="A253" t="s">
        <v>20</v>
      </c>
      <c r="B253" t="s">
        <v>57</v>
      </c>
      <c r="C253">
        <v>1</v>
      </c>
      <c r="D253">
        <v>34</v>
      </c>
      <c r="E253">
        <v>420</v>
      </c>
      <c r="F253" t="s">
        <v>16</v>
      </c>
      <c r="G253">
        <v>1500</v>
      </c>
      <c r="H253">
        <v>1725836428.7584629</v>
      </c>
    </row>
    <row r="254" spans="1:14" x14ac:dyDescent="0.35">
      <c r="A254" t="s">
        <v>20</v>
      </c>
      <c r="B254" t="s">
        <v>57</v>
      </c>
      <c r="C254">
        <v>1</v>
      </c>
      <c r="D254">
        <v>34</v>
      </c>
      <c r="E254">
        <v>420</v>
      </c>
      <c r="F254" t="s">
        <v>17</v>
      </c>
      <c r="G254">
        <v>1500</v>
      </c>
      <c r="H254">
        <v>1725836428.841681</v>
      </c>
      <c r="I254">
        <v>0</v>
      </c>
      <c r="J254" t="s">
        <v>18</v>
      </c>
      <c r="L254">
        <f>G253-G254</f>
        <v>0</v>
      </c>
      <c r="M254">
        <f>ROUND((L254/G253)*100, 3)</f>
        <v>0</v>
      </c>
      <c r="N254">
        <f>ROUND((H254-H253)*10^9, 3)</f>
        <v>83218097.687000006</v>
      </c>
    </row>
    <row r="255" spans="1:14" x14ac:dyDescent="0.35">
      <c r="A255" t="s">
        <v>57</v>
      </c>
      <c r="B255" t="s">
        <v>58</v>
      </c>
      <c r="C255">
        <v>1</v>
      </c>
      <c r="D255">
        <v>34</v>
      </c>
      <c r="E255">
        <v>420</v>
      </c>
      <c r="F255" t="s">
        <v>16</v>
      </c>
      <c r="G255">
        <v>1500</v>
      </c>
      <c r="H255">
        <v>1725836428.8432269</v>
      </c>
    </row>
    <row r="256" spans="1:14" x14ac:dyDescent="0.35">
      <c r="A256" t="s">
        <v>57</v>
      </c>
      <c r="B256" t="s">
        <v>58</v>
      </c>
      <c r="C256">
        <v>1</v>
      </c>
      <c r="D256">
        <v>34</v>
      </c>
      <c r="E256">
        <v>420</v>
      </c>
      <c r="F256" t="s">
        <v>17</v>
      </c>
      <c r="G256">
        <v>1500</v>
      </c>
      <c r="H256">
        <v>1725836428.960659</v>
      </c>
      <c r="I256">
        <v>0</v>
      </c>
      <c r="J256" t="s">
        <v>18</v>
      </c>
      <c r="L256">
        <f>G255-G256</f>
        <v>0</v>
      </c>
      <c r="M256">
        <f>ROUND((L256/G255)*100, 3)</f>
        <v>0</v>
      </c>
      <c r="N256">
        <f>ROUND((H256-H255)*10^9, 3)</f>
        <v>117432117.462</v>
      </c>
    </row>
    <row r="257" spans="1:14" x14ac:dyDescent="0.35">
      <c r="A257" t="s">
        <v>19</v>
      </c>
      <c r="B257" t="s">
        <v>20</v>
      </c>
      <c r="C257">
        <v>1</v>
      </c>
      <c r="D257">
        <v>0</v>
      </c>
      <c r="E257">
        <v>262</v>
      </c>
      <c r="F257" t="s">
        <v>16</v>
      </c>
      <c r="G257">
        <v>1500</v>
      </c>
      <c r="H257">
        <v>1725836428.954643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17</v>
      </c>
      <c r="G258">
        <v>1500</v>
      </c>
      <c r="H258">
        <v>1725836429.070291</v>
      </c>
      <c r="I258">
        <v>0</v>
      </c>
      <c r="J258" t="s">
        <v>18</v>
      </c>
      <c r="L258">
        <f>G257-G258</f>
        <v>0</v>
      </c>
      <c r="M258">
        <f>ROUND((L258/G257)*100, 3)</f>
        <v>0</v>
      </c>
      <c r="N258">
        <f>ROUND((H258-H257)*10^9, 3)</f>
        <v>115648031.235</v>
      </c>
    </row>
    <row r="259" spans="1:14" x14ac:dyDescent="0.35">
      <c r="A259" t="s">
        <v>21</v>
      </c>
      <c r="B259" t="s">
        <v>19</v>
      </c>
      <c r="C259">
        <v>1</v>
      </c>
      <c r="D259">
        <v>34</v>
      </c>
      <c r="E259">
        <v>420</v>
      </c>
      <c r="F259" t="s">
        <v>16</v>
      </c>
      <c r="G259">
        <v>1500</v>
      </c>
      <c r="H259">
        <v>1725836428.8958361</v>
      </c>
    </row>
    <row r="260" spans="1:14" x14ac:dyDescent="0.35">
      <c r="A260" t="s">
        <v>21</v>
      </c>
      <c r="B260" t="s">
        <v>19</v>
      </c>
      <c r="C260">
        <v>1</v>
      </c>
      <c r="D260">
        <v>34</v>
      </c>
      <c r="E260">
        <v>420</v>
      </c>
      <c r="F260" t="s">
        <v>17</v>
      </c>
      <c r="G260">
        <v>1500</v>
      </c>
      <c r="H260">
        <v>1725836429.0137589</v>
      </c>
      <c r="I260">
        <v>0</v>
      </c>
      <c r="J260" t="s">
        <v>18</v>
      </c>
      <c r="L260">
        <f>G259-G260</f>
        <v>0</v>
      </c>
      <c r="M260">
        <f>ROUND((L260/G259)*100, 3)</f>
        <v>0</v>
      </c>
      <c r="N260">
        <f>ROUND((H260-H259)*10^9, 3)</f>
        <v>117922782.898</v>
      </c>
    </row>
    <row r="261" spans="1:14" x14ac:dyDescent="0.35">
      <c r="A261" t="s">
        <v>61</v>
      </c>
      <c r="B261" t="s">
        <v>14</v>
      </c>
      <c r="C261">
        <v>1</v>
      </c>
      <c r="D261">
        <v>46</v>
      </c>
      <c r="E261">
        <v>483</v>
      </c>
      <c r="F261" t="s">
        <v>16</v>
      </c>
      <c r="G261">
        <v>2970</v>
      </c>
      <c r="H261">
        <v>1725836429.027616</v>
      </c>
    </row>
    <row r="262" spans="1:14" x14ac:dyDescent="0.35">
      <c r="A262" t="s">
        <v>61</v>
      </c>
      <c r="B262" t="s">
        <v>14</v>
      </c>
      <c r="C262">
        <v>1</v>
      </c>
      <c r="D262">
        <v>46</v>
      </c>
      <c r="E262">
        <v>483</v>
      </c>
      <c r="F262" t="s">
        <v>17</v>
      </c>
      <c r="G262">
        <v>2970</v>
      </c>
      <c r="H262">
        <v>1725836429.1555121</v>
      </c>
      <c r="I262">
        <v>0</v>
      </c>
      <c r="J262" t="s">
        <v>18</v>
      </c>
      <c r="L262">
        <f>G261-G262</f>
        <v>0</v>
      </c>
      <c r="M262">
        <f>ROUND((L262/G261)*100, 3)</f>
        <v>0</v>
      </c>
      <c r="N262">
        <f>ROUND((H262-H261)*10^9, 3)</f>
        <v>127896070.48</v>
      </c>
    </row>
    <row r="263" spans="1:14" x14ac:dyDescent="0.35">
      <c r="A263" t="s">
        <v>57</v>
      </c>
      <c r="B263" t="s">
        <v>23</v>
      </c>
      <c r="C263">
        <v>1</v>
      </c>
      <c r="D263">
        <v>35</v>
      </c>
      <c r="E263">
        <v>874</v>
      </c>
      <c r="F263" t="s">
        <v>16</v>
      </c>
      <c r="G263">
        <v>2970</v>
      </c>
      <c r="H263">
        <v>1725836428.9317131</v>
      </c>
    </row>
    <row r="264" spans="1:14" x14ac:dyDescent="0.35">
      <c r="A264" t="s">
        <v>57</v>
      </c>
      <c r="B264" t="s">
        <v>23</v>
      </c>
      <c r="C264">
        <v>1</v>
      </c>
      <c r="D264">
        <v>35</v>
      </c>
      <c r="E264">
        <v>874</v>
      </c>
      <c r="F264" t="s">
        <v>17</v>
      </c>
      <c r="G264">
        <v>2970</v>
      </c>
      <c r="H264">
        <v>1725836429.074965</v>
      </c>
      <c r="I264">
        <v>0</v>
      </c>
      <c r="J264" t="s">
        <v>18</v>
      </c>
      <c r="L264">
        <f>G263-G264</f>
        <v>0</v>
      </c>
      <c r="M264">
        <f>ROUND((L264/G263)*100, 3)</f>
        <v>0</v>
      </c>
      <c r="N264">
        <f>ROUND((H264-H263)*10^9, 3)</f>
        <v>143251895.905</v>
      </c>
    </row>
    <row r="265" spans="1:14" x14ac:dyDescent="0.35">
      <c r="A265" t="s">
        <v>60</v>
      </c>
      <c r="B265" t="s">
        <v>61</v>
      </c>
      <c r="C265">
        <v>1</v>
      </c>
      <c r="D265">
        <v>35</v>
      </c>
      <c r="E265">
        <v>874</v>
      </c>
      <c r="F265" t="s">
        <v>16</v>
      </c>
      <c r="G265">
        <v>2970</v>
      </c>
      <c r="H265">
        <v>1725836428.6885891</v>
      </c>
    </row>
    <row r="266" spans="1:14" x14ac:dyDescent="0.35">
      <c r="A266" t="s">
        <v>60</v>
      </c>
      <c r="B266" t="s">
        <v>61</v>
      </c>
      <c r="C266">
        <v>1</v>
      </c>
      <c r="D266">
        <v>35</v>
      </c>
      <c r="E266">
        <v>874</v>
      </c>
      <c r="F266" t="s">
        <v>17</v>
      </c>
      <c r="G266">
        <v>2970</v>
      </c>
      <c r="H266">
        <v>1725836428.794698</v>
      </c>
      <c r="I266">
        <v>0</v>
      </c>
      <c r="J266" t="s">
        <v>18</v>
      </c>
      <c r="L266">
        <f>G265-G266</f>
        <v>0</v>
      </c>
      <c r="M266">
        <f>ROUND((L266/G265)*100, 3)</f>
        <v>0</v>
      </c>
      <c r="N266">
        <f>ROUND((H266-H265)*10^9, 3)</f>
        <v>106108903.88500001</v>
      </c>
    </row>
    <row r="267" spans="1:14" x14ac:dyDescent="0.35">
      <c r="A267" t="s">
        <v>19</v>
      </c>
      <c r="B267" t="s">
        <v>21</v>
      </c>
      <c r="C267">
        <v>2</v>
      </c>
      <c r="D267">
        <v>35</v>
      </c>
      <c r="E267">
        <v>874</v>
      </c>
      <c r="F267" t="s">
        <v>16</v>
      </c>
      <c r="G267">
        <v>2970</v>
      </c>
      <c r="H267">
        <v>1725836428.947037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17</v>
      </c>
      <c r="G268">
        <v>2970</v>
      </c>
      <c r="H268">
        <v>1725836429.0810909</v>
      </c>
      <c r="I268">
        <v>0</v>
      </c>
      <c r="J268" t="s">
        <v>18</v>
      </c>
      <c r="L268">
        <f>G267-G268</f>
        <v>0</v>
      </c>
      <c r="M268">
        <f>ROUND((L268/G267)*100, 3)</f>
        <v>0</v>
      </c>
      <c r="N268">
        <f>ROUND((H268-H267)*10^9, 3)</f>
        <v>134053945.54099999</v>
      </c>
    </row>
    <row r="269" spans="1:14" x14ac:dyDescent="0.35">
      <c r="A269" t="s">
        <v>23</v>
      </c>
      <c r="B269" t="s">
        <v>24</v>
      </c>
      <c r="C269">
        <v>1</v>
      </c>
      <c r="D269">
        <v>35</v>
      </c>
      <c r="E269">
        <v>874</v>
      </c>
      <c r="F269" t="s">
        <v>16</v>
      </c>
      <c r="G269">
        <v>2970</v>
      </c>
      <c r="H269">
        <v>1725836428.748666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17</v>
      </c>
      <c r="G270">
        <v>2970</v>
      </c>
      <c r="H270">
        <v>1725836428.8483369</v>
      </c>
      <c r="I270">
        <v>0</v>
      </c>
      <c r="J270" t="s">
        <v>18</v>
      </c>
      <c r="L270">
        <f>G269-G270</f>
        <v>0</v>
      </c>
      <c r="M270">
        <f>ROUND((L270/G269)*100, 3)</f>
        <v>0</v>
      </c>
      <c r="N270">
        <f>ROUND((H270-H269)*10^9, 3)</f>
        <v>99670886.993000001</v>
      </c>
    </row>
    <row r="271" spans="1:14" x14ac:dyDescent="0.35">
      <c r="A271" t="s">
        <v>20</v>
      </c>
      <c r="B271" t="s">
        <v>59</v>
      </c>
      <c r="C271">
        <v>1</v>
      </c>
      <c r="D271">
        <v>35</v>
      </c>
      <c r="E271">
        <v>874</v>
      </c>
      <c r="F271" t="s">
        <v>16</v>
      </c>
      <c r="G271">
        <v>2970</v>
      </c>
      <c r="H271">
        <v>1725836428.734484</v>
      </c>
    </row>
    <row r="272" spans="1:14" x14ac:dyDescent="0.35">
      <c r="A272" t="s">
        <v>20</v>
      </c>
      <c r="B272" t="s">
        <v>59</v>
      </c>
      <c r="C272">
        <v>1</v>
      </c>
      <c r="D272">
        <v>35</v>
      </c>
      <c r="E272">
        <v>874</v>
      </c>
      <c r="F272" t="s">
        <v>17</v>
      </c>
      <c r="G272">
        <v>2970</v>
      </c>
      <c r="H272">
        <v>1725836428.830611</v>
      </c>
      <c r="I272">
        <v>0</v>
      </c>
      <c r="J272" t="s">
        <v>18</v>
      </c>
      <c r="L272">
        <f>G271-G272</f>
        <v>0</v>
      </c>
      <c r="M272">
        <f>ROUND((L272/G271)*100, 3)</f>
        <v>0</v>
      </c>
      <c r="N272">
        <f>ROUND((H272-H271)*10^9, 3)</f>
        <v>96127033.233999997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16</v>
      </c>
      <c r="G273">
        <v>2970</v>
      </c>
      <c r="H273">
        <v>1725836429.0992129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17</v>
      </c>
      <c r="G274">
        <v>2970</v>
      </c>
      <c r="H274">
        <v>1725836429.2015629</v>
      </c>
      <c r="I274">
        <v>0</v>
      </c>
      <c r="J274" t="s">
        <v>18</v>
      </c>
      <c r="L274">
        <f>G273-G274</f>
        <v>0</v>
      </c>
      <c r="M274">
        <f>ROUND((L274/G273)*100, 3)</f>
        <v>0</v>
      </c>
      <c r="N274">
        <f>ROUND((H274-H273)*10^9, 3)</f>
        <v>102349996.567</v>
      </c>
    </row>
    <row r="276" spans="1:14" x14ac:dyDescent="0.35">
      <c r="A276" s="1" t="s">
        <v>62</v>
      </c>
    </row>
    <row r="277" spans="1:14" x14ac:dyDescent="0.35">
      <c r="A277" s="1" t="s">
        <v>63</v>
      </c>
      <c r="B277" s="1" t="s">
        <v>64</v>
      </c>
      <c r="C277" s="1" t="s">
        <v>65</v>
      </c>
      <c r="D277" s="1" t="s">
        <v>66</v>
      </c>
      <c r="E277" s="1" t="s">
        <v>67</v>
      </c>
      <c r="F277" s="1" t="s">
        <v>2</v>
      </c>
    </row>
    <row r="278" spans="1:14" x14ac:dyDescent="0.35">
      <c r="A278" t="s">
        <v>142</v>
      </c>
      <c r="B278" t="s">
        <v>69</v>
      </c>
      <c r="C278">
        <v>3</v>
      </c>
      <c r="D278" t="s">
        <v>23</v>
      </c>
      <c r="E278" t="s">
        <v>24</v>
      </c>
      <c r="F278">
        <v>1</v>
      </c>
    </row>
    <row r="279" spans="1:14" x14ac:dyDescent="0.35">
      <c r="A279" t="s">
        <v>143</v>
      </c>
      <c r="B279" t="s">
        <v>69</v>
      </c>
      <c r="C279">
        <v>7</v>
      </c>
      <c r="D279" t="s">
        <v>20</v>
      </c>
      <c r="E279" t="s">
        <v>59</v>
      </c>
      <c r="F279">
        <v>1</v>
      </c>
    </row>
    <row r="280" spans="1:14" x14ac:dyDescent="0.35">
      <c r="A280" t="s">
        <v>144</v>
      </c>
      <c r="B280" t="s">
        <v>69</v>
      </c>
      <c r="C280">
        <v>3</v>
      </c>
      <c r="D280" t="s">
        <v>19</v>
      </c>
      <c r="E280" t="s">
        <v>21</v>
      </c>
      <c r="F280">
        <v>2</v>
      </c>
    </row>
    <row r="283" spans="1:14" x14ac:dyDescent="0.35">
      <c r="A283" s="1" t="s">
        <v>32</v>
      </c>
    </row>
    <row r="284" spans="1:14" x14ac:dyDescent="0.35">
      <c r="A284" t="s">
        <v>57</v>
      </c>
      <c r="B284" t="s">
        <v>58</v>
      </c>
      <c r="C284">
        <v>1</v>
      </c>
      <c r="D284">
        <v>34</v>
      </c>
      <c r="E284">
        <v>420</v>
      </c>
      <c r="F284" t="s">
        <v>16</v>
      </c>
      <c r="G284">
        <v>1500</v>
      </c>
      <c r="H284">
        <v>1725836731.526629</v>
      </c>
    </row>
    <row r="285" spans="1:14" x14ac:dyDescent="0.35">
      <c r="A285" t="s">
        <v>57</v>
      </c>
      <c r="B285" t="s">
        <v>58</v>
      </c>
      <c r="C285">
        <v>1</v>
      </c>
      <c r="D285">
        <v>34</v>
      </c>
      <c r="E285">
        <v>420</v>
      </c>
      <c r="F285" t="s">
        <v>17</v>
      </c>
      <c r="G285">
        <v>1500</v>
      </c>
      <c r="H285">
        <v>1725836731.6084061</v>
      </c>
      <c r="I285">
        <v>0</v>
      </c>
      <c r="J285" t="s">
        <v>18</v>
      </c>
      <c r="L285">
        <f>G284-G285</f>
        <v>0</v>
      </c>
      <c r="M285">
        <f>ROUND((L285/G284)*100, 3)</f>
        <v>0</v>
      </c>
      <c r="N285">
        <f>ROUND((H285-H284)*10^9, 3)</f>
        <v>81777095.795000002</v>
      </c>
    </row>
    <row r="286" spans="1:14" x14ac:dyDescent="0.35">
      <c r="A286" t="s">
        <v>20</v>
      </c>
      <c r="B286" t="s">
        <v>57</v>
      </c>
      <c r="C286">
        <v>1</v>
      </c>
      <c r="D286">
        <v>34</v>
      </c>
      <c r="E286">
        <v>420</v>
      </c>
      <c r="F286" t="s">
        <v>16</v>
      </c>
      <c r="G286">
        <v>1500</v>
      </c>
      <c r="H286">
        <v>1725836731.795006</v>
      </c>
    </row>
    <row r="287" spans="1:14" x14ac:dyDescent="0.35">
      <c r="A287" t="s">
        <v>20</v>
      </c>
      <c r="B287" t="s">
        <v>57</v>
      </c>
      <c r="C287">
        <v>1</v>
      </c>
      <c r="D287">
        <v>34</v>
      </c>
      <c r="E287">
        <v>420</v>
      </c>
      <c r="F287" t="s">
        <v>17</v>
      </c>
      <c r="G287">
        <v>1500</v>
      </c>
      <c r="H287">
        <v>1725836731.919919</v>
      </c>
      <c r="I287">
        <v>0</v>
      </c>
      <c r="J287" t="s">
        <v>18</v>
      </c>
      <c r="L287">
        <f>G286-G287</f>
        <v>0</v>
      </c>
      <c r="M287">
        <f>ROUND((L287/G286)*100, 3)</f>
        <v>0</v>
      </c>
      <c r="N287">
        <f>ROUND((H287-H286)*10^9, 3)</f>
        <v>124912977.219</v>
      </c>
    </row>
    <row r="288" spans="1:14" x14ac:dyDescent="0.35">
      <c r="A288" t="s">
        <v>14</v>
      </c>
      <c r="B288" t="s">
        <v>15</v>
      </c>
      <c r="C288">
        <v>1</v>
      </c>
      <c r="D288">
        <v>34</v>
      </c>
      <c r="E288">
        <v>420</v>
      </c>
      <c r="F288" t="s">
        <v>16</v>
      </c>
      <c r="G288">
        <v>1500</v>
      </c>
      <c r="H288">
        <v>1725836731.4892061</v>
      </c>
    </row>
    <row r="289" spans="1:14" x14ac:dyDescent="0.35">
      <c r="A289" t="s">
        <v>14</v>
      </c>
      <c r="B289" t="s">
        <v>15</v>
      </c>
      <c r="C289">
        <v>1</v>
      </c>
      <c r="D289">
        <v>34</v>
      </c>
      <c r="E289">
        <v>420</v>
      </c>
      <c r="F289" t="s">
        <v>17</v>
      </c>
      <c r="G289">
        <v>1500</v>
      </c>
      <c r="H289">
        <v>1725836731.602751</v>
      </c>
      <c r="I289">
        <v>0</v>
      </c>
      <c r="J289" t="s">
        <v>18</v>
      </c>
      <c r="L289">
        <f>G288-G289</f>
        <v>0</v>
      </c>
      <c r="M289">
        <f>ROUND((L289/G288)*100, 3)</f>
        <v>0</v>
      </c>
      <c r="N289">
        <f>ROUND((H289-H288)*10^9, 3)</f>
        <v>113544940.948</v>
      </c>
    </row>
    <row r="290" spans="1:14" x14ac:dyDescent="0.35">
      <c r="A290" t="s">
        <v>21</v>
      </c>
      <c r="B290" t="s">
        <v>19</v>
      </c>
      <c r="C290">
        <v>1</v>
      </c>
      <c r="D290">
        <v>34</v>
      </c>
      <c r="E290">
        <v>420</v>
      </c>
      <c r="F290" t="s">
        <v>16</v>
      </c>
      <c r="G290">
        <v>1500</v>
      </c>
      <c r="H290">
        <v>1725836731.526639</v>
      </c>
    </row>
    <row r="291" spans="1:14" x14ac:dyDescent="0.35">
      <c r="A291" t="s">
        <v>21</v>
      </c>
      <c r="B291" t="s">
        <v>19</v>
      </c>
      <c r="C291">
        <v>1</v>
      </c>
      <c r="D291">
        <v>34</v>
      </c>
      <c r="E291">
        <v>420</v>
      </c>
      <c r="F291" t="s">
        <v>17</v>
      </c>
      <c r="G291">
        <v>1500</v>
      </c>
      <c r="H291">
        <v>1725836731.644851</v>
      </c>
      <c r="I291">
        <v>0</v>
      </c>
      <c r="J291" t="s">
        <v>18</v>
      </c>
      <c r="L291">
        <f>G290-G291</f>
        <v>0</v>
      </c>
      <c r="M291">
        <f>ROUND((L291/G290)*100, 3)</f>
        <v>0</v>
      </c>
      <c r="N291">
        <f>ROUND((H291-H290)*10^9, 3)</f>
        <v>118211984.634</v>
      </c>
    </row>
    <row r="292" spans="1:14" x14ac:dyDescent="0.35">
      <c r="A292" t="s">
        <v>19</v>
      </c>
      <c r="B292" t="s">
        <v>20</v>
      </c>
      <c r="C292">
        <v>1</v>
      </c>
      <c r="D292">
        <v>0</v>
      </c>
      <c r="E292">
        <v>262</v>
      </c>
      <c r="F292" t="s">
        <v>16</v>
      </c>
      <c r="G292">
        <v>1500</v>
      </c>
      <c r="H292">
        <v>1725836731.486856</v>
      </c>
    </row>
    <row r="293" spans="1:14" x14ac:dyDescent="0.35">
      <c r="A293" t="s">
        <v>19</v>
      </c>
      <c r="B293" t="s">
        <v>20</v>
      </c>
      <c r="C293">
        <v>1</v>
      </c>
      <c r="D293">
        <v>0</v>
      </c>
      <c r="E293">
        <v>262</v>
      </c>
      <c r="F293" t="s">
        <v>17</v>
      </c>
      <c r="G293">
        <v>1500</v>
      </c>
      <c r="H293">
        <v>1725836731.5964789</v>
      </c>
      <c r="I293">
        <v>0</v>
      </c>
      <c r="J293" t="s">
        <v>18</v>
      </c>
      <c r="L293">
        <f>G292-G293</f>
        <v>0</v>
      </c>
      <c r="M293">
        <f>ROUND((L293/G292)*100, 3)</f>
        <v>0</v>
      </c>
      <c r="N293">
        <f>ROUND((H293-H292)*10^9, 3)</f>
        <v>109622955.322</v>
      </c>
    </row>
    <row r="294" spans="1:14" x14ac:dyDescent="0.35">
      <c r="A294" t="s">
        <v>21</v>
      </c>
      <c r="B294" t="s">
        <v>22</v>
      </c>
      <c r="C294">
        <v>1</v>
      </c>
      <c r="D294">
        <v>0</v>
      </c>
      <c r="E294">
        <v>262</v>
      </c>
      <c r="F294" t="s">
        <v>16</v>
      </c>
      <c r="G294">
        <v>1500</v>
      </c>
      <c r="H294">
        <v>1725836731.8186729</v>
      </c>
    </row>
    <row r="295" spans="1:14" x14ac:dyDescent="0.35">
      <c r="A295" t="s">
        <v>21</v>
      </c>
      <c r="B295" t="s">
        <v>22</v>
      </c>
      <c r="C295">
        <v>1</v>
      </c>
      <c r="D295">
        <v>0</v>
      </c>
      <c r="E295">
        <v>262</v>
      </c>
      <c r="F295" t="s">
        <v>17</v>
      </c>
      <c r="G295">
        <v>1500</v>
      </c>
      <c r="H295">
        <v>1725836731.9265699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107897043.228</v>
      </c>
    </row>
    <row r="296" spans="1:14" x14ac:dyDescent="0.35">
      <c r="A296" t="s">
        <v>23</v>
      </c>
      <c r="B296" t="s">
        <v>24</v>
      </c>
      <c r="C296">
        <v>1</v>
      </c>
      <c r="D296">
        <v>35</v>
      </c>
      <c r="E296">
        <v>874</v>
      </c>
      <c r="F296" t="s">
        <v>16</v>
      </c>
      <c r="G296">
        <v>2970</v>
      </c>
      <c r="H296">
        <v>1725836732.006623</v>
      </c>
    </row>
    <row r="297" spans="1:14" x14ac:dyDescent="0.35">
      <c r="A297" t="s">
        <v>23</v>
      </c>
      <c r="B297" t="s">
        <v>24</v>
      </c>
      <c r="C297">
        <v>1</v>
      </c>
      <c r="D297">
        <v>35</v>
      </c>
      <c r="E297">
        <v>874</v>
      </c>
      <c r="F297" t="s">
        <v>17</v>
      </c>
      <c r="G297">
        <v>2970</v>
      </c>
      <c r="H297">
        <v>1725836732.1359079</v>
      </c>
      <c r="I297">
        <v>0</v>
      </c>
      <c r="J297" t="s">
        <v>18</v>
      </c>
      <c r="L297">
        <f>G296-G297</f>
        <v>0</v>
      </c>
      <c r="M297">
        <f>ROUND((L297/G296)*100, 3)</f>
        <v>0</v>
      </c>
      <c r="N297">
        <f>ROUND((H297-H296)*10^9, 3)</f>
        <v>129284858.704</v>
      </c>
    </row>
    <row r="298" spans="1:14" x14ac:dyDescent="0.35">
      <c r="A298" t="s">
        <v>61</v>
      </c>
      <c r="B298" t="s">
        <v>14</v>
      </c>
      <c r="C298">
        <v>1</v>
      </c>
      <c r="D298">
        <v>46</v>
      </c>
      <c r="E298">
        <v>483</v>
      </c>
      <c r="F298" t="s">
        <v>16</v>
      </c>
      <c r="G298">
        <v>2970</v>
      </c>
      <c r="H298">
        <v>1725836731.898869</v>
      </c>
    </row>
    <row r="299" spans="1:14" x14ac:dyDescent="0.35">
      <c r="A299" t="s">
        <v>61</v>
      </c>
      <c r="B299" t="s">
        <v>14</v>
      </c>
      <c r="C299">
        <v>1</v>
      </c>
      <c r="D299">
        <v>46</v>
      </c>
      <c r="E299">
        <v>483</v>
      </c>
      <c r="F299" t="s">
        <v>17</v>
      </c>
      <c r="G299">
        <v>2970</v>
      </c>
      <c r="H299">
        <v>1725836731.991071</v>
      </c>
      <c r="I299">
        <v>0</v>
      </c>
      <c r="J299" t="s">
        <v>18</v>
      </c>
      <c r="L299">
        <f>G298-G299</f>
        <v>0</v>
      </c>
      <c r="M299">
        <f>ROUND((L299/G298)*100, 3)</f>
        <v>0</v>
      </c>
      <c r="N299">
        <f>ROUND((H299-H298)*10^9, 3)</f>
        <v>92201948.165999994</v>
      </c>
    </row>
    <row r="300" spans="1:14" x14ac:dyDescent="0.35">
      <c r="A300" t="s">
        <v>20</v>
      </c>
      <c r="B300" t="s">
        <v>60</v>
      </c>
      <c r="C300">
        <v>1</v>
      </c>
      <c r="D300">
        <v>35</v>
      </c>
      <c r="E300">
        <v>874</v>
      </c>
      <c r="F300" t="s">
        <v>16</v>
      </c>
      <c r="G300">
        <v>2970</v>
      </c>
      <c r="H300">
        <v>1725836732.031415</v>
      </c>
    </row>
    <row r="301" spans="1:14" x14ac:dyDescent="0.35">
      <c r="A301" t="s">
        <v>20</v>
      </c>
      <c r="B301" t="s">
        <v>60</v>
      </c>
      <c r="C301">
        <v>1</v>
      </c>
      <c r="D301">
        <v>35</v>
      </c>
      <c r="E301">
        <v>874</v>
      </c>
      <c r="F301" t="s">
        <v>17</v>
      </c>
      <c r="G301">
        <v>2970</v>
      </c>
      <c r="H301">
        <v>1725836732.149915</v>
      </c>
      <c r="I301">
        <v>0</v>
      </c>
      <c r="J301" t="s">
        <v>18</v>
      </c>
      <c r="L301">
        <f>G300-G301</f>
        <v>0</v>
      </c>
      <c r="M301">
        <f>ROUND((L301/G300)*100, 3)</f>
        <v>0</v>
      </c>
      <c r="N301">
        <f>ROUND((H301-H300)*10^9, 3)</f>
        <v>118499994.278</v>
      </c>
    </row>
    <row r="302" spans="1:14" x14ac:dyDescent="0.35">
      <c r="A302" t="s">
        <v>57</v>
      </c>
      <c r="B302" t="s">
        <v>23</v>
      </c>
      <c r="C302">
        <v>1</v>
      </c>
      <c r="D302">
        <v>35</v>
      </c>
      <c r="E302">
        <v>874</v>
      </c>
      <c r="F302" t="s">
        <v>16</v>
      </c>
      <c r="G302">
        <v>2970</v>
      </c>
      <c r="H302">
        <v>1725836731.6679709</v>
      </c>
    </row>
    <row r="303" spans="1:14" x14ac:dyDescent="0.35">
      <c r="A303" t="s">
        <v>57</v>
      </c>
      <c r="B303" t="s">
        <v>23</v>
      </c>
      <c r="C303">
        <v>1</v>
      </c>
      <c r="D303">
        <v>35</v>
      </c>
      <c r="E303">
        <v>874</v>
      </c>
      <c r="F303" t="s">
        <v>17</v>
      </c>
      <c r="G303">
        <v>2970</v>
      </c>
      <c r="H303">
        <v>1725836731.835077</v>
      </c>
      <c r="I303">
        <v>0</v>
      </c>
      <c r="J303" t="s">
        <v>18</v>
      </c>
      <c r="L303">
        <f>G302-G303</f>
        <v>0</v>
      </c>
      <c r="M303">
        <f>ROUND((L303/G302)*100, 3)</f>
        <v>0</v>
      </c>
      <c r="N303">
        <f>ROUND((H303-H302)*10^9, 3)</f>
        <v>167106151.581</v>
      </c>
    </row>
    <row r="304" spans="1:14" x14ac:dyDescent="0.35">
      <c r="A304" t="s">
        <v>60</v>
      </c>
      <c r="B304" t="s">
        <v>61</v>
      </c>
      <c r="C304">
        <v>1</v>
      </c>
      <c r="D304">
        <v>35</v>
      </c>
      <c r="E304">
        <v>874</v>
      </c>
      <c r="F304" t="s">
        <v>16</v>
      </c>
      <c r="G304">
        <v>2970</v>
      </c>
      <c r="H304">
        <v>1725836731.983031</v>
      </c>
    </row>
    <row r="305" spans="1:14" x14ac:dyDescent="0.35">
      <c r="A305" t="s">
        <v>60</v>
      </c>
      <c r="B305" t="s">
        <v>61</v>
      </c>
      <c r="C305">
        <v>1</v>
      </c>
      <c r="D305">
        <v>35</v>
      </c>
      <c r="E305">
        <v>874</v>
      </c>
      <c r="F305" t="s">
        <v>17</v>
      </c>
      <c r="G305">
        <v>2970</v>
      </c>
      <c r="H305">
        <v>1725836732.0748041</v>
      </c>
      <c r="I305">
        <v>0</v>
      </c>
      <c r="J305" t="s">
        <v>18</v>
      </c>
      <c r="L305">
        <f>G304-G305</f>
        <v>0</v>
      </c>
      <c r="M305">
        <f>ROUND((L305/G304)*100, 3)</f>
        <v>0</v>
      </c>
      <c r="N305">
        <f>ROUND((H305-H304)*10^9, 3)</f>
        <v>91773033.142000005</v>
      </c>
    </row>
    <row r="306" spans="1:14" x14ac:dyDescent="0.35">
      <c r="A306" t="s">
        <v>20</v>
      </c>
      <c r="B306" t="s">
        <v>59</v>
      </c>
      <c r="C306">
        <v>1</v>
      </c>
      <c r="D306">
        <v>35</v>
      </c>
      <c r="E306">
        <v>874</v>
      </c>
      <c r="F306" t="s">
        <v>16</v>
      </c>
      <c r="G306">
        <v>2970</v>
      </c>
      <c r="H306">
        <v>1725836731.9802029</v>
      </c>
    </row>
    <row r="307" spans="1:14" x14ac:dyDescent="0.35">
      <c r="A307" t="s">
        <v>20</v>
      </c>
      <c r="B307" t="s">
        <v>59</v>
      </c>
      <c r="C307">
        <v>1</v>
      </c>
      <c r="D307">
        <v>35</v>
      </c>
      <c r="E307">
        <v>874</v>
      </c>
      <c r="F307" t="s">
        <v>17</v>
      </c>
      <c r="G307">
        <v>2970</v>
      </c>
      <c r="H307">
        <v>1725836732.097764</v>
      </c>
      <c r="I307">
        <v>0</v>
      </c>
      <c r="J307" t="s">
        <v>18</v>
      </c>
      <c r="L307">
        <f>G306-G307</f>
        <v>0</v>
      </c>
      <c r="M307">
        <f>ROUND((L307/G306)*100, 3)</f>
        <v>0</v>
      </c>
      <c r="N307">
        <f>ROUND((H307-H306)*10^9, 3)</f>
        <v>117561101.913</v>
      </c>
    </row>
    <row r="308" spans="1:14" x14ac:dyDescent="0.35">
      <c r="A308" t="s">
        <v>19</v>
      </c>
      <c r="B308" t="s">
        <v>21</v>
      </c>
      <c r="C308">
        <v>2</v>
      </c>
      <c r="D308">
        <v>35</v>
      </c>
      <c r="E308">
        <v>874</v>
      </c>
      <c r="F308" t="s">
        <v>16</v>
      </c>
      <c r="G308">
        <v>2970</v>
      </c>
      <c r="H308">
        <v>1725836731.9042201</v>
      </c>
    </row>
    <row r="309" spans="1:14" x14ac:dyDescent="0.35">
      <c r="A309" t="s">
        <v>19</v>
      </c>
      <c r="B309" t="s">
        <v>21</v>
      </c>
      <c r="C309">
        <v>2</v>
      </c>
      <c r="D309">
        <v>35</v>
      </c>
      <c r="E309">
        <v>874</v>
      </c>
      <c r="F309" t="s">
        <v>17</v>
      </c>
      <c r="G309">
        <v>2970</v>
      </c>
      <c r="H309">
        <v>1725836731.999059</v>
      </c>
      <c r="I309">
        <v>0</v>
      </c>
      <c r="J309" t="s">
        <v>18</v>
      </c>
      <c r="L309">
        <f>G308-G309</f>
        <v>0</v>
      </c>
      <c r="M309">
        <f>ROUND((L309/G308)*100, 3)</f>
        <v>0</v>
      </c>
      <c r="N309">
        <f>ROUND((H309-H308)*10^9, 3)</f>
        <v>94838857.650999993</v>
      </c>
    </row>
    <row r="311" spans="1:14" x14ac:dyDescent="0.35">
      <c r="A311" s="1" t="s">
        <v>62</v>
      </c>
    </row>
    <row r="312" spans="1:14" x14ac:dyDescent="0.35">
      <c r="A312" s="1" t="s">
        <v>63</v>
      </c>
      <c r="B312" s="1" t="s">
        <v>64</v>
      </c>
      <c r="C312" s="1" t="s">
        <v>65</v>
      </c>
      <c r="D312" s="1" t="s">
        <v>66</v>
      </c>
      <c r="E312" s="1" t="s">
        <v>67</v>
      </c>
      <c r="F312" s="1" t="s">
        <v>2</v>
      </c>
    </row>
    <row r="313" spans="1:14" x14ac:dyDescent="0.35">
      <c r="A313" t="s">
        <v>145</v>
      </c>
      <c r="B313" t="s">
        <v>69</v>
      </c>
      <c r="C313">
        <v>3</v>
      </c>
      <c r="D313" t="s">
        <v>23</v>
      </c>
      <c r="E313" t="s">
        <v>24</v>
      </c>
      <c r="F313">
        <v>1</v>
      </c>
    </row>
    <row r="314" spans="1:14" x14ac:dyDescent="0.35">
      <c r="A314" t="s">
        <v>146</v>
      </c>
      <c r="B314" t="s">
        <v>69</v>
      </c>
      <c r="C314">
        <v>7</v>
      </c>
      <c r="D314" t="s">
        <v>20</v>
      </c>
      <c r="E314" t="s">
        <v>59</v>
      </c>
      <c r="F314">
        <v>1</v>
      </c>
    </row>
    <row r="315" spans="1:14" x14ac:dyDescent="0.35">
      <c r="A315" t="s">
        <v>147</v>
      </c>
      <c r="B315" t="s">
        <v>69</v>
      </c>
      <c r="C315">
        <v>3</v>
      </c>
      <c r="D315" t="s">
        <v>19</v>
      </c>
      <c r="E315" t="s">
        <v>21</v>
      </c>
      <c r="F315">
        <v>2</v>
      </c>
    </row>
    <row r="318" spans="1:14" x14ac:dyDescent="0.35">
      <c r="A318" s="1" t="s">
        <v>33</v>
      </c>
    </row>
    <row r="319" spans="1:14" x14ac:dyDescent="0.35">
      <c r="A319" t="s">
        <v>21</v>
      </c>
      <c r="B319" t="s">
        <v>19</v>
      </c>
      <c r="C319">
        <v>1</v>
      </c>
      <c r="D319">
        <v>34</v>
      </c>
      <c r="E319">
        <v>420</v>
      </c>
      <c r="F319" t="s">
        <v>16</v>
      </c>
      <c r="G319">
        <v>1500</v>
      </c>
      <c r="H319">
        <v>1725837035.151885</v>
      </c>
    </row>
    <row r="320" spans="1:14" x14ac:dyDescent="0.35">
      <c r="A320" t="s">
        <v>21</v>
      </c>
      <c r="B320" t="s">
        <v>19</v>
      </c>
      <c r="C320">
        <v>1</v>
      </c>
      <c r="D320">
        <v>34</v>
      </c>
      <c r="E320">
        <v>420</v>
      </c>
      <c r="F320" t="s">
        <v>17</v>
      </c>
      <c r="G320">
        <v>1500</v>
      </c>
      <c r="H320">
        <v>1725837035.3232069</v>
      </c>
      <c r="I320">
        <v>0</v>
      </c>
      <c r="J320" t="s">
        <v>18</v>
      </c>
      <c r="L320">
        <f>G319-G320</f>
        <v>0</v>
      </c>
      <c r="M320">
        <f>ROUND((L320/G319)*100, 3)</f>
        <v>0</v>
      </c>
      <c r="N320">
        <f>ROUND((H320-H319)*10^9, 3)</f>
        <v>171321868.896</v>
      </c>
    </row>
    <row r="321" spans="1:14" x14ac:dyDescent="0.35">
      <c r="A321" t="s">
        <v>20</v>
      </c>
      <c r="B321" t="s">
        <v>57</v>
      </c>
      <c r="C321">
        <v>1</v>
      </c>
      <c r="D321">
        <v>34</v>
      </c>
      <c r="E321">
        <v>420</v>
      </c>
      <c r="F321" t="s">
        <v>16</v>
      </c>
      <c r="G321">
        <v>1500</v>
      </c>
      <c r="H321">
        <v>1725837034.742538</v>
      </c>
    </row>
    <row r="322" spans="1:14" x14ac:dyDescent="0.35">
      <c r="A322" t="s">
        <v>20</v>
      </c>
      <c r="B322" t="s">
        <v>57</v>
      </c>
      <c r="C322">
        <v>1</v>
      </c>
      <c r="D322">
        <v>34</v>
      </c>
      <c r="E322">
        <v>420</v>
      </c>
      <c r="F322" t="s">
        <v>17</v>
      </c>
      <c r="G322">
        <v>1500</v>
      </c>
      <c r="H322">
        <v>1725837034.8426671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100129127.502</v>
      </c>
    </row>
    <row r="323" spans="1:14" x14ac:dyDescent="0.35">
      <c r="A323" t="s">
        <v>14</v>
      </c>
      <c r="B323" t="s">
        <v>15</v>
      </c>
      <c r="C323">
        <v>1</v>
      </c>
      <c r="D323">
        <v>34</v>
      </c>
      <c r="E323">
        <v>420</v>
      </c>
      <c r="F323" t="s">
        <v>16</v>
      </c>
      <c r="G323">
        <v>1500</v>
      </c>
      <c r="H323">
        <v>1725837034.96071</v>
      </c>
    </row>
    <row r="324" spans="1:14" x14ac:dyDescent="0.35">
      <c r="A324" t="s">
        <v>14</v>
      </c>
      <c r="B324" t="s">
        <v>15</v>
      </c>
      <c r="C324">
        <v>1</v>
      </c>
      <c r="D324">
        <v>34</v>
      </c>
      <c r="E324">
        <v>420</v>
      </c>
      <c r="F324" t="s">
        <v>17</v>
      </c>
      <c r="G324">
        <v>1500</v>
      </c>
      <c r="H324">
        <v>1725837035.0679581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107248067.85600001</v>
      </c>
    </row>
    <row r="325" spans="1:14" x14ac:dyDescent="0.35">
      <c r="A325" t="s">
        <v>19</v>
      </c>
      <c r="B325" t="s">
        <v>20</v>
      </c>
      <c r="C325">
        <v>1</v>
      </c>
      <c r="D325">
        <v>0</v>
      </c>
      <c r="E325">
        <v>262</v>
      </c>
      <c r="F325" t="s">
        <v>16</v>
      </c>
      <c r="G325">
        <v>1500</v>
      </c>
      <c r="H325">
        <v>1725837034.682524</v>
      </c>
    </row>
    <row r="326" spans="1:14" x14ac:dyDescent="0.35">
      <c r="A326" t="s">
        <v>19</v>
      </c>
      <c r="B326" t="s">
        <v>20</v>
      </c>
      <c r="C326">
        <v>1</v>
      </c>
      <c r="D326">
        <v>0</v>
      </c>
      <c r="E326">
        <v>262</v>
      </c>
      <c r="F326" t="s">
        <v>17</v>
      </c>
      <c r="G326">
        <v>1500</v>
      </c>
      <c r="H326">
        <v>1725837034.7793281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96804141.997999996</v>
      </c>
    </row>
    <row r="327" spans="1:14" x14ac:dyDescent="0.35">
      <c r="A327" t="s">
        <v>57</v>
      </c>
      <c r="B327" t="s">
        <v>58</v>
      </c>
      <c r="C327">
        <v>1</v>
      </c>
      <c r="D327">
        <v>34</v>
      </c>
      <c r="E327">
        <v>420</v>
      </c>
      <c r="F327" t="s">
        <v>16</v>
      </c>
      <c r="G327">
        <v>1500</v>
      </c>
      <c r="H327">
        <v>1725837034.6631811</v>
      </c>
    </row>
    <row r="328" spans="1:14" x14ac:dyDescent="0.35">
      <c r="A328" t="s">
        <v>57</v>
      </c>
      <c r="B328" t="s">
        <v>58</v>
      </c>
      <c r="C328">
        <v>1</v>
      </c>
      <c r="D328">
        <v>34</v>
      </c>
      <c r="E328">
        <v>420</v>
      </c>
      <c r="F328" t="s">
        <v>17</v>
      </c>
      <c r="G328">
        <v>1500</v>
      </c>
      <c r="H328">
        <v>1725837034.76913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105948925.01800001</v>
      </c>
    </row>
    <row r="329" spans="1:14" x14ac:dyDescent="0.35">
      <c r="A329" t="s">
        <v>21</v>
      </c>
      <c r="B329" t="s">
        <v>22</v>
      </c>
      <c r="C329">
        <v>1</v>
      </c>
      <c r="D329">
        <v>0</v>
      </c>
      <c r="E329">
        <v>262</v>
      </c>
      <c r="F329" t="s">
        <v>16</v>
      </c>
      <c r="G329">
        <v>1500</v>
      </c>
      <c r="H329">
        <v>1725837034.9504039</v>
      </c>
    </row>
    <row r="330" spans="1:14" x14ac:dyDescent="0.35">
      <c r="A330" t="s">
        <v>21</v>
      </c>
      <c r="B330" t="s">
        <v>22</v>
      </c>
      <c r="C330">
        <v>1</v>
      </c>
      <c r="D330">
        <v>0</v>
      </c>
      <c r="E330">
        <v>262</v>
      </c>
      <c r="F330" t="s">
        <v>17</v>
      </c>
      <c r="G330">
        <v>1500</v>
      </c>
      <c r="H330">
        <v>1725837035.0499139</v>
      </c>
      <c r="I330">
        <v>0</v>
      </c>
      <c r="J330" t="s">
        <v>18</v>
      </c>
      <c r="L330">
        <f>G329-G330</f>
        <v>0</v>
      </c>
      <c r="M330">
        <f>ROUND((L330/G329)*100, 3)</f>
        <v>0</v>
      </c>
      <c r="N330">
        <f>ROUND((H330-H329)*10^9, 3)</f>
        <v>99509954.452999994</v>
      </c>
    </row>
    <row r="331" spans="1:14" x14ac:dyDescent="0.35">
      <c r="A331" t="s">
        <v>61</v>
      </c>
      <c r="B331" t="s">
        <v>14</v>
      </c>
      <c r="C331">
        <v>1</v>
      </c>
      <c r="D331">
        <v>46</v>
      </c>
      <c r="E331">
        <v>483</v>
      </c>
      <c r="F331" t="s">
        <v>16</v>
      </c>
      <c r="G331">
        <v>2970</v>
      </c>
      <c r="H331">
        <v>1725837035.2075861</v>
      </c>
    </row>
    <row r="332" spans="1:14" x14ac:dyDescent="0.35">
      <c r="A332" t="s">
        <v>61</v>
      </c>
      <c r="B332" t="s">
        <v>14</v>
      </c>
      <c r="C332">
        <v>1</v>
      </c>
      <c r="D332">
        <v>46</v>
      </c>
      <c r="E332">
        <v>483</v>
      </c>
      <c r="F332" t="s">
        <v>17</v>
      </c>
      <c r="G332">
        <v>2970</v>
      </c>
      <c r="H332">
        <v>1725837035.3404059</v>
      </c>
      <c r="I332">
        <v>0</v>
      </c>
      <c r="J332" t="s">
        <v>18</v>
      </c>
      <c r="L332">
        <f>G331-G332</f>
        <v>0</v>
      </c>
      <c r="M332">
        <f>ROUND((L332/G331)*100, 3)</f>
        <v>0</v>
      </c>
      <c r="N332">
        <f>ROUND((H332-H331)*10^9, 3)</f>
        <v>132819890.976</v>
      </c>
    </row>
    <row r="333" spans="1:14" x14ac:dyDescent="0.35">
      <c r="A333" t="s">
        <v>20</v>
      </c>
      <c r="B333" t="s">
        <v>59</v>
      </c>
      <c r="C333">
        <v>1</v>
      </c>
      <c r="D333">
        <v>35</v>
      </c>
      <c r="E333">
        <v>874</v>
      </c>
      <c r="F333" t="s">
        <v>16</v>
      </c>
      <c r="G333">
        <v>2970</v>
      </c>
      <c r="H333">
        <v>1725837035.002562</v>
      </c>
    </row>
    <row r="334" spans="1:14" x14ac:dyDescent="0.35">
      <c r="A334" t="s">
        <v>20</v>
      </c>
      <c r="B334" t="s">
        <v>59</v>
      </c>
      <c r="C334">
        <v>1</v>
      </c>
      <c r="D334">
        <v>35</v>
      </c>
      <c r="E334">
        <v>874</v>
      </c>
      <c r="F334" t="s">
        <v>17</v>
      </c>
      <c r="G334">
        <v>2970</v>
      </c>
      <c r="H334">
        <v>1725837035.1260841</v>
      </c>
      <c r="I334">
        <v>0</v>
      </c>
      <c r="J334" t="s">
        <v>18</v>
      </c>
      <c r="L334">
        <f>G333-G334</f>
        <v>0</v>
      </c>
      <c r="M334">
        <f>ROUND((L334/G333)*100, 3)</f>
        <v>0</v>
      </c>
      <c r="N334">
        <f>ROUND((H334-H333)*10^9, 3)</f>
        <v>123522043.228</v>
      </c>
    </row>
    <row r="335" spans="1:14" x14ac:dyDescent="0.35">
      <c r="A335" t="s">
        <v>19</v>
      </c>
      <c r="B335" t="s">
        <v>21</v>
      </c>
      <c r="C335">
        <v>2</v>
      </c>
      <c r="D335">
        <v>35</v>
      </c>
      <c r="E335">
        <v>874</v>
      </c>
      <c r="F335" t="s">
        <v>16</v>
      </c>
      <c r="G335">
        <v>2970</v>
      </c>
      <c r="H335">
        <v>1725837035.2025249</v>
      </c>
    </row>
    <row r="336" spans="1:14" x14ac:dyDescent="0.35">
      <c r="A336" t="s">
        <v>19</v>
      </c>
      <c r="B336" t="s">
        <v>21</v>
      </c>
      <c r="C336">
        <v>2</v>
      </c>
      <c r="D336">
        <v>35</v>
      </c>
      <c r="E336">
        <v>874</v>
      </c>
      <c r="F336" t="s">
        <v>17</v>
      </c>
      <c r="G336">
        <v>2970</v>
      </c>
      <c r="H336">
        <v>1725837035.3310809</v>
      </c>
      <c r="I336">
        <v>0</v>
      </c>
      <c r="J336" t="s">
        <v>18</v>
      </c>
      <c r="L336">
        <f>G335-G336</f>
        <v>0</v>
      </c>
      <c r="M336">
        <f>ROUND((L336/G335)*100, 3)</f>
        <v>0</v>
      </c>
      <c r="N336">
        <f>ROUND((H336-H335)*10^9, 3)</f>
        <v>128556013.10699999</v>
      </c>
    </row>
    <row r="337" spans="1:14" x14ac:dyDescent="0.35">
      <c r="A337" t="s">
        <v>60</v>
      </c>
      <c r="B337" t="s">
        <v>61</v>
      </c>
      <c r="C337">
        <v>1</v>
      </c>
      <c r="D337">
        <v>35</v>
      </c>
      <c r="E337">
        <v>874</v>
      </c>
      <c r="F337" t="s">
        <v>16</v>
      </c>
      <c r="G337">
        <v>2970</v>
      </c>
      <c r="H337">
        <v>1725837035.1344919</v>
      </c>
    </row>
    <row r="338" spans="1:14" x14ac:dyDescent="0.35">
      <c r="A338" t="s">
        <v>60</v>
      </c>
      <c r="B338" t="s">
        <v>61</v>
      </c>
      <c r="C338">
        <v>1</v>
      </c>
      <c r="D338">
        <v>35</v>
      </c>
      <c r="E338">
        <v>874</v>
      </c>
      <c r="F338" t="s">
        <v>17</v>
      </c>
      <c r="G338">
        <v>2970</v>
      </c>
      <c r="H338">
        <v>1725837035.2734981</v>
      </c>
      <c r="I338">
        <v>0</v>
      </c>
      <c r="J338" t="s">
        <v>18</v>
      </c>
      <c r="L338">
        <f>G337-G338</f>
        <v>0</v>
      </c>
      <c r="M338">
        <f>ROUND((L338/G337)*100, 3)</f>
        <v>0</v>
      </c>
      <c r="N338">
        <f>ROUND((H338-H337)*10^9, 3)</f>
        <v>139006137.84799999</v>
      </c>
    </row>
    <row r="339" spans="1:14" x14ac:dyDescent="0.35">
      <c r="A339" t="s">
        <v>23</v>
      </c>
      <c r="B339" t="s">
        <v>24</v>
      </c>
      <c r="C339">
        <v>1</v>
      </c>
      <c r="D339">
        <v>35</v>
      </c>
      <c r="E339">
        <v>874</v>
      </c>
      <c r="F339" t="s">
        <v>16</v>
      </c>
      <c r="G339">
        <v>2970</v>
      </c>
      <c r="H339">
        <v>1725837035.1064451</v>
      </c>
    </row>
    <row r="340" spans="1:14" x14ac:dyDescent="0.35">
      <c r="A340" t="s">
        <v>23</v>
      </c>
      <c r="B340" t="s">
        <v>24</v>
      </c>
      <c r="C340">
        <v>1</v>
      </c>
      <c r="D340">
        <v>35</v>
      </c>
      <c r="E340">
        <v>874</v>
      </c>
      <c r="F340" t="s">
        <v>17</v>
      </c>
      <c r="G340">
        <v>2970</v>
      </c>
      <c r="H340">
        <v>1725837035.262681</v>
      </c>
      <c r="I340">
        <v>0</v>
      </c>
      <c r="J340" t="s">
        <v>18</v>
      </c>
      <c r="L340">
        <f>G339-G340</f>
        <v>0</v>
      </c>
      <c r="M340">
        <f>ROUND((L340/G339)*100, 3)</f>
        <v>0</v>
      </c>
      <c r="N340">
        <f>ROUND((H340-H339)*10^9, 3)</f>
        <v>156235933.30399999</v>
      </c>
    </row>
    <row r="341" spans="1:14" x14ac:dyDescent="0.35">
      <c r="A341" t="s">
        <v>57</v>
      </c>
      <c r="B341" t="s">
        <v>23</v>
      </c>
      <c r="C341">
        <v>1</v>
      </c>
      <c r="D341">
        <v>35</v>
      </c>
      <c r="E341">
        <v>874</v>
      </c>
      <c r="F341" t="s">
        <v>16</v>
      </c>
      <c r="G341">
        <v>2970</v>
      </c>
      <c r="H341">
        <v>1725837035.2029409</v>
      </c>
    </row>
    <row r="342" spans="1:14" x14ac:dyDescent="0.35">
      <c r="A342" t="s">
        <v>57</v>
      </c>
      <c r="B342" t="s">
        <v>23</v>
      </c>
      <c r="C342">
        <v>1</v>
      </c>
      <c r="D342">
        <v>35</v>
      </c>
      <c r="E342">
        <v>874</v>
      </c>
      <c r="F342" t="s">
        <v>17</v>
      </c>
      <c r="G342">
        <v>2970</v>
      </c>
      <c r="H342">
        <v>1725837035.3348379</v>
      </c>
      <c r="I342">
        <v>0</v>
      </c>
      <c r="J342" t="s">
        <v>18</v>
      </c>
      <c r="L342">
        <f>G341-G342</f>
        <v>0</v>
      </c>
      <c r="M342">
        <f>ROUND((L342/G341)*100, 3)</f>
        <v>0</v>
      </c>
      <c r="N342">
        <f>ROUND((H342-H341)*10^9, 3)</f>
        <v>131896972.656</v>
      </c>
    </row>
    <row r="343" spans="1:14" x14ac:dyDescent="0.35">
      <c r="A343" t="s">
        <v>20</v>
      </c>
      <c r="B343" t="s">
        <v>60</v>
      </c>
      <c r="C343">
        <v>1</v>
      </c>
      <c r="D343">
        <v>35</v>
      </c>
      <c r="E343">
        <v>874</v>
      </c>
      <c r="F343" t="s">
        <v>16</v>
      </c>
      <c r="G343">
        <v>2970</v>
      </c>
      <c r="H343">
        <v>1725837035.0316141</v>
      </c>
    </row>
    <row r="344" spans="1:14" x14ac:dyDescent="0.35">
      <c r="A344" t="s">
        <v>20</v>
      </c>
      <c r="B344" t="s">
        <v>60</v>
      </c>
      <c r="C344">
        <v>1</v>
      </c>
      <c r="D344">
        <v>35</v>
      </c>
      <c r="E344">
        <v>874</v>
      </c>
      <c r="F344" t="s">
        <v>17</v>
      </c>
      <c r="G344">
        <v>2970</v>
      </c>
      <c r="H344">
        <v>1725837035.1145861</v>
      </c>
      <c r="I344">
        <v>0</v>
      </c>
      <c r="J344" t="s">
        <v>18</v>
      </c>
      <c r="L344">
        <f>G343-G344</f>
        <v>0</v>
      </c>
      <c r="M344">
        <f>ROUND((L344/G343)*100, 3)</f>
        <v>0</v>
      </c>
      <c r="N344">
        <f>ROUND((H344-H343)*10^9, 3)</f>
        <v>82972049.713</v>
      </c>
    </row>
    <row r="346" spans="1:14" x14ac:dyDescent="0.35">
      <c r="A346" s="1" t="s">
        <v>62</v>
      </c>
    </row>
    <row r="347" spans="1:14" x14ac:dyDescent="0.35">
      <c r="A347" s="1" t="s">
        <v>63</v>
      </c>
      <c r="B347" s="1" t="s">
        <v>64</v>
      </c>
      <c r="C347" s="1" t="s">
        <v>65</v>
      </c>
      <c r="D347" s="1" t="s">
        <v>66</v>
      </c>
      <c r="E347" s="1" t="s">
        <v>67</v>
      </c>
      <c r="F347" s="1" t="s">
        <v>2</v>
      </c>
    </row>
    <row r="348" spans="1:14" x14ac:dyDescent="0.35">
      <c r="A348" t="s">
        <v>148</v>
      </c>
      <c r="B348" t="s">
        <v>69</v>
      </c>
      <c r="C348">
        <v>3</v>
      </c>
      <c r="D348" t="s">
        <v>19</v>
      </c>
      <c r="E348" t="s">
        <v>21</v>
      </c>
      <c r="F348">
        <v>2</v>
      </c>
    </row>
    <row r="349" spans="1:14" x14ac:dyDescent="0.35">
      <c r="A349" t="s">
        <v>149</v>
      </c>
      <c r="B349" t="s">
        <v>69</v>
      </c>
      <c r="C349">
        <v>7</v>
      </c>
      <c r="D349" t="s">
        <v>23</v>
      </c>
      <c r="E349" t="s">
        <v>24</v>
      </c>
      <c r="F349">
        <v>1</v>
      </c>
    </row>
    <row r="350" spans="1:14" x14ac:dyDescent="0.35">
      <c r="A350" t="s">
        <v>150</v>
      </c>
      <c r="B350" t="s">
        <v>69</v>
      </c>
      <c r="C350">
        <v>7</v>
      </c>
      <c r="D350" t="s">
        <v>20</v>
      </c>
      <c r="E350" t="s">
        <v>59</v>
      </c>
      <c r="F350">
        <v>1</v>
      </c>
    </row>
    <row r="354" spans="1:3" x14ac:dyDescent="0.35">
      <c r="A354" s="1" t="s">
        <v>34</v>
      </c>
      <c r="B354" s="1" t="s">
        <v>35</v>
      </c>
    </row>
    <row r="355" spans="1:3" x14ac:dyDescent="0.35">
      <c r="A355" s="1" t="s">
        <v>36</v>
      </c>
      <c r="B355">
        <f>ROUND(AVERAGEIF(I:I, "&lt;&gt;", I:I), 3)</f>
        <v>0</v>
      </c>
    </row>
    <row r="356" spans="1:3" x14ac:dyDescent="0.35">
      <c r="A356" s="1" t="s">
        <v>37</v>
      </c>
      <c r="B356">
        <f>ROUND(AVERAGEIF(L:L, "&lt;&gt;", L:L), 3)</f>
        <v>0</v>
      </c>
    </row>
    <row r="357" spans="1:3" x14ac:dyDescent="0.35">
      <c r="A357" s="1" t="s">
        <v>38</v>
      </c>
      <c r="B357">
        <f>ROUND(AVERAGEIF(M:M, "&lt;&gt;", M:M), 3)</f>
        <v>0</v>
      </c>
    </row>
    <row r="358" spans="1:3" x14ac:dyDescent="0.35">
      <c r="A358" s="1" t="s">
        <v>39</v>
      </c>
      <c r="B358">
        <f>ROUND(AVERAGEIF(N:N, "&lt;&gt;", N:N), 3)</f>
        <v>148932416.62200001</v>
      </c>
    </row>
    <row r="359" spans="1:3" x14ac:dyDescent="0.35">
      <c r="A359" s="1" t="s">
        <v>40</v>
      </c>
      <c r="B359">
        <f>COUNTIF(B1:B354, "Created SRv6 rule") / 10</f>
        <v>3</v>
      </c>
    </row>
    <row r="360" spans="1:3" x14ac:dyDescent="0.35">
      <c r="A360" s="1" t="s">
        <v>41</v>
      </c>
      <c r="B360">
        <f>COUNTIF(B1:B354, "Removed SRv6 rule") / 10</f>
        <v>0</v>
      </c>
    </row>
    <row r="361" spans="1:3" x14ac:dyDescent="0.35">
      <c r="A361" s="1" t="s">
        <v>42</v>
      </c>
      <c r="B361">
        <v>11568.993</v>
      </c>
    </row>
    <row r="362" spans="1:3" x14ac:dyDescent="0.35">
      <c r="A362" s="1" t="s">
        <v>43</v>
      </c>
      <c r="B362">
        <v>4494.8620000000001</v>
      </c>
    </row>
    <row r="363" spans="1:3" x14ac:dyDescent="0.35">
      <c r="A363" s="1" t="s">
        <v>44</v>
      </c>
      <c r="B363">
        <v>2259.1779999999999</v>
      </c>
    </row>
    <row r="364" spans="1:3" x14ac:dyDescent="0.35">
      <c r="A364" s="1" t="s">
        <v>45</v>
      </c>
      <c r="B364">
        <v>1750.0119999999999</v>
      </c>
    </row>
    <row r="366" spans="1:3" x14ac:dyDescent="0.35">
      <c r="A366" s="1" t="s">
        <v>46</v>
      </c>
      <c r="B366" s="1" t="s">
        <v>47</v>
      </c>
      <c r="C366" s="1" t="s">
        <v>48</v>
      </c>
    </row>
    <row r="367" spans="1:3" x14ac:dyDescent="0.35">
      <c r="A367">
        <v>1</v>
      </c>
      <c r="B367">
        <v>19.881</v>
      </c>
      <c r="C367">
        <v>17532089</v>
      </c>
    </row>
    <row r="368" spans="1:3" x14ac:dyDescent="0.35">
      <c r="A368">
        <v>2</v>
      </c>
      <c r="B368">
        <v>41.485999999999997</v>
      </c>
      <c r="C368">
        <v>62776348</v>
      </c>
    </row>
    <row r="369" spans="1:4" x14ac:dyDescent="0.35">
      <c r="A369">
        <v>3</v>
      </c>
      <c r="B369">
        <v>35.295999999999999</v>
      </c>
      <c r="C369">
        <v>49225078</v>
      </c>
    </row>
    <row r="370" spans="1:4" x14ac:dyDescent="0.35">
      <c r="A370">
        <v>4</v>
      </c>
      <c r="B370">
        <v>16.638000000000002</v>
      </c>
      <c r="C370">
        <v>14660129</v>
      </c>
    </row>
    <row r="371" spans="1:4" x14ac:dyDescent="0.35">
      <c r="A371">
        <v>5</v>
      </c>
      <c r="B371">
        <v>38.677999999999997</v>
      </c>
      <c r="C371">
        <v>45398559</v>
      </c>
    </row>
    <row r="372" spans="1:4" x14ac:dyDescent="0.35">
      <c r="A372">
        <v>6</v>
      </c>
      <c r="B372">
        <v>15.616</v>
      </c>
      <c r="C372">
        <v>25673746</v>
      </c>
    </row>
    <row r="373" spans="1:4" x14ac:dyDescent="0.35">
      <c r="A373">
        <v>7</v>
      </c>
      <c r="B373">
        <v>27.96</v>
      </c>
      <c r="C373">
        <v>45285112</v>
      </c>
    </row>
    <row r="374" spans="1:4" x14ac:dyDescent="0.35">
      <c r="A374">
        <v>8</v>
      </c>
      <c r="B374">
        <v>60.765000000000001</v>
      </c>
      <c r="C374">
        <v>88245435</v>
      </c>
    </row>
    <row r="375" spans="1:4" x14ac:dyDescent="0.35">
      <c r="A375">
        <v>9</v>
      </c>
      <c r="B375">
        <v>3.2429999999999999</v>
      </c>
      <c r="C375">
        <v>2871960</v>
      </c>
    </row>
    <row r="376" spans="1:4" x14ac:dyDescent="0.35">
      <c r="A376">
        <v>10</v>
      </c>
      <c r="B376">
        <v>34.719000000000001</v>
      </c>
      <c r="C376">
        <v>57240178</v>
      </c>
    </row>
    <row r="377" spans="1:4" x14ac:dyDescent="0.35">
      <c r="A377">
        <v>11</v>
      </c>
      <c r="B377">
        <v>29.602</v>
      </c>
      <c r="C377">
        <v>49955288</v>
      </c>
    </row>
    <row r="378" spans="1:4" x14ac:dyDescent="0.35">
      <c r="A378">
        <v>12</v>
      </c>
      <c r="B378">
        <v>0</v>
      </c>
      <c r="C378">
        <v>0</v>
      </c>
    </row>
    <row r="379" spans="1:4" x14ac:dyDescent="0.35">
      <c r="A379">
        <v>13</v>
      </c>
      <c r="B379">
        <v>16.89</v>
      </c>
      <c r="C379">
        <v>23424140</v>
      </c>
    </row>
    <row r="380" spans="1:4" x14ac:dyDescent="0.35">
      <c r="A380">
        <v>14</v>
      </c>
      <c r="B380">
        <v>39.520000000000003</v>
      </c>
      <c r="C380">
        <v>61492258</v>
      </c>
    </row>
    <row r="381" spans="1:4" x14ac:dyDescent="0.35">
      <c r="A381" s="1" t="s">
        <v>49</v>
      </c>
      <c r="B381">
        <v>27.164000000000001</v>
      </c>
      <c r="C381">
        <v>38841451.428999998</v>
      </c>
    </row>
    <row r="382" spans="1:4" x14ac:dyDescent="0.35">
      <c r="A382" s="1" t="s">
        <v>50</v>
      </c>
      <c r="B382">
        <v>15.725</v>
      </c>
      <c r="C382">
        <v>24543588.677000001</v>
      </c>
    </row>
    <row r="384" spans="1:4" x14ac:dyDescent="0.35">
      <c r="A384" s="1" t="s">
        <v>51</v>
      </c>
      <c r="B384" s="1" t="s">
        <v>52</v>
      </c>
      <c r="C384" s="1" t="s">
        <v>53</v>
      </c>
      <c r="D384" s="1" t="s">
        <v>54</v>
      </c>
    </row>
    <row r="385" spans="1:4" x14ac:dyDescent="0.35">
      <c r="A385" s="1" t="s">
        <v>39</v>
      </c>
      <c r="B385">
        <f>IF(SUMIF(D1:D381, "&lt;&gt;46", N1:N381) = 0, "none", SUMIF(D1:D381, "&lt;&gt;46", N1:N381))</f>
        <v>17914907455.440002</v>
      </c>
      <c r="C385">
        <f>IF(SUMIF(D1:D381, 46, N1:N381) = 0, "none", SUMIF(D1:D381, 46, N1:N381))</f>
        <v>1446306705.474</v>
      </c>
      <c r="D385">
        <f>IFERROR(ROUND((C385 - B385)/ABS(B385) * 100, 3), "none")</f>
        <v>-91.927000000000007</v>
      </c>
    </row>
    <row r="386" spans="1:4" x14ac:dyDescent="0.35">
      <c r="A386" s="1" t="s">
        <v>55</v>
      </c>
      <c r="B386">
        <v>12546.808000000001</v>
      </c>
      <c r="C386">
        <v>11252.295</v>
      </c>
      <c r="D386">
        <f>IFERROR(ROUND((C386 - B386)/ABS(B386) * 100, 3), "none")</f>
        <v>-10.317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MEDIUM-KShort</vt:lpstr>
      <vt:lpstr>HIGH-KShort</vt:lpstr>
      <vt:lpstr>HIGH+EMERGENCY-KShort</vt:lpstr>
      <vt:lpstr>MEDIUM-ECMP</vt:lpstr>
      <vt:lpstr>HIGH-ECMP</vt:lpstr>
      <vt:lpstr>HIGH+EMERGENCY-ECMP</vt:lpstr>
      <vt:lpstr>MEDIUM-ECMP-SRv6</vt:lpstr>
      <vt:lpstr>HIGH-ECMP-SRv6</vt:lpstr>
      <vt:lpstr>HIGH+EMERGENCY-ECMP-SRv6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Coimbra Caetano</cp:lastModifiedBy>
  <dcterms:created xsi:type="dcterms:W3CDTF">2024-09-11T15:32:35Z</dcterms:created>
  <dcterms:modified xsi:type="dcterms:W3CDTF">2024-09-11T16:39:12Z</dcterms:modified>
</cp:coreProperties>
</file>