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2"/>
  </bookViews>
  <sheets>
    <sheet name="Datos" sheetId="2" r:id="rId1"/>
    <sheet name="Informe" sheetId="3" r:id="rId2"/>
    <sheet name="Imprimir Datos" sheetId="4" r:id="rId3"/>
  </sheets>
  <calcPr calcId="144525"/>
  <pivotCaches>
    <pivotCache cacheId="80" r:id="rId4"/>
  </pivotCaches>
</workbook>
</file>

<file path=xl/calcChain.xml><?xml version="1.0" encoding="utf-8"?>
<calcChain xmlns="http://schemas.openxmlformats.org/spreadsheetml/2006/main">
  <c r="B49" i="4" l="1"/>
  <c r="C49" i="4"/>
  <c r="D49" i="4"/>
  <c r="E49" i="4"/>
  <c r="F49" i="4"/>
  <c r="G49" i="4"/>
  <c r="H49" i="4"/>
  <c r="I49" i="4"/>
  <c r="B50" i="4"/>
  <c r="C50" i="4"/>
  <c r="D50" i="4"/>
  <c r="E50" i="4"/>
  <c r="F50" i="4"/>
  <c r="G50" i="4"/>
  <c r="H50" i="4"/>
  <c r="I50" i="4"/>
  <c r="B51" i="4"/>
  <c r="C51" i="4"/>
  <c r="D51" i="4"/>
  <c r="E51" i="4"/>
  <c r="F51" i="4"/>
  <c r="G51" i="4"/>
  <c r="H51" i="4"/>
  <c r="I51" i="4"/>
  <c r="B52" i="4"/>
  <c r="C52" i="4"/>
  <c r="D52" i="4"/>
  <c r="E52" i="4"/>
  <c r="F52" i="4"/>
  <c r="G52" i="4"/>
  <c r="H52" i="4"/>
  <c r="I52" i="4"/>
  <c r="B53" i="4"/>
  <c r="C53" i="4"/>
  <c r="D53" i="4"/>
  <c r="E53" i="4"/>
  <c r="F53" i="4"/>
  <c r="G53" i="4"/>
  <c r="H53" i="4"/>
  <c r="I53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B43" i="4"/>
  <c r="C43" i="4"/>
  <c r="D43" i="4"/>
  <c r="E43" i="4"/>
  <c r="F43" i="4"/>
  <c r="G43" i="4"/>
  <c r="H43" i="4"/>
  <c r="I43" i="4"/>
  <c r="B44" i="4"/>
  <c r="C44" i="4"/>
  <c r="D44" i="4"/>
  <c r="E44" i="4"/>
  <c r="F44" i="4"/>
  <c r="G44" i="4"/>
  <c r="H44" i="4"/>
  <c r="I44" i="4"/>
  <c r="B45" i="4"/>
  <c r="C45" i="4"/>
  <c r="D45" i="4"/>
  <c r="E45" i="4"/>
  <c r="F45" i="4"/>
  <c r="G45" i="4"/>
  <c r="H45" i="4"/>
  <c r="I45" i="4"/>
  <c r="B46" i="4"/>
  <c r="C46" i="4"/>
  <c r="D46" i="4"/>
  <c r="E46" i="4"/>
  <c r="F46" i="4"/>
  <c r="G46" i="4"/>
  <c r="H46" i="4"/>
  <c r="I46" i="4"/>
  <c r="B47" i="4"/>
  <c r="C47" i="4"/>
  <c r="D47" i="4"/>
  <c r="E47" i="4"/>
  <c r="F47" i="4"/>
  <c r="G47" i="4"/>
  <c r="H47" i="4"/>
  <c r="I47" i="4"/>
  <c r="B48" i="4"/>
  <c r="C48" i="4"/>
  <c r="D48" i="4"/>
  <c r="E48" i="4"/>
  <c r="F48" i="4"/>
  <c r="G48" i="4"/>
  <c r="H48" i="4"/>
  <c r="I48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C3" i="4"/>
  <c r="D3" i="4"/>
  <c r="E3" i="4"/>
  <c r="F3" i="4"/>
  <c r="G3" i="4"/>
  <c r="H3" i="4"/>
  <c r="I3" i="4"/>
  <c r="D4" i="4"/>
  <c r="E4" i="4"/>
  <c r="F4" i="4"/>
  <c r="G4" i="4"/>
  <c r="H4" i="4"/>
  <c r="I4" i="4"/>
  <c r="D5" i="4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D14" i="4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D21" i="4"/>
  <c r="E21" i="4"/>
  <c r="F21" i="4"/>
  <c r="G21" i="4"/>
  <c r="H21" i="4"/>
  <c r="I21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4" i="4"/>
  <c r="B13" i="4"/>
  <c r="B14" i="4"/>
  <c r="B15" i="4"/>
  <c r="B16" i="4"/>
  <c r="B17" i="4"/>
  <c r="B18" i="4"/>
  <c r="B19" i="4"/>
  <c r="B20" i="4"/>
  <c r="B21" i="4"/>
  <c r="B5" i="4"/>
  <c r="B6" i="4"/>
  <c r="B7" i="4"/>
  <c r="B8" i="4"/>
  <c r="B9" i="4"/>
  <c r="B10" i="4"/>
  <c r="B11" i="4"/>
  <c r="B12" i="4"/>
  <c r="B4" i="4"/>
  <c r="B3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</calcChain>
</file>

<file path=xl/sharedStrings.xml><?xml version="1.0" encoding="utf-8"?>
<sst xmlns="http://schemas.openxmlformats.org/spreadsheetml/2006/main" count="306" uniqueCount="62">
  <si>
    <t>ID</t>
  </si>
  <si>
    <t>Producto</t>
  </si>
  <si>
    <t>Categoría</t>
  </si>
  <si>
    <t>Precio Unitario ($)</t>
  </si>
  <si>
    <t>Cantidad Vendida</t>
  </si>
  <si>
    <t>Mes</t>
  </si>
  <si>
    <t>Ciudad</t>
  </si>
  <si>
    <t>Escritorio Gamer</t>
  </si>
  <si>
    <t>Estante Oficina</t>
  </si>
  <si>
    <t>Parlantes</t>
  </si>
  <si>
    <t>Monitor</t>
  </si>
  <si>
    <t>Impresora</t>
  </si>
  <si>
    <t>Tablet</t>
  </si>
  <si>
    <t>Auriculares</t>
  </si>
  <si>
    <t>Router WiFi</t>
  </si>
  <si>
    <t>Escritorio</t>
  </si>
  <si>
    <t>UPS</t>
  </si>
  <si>
    <t>Cargador Laptop</t>
  </si>
  <si>
    <t>Silla Gamer</t>
  </si>
  <si>
    <t>Laptop</t>
  </si>
  <si>
    <t>Mouse</t>
  </si>
  <si>
    <t>Proyector</t>
  </si>
  <si>
    <t>Smartphone</t>
  </si>
  <si>
    <t>Cable HDMI</t>
  </si>
  <si>
    <t>Webcam</t>
  </si>
  <si>
    <t>Smartwatch</t>
  </si>
  <si>
    <t>Teclado</t>
  </si>
  <si>
    <t>Muebles</t>
  </si>
  <si>
    <t>Accesorios</t>
  </si>
  <si>
    <t>Electrónica</t>
  </si>
  <si>
    <t>Julio</t>
  </si>
  <si>
    <t>Mayo</t>
  </si>
  <si>
    <t>Marzo</t>
  </si>
  <si>
    <t>Diciembre</t>
  </si>
  <si>
    <t>Enero</t>
  </si>
  <si>
    <t>Junio</t>
  </si>
  <si>
    <t>Febrero</t>
  </si>
  <si>
    <t>Abril</t>
  </si>
  <si>
    <t>Octubre</t>
  </si>
  <si>
    <t>Agosto</t>
  </si>
  <si>
    <t>Noviembre</t>
  </si>
  <si>
    <t>Septiembre</t>
  </si>
  <si>
    <t>León</t>
  </si>
  <si>
    <t>Masaya</t>
  </si>
  <si>
    <t>Chontales</t>
  </si>
  <si>
    <t>Rivas</t>
  </si>
  <si>
    <t>Granada</t>
  </si>
  <si>
    <t>Bluefields</t>
  </si>
  <si>
    <t>Jinotega</t>
  </si>
  <si>
    <t>Estelí</t>
  </si>
  <si>
    <t>Matagalpa</t>
  </si>
  <si>
    <t>Managua</t>
  </si>
  <si>
    <t>Boaco</t>
  </si>
  <si>
    <t>Chinandega</t>
  </si>
  <si>
    <t>Etiquetas de fila</t>
  </si>
  <si>
    <t>Total general</t>
  </si>
  <si>
    <t>Suma de Precio Unitario ($)</t>
  </si>
  <si>
    <t>Suma de Cantidad Vendida</t>
  </si>
  <si>
    <t>Total Vendido</t>
  </si>
  <si>
    <t>Suma de Total Vendido</t>
  </si>
  <si>
    <t>(Varios elementos)</t>
  </si>
  <si>
    <t>Empremar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</si>
</sst>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ISES" refreshedDate="45818.855107754629" createdVersion="4" refreshedVersion="4" minRefreshableVersion="3" recordCount="50">
  <cacheSource type="worksheet">
    <worksheetSource name="DatosProductos"/>
  </cacheSource>
  <cacheFields count="8">
    <cacheField name="ID" numFmtId="0">
      <sharedItems containsSemiMixedTypes="0" containsString="0" containsNumber="1" containsInteger="1" minValue="1" maxValue="50"/>
    </cacheField>
    <cacheField name="Producto" numFmtId="0">
      <sharedItems count="20">
        <s v="Escritorio Gamer"/>
        <s v="Estante Oficina"/>
        <s v="Parlantes"/>
        <s v="Monitor"/>
        <s v="Impresora"/>
        <s v="Tablet"/>
        <s v="Auriculares"/>
        <s v="Router WiFi"/>
        <s v="Escritorio"/>
        <s v="UPS"/>
        <s v="Cargador Laptop"/>
        <s v="Silla Gamer"/>
        <s v="Laptop"/>
        <s v="Mouse"/>
        <s v="Proyector"/>
        <s v="Smartphone"/>
        <s v="Cable HDMI"/>
        <s v="Webcam"/>
        <s v="Smartwatch"/>
        <s v="Teclado"/>
      </sharedItems>
    </cacheField>
    <cacheField name="Categoría" numFmtId="0">
      <sharedItems count="3">
        <s v="Muebles"/>
        <s v="Accesorios"/>
        <s v="Electrónica"/>
      </sharedItems>
    </cacheField>
    <cacheField name="Precio Unitario ($)" numFmtId="2">
      <sharedItems containsSemiMixedTypes="0" containsString="0" containsNumber="1" containsInteger="1" minValue="12" maxValue="850"/>
    </cacheField>
    <cacheField name="Cantidad Vendida" numFmtId="2">
      <sharedItems containsSemiMixedTypes="0" containsString="0" containsNumber="1" containsInteger="1" minValue="1" maxValue="59"/>
    </cacheField>
    <cacheField name="Total Vendido" numFmtId="2">
      <sharedItems containsSemiMixedTypes="0" containsString="0" containsNumber="1" containsInteger="1" minValue="12" maxValue="33150"/>
    </cacheField>
    <cacheField name="Mes" numFmtId="0">
      <sharedItems count="12">
        <s v="Julio"/>
        <s v="Mayo"/>
        <s v="Marzo"/>
        <s v="Diciembre"/>
        <s v="Enero"/>
        <s v="Junio"/>
        <s v="Febrero"/>
        <s v="Abril"/>
        <s v="Octubre"/>
        <s v="Agosto"/>
        <s v="Noviembre"/>
        <s v="Septiembre"/>
      </sharedItems>
    </cacheField>
    <cacheField name="Ciudad" numFmtId="0">
      <sharedItems count="12">
        <s v="León"/>
        <s v="Masaya"/>
        <s v="Chontales"/>
        <s v="Rivas"/>
        <s v="Granada"/>
        <s v="Bluefields"/>
        <s v="Jinotega"/>
        <s v="Estelí"/>
        <s v="Matagalpa"/>
        <s v="Managua"/>
        <s v="Boaco"/>
        <s v="Chinandeg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x v="0"/>
    <n v="250"/>
    <n v="15"/>
    <n v="3750"/>
    <x v="0"/>
    <x v="0"/>
  </r>
  <r>
    <n v="2"/>
    <x v="1"/>
    <x v="0"/>
    <n v="160"/>
    <n v="4"/>
    <n v="640"/>
    <x v="1"/>
    <x v="1"/>
  </r>
  <r>
    <n v="3"/>
    <x v="2"/>
    <x v="1"/>
    <n v="60"/>
    <n v="49"/>
    <n v="2940"/>
    <x v="2"/>
    <x v="2"/>
  </r>
  <r>
    <n v="4"/>
    <x v="3"/>
    <x v="2"/>
    <n v="200"/>
    <n v="51"/>
    <n v="10200"/>
    <x v="3"/>
    <x v="3"/>
  </r>
  <r>
    <n v="5"/>
    <x v="4"/>
    <x v="2"/>
    <n v="150"/>
    <n v="21"/>
    <n v="3150"/>
    <x v="4"/>
    <x v="4"/>
  </r>
  <r>
    <n v="6"/>
    <x v="1"/>
    <x v="0"/>
    <n v="160"/>
    <n v="25"/>
    <n v="4000"/>
    <x v="5"/>
    <x v="5"/>
  </r>
  <r>
    <n v="7"/>
    <x v="5"/>
    <x v="2"/>
    <n v="300"/>
    <n v="34"/>
    <n v="10200"/>
    <x v="6"/>
    <x v="3"/>
  </r>
  <r>
    <n v="8"/>
    <x v="6"/>
    <x v="1"/>
    <n v="30"/>
    <n v="30"/>
    <n v="900"/>
    <x v="7"/>
    <x v="2"/>
  </r>
  <r>
    <n v="9"/>
    <x v="7"/>
    <x v="2"/>
    <n v="75"/>
    <n v="18"/>
    <n v="1350"/>
    <x v="6"/>
    <x v="4"/>
  </r>
  <r>
    <n v="10"/>
    <x v="0"/>
    <x v="0"/>
    <n v="250"/>
    <n v="34"/>
    <n v="8500"/>
    <x v="2"/>
    <x v="6"/>
  </r>
  <r>
    <n v="11"/>
    <x v="1"/>
    <x v="0"/>
    <n v="160"/>
    <n v="18"/>
    <n v="2880"/>
    <x v="6"/>
    <x v="7"/>
  </r>
  <r>
    <n v="12"/>
    <x v="8"/>
    <x v="0"/>
    <n v="180"/>
    <n v="6"/>
    <n v="1080"/>
    <x v="3"/>
    <x v="1"/>
  </r>
  <r>
    <n v="13"/>
    <x v="9"/>
    <x v="2"/>
    <n v="120"/>
    <n v="31"/>
    <n v="3720"/>
    <x v="5"/>
    <x v="6"/>
  </r>
  <r>
    <n v="14"/>
    <x v="10"/>
    <x v="1"/>
    <n v="35"/>
    <n v="3"/>
    <n v="105"/>
    <x v="2"/>
    <x v="1"/>
  </r>
  <r>
    <n v="15"/>
    <x v="5"/>
    <x v="2"/>
    <n v="300"/>
    <n v="47"/>
    <n v="14100"/>
    <x v="0"/>
    <x v="1"/>
  </r>
  <r>
    <n v="16"/>
    <x v="3"/>
    <x v="2"/>
    <n v="200"/>
    <n v="42"/>
    <n v="8400"/>
    <x v="8"/>
    <x v="4"/>
  </r>
  <r>
    <n v="17"/>
    <x v="11"/>
    <x v="0"/>
    <n v="220"/>
    <n v="56"/>
    <n v="12320"/>
    <x v="2"/>
    <x v="5"/>
  </r>
  <r>
    <n v="18"/>
    <x v="12"/>
    <x v="2"/>
    <n v="850"/>
    <n v="39"/>
    <n v="33150"/>
    <x v="9"/>
    <x v="3"/>
  </r>
  <r>
    <n v="19"/>
    <x v="6"/>
    <x v="1"/>
    <n v="30"/>
    <n v="22"/>
    <n v="660"/>
    <x v="2"/>
    <x v="3"/>
  </r>
  <r>
    <n v="20"/>
    <x v="13"/>
    <x v="1"/>
    <n v="25"/>
    <n v="8"/>
    <n v="200"/>
    <x v="4"/>
    <x v="7"/>
  </r>
  <r>
    <n v="21"/>
    <x v="14"/>
    <x v="2"/>
    <n v="500"/>
    <n v="34"/>
    <n v="17000"/>
    <x v="2"/>
    <x v="8"/>
  </r>
  <r>
    <n v="22"/>
    <x v="4"/>
    <x v="2"/>
    <n v="150"/>
    <n v="29"/>
    <n v="4350"/>
    <x v="4"/>
    <x v="9"/>
  </r>
  <r>
    <n v="23"/>
    <x v="15"/>
    <x v="2"/>
    <n v="450"/>
    <n v="21"/>
    <n v="9450"/>
    <x v="4"/>
    <x v="5"/>
  </r>
  <r>
    <n v="24"/>
    <x v="4"/>
    <x v="2"/>
    <n v="150"/>
    <n v="47"/>
    <n v="7050"/>
    <x v="3"/>
    <x v="0"/>
  </r>
  <r>
    <n v="25"/>
    <x v="1"/>
    <x v="0"/>
    <n v="160"/>
    <n v="47"/>
    <n v="7520"/>
    <x v="10"/>
    <x v="10"/>
  </r>
  <r>
    <n v="26"/>
    <x v="8"/>
    <x v="0"/>
    <n v="180"/>
    <n v="13"/>
    <n v="2340"/>
    <x v="8"/>
    <x v="3"/>
  </r>
  <r>
    <n v="27"/>
    <x v="3"/>
    <x v="2"/>
    <n v="200"/>
    <n v="7"/>
    <n v="1400"/>
    <x v="9"/>
    <x v="4"/>
  </r>
  <r>
    <n v="28"/>
    <x v="13"/>
    <x v="1"/>
    <n v="25"/>
    <n v="47"/>
    <n v="1175"/>
    <x v="8"/>
    <x v="6"/>
  </r>
  <r>
    <n v="29"/>
    <x v="2"/>
    <x v="1"/>
    <n v="60"/>
    <n v="12"/>
    <n v="720"/>
    <x v="9"/>
    <x v="0"/>
  </r>
  <r>
    <n v="30"/>
    <x v="2"/>
    <x v="1"/>
    <n v="60"/>
    <n v="59"/>
    <n v="3540"/>
    <x v="11"/>
    <x v="5"/>
  </r>
  <r>
    <n v="31"/>
    <x v="7"/>
    <x v="2"/>
    <n v="75"/>
    <n v="33"/>
    <n v="2475"/>
    <x v="9"/>
    <x v="10"/>
  </r>
  <r>
    <n v="32"/>
    <x v="16"/>
    <x v="1"/>
    <n v="12"/>
    <n v="1"/>
    <n v="12"/>
    <x v="3"/>
    <x v="0"/>
  </r>
  <r>
    <n v="33"/>
    <x v="5"/>
    <x v="2"/>
    <n v="300"/>
    <n v="46"/>
    <n v="13800"/>
    <x v="3"/>
    <x v="1"/>
  </r>
  <r>
    <n v="34"/>
    <x v="5"/>
    <x v="2"/>
    <n v="300"/>
    <n v="46"/>
    <n v="13800"/>
    <x v="0"/>
    <x v="7"/>
  </r>
  <r>
    <n v="35"/>
    <x v="17"/>
    <x v="1"/>
    <n v="55"/>
    <n v="26"/>
    <n v="1430"/>
    <x v="1"/>
    <x v="8"/>
  </r>
  <r>
    <n v="36"/>
    <x v="17"/>
    <x v="1"/>
    <n v="55"/>
    <n v="53"/>
    <n v="2915"/>
    <x v="4"/>
    <x v="7"/>
  </r>
  <r>
    <n v="37"/>
    <x v="3"/>
    <x v="2"/>
    <n v="200"/>
    <n v="15"/>
    <n v="3000"/>
    <x v="4"/>
    <x v="8"/>
  </r>
  <r>
    <n v="38"/>
    <x v="16"/>
    <x v="1"/>
    <n v="12"/>
    <n v="32"/>
    <n v="384"/>
    <x v="1"/>
    <x v="5"/>
  </r>
  <r>
    <n v="39"/>
    <x v="3"/>
    <x v="2"/>
    <n v="200"/>
    <n v="17"/>
    <n v="3400"/>
    <x v="5"/>
    <x v="8"/>
  </r>
  <r>
    <n v="40"/>
    <x v="18"/>
    <x v="2"/>
    <n v="130"/>
    <n v="20"/>
    <n v="2600"/>
    <x v="6"/>
    <x v="2"/>
  </r>
  <r>
    <n v="41"/>
    <x v="18"/>
    <x v="2"/>
    <n v="130"/>
    <n v="6"/>
    <n v="780"/>
    <x v="5"/>
    <x v="6"/>
  </r>
  <r>
    <n v="42"/>
    <x v="13"/>
    <x v="1"/>
    <n v="25"/>
    <n v="17"/>
    <n v="425"/>
    <x v="3"/>
    <x v="11"/>
  </r>
  <r>
    <n v="43"/>
    <x v="18"/>
    <x v="2"/>
    <n v="130"/>
    <n v="48"/>
    <n v="6240"/>
    <x v="1"/>
    <x v="6"/>
  </r>
  <r>
    <n v="44"/>
    <x v="12"/>
    <x v="2"/>
    <n v="850"/>
    <n v="34"/>
    <n v="28900"/>
    <x v="5"/>
    <x v="9"/>
  </r>
  <r>
    <n v="45"/>
    <x v="9"/>
    <x v="2"/>
    <n v="120"/>
    <n v="41"/>
    <n v="4920"/>
    <x v="1"/>
    <x v="8"/>
  </r>
  <r>
    <n v="46"/>
    <x v="3"/>
    <x v="2"/>
    <n v="200"/>
    <n v="30"/>
    <n v="6000"/>
    <x v="10"/>
    <x v="3"/>
  </r>
  <r>
    <n v="47"/>
    <x v="19"/>
    <x v="1"/>
    <n v="45"/>
    <n v="32"/>
    <n v="1440"/>
    <x v="3"/>
    <x v="4"/>
  </r>
  <r>
    <n v="48"/>
    <x v="6"/>
    <x v="1"/>
    <n v="30"/>
    <n v="32"/>
    <n v="960"/>
    <x v="6"/>
    <x v="7"/>
  </r>
  <r>
    <n v="49"/>
    <x v="0"/>
    <x v="0"/>
    <n v="250"/>
    <n v="36"/>
    <n v="9000"/>
    <x v="2"/>
    <x v="3"/>
  </r>
  <r>
    <n v="50"/>
    <x v="4"/>
    <x v="2"/>
    <n v="150"/>
    <n v="52"/>
    <n v="7800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94" firstHeaderRow="0" firstDataRow="1" firstDataCol="1" rowPageCount="1" colPageCount="1"/>
  <pivotFields count="8">
    <pivotField showAll="0"/>
    <pivotField axis="axisRow" showAll="0">
      <items count="21">
        <item x="6"/>
        <item x="16"/>
        <item x="10"/>
        <item x="8"/>
        <item x="0"/>
        <item x="1"/>
        <item x="4"/>
        <item x="12"/>
        <item x="3"/>
        <item x="13"/>
        <item x="2"/>
        <item x="14"/>
        <item x="7"/>
        <item x="11"/>
        <item x="15"/>
        <item x="18"/>
        <item x="5"/>
        <item x="19"/>
        <item x="9"/>
        <item x="17"/>
        <item t="default"/>
      </items>
    </pivotField>
    <pivotField axis="axisPage" multipleItemSelectionAllowed="1" showAll="0">
      <items count="4">
        <item x="1"/>
        <item x="2"/>
        <item h="1" x="0"/>
        <item t="default"/>
      </items>
    </pivotField>
    <pivotField dataField="1" numFmtId="2" showAll="0"/>
    <pivotField dataField="1" numFmtId="2" showAll="0"/>
    <pivotField dataField="1" numFmtId="2" showAll="0" defaultSubtotal="0"/>
    <pivotField axis="axisRow" showAll="0">
      <items count="13">
        <item x="4"/>
        <item x="6"/>
        <item x="2"/>
        <item x="7"/>
        <item x="1"/>
        <item x="5"/>
        <item x="0"/>
        <item x="9"/>
        <item x="11"/>
        <item x="8"/>
        <item x="10"/>
        <item x="3"/>
        <item t="default"/>
      </items>
    </pivotField>
    <pivotField axis="axisRow" showAll="0">
      <items count="13">
        <item x="5"/>
        <item x="10"/>
        <item x="11"/>
        <item x="2"/>
        <item x="7"/>
        <item x="4"/>
        <item x="6"/>
        <item x="0"/>
        <item x="9"/>
        <item x="1"/>
        <item x="8"/>
        <item x="3"/>
        <item t="default"/>
      </items>
    </pivotField>
  </pivotFields>
  <rowFields count="3">
    <field x="6"/>
    <field x="1"/>
    <field x="7"/>
  </rowFields>
  <rowItems count="91">
    <i>
      <x/>
    </i>
    <i r="1">
      <x v="6"/>
    </i>
    <i r="2">
      <x v="5"/>
    </i>
    <i r="2">
      <x v="8"/>
    </i>
    <i r="1">
      <x v="8"/>
    </i>
    <i r="2">
      <x v="10"/>
    </i>
    <i r="1">
      <x v="9"/>
    </i>
    <i r="2">
      <x v="4"/>
    </i>
    <i r="1">
      <x v="14"/>
    </i>
    <i r="2">
      <x/>
    </i>
    <i r="1">
      <x v="19"/>
    </i>
    <i r="2">
      <x v="4"/>
    </i>
    <i>
      <x v="1"/>
    </i>
    <i r="1">
      <x/>
    </i>
    <i r="2">
      <x v="4"/>
    </i>
    <i r="1">
      <x v="12"/>
    </i>
    <i r="2">
      <x v="5"/>
    </i>
    <i r="1">
      <x v="15"/>
    </i>
    <i r="2">
      <x v="3"/>
    </i>
    <i r="1">
      <x v="16"/>
    </i>
    <i r="2">
      <x v="11"/>
    </i>
    <i>
      <x v="2"/>
    </i>
    <i r="1">
      <x/>
    </i>
    <i r="2">
      <x v="11"/>
    </i>
    <i r="1">
      <x v="2"/>
    </i>
    <i r="2">
      <x v="9"/>
    </i>
    <i r="1">
      <x v="10"/>
    </i>
    <i r="2">
      <x v="3"/>
    </i>
    <i r="1">
      <x v="11"/>
    </i>
    <i r="2">
      <x v="10"/>
    </i>
    <i>
      <x v="3"/>
    </i>
    <i r="1">
      <x/>
    </i>
    <i r="2">
      <x v="3"/>
    </i>
    <i>
      <x v="4"/>
    </i>
    <i r="1">
      <x v="1"/>
    </i>
    <i r="2">
      <x/>
    </i>
    <i r="1">
      <x v="15"/>
    </i>
    <i r="2">
      <x v="6"/>
    </i>
    <i r="1">
      <x v="18"/>
    </i>
    <i r="2">
      <x v="10"/>
    </i>
    <i r="1">
      <x v="19"/>
    </i>
    <i r="2">
      <x v="10"/>
    </i>
    <i>
      <x v="5"/>
    </i>
    <i r="1">
      <x v="6"/>
    </i>
    <i r="2">
      <x v="5"/>
    </i>
    <i r="1">
      <x v="7"/>
    </i>
    <i r="2">
      <x v="8"/>
    </i>
    <i r="1">
      <x v="8"/>
    </i>
    <i r="2">
      <x v="10"/>
    </i>
    <i r="1">
      <x v="15"/>
    </i>
    <i r="2">
      <x v="6"/>
    </i>
    <i r="1">
      <x v="18"/>
    </i>
    <i r="2">
      <x v="6"/>
    </i>
    <i>
      <x v="6"/>
    </i>
    <i r="1">
      <x v="16"/>
    </i>
    <i r="2">
      <x v="4"/>
    </i>
    <i r="2">
      <x v="9"/>
    </i>
    <i>
      <x v="7"/>
    </i>
    <i r="1">
      <x v="7"/>
    </i>
    <i r="2">
      <x v="11"/>
    </i>
    <i r="1">
      <x v="8"/>
    </i>
    <i r="2">
      <x v="5"/>
    </i>
    <i r="1">
      <x v="10"/>
    </i>
    <i r="2">
      <x v="7"/>
    </i>
    <i r="1">
      <x v="12"/>
    </i>
    <i r="2">
      <x v="1"/>
    </i>
    <i>
      <x v="8"/>
    </i>
    <i r="1">
      <x v="10"/>
    </i>
    <i r="2">
      <x/>
    </i>
    <i>
      <x v="9"/>
    </i>
    <i r="1">
      <x v="8"/>
    </i>
    <i r="2">
      <x v="5"/>
    </i>
    <i r="1">
      <x v="9"/>
    </i>
    <i r="2">
      <x v="6"/>
    </i>
    <i>
      <x v="10"/>
    </i>
    <i r="1">
      <x v="8"/>
    </i>
    <i r="2">
      <x v="11"/>
    </i>
    <i>
      <x v="11"/>
    </i>
    <i r="1">
      <x v="1"/>
    </i>
    <i r="2">
      <x v="7"/>
    </i>
    <i r="1">
      <x v="6"/>
    </i>
    <i r="2">
      <x v="7"/>
    </i>
    <i r="1">
      <x v="8"/>
    </i>
    <i r="2">
      <x v="11"/>
    </i>
    <i r="1">
      <x v="9"/>
    </i>
    <i r="2">
      <x v="2"/>
    </i>
    <i r="1">
      <x v="16"/>
    </i>
    <i r="2">
      <x v="9"/>
    </i>
    <i r="1">
      <x v="17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a de Precio Unitario ($)" fld="3" baseField="0" baseItem="0"/>
    <dataField name="Suma de Cantidad Vendida" fld="4" baseField="0" baseItem="0"/>
    <dataField name="Suma de Total Vendid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DatosProductos" displayName="DatosProductos" ref="A2:H52" totalsRowShown="0" headerRowDxfId="3" headerRowBorderDxfId="4" tableBorderDxfId="5">
  <autoFilter ref="A2:H52"/>
  <tableColumns count="8">
    <tableColumn id="1" name="ID"/>
    <tableColumn id="2" name="Producto"/>
    <tableColumn id="3" name="Categoría"/>
    <tableColumn id="4" name="Precio Unitario ($)" dataDxfId="2"/>
    <tableColumn id="5" name="Cantidad Vendida" dataDxfId="1"/>
    <tableColumn id="8" name="Total Vendido" dataDxfId="0">
      <calculatedColumnFormula>DatosProductos[[#This Row],[Precio Unitario ($)]]*DatosProductos[[#This Row],[Cantidad Vendida]]</calculatedColumnFormula>
    </tableColumn>
    <tableColumn id="6" name="Mes"/>
    <tableColumn id="7" name="Ciu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3" sqref="A3"/>
    </sheetView>
  </sheetViews>
  <sheetFormatPr baseColWidth="10" defaultRowHeight="15" x14ac:dyDescent="0.25"/>
  <cols>
    <col min="1" max="1" width="7.42578125" bestFit="1" customWidth="1"/>
    <col min="2" max="2" width="15.5703125" bestFit="1" customWidth="1"/>
    <col min="3" max="3" width="14" bestFit="1" customWidth="1"/>
    <col min="4" max="4" width="21.85546875" style="2" bestFit="1" customWidth="1"/>
    <col min="5" max="5" width="21.42578125" style="2" bestFit="1" customWidth="1"/>
    <col min="6" max="6" width="18" style="2" bestFit="1" customWidth="1"/>
    <col min="8" max="8" width="11.7109375" bestFit="1" customWidth="1"/>
  </cols>
  <sheetData>
    <row r="1" spans="1:8" x14ac:dyDescent="0.25">
      <c r="D1"/>
      <c r="E1"/>
      <c r="F1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58</v>
      </c>
      <c r="G2" s="1" t="s">
        <v>5</v>
      </c>
      <c r="H2" s="1" t="s">
        <v>6</v>
      </c>
    </row>
    <row r="3" spans="1:8" x14ac:dyDescent="0.25">
      <c r="A3">
        <v>1</v>
      </c>
      <c r="B3" t="s">
        <v>7</v>
      </c>
      <c r="C3" t="s">
        <v>27</v>
      </c>
      <c r="D3" s="2">
        <v>250</v>
      </c>
      <c r="E3" s="2">
        <v>15</v>
      </c>
      <c r="F3" s="2">
        <f>DatosProductos[[#This Row],[Precio Unitario ($)]]*DatosProductos[[#This Row],[Cantidad Vendida]]</f>
        <v>3750</v>
      </c>
      <c r="G3" t="s">
        <v>30</v>
      </c>
      <c r="H3" t="s">
        <v>42</v>
      </c>
    </row>
    <row r="4" spans="1:8" x14ac:dyDescent="0.25">
      <c r="A4">
        <v>2</v>
      </c>
      <c r="B4" t="s">
        <v>8</v>
      </c>
      <c r="C4" t="s">
        <v>27</v>
      </c>
      <c r="D4" s="2">
        <v>160</v>
      </c>
      <c r="E4" s="2">
        <v>4</v>
      </c>
      <c r="F4" s="2">
        <f>DatosProductos[[#This Row],[Precio Unitario ($)]]*DatosProductos[[#This Row],[Cantidad Vendida]]</f>
        <v>640</v>
      </c>
      <c r="G4" t="s">
        <v>31</v>
      </c>
      <c r="H4" t="s">
        <v>43</v>
      </c>
    </row>
    <row r="5" spans="1:8" x14ac:dyDescent="0.25">
      <c r="A5">
        <v>3</v>
      </c>
      <c r="B5" t="s">
        <v>9</v>
      </c>
      <c r="C5" t="s">
        <v>28</v>
      </c>
      <c r="D5" s="2">
        <v>60</v>
      </c>
      <c r="E5" s="2">
        <v>49</v>
      </c>
      <c r="F5" s="2">
        <f>DatosProductos[[#This Row],[Precio Unitario ($)]]*DatosProductos[[#This Row],[Cantidad Vendida]]</f>
        <v>2940</v>
      </c>
      <c r="G5" t="s">
        <v>32</v>
      </c>
      <c r="H5" t="s">
        <v>44</v>
      </c>
    </row>
    <row r="6" spans="1:8" x14ac:dyDescent="0.25">
      <c r="A6">
        <v>4</v>
      </c>
      <c r="B6" t="s">
        <v>10</v>
      </c>
      <c r="C6" t="s">
        <v>29</v>
      </c>
      <c r="D6" s="2">
        <v>200</v>
      </c>
      <c r="E6" s="2">
        <v>51</v>
      </c>
      <c r="F6" s="2">
        <f>DatosProductos[[#This Row],[Precio Unitario ($)]]*DatosProductos[[#This Row],[Cantidad Vendida]]</f>
        <v>10200</v>
      </c>
      <c r="G6" t="s">
        <v>33</v>
      </c>
      <c r="H6" t="s">
        <v>45</v>
      </c>
    </row>
    <row r="7" spans="1:8" x14ac:dyDescent="0.25">
      <c r="A7">
        <v>5</v>
      </c>
      <c r="B7" t="s">
        <v>11</v>
      </c>
      <c r="C7" t="s">
        <v>29</v>
      </c>
      <c r="D7" s="2">
        <v>150</v>
      </c>
      <c r="E7" s="2">
        <v>21</v>
      </c>
      <c r="F7" s="2">
        <f>DatosProductos[[#This Row],[Precio Unitario ($)]]*DatosProductos[[#This Row],[Cantidad Vendida]]</f>
        <v>3150</v>
      </c>
      <c r="G7" t="s">
        <v>34</v>
      </c>
      <c r="H7" t="s">
        <v>46</v>
      </c>
    </row>
    <row r="8" spans="1:8" x14ac:dyDescent="0.25">
      <c r="A8">
        <v>6</v>
      </c>
      <c r="B8" t="s">
        <v>8</v>
      </c>
      <c r="C8" t="s">
        <v>27</v>
      </c>
      <c r="D8" s="2">
        <v>160</v>
      </c>
      <c r="E8" s="2">
        <v>25</v>
      </c>
      <c r="F8" s="2">
        <f>DatosProductos[[#This Row],[Precio Unitario ($)]]*DatosProductos[[#This Row],[Cantidad Vendida]]</f>
        <v>4000</v>
      </c>
      <c r="G8" t="s">
        <v>35</v>
      </c>
      <c r="H8" t="s">
        <v>47</v>
      </c>
    </row>
    <row r="9" spans="1:8" x14ac:dyDescent="0.25">
      <c r="A9">
        <v>7</v>
      </c>
      <c r="B9" t="s">
        <v>12</v>
      </c>
      <c r="C9" t="s">
        <v>29</v>
      </c>
      <c r="D9" s="2">
        <v>300</v>
      </c>
      <c r="E9" s="2">
        <v>34</v>
      </c>
      <c r="F9" s="2">
        <f>DatosProductos[[#This Row],[Precio Unitario ($)]]*DatosProductos[[#This Row],[Cantidad Vendida]]</f>
        <v>10200</v>
      </c>
      <c r="G9" t="s">
        <v>36</v>
      </c>
      <c r="H9" t="s">
        <v>45</v>
      </c>
    </row>
    <row r="10" spans="1:8" x14ac:dyDescent="0.25">
      <c r="A10">
        <v>8</v>
      </c>
      <c r="B10" t="s">
        <v>13</v>
      </c>
      <c r="C10" t="s">
        <v>28</v>
      </c>
      <c r="D10" s="2">
        <v>30</v>
      </c>
      <c r="E10" s="2">
        <v>30</v>
      </c>
      <c r="F10" s="2">
        <f>DatosProductos[[#This Row],[Precio Unitario ($)]]*DatosProductos[[#This Row],[Cantidad Vendida]]</f>
        <v>900</v>
      </c>
      <c r="G10" t="s">
        <v>37</v>
      </c>
      <c r="H10" t="s">
        <v>44</v>
      </c>
    </row>
    <row r="11" spans="1:8" x14ac:dyDescent="0.25">
      <c r="A11">
        <v>9</v>
      </c>
      <c r="B11" t="s">
        <v>14</v>
      </c>
      <c r="C11" t="s">
        <v>29</v>
      </c>
      <c r="D11" s="2">
        <v>75</v>
      </c>
      <c r="E11" s="2">
        <v>18</v>
      </c>
      <c r="F11" s="2">
        <f>DatosProductos[[#This Row],[Precio Unitario ($)]]*DatosProductos[[#This Row],[Cantidad Vendida]]</f>
        <v>1350</v>
      </c>
      <c r="G11" t="s">
        <v>36</v>
      </c>
      <c r="H11" t="s">
        <v>46</v>
      </c>
    </row>
    <row r="12" spans="1:8" x14ac:dyDescent="0.25">
      <c r="A12">
        <v>10</v>
      </c>
      <c r="B12" t="s">
        <v>7</v>
      </c>
      <c r="C12" t="s">
        <v>27</v>
      </c>
      <c r="D12" s="2">
        <v>250</v>
      </c>
      <c r="E12" s="2">
        <v>34</v>
      </c>
      <c r="F12" s="2">
        <f>DatosProductos[[#This Row],[Precio Unitario ($)]]*DatosProductos[[#This Row],[Cantidad Vendida]]</f>
        <v>8500</v>
      </c>
      <c r="G12" t="s">
        <v>32</v>
      </c>
      <c r="H12" t="s">
        <v>48</v>
      </c>
    </row>
    <row r="13" spans="1:8" x14ac:dyDescent="0.25">
      <c r="A13">
        <v>11</v>
      </c>
      <c r="B13" t="s">
        <v>8</v>
      </c>
      <c r="C13" t="s">
        <v>27</v>
      </c>
      <c r="D13" s="2">
        <v>160</v>
      </c>
      <c r="E13" s="2">
        <v>18</v>
      </c>
      <c r="F13" s="2">
        <f>DatosProductos[[#This Row],[Precio Unitario ($)]]*DatosProductos[[#This Row],[Cantidad Vendida]]</f>
        <v>2880</v>
      </c>
      <c r="G13" t="s">
        <v>36</v>
      </c>
      <c r="H13" t="s">
        <v>49</v>
      </c>
    </row>
    <row r="14" spans="1:8" x14ac:dyDescent="0.25">
      <c r="A14">
        <v>12</v>
      </c>
      <c r="B14" t="s">
        <v>15</v>
      </c>
      <c r="C14" t="s">
        <v>27</v>
      </c>
      <c r="D14" s="2">
        <v>180</v>
      </c>
      <c r="E14" s="2">
        <v>6</v>
      </c>
      <c r="F14" s="2">
        <f>DatosProductos[[#This Row],[Precio Unitario ($)]]*DatosProductos[[#This Row],[Cantidad Vendida]]</f>
        <v>1080</v>
      </c>
      <c r="G14" t="s">
        <v>33</v>
      </c>
      <c r="H14" t="s">
        <v>43</v>
      </c>
    </row>
    <row r="15" spans="1:8" x14ac:dyDescent="0.25">
      <c r="A15">
        <v>13</v>
      </c>
      <c r="B15" t="s">
        <v>16</v>
      </c>
      <c r="C15" t="s">
        <v>29</v>
      </c>
      <c r="D15" s="2">
        <v>120</v>
      </c>
      <c r="E15" s="2">
        <v>31</v>
      </c>
      <c r="F15" s="2">
        <f>DatosProductos[[#This Row],[Precio Unitario ($)]]*DatosProductos[[#This Row],[Cantidad Vendida]]</f>
        <v>3720</v>
      </c>
      <c r="G15" t="s">
        <v>35</v>
      </c>
      <c r="H15" t="s">
        <v>48</v>
      </c>
    </row>
    <row r="16" spans="1:8" x14ac:dyDescent="0.25">
      <c r="A16">
        <v>14</v>
      </c>
      <c r="B16" t="s">
        <v>17</v>
      </c>
      <c r="C16" t="s">
        <v>28</v>
      </c>
      <c r="D16" s="2">
        <v>35</v>
      </c>
      <c r="E16" s="2">
        <v>3</v>
      </c>
      <c r="F16" s="2">
        <f>DatosProductos[[#This Row],[Precio Unitario ($)]]*DatosProductos[[#This Row],[Cantidad Vendida]]</f>
        <v>105</v>
      </c>
      <c r="G16" t="s">
        <v>32</v>
      </c>
      <c r="H16" t="s">
        <v>43</v>
      </c>
    </row>
    <row r="17" spans="1:8" x14ac:dyDescent="0.25">
      <c r="A17">
        <v>15</v>
      </c>
      <c r="B17" t="s">
        <v>12</v>
      </c>
      <c r="C17" t="s">
        <v>29</v>
      </c>
      <c r="D17" s="2">
        <v>300</v>
      </c>
      <c r="E17" s="2">
        <v>47</v>
      </c>
      <c r="F17" s="2">
        <f>DatosProductos[[#This Row],[Precio Unitario ($)]]*DatosProductos[[#This Row],[Cantidad Vendida]]</f>
        <v>14100</v>
      </c>
      <c r="G17" t="s">
        <v>30</v>
      </c>
      <c r="H17" t="s">
        <v>43</v>
      </c>
    </row>
    <row r="18" spans="1:8" x14ac:dyDescent="0.25">
      <c r="A18">
        <v>16</v>
      </c>
      <c r="B18" t="s">
        <v>10</v>
      </c>
      <c r="C18" t="s">
        <v>29</v>
      </c>
      <c r="D18" s="2">
        <v>200</v>
      </c>
      <c r="E18" s="2">
        <v>42</v>
      </c>
      <c r="F18" s="2">
        <f>DatosProductos[[#This Row],[Precio Unitario ($)]]*DatosProductos[[#This Row],[Cantidad Vendida]]</f>
        <v>8400</v>
      </c>
      <c r="G18" t="s">
        <v>38</v>
      </c>
      <c r="H18" t="s">
        <v>46</v>
      </c>
    </row>
    <row r="19" spans="1:8" x14ac:dyDescent="0.25">
      <c r="A19">
        <v>17</v>
      </c>
      <c r="B19" t="s">
        <v>18</v>
      </c>
      <c r="C19" t="s">
        <v>27</v>
      </c>
      <c r="D19" s="2">
        <v>220</v>
      </c>
      <c r="E19" s="2">
        <v>56</v>
      </c>
      <c r="F19" s="2">
        <f>DatosProductos[[#This Row],[Precio Unitario ($)]]*DatosProductos[[#This Row],[Cantidad Vendida]]</f>
        <v>12320</v>
      </c>
      <c r="G19" t="s">
        <v>32</v>
      </c>
      <c r="H19" t="s">
        <v>47</v>
      </c>
    </row>
    <row r="20" spans="1:8" x14ac:dyDescent="0.25">
      <c r="A20">
        <v>18</v>
      </c>
      <c r="B20" t="s">
        <v>19</v>
      </c>
      <c r="C20" t="s">
        <v>29</v>
      </c>
      <c r="D20" s="2">
        <v>850</v>
      </c>
      <c r="E20" s="2">
        <v>39</v>
      </c>
      <c r="F20" s="2">
        <f>DatosProductos[[#This Row],[Precio Unitario ($)]]*DatosProductos[[#This Row],[Cantidad Vendida]]</f>
        <v>33150</v>
      </c>
      <c r="G20" t="s">
        <v>39</v>
      </c>
      <c r="H20" t="s">
        <v>45</v>
      </c>
    </row>
    <row r="21" spans="1:8" x14ac:dyDescent="0.25">
      <c r="A21">
        <v>19</v>
      </c>
      <c r="B21" t="s">
        <v>13</v>
      </c>
      <c r="C21" t="s">
        <v>28</v>
      </c>
      <c r="D21" s="2">
        <v>30</v>
      </c>
      <c r="E21" s="2">
        <v>22</v>
      </c>
      <c r="F21" s="2">
        <f>DatosProductos[[#This Row],[Precio Unitario ($)]]*DatosProductos[[#This Row],[Cantidad Vendida]]</f>
        <v>660</v>
      </c>
      <c r="G21" t="s">
        <v>32</v>
      </c>
      <c r="H21" t="s">
        <v>45</v>
      </c>
    </row>
    <row r="22" spans="1:8" x14ac:dyDescent="0.25">
      <c r="A22">
        <v>20</v>
      </c>
      <c r="B22" t="s">
        <v>20</v>
      </c>
      <c r="C22" t="s">
        <v>28</v>
      </c>
      <c r="D22" s="2">
        <v>25</v>
      </c>
      <c r="E22" s="2">
        <v>8</v>
      </c>
      <c r="F22" s="2">
        <f>DatosProductos[[#This Row],[Precio Unitario ($)]]*DatosProductos[[#This Row],[Cantidad Vendida]]</f>
        <v>200</v>
      </c>
      <c r="G22" t="s">
        <v>34</v>
      </c>
      <c r="H22" t="s">
        <v>49</v>
      </c>
    </row>
    <row r="23" spans="1:8" x14ac:dyDescent="0.25">
      <c r="A23">
        <v>21</v>
      </c>
      <c r="B23" t="s">
        <v>21</v>
      </c>
      <c r="C23" t="s">
        <v>29</v>
      </c>
      <c r="D23" s="2">
        <v>500</v>
      </c>
      <c r="E23" s="2">
        <v>34</v>
      </c>
      <c r="F23" s="2">
        <f>DatosProductos[[#This Row],[Precio Unitario ($)]]*DatosProductos[[#This Row],[Cantidad Vendida]]</f>
        <v>17000</v>
      </c>
      <c r="G23" t="s">
        <v>32</v>
      </c>
      <c r="H23" t="s">
        <v>50</v>
      </c>
    </row>
    <row r="24" spans="1:8" x14ac:dyDescent="0.25">
      <c r="A24">
        <v>22</v>
      </c>
      <c r="B24" t="s">
        <v>11</v>
      </c>
      <c r="C24" t="s">
        <v>29</v>
      </c>
      <c r="D24" s="2">
        <v>150</v>
      </c>
      <c r="E24" s="2">
        <v>29</v>
      </c>
      <c r="F24" s="2">
        <f>DatosProductos[[#This Row],[Precio Unitario ($)]]*DatosProductos[[#This Row],[Cantidad Vendida]]</f>
        <v>4350</v>
      </c>
      <c r="G24" t="s">
        <v>34</v>
      </c>
      <c r="H24" t="s">
        <v>51</v>
      </c>
    </row>
    <row r="25" spans="1:8" x14ac:dyDescent="0.25">
      <c r="A25">
        <v>23</v>
      </c>
      <c r="B25" t="s">
        <v>22</v>
      </c>
      <c r="C25" t="s">
        <v>29</v>
      </c>
      <c r="D25" s="2">
        <v>450</v>
      </c>
      <c r="E25" s="2">
        <v>21</v>
      </c>
      <c r="F25" s="2">
        <f>DatosProductos[[#This Row],[Precio Unitario ($)]]*DatosProductos[[#This Row],[Cantidad Vendida]]</f>
        <v>9450</v>
      </c>
      <c r="G25" t="s">
        <v>34</v>
      </c>
      <c r="H25" t="s">
        <v>47</v>
      </c>
    </row>
    <row r="26" spans="1:8" x14ac:dyDescent="0.25">
      <c r="A26">
        <v>24</v>
      </c>
      <c r="B26" t="s">
        <v>11</v>
      </c>
      <c r="C26" t="s">
        <v>29</v>
      </c>
      <c r="D26" s="2">
        <v>150</v>
      </c>
      <c r="E26" s="2">
        <v>47</v>
      </c>
      <c r="F26" s="2">
        <f>DatosProductos[[#This Row],[Precio Unitario ($)]]*DatosProductos[[#This Row],[Cantidad Vendida]]</f>
        <v>7050</v>
      </c>
      <c r="G26" t="s">
        <v>33</v>
      </c>
      <c r="H26" t="s">
        <v>42</v>
      </c>
    </row>
    <row r="27" spans="1:8" x14ac:dyDescent="0.25">
      <c r="A27">
        <v>25</v>
      </c>
      <c r="B27" t="s">
        <v>8</v>
      </c>
      <c r="C27" t="s">
        <v>27</v>
      </c>
      <c r="D27" s="2">
        <v>160</v>
      </c>
      <c r="E27" s="2">
        <v>47</v>
      </c>
      <c r="F27" s="2">
        <f>DatosProductos[[#This Row],[Precio Unitario ($)]]*DatosProductos[[#This Row],[Cantidad Vendida]]</f>
        <v>7520</v>
      </c>
      <c r="G27" t="s">
        <v>40</v>
      </c>
      <c r="H27" t="s">
        <v>52</v>
      </c>
    </row>
    <row r="28" spans="1:8" x14ac:dyDescent="0.25">
      <c r="A28">
        <v>26</v>
      </c>
      <c r="B28" t="s">
        <v>15</v>
      </c>
      <c r="C28" t="s">
        <v>27</v>
      </c>
      <c r="D28" s="2">
        <v>180</v>
      </c>
      <c r="E28" s="2">
        <v>13</v>
      </c>
      <c r="F28" s="2">
        <f>DatosProductos[[#This Row],[Precio Unitario ($)]]*DatosProductos[[#This Row],[Cantidad Vendida]]</f>
        <v>2340</v>
      </c>
      <c r="G28" t="s">
        <v>38</v>
      </c>
      <c r="H28" t="s">
        <v>45</v>
      </c>
    </row>
    <row r="29" spans="1:8" x14ac:dyDescent="0.25">
      <c r="A29">
        <v>27</v>
      </c>
      <c r="B29" t="s">
        <v>10</v>
      </c>
      <c r="C29" t="s">
        <v>29</v>
      </c>
      <c r="D29" s="2">
        <v>200</v>
      </c>
      <c r="E29" s="2">
        <v>7</v>
      </c>
      <c r="F29" s="2">
        <f>DatosProductos[[#This Row],[Precio Unitario ($)]]*DatosProductos[[#This Row],[Cantidad Vendida]]</f>
        <v>1400</v>
      </c>
      <c r="G29" t="s">
        <v>39</v>
      </c>
      <c r="H29" t="s">
        <v>46</v>
      </c>
    </row>
    <row r="30" spans="1:8" x14ac:dyDescent="0.25">
      <c r="A30">
        <v>28</v>
      </c>
      <c r="B30" t="s">
        <v>20</v>
      </c>
      <c r="C30" t="s">
        <v>28</v>
      </c>
      <c r="D30" s="2">
        <v>25</v>
      </c>
      <c r="E30" s="2">
        <v>47</v>
      </c>
      <c r="F30" s="2">
        <f>DatosProductos[[#This Row],[Precio Unitario ($)]]*DatosProductos[[#This Row],[Cantidad Vendida]]</f>
        <v>1175</v>
      </c>
      <c r="G30" t="s">
        <v>38</v>
      </c>
      <c r="H30" t="s">
        <v>48</v>
      </c>
    </row>
    <row r="31" spans="1:8" x14ac:dyDescent="0.25">
      <c r="A31">
        <v>29</v>
      </c>
      <c r="B31" t="s">
        <v>9</v>
      </c>
      <c r="C31" t="s">
        <v>28</v>
      </c>
      <c r="D31" s="2">
        <v>60</v>
      </c>
      <c r="E31" s="2">
        <v>12</v>
      </c>
      <c r="F31" s="2">
        <f>DatosProductos[[#This Row],[Precio Unitario ($)]]*DatosProductos[[#This Row],[Cantidad Vendida]]</f>
        <v>720</v>
      </c>
      <c r="G31" t="s">
        <v>39</v>
      </c>
      <c r="H31" t="s">
        <v>42</v>
      </c>
    </row>
    <row r="32" spans="1:8" x14ac:dyDescent="0.25">
      <c r="A32">
        <v>30</v>
      </c>
      <c r="B32" t="s">
        <v>9</v>
      </c>
      <c r="C32" t="s">
        <v>28</v>
      </c>
      <c r="D32" s="2">
        <v>60</v>
      </c>
      <c r="E32" s="2">
        <v>59</v>
      </c>
      <c r="F32" s="2">
        <f>DatosProductos[[#This Row],[Precio Unitario ($)]]*DatosProductos[[#This Row],[Cantidad Vendida]]</f>
        <v>3540</v>
      </c>
      <c r="G32" t="s">
        <v>41</v>
      </c>
      <c r="H32" t="s">
        <v>47</v>
      </c>
    </row>
    <row r="33" spans="1:8" x14ac:dyDescent="0.25">
      <c r="A33">
        <v>31</v>
      </c>
      <c r="B33" t="s">
        <v>14</v>
      </c>
      <c r="C33" t="s">
        <v>29</v>
      </c>
      <c r="D33" s="2">
        <v>75</v>
      </c>
      <c r="E33" s="2">
        <v>33</v>
      </c>
      <c r="F33" s="2">
        <f>DatosProductos[[#This Row],[Precio Unitario ($)]]*DatosProductos[[#This Row],[Cantidad Vendida]]</f>
        <v>2475</v>
      </c>
      <c r="G33" t="s">
        <v>39</v>
      </c>
      <c r="H33" t="s">
        <v>52</v>
      </c>
    </row>
    <row r="34" spans="1:8" x14ac:dyDescent="0.25">
      <c r="A34">
        <v>32</v>
      </c>
      <c r="B34" t="s">
        <v>23</v>
      </c>
      <c r="C34" t="s">
        <v>28</v>
      </c>
      <c r="D34" s="2">
        <v>12</v>
      </c>
      <c r="E34" s="2">
        <v>1</v>
      </c>
      <c r="F34" s="2">
        <f>DatosProductos[[#This Row],[Precio Unitario ($)]]*DatosProductos[[#This Row],[Cantidad Vendida]]</f>
        <v>12</v>
      </c>
      <c r="G34" t="s">
        <v>33</v>
      </c>
      <c r="H34" t="s">
        <v>42</v>
      </c>
    </row>
    <row r="35" spans="1:8" x14ac:dyDescent="0.25">
      <c r="A35">
        <v>33</v>
      </c>
      <c r="B35" t="s">
        <v>12</v>
      </c>
      <c r="C35" t="s">
        <v>29</v>
      </c>
      <c r="D35" s="2">
        <v>300</v>
      </c>
      <c r="E35" s="2">
        <v>46</v>
      </c>
      <c r="F35" s="2">
        <f>DatosProductos[[#This Row],[Precio Unitario ($)]]*DatosProductos[[#This Row],[Cantidad Vendida]]</f>
        <v>13800</v>
      </c>
      <c r="G35" t="s">
        <v>33</v>
      </c>
      <c r="H35" t="s">
        <v>43</v>
      </c>
    </row>
    <row r="36" spans="1:8" x14ac:dyDescent="0.25">
      <c r="A36">
        <v>34</v>
      </c>
      <c r="B36" t="s">
        <v>12</v>
      </c>
      <c r="C36" t="s">
        <v>29</v>
      </c>
      <c r="D36" s="2">
        <v>300</v>
      </c>
      <c r="E36" s="2">
        <v>46</v>
      </c>
      <c r="F36" s="2">
        <f>DatosProductos[[#This Row],[Precio Unitario ($)]]*DatosProductos[[#This Row],[Cantidad Vendida]]</f>
        <v>13800</v>
      </c>
      <c r="G36" t="s">
        <v>30</v>
      </c>
      <c r="H36" t="s">
        <v>49</v>
      </c>
    </row>
    <row r="37" spans="1:8" x14ac:dyDescent="0.25">
      <c r="A37">
        <v>35</v>
      </c>
      <c r="B37" t="s">
        <v>24</v>
      </c>
      <c r="C37" t="s">
        <v>28</v>
      </c>
      <c r="D37" s="2">
        <v>55</v>
      </c>
      <c r="E37" s="2">
        <v>26</v>
      </c>
      <c r="F37" s="2">
        <f>DatosProductos[[#This Row],[Precio Unitario ($)]]*DatosProductos[[#This Row],[Cantidad Vendida]]</f>
        <v>1430</v>
      </c>
      <c r="G37" t="s">
        <v>31</v>
      </c>
      <c r="H37" t="s">
        <v>50</v>
      </c>
    </row>
    <row r="38" spans="1:8" x14ac:dyDescent="0.25">
      <c r="A38">
        <v>36</v>
      </c>
      <c r="B38" t="s">
        <v>24</v>
      </c>
      <c r="C38" t="s">
        <v>28</v>
      </c>
      <c r="D38" s="2">
        <v>55</v>
      </c>
      <c r="E38" s="2">
        <v>53</v>
      </c>
      <c r="F38" s="2">
        <f>DatosProductos[[#This Row],[Precio Unitario ($)]]*DatosProductos[[#This Row],[Cantidad Vendida]]</f>
        <v>2915</v>
      </c>
      <c r="G38" t="s">
        <v>34</v>
      </c>
      <c r="H38" t="s">
        <v>49</v>
      </c>
    </row>
    <row r="39" spans="1:8" x14ac:dyDescent="0.25">
      <c r="A39">
        <v>37</v>
      </c>
      <c r="B39" t="s">
        <v>10</v>
      </c>
      <c r="C39" t="s">
        <v>29</v>
      </c>
      <c r="D39" s="2">
        <v>200</v>
      </c>
      <c r="E39" s="2">
        <v>15</v>
      </c>
      <c r="F39" s="2">
        <f>DatosProductos[[#This Row],[Precio Unitario ($)]]*DatosProductos[[#This Row],[Cantidad Vendida]]</f>
        <v>3000</v>
      </c>
      <c r="G39" t="s">
        <v>34</v>
      </c>
      <c r="H39" t="s">
        <v>50</v>
      </c>
    </row>
    <row r="40" spans="1:8" x14ac:dyDescent="0.25">
      <c r="A40">
        <v>38</v>
      </c>
      <c r="B40" t="s">
        <v>23</v>
      </c>
      <c r="C40" t="s">
        <v>28</v>
      </c>
      <c r="D40" s="2">
        <v>12</v>
      </c>
      <c r="E40" s="2">
        <v>32</v>
      </c>
      <c r="F40" s="2">
        <f>DatosProductos[[#This Row],[Precio Unitario ($)]]*DatosProductos[[#This Row],[Cantidad Vendida]]</f>
        <v>384</v>
      </c>
      <c r="G40" t="s">
        <v>31</v>
      </c>
      <c r="H40" t="s">
        <v>47</v>
      </c>
    </row>
    <row r="41" spans="1:8" x14ac:dyDescent="0.25">
      <c r="A41">
        <v>39</v>
      </c>
      <c r="B41" t="s">
        <v>10</v>
      </c>
      <c r="C41" t="s">
        <v>29</v>
      </c>
      <c r="D41" s="2">
        <v>200</v>
      </c>
      <c r="E41" s="2">
        <v>17</v>
      </c>
      <c r="F41" s="2">
        <f>DatosProductos[[#This Row],[Precio Unitario ($)]]*DatosProductos[[#This Row],[Cantidad Vendida]]</f>
        <v>3400</v>
      </c>
      <c r="G41" t="s">
        <v>35</v>
      </c>
      <c r="H41" t="s">
        <v>50</v>
      </c>
    </row>
    <row r="42" spans="1:8" x14ac:dyDescent="0.25">
      <c r="A42">
        <v>40</v>
      </c>
      <c r="B42" t="s">
        <v>25</v>
      </c>
      <c r="C42" t="s">
        <v>29</v>
      </c>
      <c r="D42" s="2">
        <v>130</v>
      </c>
      <c r="E42" s="2">
        <v>20</v>
      </c>
      <c r="F42" s="2">
        <f>DatosProductos[[#This Row],[Precio Unitario ($)]]*DatosProductos[[#This Row],[Cantidad Vendida]]</f>
        <v>2600</v>
      </c>
      <c r="G42" t="s">
        <v>36</v>
      </c>
      <c r="H42" t="s">
        <v>44</v>
      </c>
    </row>
    <row r="43" spans="1:8" x14ac:dyDescent="0.25">
      <c r="A43">
        <v>41</v>
      </c>
      <c r="B43" t="s">
        <v>25</v>
      </c>
      <c r="C43" t="s">
        <v>29</v>
      </c>
      <c r="D43" s="2">
        <v>130</v>
      </c>
      <c r="E43" s="2">
        <v>6</v>
      </c>
      <c r="F43" s="2">
        <f>DatosProductos[[#This Row],[Precio Unitario ($)]]*DatosProductos[[#This Row],[Cantidad Vendida]]</f>
        <v>780</v>
      </c>
      <c r="G43" t="s">
        <v>35</v>
      </c>
      <c r="H43" t="s">
        <v>48</v>
      </c>
    </row>
    <row r="44" spans="1:8" x14ac:dyDescent="0.25">
      <c r="A44">
        <v>42</v>
      </c>
      <c r="B44" t="s">
        <v>20</v>
      </c>
      <c r="C44" t="s">
        <v>28</v>
      </c>
      <c r="D44" s="2">
        <v>25</v>
      </c>
      <c r="E44" s="2">
        <v>17</v>
      </c>
      <c r="F44" s="2">
        <f>DatosProductos[[#This Row],[Precio Unitario ($)]]*DatosProductos[[#This Row],[Cantidad Vendida]]</f>
        <v>425</v>
      </c>
      <c r="G44" t="s">
        <v>33</v>
      </c>
      <c r="H44" t="s">
        <v>53</v>
      </c>
    </row>
    <row r="45" spans="1:8" x14ac:dyDescent="0.25">
      <c r="A45">
        <v>43</v>
      </c>
      <c r="B45" t="s">
        <v>25</v>
      </c>
      <c r="C45" t="s">
        <v>29</v>
      </c>
      <c r="D45" s="2">
        <v>130</v>
      </c>
      <c r="E45" s="2">
        <v>48</v>
      </c>
      <c r="F45" s="2">
        <f>DatosProductos[[#This Row],[Precio Unitario ($)]]*DatosProductos[[#This Row],[Cantidad Vendida]]</f>
        <v>6240</v>
      </c>
      <c r="G45" t="s">
        <v>31</v>
      </c>
      <c r="H45" t="s">
        <v>48</v>
      </c>
    </row>
    <row r="46" spans="1:8" x14ac:dyDescent="0.25">
      <c r="A46">
        <v>44</v>
      </c>
      <c r="B46" t="s">
        <v>19</v>
      </c>
      <c r="C46" t="s">
        <v>29</v>
      </c>
      <c r="D46" s="2">
        <v>850</v>
      </c>
      <c r="E46" s="2">
        <v>34</v>
      </c>
      <c r="F46" s="2">
        <f>DatosProductos[[#This Row],[Precio Unitario ($)]]*DatosProductos[[#This Row],[Cantidad Vendida]]</f>
        <v>28900</v>
      </c>
      <c r="G46" t="s">
        <v>35</v>
      </c>
      <c r="H46" t="s">
        <v>51</v>
      </c>
    </row>
    <row r="47" spans="1:8" x14ac:dyDescent="0.25">
      <c r="A47">
        <v>45</v>
      </c>
      <c r="B47" t="s">
        <v>16</v>
      </c>
      <c r="C47" t="s">
        <v>29</v>
      </c>
      <c r="D47" s="2">
        <v>120</v>
      </c>
      <c r="E47" s="2">
        <v>41</v>
      </c>
      <c r="F47" s="2">
        <f>DatosProductos[[#This Row],[Precio Unitario ($)]]*DatosProductos[[#This Row],[Cantidad Vendida]]</f>
        <v>4920</v>
      </c>
      <c r="G47" t="s">
        <v>31</v>
      </c>
      <c r="H47" t="s">
        <v>50</v>
      </c>
    </row>
    <row r="48" spans="1:8" x14ac:dyDescent="0.25">
      <c r="A48">
        <v>46</v>
      </c>
      <c r="B48" t="s">
        <v>10</v>
      </c>
      <c r="C48" t="s">
        <v>29</v>
      </c>
      <c r="D48" s="2">
        <v>200</v>
      </c>
      <c r="E48" s="2">
        <v>30</v>
      </c>
      <c r="F48" s="2">
        <f>DatosProductos[[#This Row],[Precio Unitario ($)]]*DatosProductos[[#This Row],[Cantidad Vendida]]</f>
        <v>6000</v>
      </c>
      <c r="G48" t="s">
        <v>40</v>
      </c>
      <c r="H48" t="s">
        <v>45</v>
      </c>
    </row>
    <row r="49" spans="1:8" x14ac:dyDescent="0.25">
      <c r="A49">
        <v>47</v>
      </c>
      <c r="B49" t="s">
        <v>26</v>
      </c>
      <c r="C49" t="s">
        <v>28</v>
      </c>
      <c r="D49" s="2">
        <v>45</v>
      </c>
      <c r="E49" s="2">
        <v>32</v>
      </c>
      <c r="F49" s="2">
        <f>DatosProductos[[#This Row],[Precio Unitario ($)]]*DatosProductos[[#This Row],[Cantidad Vendida]]</f>
        <v>1440</v>
      </c>
      <c r="G49" t="s">
        <v>33</v>
      </c>
      <c r="H49" t="s">
        <v>46</v>
      </c>
    </row>
    <row r="50" spans="1:8" x14ac:dyDescent="0.25">
      <c r="A50">
        <v>48</v>
      </c>
      <c r="B50" t="s">
        <v>13</v>
      </c>
      <c r="C50" t="s">
        <v>28</v>
      </c>
      <c r="D50" s="2">
        <v>30</v>
      </c>
      <c r="E50" s="2">
        <v>32</v>
      </c>
      <c r="F50" s="2">
        <f>DatosProductos[[#This Row],[Precio Unitario ($)]]*DatosProductos[[#This Row],[Cantidad Vendida]]</f>
        <v>960</v>
      </c>
      <c r="G50" t="s">
        <v>36</v>
      </c>
      <c r="H50" t="s">
        <v>49</v>
      </c>
    </row>
    <row r="51" spans="1:8" x14ac:dyDescent="0.25">
      <c r="A51">
        <v>49</v>
      </c>
      <c r="B51" t="s">
        <v>7</v>
      </c>
      <c r="C51" t="s">
        <v>27</v>
      </c>
      <c r="D51" s="2">
        <v>250</v>
      </c>
      <c r="E51" s="2">
        <v>36</v>
      </c>
      <c r="F51" s="2">
        <f>DatosProductos[[#This Row],[Precio Unitario ($)]]*DatosProductos[[#This Row],[Cantidad Vendida]]</f>
        <v>9000</v>
      </c>
      <c r="G51" t="s">
        <v>32</v>
      </c>
      <c r="H51" t="s">
        <v>45</v>
      </c>
    </row>
    <row r="52" spans="1:8" x14ac:dyDescent="0.25">
      <c r="A52">
        <v>50</v>
      </c>
      <c r="B52" t="s">
        <v>11</v>
      </c>
      <c r="C52" t="s">
        <v>29</v>
      </c>
      <c r="D52" s="2">
        <v>150</v>
      </c>
      <c r="E52" s="2">
        <v>52</v>
      </c>
      <c r="F52" s="2">
        <f>DatosProductos[[#This Row],[Precio Unitario ($)]]*DatosProductos[[#This Row],[Cantidad Vendida]]</f>
        <v>7800</v>
      </c>
      <c r="G52" t="s">
        <v>35</v>
      </c>
      <c r="H52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A8" sqref="A8"/>
    </sheetView>
  </sheetViews>
  <sheetFormatPr baseColWidth="10" defaultRowHeight="15" x14ac:dyDescent="0.25"/>
  <cols>
    <col min="1" max="1" width="19.140625" customWidth="1"/>
    <col min="2" max="2" width="25.42578125" bestFit="1" customWidth="1"/>
    <col min="3" max="3" width="25" bestFit="1" customWidth="1"/>
    <col min="4" max="4" width="21.7109375" bestFit="1" customWidth="1"/>
    <col min="5" max="5" width="5.28515625" customWidth="1"/>
    <col min="6" max="6" width="6" customWidth="1"/>
    <col min="7" max="7" width="5.7109375" customWidth="1"/>
    <col min="8" max="8" width="5.140625" customWidth="1"/>
    <col min="9" max="9" width="7.140625" customWidth="1"/>
    <col min="10" max="10" width="11.42578125" customWidth="1"/>
    <col min="11" max="11" width="8.140625" customWidth="1"/>
    <col min="12" max="12" width="11" customWidth="1"/>
    <col min="13" max="13" width="10.140625" customWidth="1"/>
    <col min="14" max="14" width="25" bestFit="1" customWidth="1"/>
    <col min="15" max="15" width="8" customWidth="1"/>
    <col min="16" max="16" width="6.5703125" customWidth="1"/>
    <col min="17" max="17" width="5.28515625" customWidth="1"/>
    <col min="18" max="18" width="6" customWidth="1"/>
    <col min="19" max="19" width="5.7109375" customWidth="1"/>
    <col min="20" max="20" width="5.140625" customWidth="1"/>
    <col min="21" max="21" width="7.140625" customWidth="1"/>
    <col min="22" max="22" width="11.42578125" customWidth="1"/>
    <col min="23" max="23" width="8.140625" customWidth="1"/>
    <col min="24" max="24" width="11" customWidth="1"/>
    <col min="25" max="25" width="10.140625" customWidth="1"/>
    <col min="26" max="26" width="30.42578125" bestFit="1" customWidth="1"/>
    <col min="27" max="27" width="30" bestFit="1" customWidth="1"/>
    <col min="28" max="28" width="10" customWidth="1"/>
    <col min="29" max="29" width="7" customWidth="1"/>
    <col min="30" max="30" width="8.28515625" customWidth="1"/>
    <col min="31" max="31" width="7.140625" customWidth="1"/>
    <col min="32" max="32" width="9.28515625" customWidth="1"/>
    <col min="33" max="33" width="9.5703125" customWidth="1"/>
    <col min="34" max="34" width="11.5703125" bestFit="1" customWidth="1"/>
    <col min="35" max="35" width="11.140625" customWidth="1"/>
    <col min="36" max="36" width="11.85546875" bestFit="1" customWidth="1"/>
    <col min="38" max="38" width="6.5703125" customWidth="1"/>
    <col min="39" max="39" width="7.85546875" customWidth="1"/>
    <col min="40" max="40" width="4.5703125" customWidth="1"/>
    <col min="41" max="41" width="8.85546875" customWidth="1"/>
    <col min="42" max="42" width="30.42578125" bestFit="1" customWidth="1"/>
    <col min="43" max="43" width="30" bestFit="1" customWidth="1"/>
  </cols>
  <sheetData>
    <row r="1" spans="1:4" x14ac:dyDescent="0.25">
      <c r="A1" s="3" t="s">
        <v>2</v>
      </c>
      <c r="B1" t="s">
        <v>60</v>
      </c>
    </row>
    <row r="3" spans="1:4" x14ac:dyDescent="0.25">
      <c r="A3" s="3" t="s">
        <v>54</v>
      </c>
      <c r="B3" t="s">
        <v>56</v>
      </c>
      <c r="C3" t="s">
        <v>57</v>
      </c>
      <c r="D3" t="s">
        <v>59</v>
      </c>
    </row>
    <row r="4" spans="1:4" x14ac:dyDescent="0.25">
      <c r="A4" s="4" t="s">
        <v>34</v>
      </c>
      <c r="B4" s="6">
        <v>1030</v>
      </c>
      <c r="C4" s="6">
        <v>147</v>
      </c>
      <c r="D4" s="6">
        <v>23065</v>
      </c>
    </row>
    <row r="5" spans="1:4" x14ac:dyDescent="0.25">
      <c r="A5" s="5" t="s">
        <v>11</v>
      </c>
      <c r="B5" s="6">
        <v>300</v>
      </c>
      <c r="C5" s="6">
        <v>50</v>
      </c>
      <c r="D5" s="6">
        <v>7500</v>
      </c>
    </row>
    <row r="6" spans="1:4" x14ac:dyDescent="0.25">
      <c r="A6" s="7" t="s">
        <v>46</v>
      </c>
      <c r="B6" s="6">
        <v>150</v>
      </c>
      <c r="C6" s="6">
        <v>21</v>
      </c>
      <c r="D6" s="6">
        <v>3150</v>
      </c>
    </row>
    <row r="7" spans="1:4" x14ac:dyDescent="0.25">
      <c r="A7" s="7" t="s">
        <v>51</v>
      </c>
      <c r="B7" s="6">
        <v>150</v>
      </c>
      <c r="C7" s="6">
        <v>29</v>
      </c>
      <c r="D7" s="6">
        <v>4350</v>
      </c>
    </row>
    <row r="8" spans="1:4" x14ac:dyDescent="0.25">
      <c r="A8" s="5" t="s">
        <v>10</v>
      </c>
      <c r="B8" s="6">
        <v>200</v>
      </c>
      <c r="C8" s="6">
        <v>15</v>
      </c>
      <c r="D8" s="6">
        <v>3000</v>
      </c>
    </row>
    <row r="9" spans="1:4" x14ac:dyDescent="0.25">
      <c r="A9" s="7" t="s">
        <v>50</v>
      </c>
      <c r="B9" s="6">
        <v>200</v>
      </c>
      <c r="C9" s="6">
        <v>15</v>
      </c>
      <c r="D9" s="6">
        <v>3000</v>
      </c>
    </row>
    <row r="10" spans="1:4" x14ac:dyDescent="0.25">
      <c r="A10" s="5" t="s">
        <v>20</v>
      </c>
      <c r="B10" s="6">
        <v>25</v>
      </c>
      <c r="C10" s="6">
        <v>8</v>
      </c>
      <c r="D10" s="6">
        <v>200</v>
      </c>
    </row>
    <row r="11" spans="1:4" x14ac:dyDescent="0.25">
      <c r="A11" s="7" t="s">
        <v>49</v>
      </c>
      <c r="B11" s="6">
        <v>25</v>
      </c>
      <c r="C11" s="6">
        <v>8</v>
      </c>
      <c r="D11" s="6">
        <v>200</v>
      </c>
    </row>
    <row r="12" spans="1:4" x14ac:dyDescent="0.25">
      <c r="A12" s="5" t="s">
        <v>22</v>
      </c>
      <c r="B12" s="6">
        <v>450</v>
      </c>
      <c r="C12" s="6">
        <v>21</v>
      </c>
      <c r="D12" s="6">
        <v>9450</v>
      </c>
    </row>
    <row r="13" spans="1:4" x14ac:dyDescent="0.25">
      <c r="A13" s="7" t="s">
        <v>47</v>
      </c>
      <c r="B13" s="6">
        <v>450</v>
      </c>
      <c r="C13" s="6">
        <v>21</v>
      </c>
      <c r="D13" s="6">
        <v>9450</v>
      </c>
    </row>
    <row r="14" spans="1:4" x14ac:dyDescent="0.25">
      <c r="A14" s="5" t="s">
        <v>24</v>
      </c>
      <c r="B14" s="6">
        <v>55</v>
      </c>
      <c r="C14" s="6">
        <v>53</v>
      </c>
      <c r="D14" s="6">
        <v>2915</v>
      </c>
    </row>
    <row r="15" spans="1:4" x14ac:dyDescent="0.25">
      <c r="A15" s="7" t="s">
        <v>49</v>
      </c>
      <c r="B15" s="6">
        <v>55</v>
      </c>
      <c r="C15" s="6">
        <v>53</v>
      </c>
      <c r="D15" s="6">
        <v>2915</v>
      </c>
    </row>
    <row r="16" spans="1:4" x14ac:dyDescent="0.25">
      <c r="A16" s="4" t="s">
        <v>36</v>
      </c>
      <c r="B16" s="6">
        <v>535</v>
      </c>
      <c r="C16" s="6">
        <v>104</v>
      </c>
      <c r="D16" s="6">
        <v>15110</v>
      </c>
    </row>
    <row r="17" spans="1:4" x14ac:dyDescent="0.25">
      <c r="A17" s="5" t="s">
        <v>13</v>
      </c>
      <c r="B17" s="6">
        <v>30</v>
      </c>
      <c r="C17" s="6">
        <v>32</v>
      </c>
      <c r="D17" s="6">
        <v>960</v>
      </c>
    </row>
    <row r="18" spans="1:4" x14ac:dyDescent="0.25">
      <c r="A18" s="7" t="s">
        <v>49</v>
      </c>
      <c r="B18" s="6">
        <v>30</v>
      </c>
      <c r="C18" s="6">
        <v>32</v>
      </c>
      <c r="D18" s="6">
        <v>960</v>
      </c>
    </row>
    <row r="19" spans="1:4" x14ac:dyDescent="0.25">
      <c r="A19" s="5" t="s">
        <v>14</v>
      </c>
      <c r="B19" s="6">
        <v>75</v>
      </c>
      <c r="C19" s="6">
        <v>18</v>
      </c>
      <c r="D19" s="6">
        <v>1350</v>
      </c>
    </row>
    <row r="20" spans="1:4" x14ac:dyDescent="0.25">
      <c r="A20" s="7" t="s">
        <v>46</v>
      </c>
      <c r="B20" s="6">
        <v>75</v>
      </c>
      <c r="C20" s="6">
        <v>18</v>
      </c>
      <c r="D20" s="6">
        <v>1350</v>
      </c>
    </row>
    <row r="21" spans="1:4" x14ac:dyDescent="0.25">
      <c r="A21" s="5" t="s">
        <v>25</v>
      </c>
      <c r="B21" s="6">
        <v>130</v>
      </c>
      <c r="C21" s="6">
        <v>20</v>
      </c>
      <c r="D21" s="6">
        <v>2600</v>
      </c>
    </row>
    <row r="22" spans="1:4" x14ac:dyDescent="0.25">
      <c r="A22" s="7" t="s">
        <v>44</v>
      </c>
      <c r="B22" s="6">
        <v>130</v>
      </c>
      <c r="C22" s="6">
        <v>20</v>
      </c>
      <c r="D22" s="6">
        <v>2600</v>
      </c>
    </row>
    <row r="23" spans="1:4" x14ac:dyDescent="0.25">
      <c r="A23" s="5" t="s">
        <v>12</v>
      </c>
      <c r="B23" s="6">
        <v>300</v>
      </c>
      <c r="C23" s="6">
        <v>34</v>
      </c>
      <c r="D23" s="6">
        <v>10200</v>
      </c>
    </row>
    <row r="24" spans="1:4" x14ac:dyDescent="0.25">
      <c r="A24" s="7" t="s">
        <v>45</v>
      </c>
      <c r="B24" s="6">
        <v>300</v>
      </c>
      <c r="C24" s="6">
        <v>34</v>
      </c>
      <c r="D24" s="6">
        <v>10200</v>
      </c>
    </row>
    <row r="25" spans="1:4" x14ac:dyDescent="0.25">
      <c r="A25" s="4" t="s">
        <v>32</v>
      </c>
      <c r="B25" s="6">
        <v>625</v>
      </c>
      <c r="C25" s="6">
        <v>108</v>
      </c>
      <c r="D25" s="6">
        <v>20705</v>
      </c>
    </row>
    <row r="26" spans="1:4" x14ac:dyDescent="0.25">
      <c r="A26" s="5" t="s">
        <v>13</v>
      </c>
      <c r="B26" s="6">
        <v>30</v>
      </c>
      <c r="C26" s="6">
        <v>22</v>
      </c>
      <c r="D26" s="6">
        <v>660</v>
      </c>
    </row>
    <row r="27" spans="1:4" x14ac:dyDescent="0.25">
      <c r="A27" s="7" t="s">
        <v>45</v>
      </c>
      <c r="B27" s="6">
        <v>30</v>
      </c>
      <c r="C27" s="6">
        <v>22</v>
      </c>
      <c r="D27" s="6">
        <v>660</v>
      </c>
    </row>
    <row r="28" spans="1:4" x14ac:dyDescent="0.25">
      <c r="A28" s="5" t="s">
        <v>17</v>
      </c>
      <c r="B28" s="6">
        <v>35</v>
      </c>
      <c r="C28" s="6">
        <v>3</v>
      </c>
      <c r="D28" s="6">
        <v>105</v>
      </c>
    </row>
    <row r="29" spans="1:4" x14ac:dyDescent="0.25">
      <c r="A29" s="7" t="s">
        <v>43</v>
      </c>
      <c r="B29" s="6">
        <v>35</v>
      </c>
      <c r="C29" s="6">
        <v>3</v>
      </c>
      <c r="D29" s="6">
        <v>105</v>
      </c>
    </row>
    <row r="30" spans="1:4" x14ac:dyDescent="0.25">
      <c r="A30" s="5" t="s">
        <v>9</v>
      </c>
      <c r="B30" s="6">
        <v>60</v>
      </c>
      <c r="C30" s="6">
        <v>49</v>
      </c>
      <c r="D30" s="6">
        <v>2940</v>
      </c>
    </row>
    <row r="31" spans="1:4" x14ac:dyDescent="0.25">
      <c r="A31" s="7" t="s">
        <v>44</v>
      </c>
      <c r="B31" s="6">
        <v>60</v>
      </c>
      <c r="C31" s="6">
        <v>49</v>
      </c>
      <c r="D31" s="6">
        <v>2940</v>
      </c>
    </row>
    <row r="32" spans="1:4" x14ac:dyDescent="0.25">
      <c r="A32" s="5" t="s">
        <v>21</v>
      </c>
      <c r="B32" s="6">
        <v>500</v>
      </c>
      <c r="C32" s="6">
        <v>34</v>
      </c>
      <c r="D32" s="6">
        <v>17000</v>
      </c>
    </row>
    <row r="33" spans="1:4" x14ac:dyDescent="0.25">
      <c r="A33" s="7" t="s">
        <v>50</v>
      </c>
      <c r="B33" s="6">
        <v>500</v>
      </c>
      <c r="C33" s="6">
        <v>34</v>
      </c>
      <c r="D33" s="6">
        <v>17000</v>
      </c>
    </row>
    <row r="34" spans="1:4" x14ac:dyDescent="0.25">
      <c r="A34" s="4" t="s">
        <v>37</v>
      </c>
      <c r="B34" s="6">
        <v>30</v>
      </c>
      <c r="C34" s="6">
        <v>30</v>
      </c>
      <c r="D34" s="6">
        <v>900</v>
      </c>
    </row>
    <row r="35" spans="1:4" x14ac:dyDescent="0.25">
      <c r="A35" s="5" t="s">
        <v>13</v>
      </c>
      <c r="B35" s="6">
        <v>30</v>
      </c>
      <c r="C35" s="6">
        <v>30</v>
      </c>
      <c r="D35" s="6">
        <v>900</v>
      </c>
    </row>
    <row r="36" spans="1:4" x14ac:dyDescent="0.25">
      <c r="A36" s="7" t="s">
        <v>44</v>
      </c>
      <c r="B36" s="6">
        <v>30</v>
      </c>
      <c r="C36" s="6">
        <v>30</v>
      </c>
      <c r="D36" s="6">
        <v>900</v>
      </c>
    </row>
    <row r="37" spans="1:4" x14ac:dyDescent="0.25">
      <c r="A37" s="4" t="s">
        <v>31</v>
      </c>
      <c r="B37" s="6">
        <v>317</v>
      </c>
      <c r="C37" s="6">
        <v>147</v>
      </c>
      <c r="D37" s="6">
        <v>12974</v>
      </c>
    </row>
    <row r="38" spans="1:4" x14ac:dyDescent="0.25">
      <c r="A38" s="5" t="s">
        <v>23</v>
      </c>
      <c r="B38" s="6">
        <v>12</v>
      </c>
      <c r="C38" s="6">
        <v>32</v>
      </c>
      <c r="D38" s="6">
        <v>384</v>
      </c>
    </row>
    <row r="39" spans="1:4" x14ac:dyDescent="0.25">
      <c r="A39" s="7" t="s">
        <v>47</v>
      </c>
      <c r="B39" s="6">
        <v>12</v>
      </c>
      <c r="C39" s="6">
        <v>32</v>
      </c>
      <c r="D39" s="6">
        <v>384</v>
      </c>
    </row>
    <row r="40" spans="1:4" x14ac:dyDescent="0.25">
      <c r="A40" s="5" t="s">
        <v>25</v>
      </c>
      <c r="B40" s="6">
        <v>130</v>
      </c>
      <c r="C40" s="6">
        <v>48</v>
      </c>
      <c r="D40" s="6">
        <v>6240</v>
      </c>
    </row>
    <row r="41" spans="1:4" x14ac:dyDescent="0.25">
      <c r="A41" s="7" t="s">
        <v>48</v>
      </c>
      <c r="B41" s="6">
        <v>130</v>
      </c>
      <c r="C41" s="6">
        <v>48</v>
      </c>
      <c r="D41" s="6">
        <v>6240</v>
      </c>
    </row>
    <row r="42" spans="1:4" x14ac:dyDescent="0.25">
      <c r="A42" s="5" t="s">
        <v>16</v>
      </c>
      <c r="B42" s="6">
        <v>120</v>
      </c>
      <c r="C42" s="6">
        <v>41</v>
      </c>
      <c r="D42" s="6">
        <v>4920</v>
      </c>
    </row>
    <row r="43" spans="1:4" x14ac:dyDescent="0.25">
      <c r="A43" s="7" t="s">
        <v>50</v>
      </c>
      <c r="B43" s="6">
        <v>120</v>
      </c>
      <c r="C43" s="6">
        <v>41</v>
      </c>
      <c r="D43" s="6">
        <v>4920</v>
      </c>
    </row>
    <row r="44" spans="1:4" x14ac:dyDescent="0.25">
      <c r="A44" s="5" t="s">
        <v>24</v>
      </c>
      <c r="B44" s="6">
        <v>55</v>
      </c>
      <c r="C44" s="6">
        <v>26</v>
      </c>
      <c r="D44" s="6">
        <v>1430</v>
      </c>
    </row>
    <row r="45" spans="1:4" x14ac:dyDescent="0.25">
      <c r="A45" s="7" t="s">
        <v>50</v>
      </c>
      <c r="B45" s="6">
        <v>55</v>
      </c>
      <c r="C45" s="6">
        <v>26</v>
      </c>
      <c r="D45" s="6">
        <v>1430</v>
      </c>
    </row>
    <row r="46" spans="1:4" x14ac:dyDescent="0.25">
      <c r="A46" s="4" t="s">
        <v>35</v>
      </c>
      <c r="B46" s="6">
        <v>1450</v>
      </c>
      <c r="C46" s="6">
        <v>140</v>
      </c>
      <c r="D46" s="6">
        <v>44600</v>
      </c>
    </row>
    <row r="47" spans="1:4" x14ac:dyDescent="0.25">
      <c r="A47" s="5" t="s">
        <v>11</v>
      </c>
      <c r="B47" s="6">
        <v>150</v>
      </c>
      <c r="C47" s="6">
        <v>52</v>
      </c>
      <c r="D47" s="6">
        <v>7800</v>
      </c>
    </row>
    <row r="48" spans="1:4" x14ac:dyDescent="0.25">
      <c r="A48" s="7" t="s">
        <v>46</v>
      </c>
      <c r="B48" s="6">
        <v>150</v>
      </c>
      <c r="C48" s="6">
        <v>52</v>
      </c>
      <c r="D48" s="6">
        <v>7800</v>
      </c>
    </row>
    <row r="49" spans="1:4" x14ac:dyDescent="0.25">
      <c r="A49" s="5" t="s">
        <v>19</v>
      </c>
      <c r="B49" s="6">
        <v>850</v>
      </c>
      <c r="C49" s="6">
        <v>34</v>
      </c>
      <c r="D49" s="6">
        <v>28900</v>
      </c>
    </row>
    <row r="50" spans="1:4" x14ac:dyDescent="0.25">
      <c r="A50" s="7" t="s">
        <v>51</v>
      </c>
      <c r="B50" s="6">
        <v>850</v>
      </c>
      <c r="C50" s="6">
        <v>34</v>
      </c>
      <c r="D50" s="6">
        <v>28900</v>
      </c>
    </row>
    <row r="51" spans="1:4" x14ac:dyDescent="0.25">
      <c r="A51" s="5" t="s">
        <v>10</v>
      </c>
      <c r="B51" s="6">
        <v>200</v>
      </c>
      <c r="C51" s="6">
        <v>17</v>
      </c>
      <c r="D51" s="6">
        <v>3400</v>
      </c>
    </row>
    <row r="52" spans="1:4" x14ac:dyDescent="0.25">
      <c r="A52" s="7" t="s">
        <v>50</v>
      </c>
      <c r="B52" s="6">
        <v>200</v>
      </c>
      <c r="C52" s="6">
        <v>17</v>
      </c>
      <c r="D52" s="6">
        <v>3400</v>
      </c>
    </row>
    <row r="53" spans="1:4" x14ac:dyDescent="0.25">
      <c r="A53" s="5" t="s">
        <v>25</v>
      </c>
      <c r="B53" s="6">
        <v>130</v>
      </c>
      <c r="C53" s="6">
        <v>6</v>
      </c>
      <c r="D53" s="6">
        <v>780</v>
      </c>
    </row>
    <row r="54" spans="1:4" x14ac:dyDescent="0.25">
      <c r="A54" s="7" t="s">
        <v>48</v>
      </c>
      <c r="B54" s="6">
        <v>130</v>
      </c>
      <c r="C54" s="6">
        <v>6</v>
      </c>
      <c r="D54" s="6">
        <v>780</v>
      </c>
    </row>
    <row r="55" spans="1:4" x14ac:dyDescent="0.25">
      <c r="A55" s="5" t="s">
        <v>16</v>
      </c>
      <c r="B55" s="6">
        <v>120</v>
      </c>
      <c r="C55" s="6">
        <v>31</v>
      </c>
      <c r="D55" s="6">
        <v>3720</v>
      </c>
    </row>
    <row r="56" spans="1:4" x14ac:dyDescent="0.25">
      <c r="A56" s="7" t="s">
        <v>48</v>
      </c>
      <c r="B56" s="6">
        <v>120</v>
      </c>
      <c r="C56" s="6">
        <v>31</v>
      </c>
      <c r="D56" s="6">
        <v>3720</v>
      </c>
    </row>
    <row r="57" spans="1:4" x14ac:dyDescent="0.25">
      <c r="A57" s="4" t="s">
        <v>30</v>
      </c>
      <c r="B57" s="6">
        <v>600</v>
      </c>
      <c r="C57" s="6">
        <v>93</v>
      </c>
      <c r="D57" s="6">
        <v>27900</v>
      </c>
    </row>
    <row r="58" spans="1:4" x14ac:dyDescent="0.25">
      <c r="A58" s="5" t="s">
        <v>12</v>
      </c>
      <c r="B58" s="6">
        <v>600</v>
      </c>
      <c r="C58" s="6">
        <v>93</v>
      </c>
      <c r="D58" s="6">
        <v>27900</v>
      </c>
    </row>
    <row r="59" spans="1:4" x14ac:dyDescent="0.25">
      <c r="A59" s="7" t="s">
        <v>49</v>
      </c>
      <c r="B59" s="6">
        <v>300</v>
      </c>
      <c r="C59" s="6">
        <v>46</v>
      </c>
      <c r="D59" s="6">
        <v>13800</v>
      </c>
    </row>
    <row r="60" spans="1:4" x14ac:dyDescent="0.25">
      <c r="A60" s="7" t="s">
        <v>43</v>
      </c>
      <c r="B60" s="6">
        <v>300</v>
      </c>
      <c r="C60" s="6">
        <v>47</v>
      </c>
      <c r="D60" s="6">
        <v>14100</v>
      </c>
    </row>
    <row r="61" spans="1:4" x14ac:dyDescent="0.25">
      <c r="A61" s="4" t="s">
        <v>39</v>
      </c>
      <c r="B61" s="6">
        <v>1185</v>
      </c>
      <c r="C61" s="6">
        <v>91</v>
      </c>
      <c r="D61" s="6">
        <v>37745</v>
      </c>
    </row>
    <row r="62" spans="1:4" x14ac:dyDescent="0.25">
      <c r="A62" s="5" t="s">
        <v>19</v>
      </c>
      <c r="B62" s="6">
        <v>850</v>
      </c>
      <c r="C62" s="6">
        <v>39</v>
      </c>
      <c r="D62" s="6">
        <v>33150</v>
      </c>
    </row>
    <row r="63" spans="1:4" x14ac:dyDescent="0.25">
      <c r="A63" s="7" t="s">
        <v>45</v>
      </c>
      <c r="B63" s="6">
        <v>850</v>
      </c>
      <c r="C63" s="6">
        <v>39</v>
      </c>
      <c r="D63" s="6">
        <v>33150</v>
      </c>
    </row>
    <row r="64" spans="1:4" x14ac:dyDescent="0.25">
      <c r="A64" s="5" t="s">
        <v>10</v>
      </c>
      <c r="B64" s="6">
        <v>200</v>
      </c>
      <c r="C64" s="6">
        <v>7</v>
      </c>
      <c r="D64" s="6">
        <v>1400</v>
      </c>
    </row>
    <row r="65" spans="1:4" x14ac:dyDescent="0.25">
      <c r="A65" s="7" t="s">
        <v>46</v>
      </c>
      <c r="B65" s="6">
        <v>200</v>
      </c>
      <c r="C65" s="6">
        <v>7</v>
      </c>
      <c r="D65" s="6">
        <v>1400</v>
      </c>
    </row>
    <row r="66" spans="1:4" x14ac:dyDescent="0.25">
      <c r="A66" s="5" t="s">
        <v>9</v>
      </c>
      <c r="B66" s="6">
        <v>60</v>
      </c>
      <c r="C66" s="6">
        <v>12</v>
      </c>
      <c r="D66" s="6">
        <v>720</v>
      </c>
    </row>
    <row r="67" spans="1:4" x14ac:dyDescent="0.25">
      <c r="A67" s="7" t="s">
        <v>42</v>
      </c>
      <c r="B67" s="6">
        <v>60</v>
      </c>
      <c r="C67" s="6">
        <v>12</v>
      </c>
      <c r="D67" s="6">
        <v>720</v>
      </c>
    </row>
    <row r="68" spans="1:4" x14ac:dyDescent="0.25">
      <c r="A68" s="5" t="s">
        <v>14</v>
      </c>
      <c r="B68" s="6">
        <v>75</v>
      </c>
      <c r="C68" s="6">
        <v>33</v>
      </c>
      <c r="D68" s="6">
        <v>2475</v>
      </c>
    </row>
    <row r="69" spans="1:4" x14ac:dyDescent="0.25">
      <c r="A69" s="7" t="s">
        <v>52</v>
      </c>
      <c r="B69" s="6">
        <v>75</v>
      </c>
      <c r="C69" s="6">
        <v>33</v>
      </c>
      <c r="D69" s="6">
        <v>2475</v>
      </c>
    </row>
    <row r="70" spans="1:4" x14ac:dyDescent="0.25">
      <c r="A70" s="4" t="s">
        <v>41</v>
      </c>
      <c r="B70" s="6">
        <v>60</v>
      </c>
      <c r="C70" s="6">
        <v>59</v>
      </c>
      <c r="D70" s="6">
        <v>3540</v>
      </c>
    </row>
    <row r="71" spans="1:4" x14ac:dyDescent="0.25">
      <c r="A71" s="5" t="s">
        <v>9</v>
      </c>
      <c r="B71" s="6">
        <v>60</v>
      </c>
      <c r="C71" s="6">
        <v>59</v>
      </c>
      <c r="D71" s="6">
        <v>3540</v>
      </c>
    </row>
    <row r="72" spans="1:4" x14ac:dyDescent="0.25">
      <c r="A72" s="7" t="s">
        <v>47</v>
      </c>
      <c r="B72" s="6">
        <v>60</v>
      </c>
      <c r="C72" s="6">
        <v>59</v>
      </c>
      <c r="D72" s="6">
        <v>3540</v>
      </c>
    </row>
    <row r="73" spans="1:4" x14ac:dyDescent="0.25">
      <c r="A73" s="4" t="s">
        <v>38</v>
      </c>
      <c r="B73" s="6">
        <v>225</v>
      </c>
      <c r="C73" s="6">
        <v>89</v>
      </c>
      <c r="D73" s="6">
        <v>9575</v>
      </c>
    </row>
    <row r="74" spans="1:4" x14ac:dyDescent="0.25">
      <c r="A74" s="5" t="s">
        <v>10</v>
      </c>
      <c r="B74" s="6">
        <v>200</v>
      </c>
      <c r="C74" s="6">
        <v>42</v>
      </c>
      <c r="D74" s="6">
        <v>8400</v>
      </c>
    </row>
    <row r="75" spans="1:4" x14ac:dyDescent="0.25">
      <c r="A75" s="7" t="s">
        <v>46</v>
      </c>
      <c r="B75" s="6">
        <v>200</v>
      </c>
      <c r="C75" s="6">
        <v>42</v>
      </c>
      <c r="D75" s="6">
        <v>8400</v>
      </c>
    </row>
    <row r="76" spans="1:4" x14ac:dyDescent="0.25">
      <c r="A76" s="5" t="s">
        <v>20</v>
      </c>
      <c r="B76" s="6">
        <v>25</v>
      </c>
      <c r="C76" s="6">
        <v>47</v>
      </c>
      <c r="D76" s="6">
        <v>1175</v>
      </c>
    </row>
    <row r="77" spans="1:4" x14ac:dyDescent="0.25">
      <c r="A77" s="7" t="s">
        <v>48</v>
      </c>
      <c r="B77" s="6">
        <v>25</v>
      </c>
      <c r="C77" s="6">
        <v>47</v>
      </c>
      <c r="D77" s="6">
        <v>1175</v>
      </c>
    </row>
    <row r="78" spans="1:4" x14ac:dyDescent="0.25">
      <c r="A78" s="4" t="s">
        <v>40</v>
      </c>
      <c r="B78" s="6">
        <v>200</v>
      </c>
      <c r="C78" s="6">
        <v>30</v>
      </c>
      <c r="D78" s="6">
        <v>6000</v>
      </c>
    </row>
    <row r="79" spans="1:4" x14ac:dyDescent="0.25">
      <c r="A79" s="5" t="s">
        <v>10</v>
      </c>
      <c r="B79" s="6">
        <v>200</v>
      </c>
      <c r="C79" s="6">
        <v>30</v>
      </c>
      <c r="D79" s="6">
        <v>6000</v>
      </c>
    </row>
    <row r="80" spans="1:4" x14ac:dyDescent="0.25">
      <c r="A80" s="7" t="s">
        <v>45</v>
      </c>
      <c r="B80" s="6">
        <v>200</v>
      </c>
      <c r="C80" s="6">
        <v>30</v>
      </c>
      <c r="D80" s="6">
        <v>6000</v>
      </c>
    </row>
    <row r="81" spans="1:4" x14ac:dyDescent="0.25">
      <c r="A81" s="4" t="s">
        <v>33</v>
      </c>
      <c r="B81" s="6">
        <v>732</v>
      </c>
      <c r="C81" s="6">
        <v>194</v>
      </c>
      <c r="D81" s="6">
        <v>32927</v>
      </c>
    </row>
    <row r="82" spans="1:4" x14ac:dyDescent="0.25">
      <c r="A82" s="5" t="s">
        <v>23</v>
      </c>
      <c r="B82" s="6">
        <v>12</v>
      </c>
      <c r="C82" s="6">
        <v>1</v>
      </c>
      <c r="D82" s="6">
        <v>12</v>
      </c>
    </row>
    <row r="83" spans="1:4" x14ac:dyDescent="0.25">
      <c r="A83" s="7" t="s">
        <v>42</v>
      </c>
      <c r="B83" s="6">
        <v>12</v>
      </c>
      <c r="C83" s="6">
        <v>1</v>
      </c>
      <c r="D83" s="6">
        <v>12</v>
      </c>
    </row>
    <row r="84" spans="1:4" x14ac:dyDescent="0.25">
      <c r="A84" s="5" t="s">
        <v>11</v>
      </c>
      <c r="B84" s="6">
        <v>150</v>
      </c>
      <c r="C84" s="6">
        <v>47</v>
      </c>
      <c r="D84" s="6">
        <v>7050</v>
      </c>
    </row>
    <row r="85" spans="1:4" x14ac:dyDescent="0.25">
      <c r="A85" s="7" t="s">
        <v>42</v>
      </c>
      <c r="B85" s="6">
        <v>150</v>
      </c>
      <c r="C85" s="6">
        <v>47</v>
      </c>
      <c r="D85" s="6">
        <v>7050</v>
      </c>
    </row>
    <row r="86" spans="1:4" x14ac:dyDescent="0.25">
      <c r="A86" s="5" t="s">
        <v>10</v>
      </c>
      <c r="B86" s="6">
        <v>200</v>
      </c>
      <c r="C86" s="6">
        <v>51</v>
      </c>
      <c r="D86" s="6">
        <v>10200</v>
      </c>
    </row>
    <row r="87" spans="1:4" x14ac:dyDescent="0.25">
      <c r="A87" s="7" t="s">
        <v>45</v>
      </c>
      <c r="B87" s="6">
        <v>200</v>
      </c>
      <c r="C87" s="6">
        <v>51</v>
      </c>
      <c r="D87" s="6">
        <v>10200</v>
      </c>
    </row>
    <row r="88" spans="1:4" x14ac:dyDescent="0.25">
      <c r="A88" s="5" t="s">
        <v>20</v>
      </c>
      <c r="B88" s="6">
        <v>25</v>
      </c>
      <c r="C88" s="6">
        <v>17</v>
      </c>
      <c r="D88" s="6">
        <v>425</v>
      </c>
    </row>
    <row r="89" spans="1:4" x14ac:dyDescent="0.25">
      <c r="A89" s="7" t="s">
        <v>53</v>
      </c>
      <c r="B89" s="6">
        <v>25</v>
      </c>
      <c r="C89" s="6">
        <v>17</v>
      </c>
      <c r="D89" s="6">
        <v>425</v>
      </c>
    </row>
    <row r="90" spans="1:4" x14ac:dyDescent="0.25">
      <c r="A90" s="5" t="s">
        <v>12</v>
      </c>
      <c r="B90" s="6">
        <v>300</v>
      </c>
      <c r="C90" s="6">
        <v>46</v>
      </c>
      <c r="D90" s="6">
        <v>13800</v>
      </c>
    </row>
    <row r="91" spans="1:4" x14ac:dyDescent="0.25">
      <c r="A91" s="7" t="s">
        <v>43</v>
      </c>
      <c r="B91" s="6">
        <v>300</v>
      </c>
      <c r="C91" s="6">
        <v>46</v>
      </c>
      <c r="D91" s="6">
        <v>13800</v>
      </c>
    </row>
    <row r="92" spans="1:4" x14ac:dyDescent="0.25">
      <c r="A92" s="5" t="s">
        <v>26</v>
      </c>
      <c r="B92" s="6">
        <v>45</v>
      </c>
      <c r="C92" s="6">
        <v>32</v>
      </c>
      <c r="D92" s="6">
        <v>1440</v>
      </c>
    </row>
    <row r="93" spans="1:4" x14ac:dyDescent="0.25">
      <c r="A93" s="7" t="s">
        <v>46</v>
      </c>
      <c r="B93" s="6">
        <v>45</v>
      </c>
      <c r="C93" s="6">
        <v>32</v>
      </c>
      <c r="D93" s="6">
        <v>1440</v>
      </c>
    </row>
    <row r="94" spans="1:4" x14ac:dyDescent="0.25">
      <c r="A94" s="4" t="s">
        <v>55</v>
      </c>
      <c r="B94" s="6">
        <v>6989</v>
      </c>
      <c r="C94" s="6">
        <v>1232</v>
      </c>
      <c r="D94" s="6">
        <v>235041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workbookViewId="0">
      <selection activeCell="I12" sqref="I12"/>
    </sheetView>
  </sheetViews>
  <sheetFormatPr baseColWidth="10" defaultRowHeight="15" x14ac:dyDescent="0.25"/>
  <sheetData>
    <row r="2" spans="2:9" x14ac:dyDescent="0.25">
      <c r="B2" t="s">
        <v>61</v>
      </c>
    </row>
    <row r="3" spans="2:9" x14ac:dyDescent="0.25">
      <c r="B3" t="str">
        <f>DatosProductos[[#Headers],[ID]]</f>
        <v>ID</v>
      </c>
      <c r="C3" t="str">
        <f>DatosProductos[[#Headers],[Producto]]</f>
        <v>Producto</v>
      </c>
      <c r="D3" t="str">
        <f>DatosProductos[[#Headers],[Categoría]]</f>
        <v>Categoría</v>
      </c>
      <c r="E3" t="str">
        <f>DatosProductos[[#Headers],[Precio Unitario ($)]]</f>
        <v>Precio Unitario ($)</v>
      </c>
      <c r="F3" t="str">
        <f>DatosProductos[[#Headers],[Cantidad Vendida]]</f>
        <v>Cantidad Vendida</v>
      </c>
      <c r="G3" t="str">
        <f>DatosProductos[[#Headers],[Total Vendido]]</f>
        <v>Total Vendido</v>
      </c>
      <c r="H3" t="str">
        <f>DatosProductos[[#Headers],[Mes]]</f>
        <v>Mes</v>
      </c>
      <c r="I3" t="str">
        <f>DatosProductos[[#Headers],[Ciudad]]</f>
        <v>Ciudad</v>
      </c>
    </row>
    <row r="4" spans="2:9" x14ac:dyDescent="0.25">
      <c r="B4">
        <f>Datos!A3</f>
        <v>1</v>
      </c>
      <c r="C4" t="str">
        <f>Datos!B3</f>
        <v>Escritorio Gamer</v>
      </c>
      <c r="D4" t="str">
        <f>Datos!C3</f>
        <v>Muebles</v>
      </c>
      <c r="E4">
        <f>Datos!D3</f>
        <v>250</v>
      </c>
      <c r="F4">
        <f>Datos!E3</f>
        <v>15</v>
      </c>
      <c r="G4">
        <f>Datos!F3</f>
        <v>3750</v>
      </c>
      <c r="H4" t="str">
        <f>Datos!G3</f>
        <v>Julio</v>
      </c>
      <c r="I4" t="str">
        <f>Datos!H3</f>
        <v>León</v>
      </c>
    </row>
    <row r="5" spans="2:9" x14ac:dyDescent="0.25">
      <c r="B5">
        <f>Datos!A4</f>
        <v>2</v>
      </c>
      <c r="C5" t="str">
        <f>Datos!B4</f>
        <v>Estante Oficina</v>
      </c>
      <c r="D5" t="str">
        <f>Datos!C4</f>
        <v>Muebles</v>
      </c>
      <c r="E5">
        <f>Datos!D4</f>
        <v>160</v>
      </c>
      <c r="F5">
        <f>Datos!E4</f>
        <v>4</v>
      </c>
      <c r="G5">
        <f>Datos!F4</f>
        <v>640</v>
      </c>
      <c r="H5" t="str">
        <f>Datos!G4</f>
        <v>Mayo</v>
      </c>
      <c r="I5" t="str">
        <f>Datos!H4</f>
        <v>Masaya</v>
      </c>
    </row>
    <row r="6" spans="2:9" x14ac:dyDescent="0.25">
      <c r="B6">
        <f>Datos!A5</f>
        <v>3</v>
      </c>
      <c r="C6" t="str">
        <f>Datos!B5</f>
        <v>Parlantes</v>
      </c>
      <c r="D6" t="str">
        <f>Datos!C5</f>
        <v>Accesorios</v>
      </c>
      <c r="E6">
        <f>Datos!D5</f>
        <v>60</v>
      </c>
      <c r="F6">
        <f>Datos!E5</f>
        <v>49</v>
      </c>
      <c r="G6">
        <f>Datos!F5</f>
        <v>2940</v>
      </c>
      <c r="H6" t="str">
        <f>Datos!G5</f>
        <v>Marzo</v>
      </c>
      <c r="I6" t="str">
        <f>Datos!H5</f>
        <v>Chontales</v>
      </c>
    </row>
    <row r="7" spans="2:9" x14ac:dyDescent="0.25">
      <c r="B7">
        <f>Datos!A6</f>
        <v>4</v>
      </c>
      <c r="C7" t="str">
        <f>Datos!B6</f>
        <v>Monitor</v>
      </c>
      <c r="D7" t="str">
        <f>Datos!C6</f>
        <v>Electrónica</v>
      </c>
      <c r="E7">
        <f>Datos!D6</f>
        <v>200</v>
      </c>
      <c r="F7">
        <f>Datos!E6</f>
        <v>51</v>
      </c>
      <c r="G7">
        <f>Datos!F6</f>
        <v>10200</v>
      </c>
      <c r="H7" t="str">
        <f>Datos!G6</f>
        <v>Diciembre</v>
      </c>
      <c r="I7" t="str">
        <f>Datos!H6</f>
        <v>Rivas</v>
      </c>
    </row>
    <row r="8" spans="2:9" x14ac:dyDescent="0.25">
      <c r="B8">
        <f>Datos!A7</f>
        <v>5</v>
      </c>
      <c r="C8" t="str">
        <f>Datos!B7</f>
        <v>Impresora</v>
      </c>
      <c r="D8" t="str">
        <f>Datos!C7</f>
        <v>Electrónica</v>
      </c>
      <c r="E8">
        <f>Datos!D7</f>
        <v>150</v>
      </c>
      <c r="F8">
        <f>Datos!E7</f>
        <v>21</v>
      </c>
      <c r="G8">
        <f>Datos!F7</f>
        <v>3150</v>
      </c>
      <c r="H8" t="str">
        <f>Datos!G7</f>
        <v>Enero</v>
      </c>
      <c r="I8" t="str">
        <f>Datos!H7</f>
        <v>Granada</v>
      </c>
    </row>
    <row r="9" spans="2:9" x14ac:dyDescent="0.25">
      <c r="B9">
        <f>Datos!A8</f>
        <v>6</v>
      </c>
      <c r="C9" t="str">
        <f>Datos!B8</f>
        <v>Estante Oficina</v>
      </c>
      <c r="D9" t="str">
        <f>Datos!C8</f>
        <v>Muebles</v>
      </c>
      <c r="E9">
        <f>Datos!D8</f>
        <v>160</v>
      </c>
      <c r="F9">
        <f>Datos!E8</f>
        <v>25</v>
      </c>
      <c r="G9">
        <f>Datos!F8</f>
        <v>4000</v>
      </c>
      <c r="H9" t="str">
        <f>Datos!G8</f>
        <v>Junio</v>
      </c>
      <c r="I9" t="str">
        <f>Datos!H8</f>
        <v>Bluefields</v>
      </c>
    </row>
    <row r="10" spans="2:9" x14ac:dyDescent="0.25">
      <c r="B10">
        <f>Datos!A9</f>
        <v>7</v>
      </c>
      <c r="C10" t="str">
        <f>Datos!B9</f>
        <v>Tablet</v>
      </c>
      <c r="D10" t="str">
        <f>Datos!C9</f>
        <v>Electrónica</v>
      </c>
      <c r="E10">
        <f>Datos!D9</f>
        <v>300</v>
      </c>
      <c r="F10">
        <f>Datos!E9</f>
        <v>34</v>
      </c>
      <c r="G10">
        <f>Datos!F9</f>
        <v>10200</v>
      </c>
      <c r="H10" t="str">
        <f>Datos!G9</f>
        <v>Febrero</v>
      </c>
      <c r="I10" t="str">
        <f>Datos!H9</f>
        <v>Rivas</v>
      </c>
    </row>
    <row r="11" spans="2:9" x14ac:dyDescent="0.25">
      <c r="B11">
        <f>Datos!A10</f>
        <v>8</v>
      </c>
      <c r="C11" t="str">
        <f>Datos!B10</f>
        <v>Auriculares</v>
      </c>
      <c r="D11" t="str">
        <f>Datos!C10</f>
        <v>Accesorios</v>
      </c>
      <c r="E11">
        <f>Datos!D10</f>
        <v>30</v>
      </c>
      <c r="F11">
        <f>Datos!E10</f>
        <v>30</v>
      </c>
      <c r="G11">
        <f>Datos!F10</f>
        <v>900</v>
      </c>
      <c r="H11" t="str">
        <f>Datos!G10</f>
        <v>Abril</v>
      </c>
      <c r="I11" t="str">
        <f>Datos!H10</f>
        <v>Chontales</v>
      </c>
    </row>
    <row r="12" spans="2:9" x14ac:dyDescent="0.25">
      <c r="B12">
        <f>Datos!A11</f>
        <v>9</v>
      </c>
      <c r="C12" t="str">
        <f>Datos!B11</f>
        <v>Router WiFi</v>
      </c>
      <c r="D12" t="str">
        <f>Datos!C11</f>
        <v>Electrónica</v>
      </c>
      <c r="E12">
        <f>Datos!D11</f>
        <v>75</v>
      </c>
      <c r="F12">
        <f>Datos!E11</f>
        <v>18</v>
      </c>
      <c r="G12">
        <f>Datos!F11</f>
        <v>1350</v>
      </c>
      <c r="H12" t="str">
        <f>Datos!G11</f>
        <v>Febrero</v>
      </c>
      <c r="I12" t="str">
        <f>Datos!H11</f>
        <v>Granada</v>
      </c>
    </row>
    <row r="13" spans="2:9" x14ac:dyDescent="0.25">
      <c r="B13">
        <f>Datos!A12</f>
        <v>10</v>
      </c>
      <c r="C13" t="str">
        <f>Datos!B12</f>
        <v>Escritorio Gamer</v>
      </c>
      <c r="D13" t="str">
        <f>Datos!C12</f>
        <v>Muebles</v>
      </c>
      <c r="E13">
        <f>Datos!D12</f>
        <v>250</v>
      </c>
      <c r="F13">
        <f>Datos!E12</f>
        <v>34</v>
      </c>
      <c r="G13">
        <f>Datos!F12</f>
        <v>8500</v>
      </c>
      <c r="H13" t="str">
        <f>Datos!G12</f>
        <v>Marzo</v>
      </c>
      <c r="I13" t="str">
        <f>Datos!H12</f>
        <v>Jinotega</v>
      </c>
    </row>
    <row r="14" spans="2:9" x14ac:dyDescent="0.25">
      <c r="B14">
        <f>Datos!A13</f>
        <v>11</v>
      </c>
      <c r="C14" t="str">
        <f>Datos!B13</f>
        <v>Estante Oficina</v>
      </c>
      <c r="D14" t="str">
        <f>Datos!C13</f>
        <v>Muebles</v>
      </c>
      <c r="E14">
        <f>Datos!D13</f>
        <v>160</v>
      </c>
      <c r="F14">
        <f>Datos!E13</f>
        <v>18</v>
      </c>
      <c r="G14">
        <f>Datos!F13</f>
        <v>2880</v>
      </c>
      <c r="H14" t="str">
        <f>Datos!G13</f>
        <v>Febrero</v>
      </c>
      <c r="I14" t="str">
        <f>Datos!H13</f>
        <v>Estelí</v>
      </c>
    </row>
    <row r="15" spans="2:9" x14ac:dyDescent="0.25">
      <c r="B15">
        <f>Datos!A14</f>
        <v>12</v>
      </c>
      <c r="C15" t="str">
        <f>Datos!B14</f>
        <v>Escritorio</v>
      </c>
      <c r="D15" t="str">
        <f>Datos!C14</f>
        <v>Muebles</v>
      </c>
      <c r="E15">
        <f>Datos!D14</f>
        <v>180</v>
      </c>
      <c r="F15">
        <f>Datos!E14</f>
        <v>6</v>
      </c>
      <c r="G15">
        <f>Datos!F14</f>
        <v>1080</v>
      </c>
      <c r="H15" t="str">
        <f>Datos!G14</f>
        <v>Diciembre</v>
      </c>
      <c r="I15" t="str">
        <f>Datos!H14</f>
        <v>Masaya</v>
      </c>
    </row>
    <row r="16" spans="2:9" x14ac:dyDescent="0.25">
      <c r="B16">
        <f>Datos!A15</f>
        <v>13</v>
      </c>
      <c r="C16" t="str">
        <f>Datos!B15</f>
        <v>UPS</v>
      </c>
      <c r="D16" t="str">
        <f>Datos!C15</f>
        <v>Electrónica</v>
      </c>
      <c r="E16">
        <f>Datos!D15</f>
        <v>120</v>
      </c>
      <c r="F16">
        <f>Datos!E15</f>
        <v>31</v>
      </c>
      <c r="G16">
        <f>Datos!F15</f>
        <v>3720</v>
      </c>
      <c r="H16" t="str">
        <f>Datos!G15</f>
        <v>Junio</v>
      </c>
      <c r="I16" t="str">
        <f>Datos!H15</f>
        <v>Jinotega</v>
      </c>
    </row>
    <row r="17" spans="2:9" x14ac:dyDescent="0.25">
      <c r="B17">
        <f>Datos!A16</f>
        <v>14</v>
      </c>
      <c r="C17" t="str">
        <f>Datos!B16</f>
        <v>Cargador Laptop</v>
      </c>
      <c r="D17" t="str">
        <f>Datos!C16</f>
        <v>Accesorios</v>
      </c>
      <c r="E17">
        <f>Datos!D16</f>
        <v>35</v>
      </c>
      <c r="F17">
        <f>Datos!E16</f>
        <v>3</v>
      </c>
      <c r="G17">
        <f>Datos!F16</f>
        <v>105</v>
      </c>
      <c r="H17" t="str">
        <f>Datos!G16</f>
        <v>Marzo</v>
      </c>
      <c r="I17" t="str">
        <f>Datos!H16</f>
        <v>Masaya</v>
      </c>
    </row>
    <row r="18" spans="2:9" x14ac:dyDescent="0.25">
      <c r="B18">
        <f>Datos!A17</f>
        <v>15</v>
      </c>
      <c r="C18" t="str">
        <f>Datos!B17</f>
        <v>Tablet</v>
      </c>
      <c r="D18" t="str">
        <f>Datos!C17</f>
        <v>Electrónica</v>
      </c>
      <c r="E18">
        <f>Datos!D17</f>
        <v>300</v>
      </c>
      <c r="F18">
        <f>Datos!E17</f>
        <v>47</v>
      </c>
      <c r="G18">
        <f>Datos!F17</f>
        <v>14100</v>
      </c>
      <c r="H18" t="str">
        <f>Datos!G17</f>
        <v>Julio</v>
      </c>
      <c r="I18" t="str">
        <f>Datos!H17</f>
        <v>Masaya</v>
      </c>
    </row>
    <row r="19" spans="2:9" x14ac:dyDescent="0.25">
      <c r="B19">
        <f>Datos!A18</f>
        <v>16</v>
      </c>
      <c r="C19" t="str">
        <f>Datos!B18</f>
        <v>Monitor</v>
      </c>
      <c r="D19" t="str">
        <f>Datos!C18</f>
        <v>Electrónica</v>
      </c>
      <c r="E19">
        <f>Datos!D18</f>
        <v>200</v>
      </c>
      <c r="F19">
        <f>Datos!E18</f>
        <v>42</v>
      </c>
      <c r="G19">
        <f>Datos!F18</f>
        <v>8400</v>
      </c>
      <c r="H19" t="str">
        <f>Datos!G18</f>
        <v>Octubre</v>
      </c>
      <c r="I19" t="str">
        <f>Datos!H18</f>
        <v>Granada</v>
      </c>
    </row>
    <row r="20" spans="2:9" x14ac:dyDescent="0.25">
      <c r="B20">
        <f>Datos!A19</f>
        <v>17</v>
      </c>
      <c r="C20" t="str">
        <f>Datos!B19</f>
        <v>Silla Gamer</v>
      </c>
      <c r="D20" t="str">
        <f>Datos!C19</f>
        <v>Muebles</v>
      </c>
      <c r="E20">
        <f>Datos!D19</f>
        <v>220</v>
      </c>
      <c r="F20">
        <f>Datos!E19</f>
        <v>56</v>
      </c>
      <c r="G20">
        <f>Datos!F19</f>
        <v>12320</v>
      </c>
      <c r="H20" t="str">
        <f>Datos!G19</f>
        <v>Marzo</v>
      </c>
      <c r="I20" t="str">
        <f>Datos!H19</f>
        <v>Bluefields</v>
      </c>
    </row>
    <row r="21" spans="2:9" x14ac:dyDescent="0.25">
      <c r="B21">
        <f>Datos!A20</f>
        <v>18</v>
      </c>
      <c r="C21" t="str">
        <f>Datos!B20</f>
        <v>Laptop</v>
      </c>
      <c r="D21" t="str">
        <f>Datos!C20</f>
        <v>Electrónica</v>
      </c>
      <c r="E21">
        <f>Datos!D20</f>
        <v>850</v>
      </c>
      <c r="F21">
        <f>Datos!E20</f>
        <v>39</v>
      </c>
      <c r="G21">
        <f>Datos!F20</f>
        <v>33150</v>
      </c>
      <c r="H21" t="str">
        <f>Datos!G20</f>
        <v>Agosto</v>
      </c>
      <c r="I21" t="str">
        <f>Datos!H20</f>
        <v>Rivas</v>
      </c>
    </row>
    <row r="22" spans="2:9" x14ac:dyDescent="0.25">
      <c r="B22">
        <f>Datos!A21</f>
        <v>19</v>
      </c>
      <c r="C22" t="str">
        <f>Datos!B21</f>
        <v>Auriculares</v>
      </c>
      <c r="D22" t="str">
        <f>Datos!C21</f>
        <v>Accesorios</v>
      </c>
      <c r="E22">
        <f>Datos!D21</f>
        <v>30</v>
      </c>
      <c r="F22">
        <f>Datos!E21</f>
        <v>22</v>
      </c>
      <c r="G22">
        <f>Datos!F21</f>
        <v>660</v>
      </c>
      <c r="H22" t="str">
        <f>Datos!G21</f>
        <v>Marzo</v>
      </c>
      <c r="I22" t="str">
        <f>Datos!H21</f>
        <v>Rivas</v>
      </c>
    </row>
    <row r="23" spans="2:9" x14ac:dyDescent="0.25">
      <c r="B23">
        <f>Datos!A22</f>
        <v>20</v>
      </c>
      <c r="C23" t="str">
        <f>Datos!B22</f>
        <v>Mouse</v>
      </c>
      <c r="D23" t="str">
        <f>Datos!C22</f>
        <v>Accesorios</v>
      </c>
      <c r="E23">
        <f>Datos!D22</f>
        <v>25</v>
      </c>
      <c r="F23">
        <f>Datos!E22</f>
        <v>8</v>
      </c>
      <c r="G23">
        <f>Datos!F22</f>
        <v>200</v>
      </c>
      <c r="H23" t="str">
        <f>Datos!G22</f>
        <v>Enero</v>
      </c>
      <c r="I23" t="str">
        <f>Datos!H22</f>
        <v>Estelí</v>
      </c>
    </row>
    <row r="24" spans="2:9" x14ac:dyDescent="0.25">
      <c r="B24">
        <f>Datos!A23</f>
        <v>21</v>
      </c>
      <c r="C24" t="str">
        <f>Datos!B23</f>
        <v>Proyector</v>
      </c>
      <c r="D24" t="str">
        <f>Datos!C23</f>
        <v>Electrónica</v>
      </c>
      <c r="E24">
        <f>Datos!D23</f>
        <v>500</v>
      </c>
      <c r="F24">
        <f>Datos!E23</f>
        <v>34</v>
      </c>
      <c r="G24">
        <f>Datos!F23</f>
        <v>17000</v>
      </c>
      <c r="H24" t="str">
        <f>Datos!G23</f>
        <v>Marzo</v>
      </c>
      <c r="I24" t="str">
        <f>Datos!H23</f>
        <v>Matagalpa</v>
      </c>
    </row>
    <row r="25" spans="2:9" x14ac:dyDescent="0.25">
      <c r="B25">
        <f>Datos!A24</f>
        <v>22</v>
      </c>
      <c r="C25" t="str">
        <f>Datos!B24</f>
        <v>Impresora</v>
      </c>
      <c r="D25" t="str">
        <f>Datos!C24</f>
        <v>Electrónica</v>
      </c>
      <c r="E25">
        <f>Datos!D24</f>
        <v>150</v>
      </c>
      <c r="F25">
        <f>Datos!E24</f>
        <v>29</v>
      </c>
      <c r="G25">
        <f>Datos!F24</f>
        <v>4350</v>
      </c>
      <c r="H25" t="str">
        <f>Datos!G24</f>
        <v>Enero</v>
      </c>
      <c r="I25" t="str">
        <f>Datos!H24</f>
        <v>Managua</v>
      </c>
    </row>
    <row r="26" spans="2:9" x14ac:dyDescent="0.25">
      <c r="B26">
        <f>Datos!A25</f>
        <v>23</v>
      </c>
      <c r="C26" t="str">
        <f>Datos!B25</f>
        <v>Smartphone</v>
      </c>
      <c r="D26" t="str">
        <f>Datos!C25</f>
        <v>Electrónica</v>
      </c>
      <c r="E26">
        <f>Datos!D25</f>
        <v>450</v>
      </c>
      <c r="F26">
        <f>Datos!E25</f>
        <v>21</v>
      </c>
      <c r="G26">
        <f>Datos!F25</f>
        <v>9450</v>
      </c>
      <c r="H26" t="str">
        <f>Datos!G25</f>
        <v>Enero</v>
      </c>
      <c r="I26" t="str">
        <f>Datos!H25</f>
        <v>Bluefields</v>
      </c>
    </row>
    <row r="27" spans="2:9" x14ac:dyDescent="0.25">
      <c r="B27">
        <f>Datos!A26</f>
        <v>24</v>
      </c>
      <c r="C27" t="str">
        <f>Datos!B26</f>
        <v>Impresora</v>
      </c>
      <c r="D27" t="str">
        <f>Datos!C26</f>
        <v>Electrónica</v>
      </c>
      <c r="E27">
        <f>Datos!D26</f>
        <v>150</v>
      </c>
      <c r="F27">
        <f>Datos!E26</f>
        <v>47</v>
      </c>
      <c r="G27">
        <f>Datos!F26</f>
        <v>7050</v>
      </c>
      <c r="H27" t="str">
        <f>Datos!G26</f>
        <v>Diciembre</v>
      </c>
      <c r="I27" t="str">
        <f>Datos!H26</f>
        <v>León</v>
      </c>
    </row>
    <row r="28" spans="2:9" x14ac:dyDescent="0.25">
      <c r="B28">
        <f>Datos!A27</f>
        <v>25</v>
      </c>
      <c r="C28" t="str">
        <f>Datos!B27</f>
        <v>Estante Oficina</v>
      </c>
      <c r="D28" t="str">
        <f>Datos!C27</f>
        <v>Muebles</v>
      </c>
      <c r="E28">
        <f>Datos!D27</f>
        <v>160</v>
      </c>
      <c r="F28">
        <f>Datos!E27</f>
        <v>47</v>
      </c>
      <c r="G28">
        <f>Datos!F27</f>
        <v>7520</v>
      </c>
      <c r="H28" t="str">
        <f>Datos!G27</f>
        <v>Noviembre</v>
      </c>
      <c r="I28" t="str">
        <f>Datos!H27</f>
        <v>Boaco</v>
      </c>
    </row>
    <row r="29" spans="2:9" x14ac:dyDescent="0.25">
      <c r="B29">
        <f>Datos!A28</f>
        <v>26</v>
      </c>
      <c r="C29" t="str">
        <f>Datos!B28</f>
        <v>Escritorio</v>
      </c>
      <c r="D29" t="str">
        <f>Datos!C28</f>
        <v>Muebles</v>
      </c>
      <c r="E29">
        <f>Datos!D28</f>
        <v>180</v>
      </c>
      <c r="F29">
        <f>Datos!E28</f>
        <v>13</v>
      </c>
      <c r="G29">
        <f>Datos!F28</f>
        <v>2340</v>
      </c>
      <c r="H29" t="str">
        <f>Datos!G28</f>
        <v>Octubre</v>
      </c>
      <c r="I29" t="str">
        <f>Datos!H28</f>
        <v>Rivas</v>
      </c>
    </row>
    <row r="30" spans="2:9" x14ac:dyDescent="0.25">
      <c r="B30">
        <f>Datos!A29</f>
        <v>27</v>
      </c>
      <c r="C30" t="str">
        <f>Datos!B29</f>
        <v>Monitor</v>
      </c>
      <c r="D30" t="str">
        <f>Datos!C29</f>
        <v>Electrónica</v>
      </c>
      <c r="E30">
        <f>Datos!D29</f>
        <v>200</v>
      </c>
      <c r="F30">
        <f>Datos!E29</f>
        <v>7</v>
      </c>
      <c r="G30">
        <f>Datos!F29</f>
        <v>1400</v>
      </c>
      <c r="H30" t="str">
        <f>Datos!G29</f>
        <v>Agosto</v>
      </c>
      <c r="I30" t="str">
        <f>Datos!H29</f>
        <v>Granada</v>
      </c>
    </row>
    <row r="31" spans="2:9" x14ac:dyDescent="0.25">
      <c r="B31">
        <f>Datos!A30</f>
        <v>28</v>
      </c>
      <c r="C31" t="str">
        <f>Datos!B30</f>
        <v>Mouse</v>
      </c>
      <c r="D31" t="str">
        <f>Datos!C30</f>
        <v>Accesorios</v>
      </c>
      <c r="E31">
        <f>Datos!D30</f>
        <v>25</v>
      </c>
      <c r="F31">
        <f>Datos!E30</f>
        <v>47</v>
      </c>
      <c r="G31">
        <f>Datos!F30</f>
        <v>1175</v>
      </c>
      <c r="H31" t="str">
        <f>Datos!G30</f>
        <v>Octubre</v>
      </c>
      <c r="I31" t="str">
        <f>Datos!H30</f>
        <v>Jinotega</v>
      </c>
    </row>
    <row r="32" spans="2:9" x14ac:dyDescent="0.25">
      <c r="B32">
        <f>Datos!A31</f>
        <v>29</v>
      </c>
      <c r="C32" t="str">
        <f>Datos!B31</f>
        <v>Parlantes</v>
      </c>
      <c r="D32" t="str">
        <f>Datos!C31</f>
        <v>Accesorios</v>
      </c>
      <c r="E32">
        <f>Datos!D31</f>
        <v>60</v>
      </c>
      <c r="F32">
        <f>Datos!E31</f>
        <v>12</v>
      </c>
      <c r="G32">
        <f>Datos!F31</f>
        <v>720</v>
      </c>
      <c r="H32" t="str">
        <f>Datos!G31</f>
        <v>Agosto</v>
      </c>
      <c r="I32" t="str">
        <f>Datos!H31</f>
        <v>León</v>
      </c>
    </row>
    <row r="33" spans="2:9" x14ac:dyDescent="0.25">
      <c r="B33">
        <f>Datos!A32</f>
        <v>30</v>
      </c>
      <c r="C33" t="str">
        <f>Datos!B32</f>
        <v>Parlantes</v>
      </c>
      <c r="D33" t="str">
        <f>Datos!C32</f>
        <v>Accesorios</v>
      </c>
      <c r="E33">
        <f>Datos!D32</f>
        <v>60</v>
      </c>
      <c r="F33">
        <f>Datos!E32</f>
        <v>59</v>
      </c>
      <c r="G33">
        <f>Datos!F32</f>
        <v>3540</v>
      </c>
      <c r="H33" t="str">
        <f>Datos!G32</f>
        <v>Septiembre</v>
      </c>
      <c r="I33" t="str">
        <f>Datos!H32</f>
        <v>Bluefields</v>
      </c>
    </row>
    <row r="34" spans="2:9" x14ac:dyDescent="0.25">
      <c r="B34">
        <f>Datos!A33</f>
        <v>31</v>
      </c>
      <c r="C34" t="str">
        <f>Datos!B33</f>
        <v>Router WiFi</v>
      </c>
      <c r="D34" t="str">
        <f>Datos!C33</f>
        <v>Electrónica</v>
      </c>
      <c r="E34">
        <f>Datos!D33</f>
        <v>75</v>
      </c>
      <c r="F34">
        <f>Datos!E33</f>
        <v>33</v>
      </c>
      <c r="G34">
        <f>Datos!F33</f>
        <v>2475</v>
      </c>
      <c r="H34" t="str">
        <f>Datos!G33</f>
        <v>Agosto</v>
      </c>
      <c r="I34" t="str">
        <f>Datos!H33</f>
        <v>Boaco</v>
      </c>
    </row>
    <row r="35" spans="2:9" x14ac:dyDescent="0.25">
      <c r="B35">
        <f>Datos!A34</f>
        <v>32</v>
      </c>
      <c r="C35" t="str">
        <f>Datos!B34</f>
        <v>Cable HDMI</v>
      </c>
      <c r="D35" t="str">
        <f>Datos!C34</f>
        <v>Accesorios</v>
      </c>
      <c r="E35">
        <f>Datos!D34</f>
        <v>12</v>
      </c>
      <c r="F35">
        <f>Datos!E34</f>
        <v>1</v>
      </c>
      <c r="G35">
        <f>Datos!F34</f>
        <v>12</v>
      </c>
      <c r="H35" t="str">
        <f>Datos!G34</f>
        <v>Diciembre</v>
      </c>
      <c r="I35" t="str">
        <f>Datos!H34</f>
        <v>León</v>
      </c>
    </row>
    <row r="36" spans="2:9" x14ac:dyDescent="0.25">
      <c r="B36">
        <f>Datos!A35</f>
        <v>33</v>
      </c>
      <c r="C36" t="str">
        <f>Datos!B35</f>
        <v>Tablet</v>
      </c>
      <c r="D36" t="str">
        <f>Datos!C35</f>
        <v>Electrónica</v>
      </c>
      <c r="E36">
        <f>Datos!D35</f>
        <v>300</v>
      </c>
      <c r="F36">
        <f>Datos!E35</f>
        <v>46</v>
      </c>
      <c r="G36">
        <f>Datos!F35</f>
        <v>13800</v>
      </c>
      <c r="H36" t="str">
        <f>Datos!G35</f>
        <v>Diciembre</v>
      </c>
      <c r="I36" t="str">
        <f>Datos!H35</f>
        <v>Masaya</v>
      </c>
    </row>
    <row r="37" spans="2:9" x14ac:dyDescent="0.25">
      <c r="B37">
        <f>Datos!A36</f>
        <v>34</v>
      </c>
      <c r="C37" t="str">
        <f>Datos!B36</f>
        <v>Tablet</v>
      </c>
      <c r="D37" t="str">
        <f>Datos!C36</f>
        <v>Electrónica</v>
      </c>
      <c r="E37">
        <f>Datos!D36</f>
        <v>300</v>
      </c>
      <c r="F37">
        <f>Datos!E36</f>
        <v>46</v>
      </c>
      <c r="G37">
        <f>Datos!F36</f>
        <v>13800</v>
      </c>
      <c r="H37" t="str">
        <f>Datos!G36</f>
        <v>Julio</v>
      </c>
      <c r="I37" t="str">
        <f>Datos!H36</f>
        <v>Estelí</v>
      </c>
    </row>
    <row r="38" spans="2:9" x14ac:dyDescent="0.25">
      <c r="B38">
        <f>Datos!A37</f>
        <v>35</v>
      </c>
      <c r="C38" t="str">
        <f>Datos!B37</f>
        <v>Webcam</v>
      </c>
      <c r="D38" t="str">
        <f>Datos!C37</f>
        <v>Accesorios</v>
      </c>
      <c r="E38">
        <f>Datos!D37</f>
        <v>55</v>
      </c>
      <c r="F38">
        <f>Datos!E37</f>
        <v>26</v>
      </c>
      <c r="G38">
        <f>Datos!F37</f>
        <v>1430</v>
      </c>
      <c r="H38" t="str">
        <f>Datos!G37</f>
        <v>Mayo</v>
      </c>
      <c r="I38" t="str">
        <f>Datos!H37</f>
        <v>Matagalpa</v>
      </c>
    </row>
    <row r="39" spans="2:9" x14ac:dyDescent="0.25">
      <c r="B39">
        <f>Datos!A38</f>
        <v>36</v>
      </c>
      <c r="C39" t="str">
        <f>Datos!B38</f>
        <v>Webcam</v>
      </c>
      <c r="D39" t="str">
        <f>Datos!C38</f>
        <v>Accesorios</v>
      </c>
      <c r="E39">
        <f>Datos!D38</f>
        <v>55</v>
      </c>
      <c r="F39">
        <f>Datos!E38</f>
        <v>53</v>
      </c>
      <c r="G39">
        <f>Datos!F38</f>
        <v>2915</v>
      </c>
      <c r="H39" t="str">
        <f>Datos!G38</f>
        <v>Enero</v>
      </c>
      <c r="I39" t="str">
        <f>Datos!H38</f>
        <v>Estelí</v>
      </c>
    </row>
    <row r="40" spans="2:9" x14ac:dyDescent="0.25">
      <c r="B40">
        <f>Datos!A39</f>
        <v>37</v>
      </c>
      <c r="C40" t="str">
        <f>Datos!B39</f>
        <v>Monitor</v>
      </c>
      <c r="D40" t="str">
        <f>Datos!C39</f>
        <v>Electrónica</v>
      </c>
      <c r="E40">
        <f>Datos!D39</f>
        <v>200</v>
      </c>
      <c r="F40">
        <f>Datos!E39</f>
        <v>15</v>
      </c>
      <c r="G40">
        <f>Datos!F39</f>
        <v>3000</v>
      </c>
      <c r="H40" t="str">
        <f>Datos!G39</f>
        <v>Enero</v>
      </c>
      <c r="I40" t="str">
        <f>Datos!H39</f>
        <v>Matagalpa</v>
      </c>
    </row>
    <row r="41" spans="2:9" x14ac:dyDescent="0.25">
      <c r="B41">
        <f>Datos!A40</f>
        <v>38</v>
      </c>
      <c r="C41" t="str">
        <f>Datos!B40</f>
        <v>Cable HDMI</v>
      </c>
      <c r="D41" t="str">
        <f>Datos!C40</f>
        <v>Accesorios</v>
      </c>
      <c r="E41">
        <f>Datos!D40</f>
        <v>12</v>
      </c>
      <c r="F41">
        <f>Datos!E40</f>
        <v>32</v>
      </c>
      <c r="G41">
        <f>Datos!F40</f>
        <v>384</v>
      </c>
      <c r="H41" t="str">
        <f>Datos!G40</f>
        <v>Mayo</v>
      </c>
      <c r="I41" t="str">
        <f>Datos!H40</f>
        <v>Bluefields</v>
      </c>
    </row>
    <row r="42" spans="2:9" x14ac:dyDescent="0.25">
      <c r="B42">
        <f>Datos!A41</f>
        <v>39</v>
      </c>
      <c r="C42" t="str">
        <f>Datos!B41</f>
        <v>Monitor</v>
      </c>
      <c r="D42" t="str">
        <f>Datos!C41</f>
        <v>Electrónica</v>
      </c>
      <c r="E42">
        <f>Datos!D41</f>
        <v>200</v>
      </c>
      <c r="F42">
        <f>Datos!E41</f>
        <v>17</v>
      </c>
      <c r="G42">
        <f>Datos!F41</f>
        <v>3400</v>
      </c>
      <c r="H42" t="str">
        <f>Datos!G41</f>
        <v>Junio</v>
      </c>
      <c r="I42" t="str">
        <f>Datos!H41</f>
        <v>Matagalpa</v>
      </c>
    </row>
    <row r="43" spans="2:9" x14ac:dyDescent="0.25">
      <c r="B43">
        <f>Datos!A42</f>
        <v>40</v>
      </c>
      <c r="C43" t="str">
        <f>Datos!B42</f>
        <v>Smartwatch</v>
      </c>
      <c r="D43" t="str">
        <f>Datos!C42</f>
        <v>Electrónica</v>
      </c>
      <c r="E43">
        <f>Datos!D42</f>
        <v>130</v>
      </c>
      <c r="F43">
        <f>Datos!E42</f>
        <v>20</v>
      </c>
      <c r="G43">
        <f>Datos!F42</f>
        <v>2600</v>
      </c>
      <c r="H43" t="str">
        <f>Datos!G42</f>
        <v>Febrero</v>
      </c>
      <c r="I43" t="str">
        <f>Datos!H42</f>
        <v>Chontales</v>
      </c>
    </row>
    <row r="44" spans="2:9" x14ac:dyDescent="0.25">
      <c r="B44">
        <f>Datos!A43</f>
        <v>41</v>
      </c>
      <c r="C44" t="str">
        <f>Datos!B43</f>
        <v>Smartwatch</v>
      </c>
      <c r="D44" t="str">
        <f>Datos!C43</f>
        <v>Electrónica</v>
      </c>
      <c r="E44">
        <f>Datos!D43</f>
        <v>130</v>
      </c>
      <c r="F44">
        <f>Datos!E43</f>
        <v>6</v>
      </c>
      <c r="G44">
        <f>Datos!F43</f>
        <v>780</v>
      </c>
      <c r="H44" t="str">
        <f>Datos!G43</f>
        <v>Junio</v>
      </c>
      <c r="I44" t="str">
        <f>Datos!H43</f>
        <v>Jinotega</v>
      </c>
    </row>
    <row r="45" spans="2:9" x14ac:dyDescent="0.25">
      <c r="B45">
        <f>Datos!A44</f>
        <v>42</v>
      </c>
      <c r="C45" t="str">
        <f>Datos!B44</f>
        <v>Mouse</v>
      </c>
      <c r="D45" t="str">
        <f>Datos!C44</f>
        <v>Accesorios</v>
      </c>
      <c r="E45">
        <f>Datos!D44</f>
        <v>25</v>
      </c>
      <c r="F45">
        <f>Datos!E44</f>
        <v>17</v>
      </c>
      <c r="G45">
        <f>Datos!F44</f>
        <v>425</v>
      </c>
      <c r="H45" t="str">
        <f>Datos!G44</f>
        <v>Diciembre</v>
      </c>
      <c r="I45" t="str">
        <f>Datos!H44</f>
        <v>Chinandega</v>
      </c>
    </row>
    <row r="46" spans="2:9" x14ac:dyDescent="0.25">
      <c r="B46">
        <f>Datos!A45</f>
        <v>43</v>
      </c>
      <c r="C46" t="str">
        <f>Datos!B45</f>
        <v>Smartwatch</v>
      </c>
      <c r="D46" t="str">
        <f>Datos!C45</f>
        <v>Electrónica</v>
      </c>
      <c r="E46">
        <f>Datos!D45</f>
        <v>130</v>
      </c>
      <c r="F46">
        <f>Datos!E45</f>
        <v>48</v>
      </c>
      <c r="G46">
        <f>Datos!F45</f>
        <v>6240</v>
      </c>
      <c r="H46" t="str">
        <f>Datos!G45</f>
        <v>Mayo</v>
      </c>
      <c r="I46" t="str">
        <f>Datos!H45</f>
        <v>Jinotega</v>
      </c>
    </row>
    <row r="47" spans="2:9" x14ac:dyDescent="0.25">
      <c r="B47">
        <f>Datos!A46</f>
        <v>44</v>
      </c>
      <c r="C47" t="str">
        <f>Datos!B46</f>
        <v>Laptop</v>
      </c>
      <c r="D47" t="str">
        <f>Datos!C46</f>
        <v>Electrónica</v>
      </c>
      <c r="E47">
        <f>Datos!D46</f>
        <v>850</v>
      </c>
      <c r="F47">
        <f>Datos!E46</f>
        <v>34</v>
      </c>
      <c r="G47">
        <f>Datos!F46</f>
        <v>28900</v>
      </c>
      <c r="H47" t="str">
        <f>Datos!G46</f>
        <v>Junio</v>
      </c>
      <c r="I47" t="str">
        <f>Datos!H46</f>
        <v>Managua</v>
      </c>
    </row>
    <row r="48" spans="2:9" x14ac:dyDescent="0.25">
      <c r="B48">
        <f>Datos!A47</f>
        <v>45</v>
      </c>
      <c r="C48" t="str">
        <f>Datos!B47</f>
        <v>UPS</v>
      </c>
      <c r="D48" t="str">
        <f>Datos!C47</f>
        <v>Electrónica</v>
      </c>
      <c r="E48">
        <f>Datos!D47</f>
        <v>120</v>
      </c>
      <c r="F48">
        <f>Datos!E47</f>
        <v>41</v>
      </c>
      <c r="G48">
        <f>Datos!F47</f>
        <v>4920</v>
      </c>
      <c r="H48" t="str">
        <f>Datos!G47</f>
        <v>Mayo</v>
      </c>
      <c r="I48" t="str">
        <f>Datos!H47</f>
        <v>Matagalpa</v>
      </c>
    </row>
    <row r="49" spans="2:9" x14ac:dyDescent="0.25">
      <c r="B49">
        <f>Datos!A48</f>
        <v>46</v>
      </c>
      <c r="C49" t="str">
        <f>Datos!B48</f>
        <v>Monitor</v>
      </c>
      <c r="D49" t="str">
        <f>Datos!C48</f>
        <v>Electrónica</v>
      </c>
      <c r="E49">
        <f>Datos!D48</f>
        <v>200</v>
      </c>
      <c r="F49">
        <f>Datos!E48</f>
        <v>30</v>
      </c>
      <c r="G49">
        <f>Datos!F48</f>
        <v>6000</v>
      </c>
      <c r="H49" t="str">
        <f>Datos!G48</f>
        <v>Noviembre</v>
      </c>
      <c r="I49" t="str">
        <f>Datos!H48</f>
        <v>Rivas</v>
      </c>
    </row>
    <row r="50" spans="2:9" x14ac:dyDescent="0.25">
      <c r="B50">
        <f>Datos!A49</f>
        <v>47</v>
      </c>
      <c r="C50" t="str">
        <f>Datos!B49</f>
        <v>Teclado</v>
      </c>
      <c r="D50" t="str">
        <f>Datos!C49</f>
        <v>Accesorios</v>
      </c>
      <c r="E50">
        <f>Datos!D49</f>
        <v>45</v>
      </c>
      <c r="F50">
        <f>Datos!E49</f>
        <v>32</v>
      </c>
      <c r="G50">
        <f>Datos!F49</f>
        <v>1440</v>
      </c>
      <c r="H50" t="str">
        <f>Datos!G49</f>
        <v>Diciembre</v>
      </c>
      <c r="I50" t="str">
        <f>Datos!H49</f>
        <v>Granada</v>
      </c>
    </row>
    <row r="51" spans="2:9" x14ac:dyDescent="0.25">
      <c r="B51">
        <f>Datos!A50</f>
        <v>48</v>
      </c>
      <c r="C51" t="str">
        <f>Datos!B50</f>
        <v>Auriculares</v>
      </c>
      <c r="D51" t="str">
        <f>Datos!C50</f>
        <v>Accesorios</v>
      </c>
      <c r="E51">
        <f>Datos!D50</f>
        <v>30</v>
      </c>
      <c r="F51">
        <f>Datos!E50</f>
        <v>32</v>
      </c>
      <c r="G51">
        <f>Datos!F50</f>
        <v>960</v>
      </c>
      <c r="H51" t="str">
        <f>Datos!G50</f>
        <v>Febrero</v>
      </c>
      <c r="I51" t="str">
        <f>Datos!H50</f>
        <v>Estelí</v>
      </c>
    </row>
    <row r="52" spans="2:9" x14ac:dyDescent="0.25">
      <c r="B52">
        <f>Datos!A51</f>
        <v>49</v>
      </c>
      <c r="C52" t="str">
        <f>Datos!B51</f>
        <v>Escritorio Gamer</v>
      </c>
      <c r="D52" t="str">
        <f>Datos!C51</f>
        <v>Muebles</v>
      </c>
      <c r="E52">
        <f>Datos!D51</f>
        <v>250</v>
      </c>
      <c r="F52">
        <f>Datos!E51</f>
        <v>36</v>
      </c>
      <c r="G52">
        <f>Datos!F51</f>
        <v>9000</v>
      </c>
      <c r="H52" t="str">
        <f>Datos!G51</f>
        <v>Marzo</v>
      </c>
      <c r="I52" t="str">
        <f>Datos!H51</f>
        <v>Rivas</v>
      </c>
    </row>
    <row r="53" spans="2:9" x14ac:dyDescent="0.25">
      <c r="B53">
        <f>Datos!A52</f>
        <v>50</v>
      </c>
      <c r="C53" t="str">
        <f>Datos!B52</f>
        <v>Impresora</v>
      </c>
      <c r="D53" t="str">
        <f>Datos!C52</f>
        <v>Electrónica</v>
      </c>
      <c r="E53">
        <f>Datos!D52</f>
        <v>150</v>
      </c>
      <c r="F53">
        <f>Datos!E52</f>
        <v>52</v>
      </c>
      <c r="G53">
        <f>Datos!F52</f>
        <v>7800</v>
      </c>
      <c r="H53" t="str">
        <f>Datos!G52</f>
        <v>Junio</v>
      </c>
      <c r="I53" t="str">
        <f>Datos!H52</f>
        <v>Granada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Informe</vt:lpstr>
      <vt:lpstr>Imprimir Datos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MOISES</cp:lastModifiedBy>
  <dcterms:created xsi:type="dcterms:W3CDTF">2025-06-11T02:18:22Z</dcterms:created>
  <dcterms:modified xsi:type="dcterms:W3CDTF">2025-06-11T02:39:08Z</dcterms:modified>
</cp:coreProperties>
</file>